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Filter S_P_500/"/>
    </mc:Choice>
  </mc:AlternateContent>
  <xr:revisionPtr revIDLastSave="508" documentId="8_{215C3FF7-813E-4E54-BF04-A672A4A4031B}" xr6:coauthVersionLast="47" xr6:coauthVersionMax="47" xr10:uidLastSave="{FA03C332-5932-42D9-B1ED-C61EA930E50E}"/>
  <bookViews>
    <workbookView xWindow="-120" yWindow="-120" windowWidth="29040" windowHeight="16440" xr2:uid="{4100A067-B981-4BD5-B237-038CB659C796}"/>
  </bookViews>
  <sheets>
    <sheet name="Main Display" sheetId="2" r:id="rId1"/>
    <sheet name="Data" sheetId="1" r:id="rId2"/>
  </sheets>
  <definedNames>
    <definedName name="FormatPrice">_xlfn.LAMBDA(_xlpm.A,_xlpm.B,TEXT(_xlpm.B,_xlfn.IFS(LEN(RTD("cqg.rtd",,"ContractData","Tsize("&amp;_xlpm.A&amp;")","LastQuoteToday",,"T"))=1,"#",LEN(RTD("cqg.rtd",,"ContractData","Tsize("&amp;_xlpm.A&amp;")","LastQuoteToday",,"T"))-2=1,"#.0",LEN(RTD("cqg.rtd",,"ContractData","Tsize("&amp;_xlpm.A&amp;")","LastQuoteToday",,"T"))-2=2,"#.00",LEN(RTD("cqg.rtd",,"ContractData","Tsize("&amp;_xlpm.A&amp;")","LastQuoteToday",,"T"))-2=3,"#.000",LEN(RTD("cqg.rtd",,"ContractData","Tsize("&amp;_xlpm.A&amp;")","LastQuoteToday",,"T"))-2=4,"#.0000",LEN(RTD("cqg.rtd",,"ContractData","Tsize("&amp;_xlpm.A&amp;")","LastQuoteToday",,"T"))-2=5,"#.00000",LEN(RTD("cqg.rtd",,"ContractData","Tsize("&amp;_xlpm.A&amp;")","LastQuoteToday",,"T"))-2=6,"#.000000",LEN(RTD("cqg.rtd",,"ContractData","Tsize("&amp;_xlpm.A&amp;")","LastQuoteToday",,"T"))-2=7,"#.0000000"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Q2" i="1" l="1"/>
  <c r="P2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W1" i="2"/>
  <c r="Q504" i="1" l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M504" i="1" l="1"/>
  <c r="N504" i="1" s="1"/>
  <c r="M503" i="1"/>
  <c r="N503" i="1" s="1"/>
  <c r="M502" i="1"/>
  <c r="N502" i="1" s="1"/>
  <c r="M501" i="1"/>
  <c r="N501" i="1" s="1"/>
  <c r="M500" i="1"/>
  <c r="N500" i="1" s="1"/>
  <c r="M499" i="1"/>
  <c r="N499" i="1" s="1"/>
  <c r="M498" i="1"/>
  <c r="N498" i="1" s="1"/>
  <c r="M497" i="1"/>
  <c r="N497" i="1" s="1"/>
  <c r="M496" i="1"/>
  <c r="N496" i="1" s="1"/>
  <c r="M495" i="1"/>
  <c r="N495" i="1" s="1"/>
  <c r="M494" i="1"/>
  <c r="N494" i="1" s="1"/>
  <c r="M493" i="1"/>
  <c r="N493" i="1" s="1"/>
  <c r="M492" i="1"/>
  <c r="N492" i="1" s="1"/>
  <c r="M491" i="1"/>
  <c r="N491" i="1" s="1"/>
  <c r="M490" i="1"/>
  <c r="N490" i="1" s="1"/>
  <c r="M489" i="1"/>
  <c r="N489" i="1" s="1"/>
  <c r="M488" i="1"/>
  <c r="N488" i="1" s="1"/>
  <c r="M487" i="1"/>
  <c r="N487" i="1" s="1"/>
  <c r="M486" i="1"/>
  <c r="N486" i="1" s="1"/>
  <c r="M485" i="1"/>
  <c r="N485" i="1" s="1"/>
  <c r="M484" i="1"/>
  <c r="N484" i="1" s="1"/>
  <c r="M483" i="1"/>
  <c r="N483" i="1" s="1"/>
  <c r="M482" i="1"/>
  <c r="N482" i="1" s="1"/>
  <c r="M481" i="1"/>
  <c r="N481" i="1" s="1"/>
  <c r="M480" i="1"/>
  <c r="N480" i="1" s="1"/>
  <c r="M479" i="1"/>
  <c r="N479" i="1" s="1"/>
  <c r="M478" i="1"/>
  <c r="N478" i="1" s="1"/>
  <c r="M477" i="1"/>
  <c r="N477" i="1" s="1"/>
  <c r="M476" i="1"/>
  <c r="N476" i="1" s="1"/>
  <c r="M475" i="1"/>
  <c r="N475" i="1" s="1"/>
  <c r="M474" i="1"/>
  <c r="N474" i="1" s="1"/>
  <c r="M473" i="1"/>
  <c r="N473" i="1" s="1"/>
  <c r="M472" i="1"/>
  <c r="N472" i="1" s="1"/>
  <c r="M471" i="1"/>
  <c r="N471" i="1" s="1"/>
  <c r="M470" i="1"/>
  <c r="N470" i="1" s="1"/>
  <c r="M469" i="1"/>
  <c r="N469" i="1" s="1"/>
  <c r="M468" i="1"/>
  <c r="N468" i="1" s="1"/>
  <c r="M467" i="1"/>
  <c r="N467" i="1" s="1"/>
  <c r="M466" i="1"/>
  <c r="N466" i="1" s="1"/>
  <c r="M465" i="1"/>
  <c r="N465" i="1" s="1"/>
  <c r="M464" i="1"/>
  <c r="N464" i="1" s="1"/>
  <c r="M463" i="1"/>
  <c r="N463" i="1" s="1"/>
  <c r="M462" i="1"/>
  <c r="N462" i="1" s="1"/>
  <c r="M461" i="1"/>
  <c r="N461" i="1" s="1"/>
  <c r="M460" i="1"/>
  <c r="N460" i="1" s="1"/>
  <c r="M459" i="1"/>
  <c r="N459" i="1" s="1"/>
  <c r="M458" i="1"/>
  <c r="N458" i="1" s="1"/>
  <c r="M457" i="1"/>
  <c r="N457" i="1" s="1"/>
  <c r="M456" i="1"/>
  <c r="N456" i="1" s="1"/>
  <c r="M455" i="1"/>
  <c r="N455" i="1" s="1"/>
  <c r="M454" i="1"/>
  <c r="N454" i="1" s="1"/>
  <c r="M453" i="1"/>
  <c r="N453" i="1" s="1"/>
  <c r="M452" i="1"/>
  <c r="N452" i="1" s="1"/>
  <c r="M451" i="1"/>
  <c r="N451" i="1" s="1"/>
  <c r="M450" i="1"/>
  <c r="N450" i="1" s="1"/>
  <c r="M449" i="1"/>
  <c r="N449" i="1" s="1"/>
  <c r="M448" i="1"/>
  <c r="N448" i="1" s="1"/>
  <c r="M447" i="1"/>
  <c r="N447" i="1" s="1"/>
  <c r="M446" i="1"/>
  <c r="N446" i="1" s="1"/>
  <c r="M445" i="1"/>
  <c r="N445" i="1" s="1"/>
  <c r="M444" i="1"/>
  <c r="N444" i="1" s="1"/>
  <c r="M443" i="1"/>
  <c r="N443" i="1" s="1"/>
  <c r="M442" i="1"/>
  <c r="N442" i="1" s="1"/>
  <c r="M441" i="1"/>
  <c r="N441" i="1" s="1"/>
  <c r="M440" i="1"/>
  <c r="N440" i="1" s="1"/>
  <c r="M439" i="1"/>
  <c r="N439" i="1" s="1"/>
  <c r="M438" i="1"/>
  <c r="N438" i="1" s="1"/>
  <c r="M437" i="1"/>
  <c r="N437" i="1" s="1"/>
  <c r="M436" i="1"/>
  <c r="N436" i="1" s="1"/>
  <c r="M435" i="1"/>
  <c r="N435" i="1" s="1"/>
  <c r="M434" i="1"/>
  <c r="N434" i="1" s="1"/>
  <c r="M433" i="1"/>
  <c r="N433" i="1" s="1"/>
  <c r="M432" i="1"/>
  <c r="N432" i="1" s="1"/>
  <c r="M431" i="1"/>
  <c r="N431" i="1" s="1"/>
  <c r="M430" i="1"/>
  <c r="N430" i="1" s="1"/>
  <c r="M429" i="1"/>
  <c r="N429" i="1" s="1"/>
  <c r="M428" i="1"/>
  <c r="N428" i="1" s="1"/>
  <c r="M427" i="1"/>
  <c r="N427" i="1" s="1"/>
  <c r="M426" i="1"/>
  <c r="N426" i="1" s="1"/>
  <c r="M425" i="1"/>
  <c r="N425" i="1" s="1"/>
  <c r="M424" i="1"/>
  <c r="N424" i="1" s="1"/>
  <c r="M423" i="1"/>
  <c r="N423" i="1" s="1"/>
  <c r="M422" i="1"/>
  <c r="N422" i="1" s="1"/>
  <c r="M421" i="1"/>
  <c r="N421" i="1" s="1"/>
  <c r="M420" i="1"/>
  <c r="N420" i="1" s="1"/>
  <c r="M419" i="1"/>
  <c r="N419" i="1" s="1"/>
  <c r="M418" i="1"/>
  <c r="N418" i="1" s="1"/>
  <c r="M417" i="1"/>
  <c r="N417" i="1" s="1"/>
  <c r="M416" i="1"/>
  <c r="N416" i="1" s="1"/>
  <c r="M415" i="1"/>
  <c r="N415" i="1" s="1"/>
  <c r="M414" i="1"/>
  <c r="N414" i="1" s="1"/>
  <c r="M413" i="1"/>
  <c r="N413" i="1" s="1"/>
  <c r="M412" i="1"/>
  <c r="N412" i="1" s="1"/>
  <c r="M411" i="1"/>
  <c r="N411" i="1" s="1"/>
  <c r="M410" i="1"/>
  <c r="N410" i="1" s="1"/>
  <c r="M409" i="1"/>
  <c r="N409" i="1" s="1"/>
  <c r="M408" i="1"/>
  <c r="N408" i="1" s="1"/>
  <c r="M407" i="1"/>
  <c r="N407" i="1" s="1"/>
  <c r="M406" i="1"/>
  <c r="N406" i="1" s="1"/>
  <c r="M405" i="1"/>
  <c r="N405" i="1" s="1"/>
  <c r="M404" i="1"/>
  <c r="N404" i="1" s="1"/>
  <c r="M403" i="1"/>
  <c r="N403" i="1" s="1"/>
  <c r="M402" i="1"/>
  <c r="N402" i="1" s="1"/>
  <c r="M401" i="1"/>
  <c r="N401" i="1" s="1"/>
  <c r="M400" i="1"/>
  <c r="N400" i="1" s="1"/>
  <c r="M399" i="1"/>
  <c r="N399" i="1" s="1"/>
  <c r="M398" i="1"/>
  <c r="N398" i="1" s="1"/>
  <c r="M397" i="1"/>
  <c r="N397" i="1" s="1"/>
  <c r="M396" i="1"/>
  <c r="N396" i="1" s="1"/>
  <c r="M395" i="1"/>
  <c r="N395" i="1" s="1"/>
  <c r="M394" i="1"/>
  <c r="N394" i="1" s="1"/>
  <c r="M393" i="1"/>
  <c r="N393" i="1" s="1"/>
  <c r="M392" i="1"/>
  <c r="N392" i="1" s="1"/>
  <c r="M391" i="1"/>
  <c r="N391" i="1" s="1"/>
  <c r="M390" i="1"/>
  <c r="N390" i="1" s="1"/>
  <c r="M389" i="1"/>
  <c r="N389" i="1" s="1"/>
  <c r="M388" i="1"/>
  <c r="N388" i="1" s="1"/>
  <c r="M387" i="1"/>
  <c r="N387" i="1" s="1"/>
  <c r="M386" i="1"/>
  <c r="N386" i="1" s="1"/>
  <c r="M385" i="1"/>
  <c r="N385" i="1" s="1"/>
  <c r="M384" i="1"/>
  <c r="N384" i="1" s="1"/>
  <c r="M383" i="1"/>
  <c r="N383" i="1" s="1"/>
  <c r="M382" i="1"/>
  <c r="N382" i="1" s="1"/>
  <c r="M381" i="1"/>
  <c r="N381" i="1" s="1"/>
  <c r="M380" i="1"/>
  <c r="N380" i="1" s="1"/>
  <c r="M379" i="1"/>
  <c r="N379" i="1" s="1"/>
  <c r="M378" i="1"/>
  <c r="N378" i="1" s="1"/>
  <c r="M377" i="1"/>
  <c r="N377" i="1" s="1"/>
  <c r="M376" i="1"/>
  <c r="N376" i="1" s="1"/>
  <c r="M375" i="1"/>
  <c r="N375" i="1" s="1"/>
  <c r="M374" i="1"/>
  <c r="N374" i="1" s="1"/>
  <c r="M373" i="1"/>
  <c r="N373" i="1" s="1"/>
  <c r="M372" i="1"/>
  <c r="N372" i="1" s="1"/>
  <c r="M371" i="1"/>
  <c r="N371" i="1" s="1"/>
  <c r="M370" i="1"/>
  <c r="N370" i="1" s="1"/>
  <c r="M369" i="1"/>
  <c r="N369" i="1" s="1"/>
  <c r="M368" i="1"/>
  <c r="N368" i="1" s="1"/>
  <c r="M367" i="1"/>
  <c r="N367" i="1" s="1"/>
  <c r="M366" i="1"/>
  <c r="N366" i="1" s="1"/>
  <c r="M365" i="1"/>
  <c r="N365" i="1" s="1"/>
  <c r="M364" i="1"/>
  <c r="N364" i="1" s="1"/>
  <c r="M363" i="1"/>
  <c r="N363" i="1" s="1"/>
  <c r="M362" i="1"/>
  <c r="N362" i="1" s="1"/>
  <c r="M361" i="1"/>
  <c r="N361" i="1" s="1"/>
  <c r="M360" i="1"/>
  <c r="N360" i="1" s="1"/>
  <c r="M359" i="1"/>
  <c r="N359" i="1" s="1"/>
  <c r="M358" i="1"/>
  <c r="N358" i="1" s="1"/>
  <c r="M357" i="1"/>
  <c r="N357" i="1" s="1"/>
  <c r="M356" i="1"/>
  <c r="N356" i="1" s="1"/>
  <c r="M355" i="1"/>
  <c r="N355" i="1" s="1"/>
  <c r="M354" i="1"/>
  <c r="N354" i="1" s="1"/>
  <c r="M353" i="1"/>
  <c r="N353" i="1" s="1"/>
  <c r="M352" i="1"/>
  <c r="N352" i="1" s="1"/>
  <c r="M351" i="1"/>
  <c r="N351" i="1" s="1"/>
  <c r="M350" i="1"/>
  <c r="N350" i="1" s="1"/>
  <c r="M349" i="1"/>
  <c r="N349" i="1" s="1"/>
  <c r="M348" i="1"/>
  <c r="N348" i="1" s="1"/>
  <c r="M347" i="1"/>
  <c r="N347" i="1" s="1"/>
  <c r="M346" i="1"/>
  <c r="N346" i="1" s="1"/>
  <c r="M345" i="1"/>
  <c r="N345" i="1" s="1"/>
  <c r="M344" i="1"/>
  <c r="N344" i="1" s="1"/>
  <c r="M343" i="1"/>
  <c r="N343" i="1" s="1"/>
  <c r="M342" i="1"/>
  <c r="N342" i="1" s="1"/>
  <c r="M341" i="1"/>
  <c r="N341" i="1" s="1"/>
  <c r="M340" i="1"/>
  <c r="N340" i="1" s="1"/>
  <c r="M339" i="1"/>
  <c r="N339" i="1" s="1"/>
  <c r="M338" i="1"/>
  <c r="N338" i="1" s="1"/>
  <c r="M337" i="1"/>
  <c r="N337" i="1" s="1"/>
  <c r="M336" i="1"/>
  <c r="N336" i="1" s="1"/>
  <c r="M335" i="1"/>
  <c r="N335" i="1" s="1"/>
  <c r="M334" i="1"/>
  <c r="N334" i="1" s="1"/>
  <c r="M333" i="1"/>
  <c r="N333" i="1" s="1"/>
  <c r="M332" i="1"/>
  <c r="N332" i="1" s="1"/>
  <c r="M331" i="1"/>
  <c r="N331" i="1" s="1"/>
  <c r="M330" i="1"/>
  <c r="N330" i="1" s="1"/>
  <c r="M329" i="1"/>
  <c r="N329" i="1" s="1"/>
  <c r="M328" i="1"/>
  <c r="N328" i="1" s="1"/>
  <c r="M327" i="1"/>
  <c r="N327" i="1" s="1"/>
  <c r="M326" i="1"/>
  <c r="N326" i="1" s="1"/>
  <c r="M325" i="1"/>
  <c r="N325" i="1" s="1"/>
  <c r="M324" i="1"/>
  <c r="N324" i="1" s="1"/>
  <c r="M323" i="1"/>
  <c r="N323" i="1" s="1"/>
  <c r="M322" i="1"/>
  <c r="N322" i="1" s="1"/>
  <c r="M321" i="1"/>
  <c r="N321" i="1" s="1"/>
  <c r="M320" i="1"/>
  <c r="N320" i="1" s="1"/>
  <c r="M319" i="1"/>
  <c r="N319" i="1" s="1"/>
  <c r="M318" i="1"/>
  <c r="N318" i="1" s="1"/>
  <c r="M317" i="1"/>
  <c r="N317" i="1" s="1"/>
  <c r="M316" i="1"/>
  <c r="N316" i="1" s="1"/>
  <c r="M315" i="1"/>
  <c r="N315" i="1" s="1"/>
  <c r="M314" i="1"/>
  <c r="N314" i="1" s="1"/>
  <c r="M313" i="1"/>
  <c r="N313" i="1" s="1"/>
  <c r="M312" i="1"/>
  <c r="N312" i="1" s="1"/>
  <c r="M311" i="1"/>
  <c r="M310" i="1"/>
  <c r="N310" i="1" s="1"/>
  <c r="M309" i="1"/>
  <c r="N309" i="1" s="1"/>
  <c r="M308" i="1"/>
  <c r="N308" i="1" s="1"/>
  <c r="M307" i="1"/>
  <c r="N307" i="1" s="1"/>
  <c r="M306" i="1"/>
  <c r="N306" i="1" s="1"/>
  <c r="M305" i="1"/>
  <c r="N305" i="1" s="1"/>
  <c r="M304" i="1"/>
  <c r="N304" i="1" s="1"/>
  <c r="M303" i="1"/>
  <c r="N303" i="1" s="1"/>
  <c r="M302" i="1"/>
  <c r="N302" i="1" s="1"/>
  <c r="M301" i="1"/>
  <c r="N301" i="1" s="1"/>
  <c r="M300" i="1"/>
  <c r="N300" i="1" s="1"/>
  <c r="M299" i="1"/>
  <c r="N299" i="1" s="1"/>
  <c r="M298" i="1"/>
  <c r="N298" i="1" s="1"/>
  <c r="M297" i="1"/>
  <c r="N297" i="1" s="1"/>
  <c r="M296" i="1"/>
  <c r="N296" i="1" s="1"/>
  <c r="M295" i="1"/>
  <c r="N295" i="1" s="1"/>
  <c r="M294" i="1"/>
  <c r="N294" i="1" s="1"/>
  <c r="M293" i="1"/>
  <c r="N293" i="1" s="1"/>
  <c r="M292" i="1"/>
  <c r="N292" i="1" s="1"/>
  <c r="M291" i="1"/>
  <c r="N291" i="1" s="1"/>
  <c r="M290" i="1"/>
  <c r="N290" i="1" s="1"/>
  <c r="M289" i="1"/>
  <c r="N289" i="1" s="1"/>
  <c r="M288" i="1"/>
  <c r="N288" i="1" s="1"/>
  <c r="M287" i="1"/>
  <c r="N287" i="1" s="1"/>
  <c r="M286" i="1"/>
  <c r="N286" i="1" s="1"/>
  <c r="M285" i="1"/>
  <c r="N285" i="1" s="1"/>
  <c r="M284" i="1"/>
  <c r="N284" i="1" s="1"/>
  <c r="M283" i="1"/>
  <c r="N283" i="1" s="1"/>
  <c r="M282" i="1"/>
  <c r="N282" i="1" s="1"/>
  <c r="M281" i="1"/>
  <c r="N281" i="1" s="1"/>
  <c r="M280" i="1"/>
  <c r="N280" i="1" s="1"/>
  <c r="M279" i="1"/>
  <c r="N279" i="1" s="1"/>
  <c r="M278" i="1"/>
  <c r="N278" i="1" s="1"/>
  <c r="M277" i="1"/>
  <c r="N277" i="1" s="1"/>
  <c r="M276" i="1"/>
  <c r="N276" i="1" s="1"/>
  <c r="M275" i="1"/>
  <c r="N275" i="1" s="1"/>
  <c r="M274" i="1"/>
  <c r="N274" i="1" s="1"/>
  <c r="M273" i="1"/>
  <c r="N273" i="1" s="1"/>
  <c r="M272" i="1"/>
  <c r="N272" i="1" s="1"/>
  <c r="M271" i="1"/>
  <c r="N271" i="1" s="1"/>
  <c r="M270" i="1"/>
  <c r="N270" i="1" s="1"/>
  <c r="M269" i="1"/>
  <c r="N269" i="1" s="1"/>
  <c r="M268" i="1"/>
  <c r="N268" i="1" s="1"/>
  <c r="M267" i="1"/>
  <c r="N267" i="1" s="1"/>
  <c r="M266" i="1"/>
  <c r="N266" i="1" s="1"/>
  <c r="M265" i="1"/>
  <c r="N265" i="1" s="1"/>
  <c r="M264" i="1"/>
  <c r="N264" i="1" s="1"/>
  <c r="M263" i="1"/>
  <c r="N263" i="1" s="1"/>
  <c r="M262" i="1"/>
  <c r="N262" i="1" s="1"/>
  <c r="M261" i="1"/>
  <c r="N261" i="1" s="1"/>
  <c r="M260" i="1"/>
  <c r="N260" i="1" s="1"/>
  <c r="M259" i="1"/>
  <c r="N259" i="1" s="1"/>
  <c r="M258" i="1"/>
  <c r="N258" i="1" s="1"/>
  <c r="M257" i="1"/>
  <c r="N257" i="1" s="1"/>
  <c r="M256" i="1"/>
  <c r="N256" i="1" s="1"/>
  <c r="M255" i="1"/>
  <c r="N255" i="1" s="1"/>
  <c r="M254" i="1"/>
  <c r="N254" i="1" s="1"/>
  <c r="M253" i="1"/>
  <c r="N253" i="1" s="1"/>
  <c r="M252" i="1"/>
  <c r="N252" i="1" s="1"/>
  <c r="M251" i="1"/>
  <c r="N251" i="1" s="1"/>
  <c r="M250" i="1"/>
  <c r="N250" i="1" s="1"/>
  <c r="M249" i="1"/>
  <c r="N249" i="1" s="1"/>
  <c r="M248" i="1"/>
  <c r="N248" i="1" s="1"/>
  <c r="M247" i="1"/>
  <c r="N247" i="1" s="1"/>
  <c r="M246" i="1"/>
  <c r="N246" i="1" s="1"/>
  <c r="M245" i="1"/>
  <c r="N245" i="1" s="1"/>
  <c r="M244" i="1"/>
  <c r="N244" i="1" s="1"/>
  <c r="M243" i="1"/>
  <c r="N243" i="1" s="1"/>
  <c r="M242" i="1"/>
  <c r="N242" i="1" s="1"/>
  <c r="M241" i="1"/>
  <c r="N241" i="1" s="1"/>
  <c r="M240" i="1"/>
  <c r="N240" i="1" s="1"/>
  <c r="M239" i="1"/>
  <c r="N239" i="1" s="1"/>
  <c r="M238" i="1"/>
  <c r="N238" i="1" s="1"/>
  <c r="M237" i="1"/>
  <c r="N237" i="1" s="1"/>
  <c r="M236" i="1"/>
  <c r="N236" i="1" s="1"/>
  <c r="M235" i="1"/>
  <c r="N235" i="1" s="1"/>
  <c r="M234" i="1"/>
  <c r="N234" i="1" s="1"/>
  <c r="M233" i="1"/>
  <c r="N233" i="1" s="1"/>
  <c r="M232" i="1"/>
  <c r="N232" i="1" s="1"/>
  <c r="M231" i="1"/>
  <c r="N231" i="1" s="1"/>
  <c r="M230" i="1"/>
  <c r="N230" i="1" s="1"/>
  <c r="M229" i="1"/>
  <c r="N229" i="1" s="1"/>
  <c r="M228" i="1"/>
  <c r="N228" i="1" s="1"/>
  <c r="M227" i="1"/>
  <c r="N227" i="1" s="1"/>
  <c r="M226" i="1"/>
  <c r="N226" i="1" s="1"/>
  <c r="M225" i="1"/>
  <c r="N225" i="1" s="1"/>
  <c r="M224" i="1"/>
  <c r="N224" i="1" s="1"/>
  <c r="M223" i="1"/>
  <c r="N223" i="1" s="1"/>
  <c r="M222" i="1"/>
  <c r="N222" i="1" s="1"/>
  <c r="M221" i="1"/>
  <c r="N221" i="1" s="1"/>
  <c r="M220" i="1"/>
  <c r="N220" i="1" s="1"/>
  <c r="M219" i="1"/>
  <c r="N219" i="1" s="1"/>
  <c r="M218" i="1"/>
  <c r="N218" i="1" s="1"/>
  <c r="M217" i="1"/>
  <c r="N217" i="1" s="1"/>
  <c r="M216" i="1"/>
  <c r="N216" i="1" s="1"/>
  <c r="M215" i="1"/>
  <c r="N215" i="1" s="1"/>
  <c r="M214" i="1"/>
  <c r="N214" i="1" s="1"/>
  <c r="M213" i="1"/>
  <c r="N213" i="1" s="1"/>
  <c r="M212" i="1"/>
  <c r="N212" i="1" s="1"/>
  <c r="M211" i="1"/>
  <c r="N211" i="1" s="1"/>
  <c r="M210" i="1"/>
  <c r="N210" i="1" s="1"/>
  <c r="M209" i="1"/>
  <c r="N209" i="1" s="1"/>
  <c r="M208" i="1"/>
  <c r="N208" i="1" s="1"/>
  <c r="M207" i="1"/>
  <c r="N207" i="1" s="1"/>
  <c r="M206" i="1"/>
  <c r="N206" i="1" s="1"/>
  <c r="M205" i="1"/>
  <c r="N205" i="1" s="1"/>
  <c r="M204" i="1"/>
  <c r="N204" i="1" s="1"/>
  <c r="M203" i="1"/>
  <c r="N203" i="1" s="1"/>
  <c r="M202" i="1"/>
  <c r="N202" i="1" s="1"/>
  <c r="M201" i="1"/>
  <c r="N201" i="1" s="1"/>
  <c r="M200" i="1"/>
  <c r="N200" i="1" s="1"/>
  <c r="M199" i="1"/>
  <c r="N199" i="1" s="1"/>
  <c r="M198" i="1"/>
  <c r="N198" i="1" s="1"/>
  <c r="M197" i="1"/>
  <c r="N197" i="1" s="1"/>
  <c r="M196" i="1"/>
  <c r="N196" i="1" s="1"/>
  <c r="M195" i="1"/>
  <c r="N195" i="1" s="1"/>
  <c r="M194" i="1"/>
  <c r="N194" i="1" s="1"/>
  <c r="M193" i="1"/>
  <c r="N193" i="1" s="1"/>
  <c r="M192" i="1"/>
  <c r="N192" i="1" s="1"/>
  <c r="M191" i="1"/>
  <c r="N191" i="1" s="1"/>
  <c r="M190" i="1"/>
  <c r="N190" i="1" s="1"/>
  <c r="M189" i="1"/>
  <c r="N189" i="1" s="1"/>
  <c r="M188" i="1"/>
  <c r="N188" i="1" s="1"/>
  <c r="M187" i="1"/>
  <c r="N187" i="1" s="1"/>
  <c r="M186" i="1"/>
  <c r="N186" i="1" s="1"/>
  <c r="M185" i="1"/>
  <c r="N185" i="1" s="1"/>
  <c r="M184" i="1"/>
  <c r="N184" i="1" s="1"/>
  <c r="M183" i="1"/>
  <c r="N183" i="1" s="1"/>
  <c r="M182" i="1"/>
  <c r="N182" i="1" s="1"/>
  <c r="M181" i="1"/>
  <c r="N181" i="1" s="1"/>
  <c r="M180" i="1"/>
  <c r="N180" i="1" s="1"/>
  <c r="M179" i="1"/>
  <c r="N179" i="1" s="1"/>
  <c r="M178" i="1"/>
  <c r="N178" i="1" s="1"/>
  <c r="M177" i="1"/>
  <c r="N177" i="1" s="1"/>
  <c r="M176" i="1"/>
  <c r="N176" i="1" s="1"/>
  <c r="M175" i="1"/>
  <c r="N175" i="1" s="1"/>
  <c r="M174" i="1"/>
  <c r="N174" i="1" s="1"/>
  <c r="M173" i="1"/>
  <c r="N173" i="1" s="1"/>
  <c r="M172" i="1"/>
  <c r="N172" i="1" s="1"/>
  <c r="M171" i="1"/>
  <c r="N171" i="1" s="1"/>
  <c r="M170" i="1"/>
  <c r="N170" i="1" s="1"/>
  <c r="M169" i="1"/>
  <c r="N169" i="1" s="1"/>
  <c r="M168" i="1"/>
  <c r="N168" i="1" s="1"/>
  <c r="M167" i="1"/>
  <c r="N167" i="1" s="1"/>
  <c r="M166" i="1"/>
  <c r="N166" i="1" s="1"/>
  <c r="M165" i="1"/>
  <c r="N165" i="1" s="1"/>
  <c r="M164" i="1"/>
  <c r="N164" i="1" s="1"/>
  <c r="M163" i="1"/>
  <c r="N163" i="1" s="1"/>
  <c r="M162" i="1"/>
  <c r="N162" i="1" s="1"/>
  <c r="M161" i="1"/>
  <c r="N161" i="1" s="1"/>
  <c r="M160" i="1"/>
  <c r="N160" i="1" s="1"/>
  <c r="M159" i="1"/>
  <c r="N159" i="1" s="1"/>
  <c r="M158" i="1"/>
  <c r="N158" i="1" s="1"/>
  <c r="M157" i="1"/>
  <c r="N157" i="1" s="1"/>
  <c r="M156" i="1"/>
  <c r="N156" i="1" s="1"/>
  <c r="M155" i="1"/>
  <c r="N155" i="1" s="1"/>
  <c r="M154" i="1"/>
  <c r="N154" i="1" s="1"/>
  <c r="M153" i="1"/>
  <c r="N153" i="1" s="1"/>
  <c r="M152" i="1"/>
  <c r="N152" i="1" s="1"/>
  <c r="M151" i="1"/>
  <c r="N151" i="1" s="1"/>
  <c r="M150" i="1"/>
  <c r="N150" i="1" s="1"/>
  <c r="M149" i="1"/>
  <c r="N149" i="1" s="1"/>
  <c r="M148" i="1"/>
  <c r="N148" i="1" s="1"/>
  <c r="M147" i="1"/>
  <c r="N147" i="1" s="1"/>
  <c r="M146" i="1"/>
  <c r="N146" i="1" s="1"/>
  <c r="M145" i="1"/>
  <c r="N145" i="1" s="1"/>
  <c r="M144" i="1"/>
  <c r="N144" i="1" s="1"/>
  <c r="M143" i="1"/>
  <c r="N143" i="1" s="1"/>
  <c r="M142" i="1"/>
  <c r="N142" i="1" s="1"/>
  <c r="M141" i="1"/>
  <c r="N141" i="1" s="1"/>
  <c r="M140" i="1"/>
  <c r="N140" i="1" s="1"/>
  <c r="M139" i="1"/>
  <c r="N139" i="1" s="1"/>
  <c r="M138" i="1"/>
  <c r="N138" i="1" s="1"/>
  <c r="M137" i="1"/>
  <c r="N137" i="1" s="1"/>
  <c r="M136" i="1"/>
  <c r="N136" i="1" s="1"/>
  <c r="M135" i="1"/>
  <c r="N135" i="1" s="1"/>
  <c r="M134" i="1"/>
  <c r="N134" i="1" s="1"/>
  <c r="M133" i="1"/>
  <c r="N133" i="1" s="1"/>
  <c r="M132" i="1"/>
  <c r="N132" i="1" s="1"/>
  <c r="M131" i="1"/>
  <c r="N131" i="1" s="1"/>
  <c r="M130" i="1"/>
  <c r="N130" i="1" s="1"/>
  <c r="M129" i="1"/>
  <c r="N129" i="1" s="1"/>
  <c r="M128" i="1"/>
  <c r="N128" i="1" s="1"/>
  <c r="M127" i="1"/>
  <c r="N127" i="1" s="1"/>
  <c r="M126" i="1"/>
  <c r="N126" i="1" s="1"/>
  <c r="M125" i="1"/>
  <c r="N125" i="1" s="1"/>
  <c r="M124" i="1"/>
  <c r="N124" i="1" s="1"/>
  <c r="M123" i="1"/>
  <c r="N123" i="1" s="1"/>
  <c r="M122" i="1"/>
  <c r="N122" i="1" s="1"/>
  <c r="M121" i="1"/>
  <c r="N121" i="1" s="1"/>
  <c r="M120" i="1"/>
  <c r="N120" i="1" s="1"/>
  <c r="M119" i="1"/>
  <c r="N119" i="1" s="1"/>
  <c r="M118" i="1"/>
  <c r="N118" i="1" s="1"/>
  <c r="M117" i="1"/>
  <c r="N117" i="1" s="1"/>
  <c r="M116" i="1"/>
  <c r="N116" i="1" s="1"/>
  <c r="M115" i="1"/>
  <c r="N115" i="1" s="1"/>
  <c r="M114" i="1"/>
  <c r="N114" i="1" s="1"/>
  <c r="M113" i="1"/>
  <c r="N113" i="1" s="1"/>
  <c r="M112" i="1"/>
  <c r="N112" i="1" s="1"/>
  <c r="M111" i="1"/>
  <c r="N111" i="1" s="1"/>
  <c r="M110" i="1"/>
  <c r="N110" i="1" s="1"/>
  <c r="M109" i="1"/>
  <c r="N109" i="1" s="1"/>
  <c r="M108" i="1"/>
  <c r="N108" i="1" s="1"/>
  <c r="M107" i="1"/>
  <c r="N107" i="1" s="1"/>
  <c r="M106" i="1"/>
  <c r="N106" i="1" s="1"/>
  <c r="M105" i="1"/>
  <c r="N105" i="1" s="1"/>
  <c r="M104" i="1"/>
  <c r="N104" i="1" s="1"/>
  <c r="M103" i="1"/>
  <c r="N103" i="1" s="1"/>
  <c r="M102" i="1"/>
  <c r="N102" i="1" s="1"/>
  <c r="M101" i="1"/>
  <c r="N101" i="1" s="1"/>
  <c r="M100" i="1"/>
  <c r="N100" i="1" s="1"/>
  <c r="M99" i="1"/>
  <c r="N99" i="1" s="1"/>
  <c r="M98" i="1"/>
  <c r="N98" i="1" s="1"/>
  <c r="M97" i="1"/>
  <c r="N97" i="1" s="1"/>
  <c r="M96" i="1"/>
  <c r="N96" i="1" s="1"/>
  <c r="M95" i="1"/>
  <c r="N95" i="1" s="1"/>
  <c r="M94" i="1"/>
  <c r="N94" i="1" s="1"/>
  <c r="M93" i="1"/>
  <c r="N93" i="1" s="1"/>
  <c r="M92" i="1"/>
  <c r="N92" i="1" s="1"/>
  <c r="M91" i="1"/>
  <c r="N91" i="1" s="1"/>
  <c r="M90" i="1"/>
  <c r="N90" i="1" s="1"/>
  <c r="M89" i="1"/>
  <c r="N89" i="1" s="1"/>
  <c r="M88" i="1"/>
  <c r="N88" i="1" s="1"/>
  <c r="M87" i="1"/>
  <c r="N87" i="1" s="1"/>
  <c r="M86" i="1"/>
  <c r="N86" i="1" s="1"/>
  <c r="M85" i="1"/>
  <c r="N85" i="1" s="1"/>
  <c r="M84" i="1"/>
  <c r="N84" i="1" s="1"/>
  <c r="M83" i="1"/>
  <c r="N83" i="1" s="1"/>
  <c r="M82" i="1"/>
  <c r="N82" i="1" s="1"/>
  <c r="M81" i="1"/>
  <c r="N81" i="1" s="1"/>
  <c r="M80" i="1"/>
  <c r="N80" i="1" s="1"/>
  <c r="M79" i="1"/>
  <c r="N79" i="1" s="1"/>
  <c r="M78" i="1"/>
  <c r="N78" i="1" s="1"/>
  <c r="M77" i="1"/>
  <c r="N77" i="1" s="1"/>
  <c r="M76" i="1"/>
  <c r="N76" i="1" s="1"/>
  <c r="M75" i="1"/>
  <c r="N75" i="1" s="1"/>
  <c r="M74" i="1"/>
  <c r="N74" i="1" s="1"/>
  <c r="M73" i="1"/>
  <c r="N73" i="1" s="1"/>
  <c r="M72" i="1"/>
  <c r="N72" i="1" s="1"/>
  <c r="M71" i="1"/>
  <c r="N71" i="1" s="1"/>
  <c r="M70" i="1"/>
  <c r="N70" i="1" s="1"/>
  <c r="M69" i="1"/>
  <c r="N69" i="1" s="1"/>
  <c r="M68" i="1"/>
  <c r="N68" i="1" s="1"/>
  <c r="M67" i="1"/>
  <c r="N67" i="1" s="1"/>
  <c r="M66" i="1"/>
  <c r="N66" i="1" s="1"/>
  <c r="M65" i="1"/>
  <c r="N65" i="1" s="1"/>
  <c r="M64" i="1"/>
  <c r="N64" i="1" s="1"/>
  <c r="M63" i="1"/>
  <c r="N63" i="1" s="1"/>
  <c r="M62" i="1"/>
  <c r="N62" i="1" s="1"/>
  <c r="M61" i="1"/>
  <c r="N61" i="1" s="1"/>
  <c r="M60" i="1"/>
  <c r="N60" i="1" s="1"/>
  <c r="M59" i="1"/>
  <c r="N59" i="1" s="1"/>
  <c r="M58" i="1"/>
  <c r="N58" i="1" s="1"/>
  <c r="M57" i="1"/>
  <c r="N57" i="1" s="1"/>
  <c r="M56" i="1"/>
  <c r="N56" i="1" s="1"/>
  <c r="M55" i="1"/>
  <c r="N55" i="1" s="1"/>
  <c r="M54" i="1"/>
  <c r="N54" i="1" s="1"/>
  <c r="M53" i="1"/>
  <c r="N53" i="1" s="1"/>
  <c r="M52" i="1"/>
  <c r="N52" i="1" s="1"/>
  <c r="M51" i="1"/>
  <c r="N51" i="1" s="1"/>
  <c r="M50" i="1"/>
  <c r="N50" i="1" s="1"/>
  <c r="M49" i="1"/>
  <c r="N49" i="1" s="1"/>
  <c r="M48" i="1"/>
  <c r="N48" i="1" s="1"/>
  <c r="M47" i="1"/>
  <c r="N47" i="1" s="1"/>
  <c r="M46" i="1"/>
  <c r="N46" i="1" s="1"/>
  <c r="M45" i="1"/>
  <c r="N45" i="1" s="1"/>
  <c r="M44" i="1"/>
  <c r="N44" i="1" s="1"/>
  <c r="M43" i="1"/>
  <c r="N43" i="1" s="1"/>
  <c r="M42" i="1"/>
  <c r="N42" i="1" s="1"/>
  <c r="M41" i="1"/>
  <c r="N41" i="1" s="1"/>
  <c r="M40" i="1"/>
  <c r="N40" i="1" s="1"/>
  <c r="M39" i="1"/>
  <c r="N39" i="1" s="1"/>
  <c r="M38" i="1"/>
  <c r="N38" i="1" s="1"/>
  <c r="M37" i="1"/>
  <c r="N37" i="1" s="1"/>
  <c r="M36" i="1"/>
  <c r="N36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M29" i="1"/>
  <c r="N29" i="1" s="1"/>
  <c r="M28" i="1"/>
  <c r="N28" i="1" s="1"/>
  <c r="M27" i="1"/>
  <c r="N27" i="1" s="1"/>
  <c r="M26" i="1"/>
  <c r="N26" i="1" s="1"/>
  <c r="M25" i="1"/>
  <c r="N25" i="1" s="1"/>
  <c r="M24" i="1"/>
  <c r="N24" i="1" s="1"/>
  <c r="M23" i="1"/>
  <c r="N23" i="1" s="1"/>
  <c r="M22" i="1"/>
  <c r="N22" i="1" s="1"/>
  <c r="M21" i="1"/>
  <c r="N21" i="1" s="1"/>
  <c r="M20" i="1"/>
  <c r="N20" i="1" s="1"/>
  <c r="M19" i="1"/>
  <c r="N19" i="1" s="1"/>
  <c r="M18" i="1"/>
  <c r="N18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N6" i="1" s="1"/>
  <c r="M5" i="1"/>
  <c r="N5" i="1" s="1"/>
  <c r="M4" i="1"/>
  <c r="N4" i="1" s="1"/>
  <c r="M3" i="1"/>
  <c r="N3" i="1" s="1"/>
  <c r="M2" i="1"/>
  <c r="N2" i="1" s="1"/>
  <c r="N311" i="1" l="1"/>
  <c r="L504" i="1"/>
  <c r="K504" i="1"/>
  <c r="J504" i="1"/>
  <c r="I504" i="1"/>
  <c r="L503" i="1"/>
  <c r="K503" i="1"/>
  <c r="J503" i="1"/>
  <c r="I503" i="1"/>
  <c r="L502" i="1"/>
  <c r="K502" i="1"/>
  <c r="J502" i="1"/>
  <c r="I502" i="1"/>
  <c r="L501" i="1"/>
  <c r="K501" i="1"/>
  <c r="J501" i="1"/>
  <c r="I501" i="1"/>
  <c r="L500" i="1"/>
  <c r="K500" i="1"/>
  <c r="J500" i="1"/>
  <c r="I500" i="1"/>
  <c r="L499" i="1"/>
  <c r="K499" i="1"/>
  <c r="J499" i="1"/>
  <c r="I499" i="1"/>
  <c r="L498" i="1"/>
  <c r="K498" i="1"/>
  <c r="J498" i="1"/>
  <c r="I498" i="1"/>
  <c r="L497" i="1"/>
  <c r="K497" i="1"/>
  <c r="J497" i="1"/>
  <c r="I497" i="1"/>
  <c r="L496" i="1"/>
  <c r="K496" i="1"/>
  <c r="J496" i="1"/>
  <c r="I496" i="1"/>
  <c r="L495" i="1"/>
  <c r="K495" i="1"/>
  <c r="J495" i="1"/>
  <c r="I495" i="1"/>
  <c r="L494" i="1"/>
  <c r="K494" i="1"/>
  <c r="J494" i="1"/>
  <c r="I494" i="1"/>
  <c r="L493" i="1"/>
  <c r="K493" i="1"/>
  <c r="J493" i="1"/>
  <c r="I493" i="1"/>
  <c r="L492" i="1"/>
  <c r="K492" i="1"/>
  <c r="J492" i="1"/>
  <c r="I492" i="1"/>
  <c r="L491" i="1"/>
  <c r="K491" i="1"/>
  <c r="J491" i="1"/>
  <c r="I491" i="1"/>
  <c r="L490" i="1"/>
  <c r="K490" i="1"/>
  <c r="J490" i="1"/>
  <c r="I490" i="1"/>
  <c r="L489" i="1"/>
  <c r="K489" i="1"/>
  <c r="J489" i="1"/>
  <c r="I489" i="1"/>
  <c r="L488" i="1"/>
  <c r="K488" i="1"/>
  <c r="J488" i="1"/>
  <c r="I488" i="1"/>
  <c r="L487" i="1"/>
  <c r="K487" i="1"/>
  <c r="J487" i="1"/>
  <c r="I487" i="1"/>
  <c r="L486" i="1"/>
  <c r="K486" i="1"/>
  <c r="J486" i="1"/>
  <c r="I486" i="1"/>
  <c r="L485" i="1"/>
  <c r="K485" i="1"/>
  <c r="J485" i="1"/>
  <c r="I485" i="1"/>
  <c r="L484" i="1"/>
  <c r="K484" i="1"/>
  <c r="J484" i="1"/>
  <c r="I484" i="1"/>
  <c r="L483" i="1"/>
  <c r="K483" i="1"/>
  <c r="J483" i="1"/>
  <c r="I483" i="1"/>
  <c r="L482" i="1"/>
  <c r="K482" i="1"/>
  <c r="J482" i="1"/>
  <c r="I482" i="1"/>
  <c r="L481" i="1"/>
  <c r="K481" i="1"/>
  <c r="J481" i="1"/>
  <c r="I481" i="1"/>
  <c r="L480" i="1"/>
  <c r="K480" i="1"/>
  <c r="J480" i="1"/>
  <c r="I480" i="1"/>
  <c r="L479" i="1"/>
  <c r="K479" i="1"/>
  <c r="J479" i="1"/>
  <c r="I479" i="1"/>
  <c r="L478" i="1"/>
  <c r="K478" i="1"/>
  <c r="J478" i="1"/>
  <c r="I478" i="1"/>
  <c r="L477" i="1"/>
  <c r="K477" i="1"/>
  <c r="J477" i="1"/>
  <c r="I477" i="1"/>
  <c r="L476" i="1"/>
  <c r="K476" i="1"/>
  <c r="J476" i="1"/>
  <c r="I476" i="1"/>
  <c r="L475" i="1"/>
  <c r="K475" i="1"/>
  <c r="J475" i="1"/>
  <c r="I475" i="1"/>
  <c r="L474" i="1"/>
  <c r="K474" i="1"/>
  <c r="J474" i="1"/>
  <c r="I474" i="1"/>
  <c r="L473" i="1"/>
  <c r="K473" i="1"/>
  <c r="J473" i="1"/>
  <c r="I473" i="1"/>
  <c r="L472" i="1"/>
  <c r="K472" i="1"/>
  <c r="J472" i="1"/>
  <c r="I472" i="1"/>
  <c r="L471" i="1"/>
  <c r="K471" i="1"/>
  <c r="J471" i="1"/>
  <c r="I471" i="1"/>
  <c r="L470" i="1"/>
  <c r="K470" i="1"/>
  <c r="J470" i="1"/>
  <c r="I470" i="1"/>
  <c r="L469" i="1"/>
  <c r="K469" i="1"/>
  <c r="J469" i="1"/>
  <c r="I469" i="1"/>
  <c r="L468" i="1"/>
  <c r="K468" i="1"/>
  <c r="J468" i="1"/>
  <c r="I468" i="1"/>
  <c r="L467" i="1"/>
  <c r="K467" i="1"/>
  <c r="J467" i="1"/>
  <c r="I467" i="1"/>
  <c r="L466" i="1"/>
  <c r="K466" i="1"/>
  <c r="J466" i="1"/>
  <c r="I466" i="1"/>
  <c r="L465" i="1"/>
  <c r="K465" i="1"/>
  <c r="J465" i="1"/>
  <c r="I465" i="1"/>
  <c r="L464" i="1"/>
  <c r="K464" i="1"/>
  <c r="J464" i="1"/>
  <c r="I464" i="1"/>
  <c r="L463" i="1"/>
  <c r="K463" i="1"/>
  <c r="J463" i="1"/>
  <c r="I463" i="1"/>
  <c r="L462" i="1"/>
  <c r="K462" i="1"/>
  <c r="J462" i="1"/>
  <c r="I462" i="1"/>
  <c r="L461" i="1"/>
  <c r="K461" i="1"/>
  <c r="J461" i="1"/>
  <c r="I461" i="1"/>
  <c r="L460" i="1"/>
  <c r="K460" i="1"/>
  <c r="J460" i="1"/>
  <c r="I460" i="1"/>
  <c r="L459" i="1"/>
  <c r="K459" i="1"/>
  <c r="J459" i="1"/>
  <c r="I459" i="1"/>
  <c r="L458" i="1"/>
  <c r="K458" i="1"/>
  <c r="J458" i="1"/>
  <c r="I458" i="1"/>
  <c r="L457" i="1"/>
  <c r="K457" i="1"/>
  <c r="J457" i="1"/>
  <c r="I457" i="1"/>
  <c r="L456" i="1"/>
  <c r="K456" i="1"/>
  <c r="J456" i="1"/>
  <c r="I456" i="1"/>
  <c r="L455" i="1"/>
  <c r="K455" i="1"/>
  <c r="J455" i="1"/>
  <c r="I455" i="1"/>
  <c r="L454" i="1"/>
  <c r="K454" i="1"/>
  <c r="J454" i="1"/>
  <c r="I454" i="1"/>
  <c r="L453" i="1"/>
  <c r="K453" i="1"/>
  <c r="J453" i="1"/>
  <c r="I453" i="1"/>
  <c r="L452" i="1"/>
  <c r="K452" i="1"/>
  <c r="J452" i="1"/>
  <c r="I452" i="1"/>
  <c r="L451" i="1"/>
  <c r="K451" i="1"/>
  <c r="J451" i="1"/>
  <c r="I451" i="1"/>
  <c r="L450" i="1"/>
  <c r="K450" i="1"/>
  <c r="J450" i="1"/>
  <c r="I450" i="1"/>
  <c r="L449" i="1"/>
  <c r="K449" i="1"/>
  <c r="J449" i="1"/>
  <c r="I449" i="1"/>
  <c r="L448" i="1"/>
  <c r="K448" i="1"/>
  <c r="J448" i="1"/>
  <c r="I448" i="1"/>
  <c r="L447" i="1"/>
  <c r="K447" i="1"/>
  <c r="J447" i="1"/>
  <c r="I447" i="1"/>
  <c r="L446" i="1"/>
  <c r="K446" i="1"/>
  <c r="J446" i="1"/>
  <c r="I446" i="1"/>
  <c r="L445" i="1"/>
  <c r="K445" i="1"/>
  <c r="J445" i="1"/>
  <c r="I445" i="1"/>
  <c r="L444" i="1"/>
  <c r="K444" i="1"/>
  <c r="J444" i="1"/>
  <c r="I444" i="1"/>
  <c r="L443" i="1"/>
  <c r="K443" i="1"/>
  <c r="J443" i="1"/>
  <c r="I443" i="1"/>
  <c r="L442" i="1"/>
  <c r="K442" i="1"/>
  <c r="J442" i="1"/>
  <c r="I442" i="1"/>
  <c r="L441" i="1"/>
  <c r="K441" i="1"/>
  <c r="J441" i="1"/>
  <c r="I441" i="1"/>
  <c r="L440" i="1"/>
  <c r="K440" i="1"/>
  <c r="J440" i="1"/>
  <c r="I440" i="1"/>
  <c r="L439" i="1"/>
  <c r="K439" i="1"/>
  <c r="J439" i="1"/>
  <c r="I439" i="1"/>
  <c r="L438" i="1"/>
  <c r="K438" i="1"/>
  <c r="J438" i="1"/>
  <c r="I438" i="1"/>
  <c r="L437" i="1"/>
  <c r="K437" i="1"/>
  <c r="J437" i="1"/>
  <c r="I437" i="1"/>
  <c r="L436" i="1"/>
  <c r="K436" i="1"/>
  <c r="J436" i="1"/>
  <c r="I436" i="1"/>
  <c r="L435" i="1"/>
  <c r="K435" i="1"/>
  <c r="J435" i="1"/>
  <c r="I435" i="1"/>
  <c r="L434" i="1"/>
  <c r="K434" i="1"/>
  <c r="J434" i="1"/>
  <c r="I434" i="1"/>
  <c r="L433" i="1"/>
  <c r="K433" i="1"/>
  <c r="J433" i="1"/>
  <c r="I433" i="1"/>
  <c r="L432" i="1"/>
  <c r="K432" i="1"/>
  <c r="J432" i="1"/>
  <c r="I432" i="1"/>
  <c r="L431" i="1"/>
  <c r="K431" i="1"/>
  <c r="J431" i="1"/>
  <c r="I431" i="1"/>
  <c r="L430" i="1"/>
  <c r="K430" i="1"/>
  <c r="J430" i="1"/>
  <c r="I430" i="1"/>
  <c r="L429" i="1"/>
  <c r="K429" i="1"/>
  <c r="J429" i="1"/>
  <c r="I429" i="1"/>
  <c r="L428" i="1"/>
  <c r="K428" i="1"/>
  <c r="J428" i="1"/>
  <c r="I428" i="1"/>
  <c r="L427" i="1"/>
  <c r="K427" i="1"/>
  <c r="J427" i="1"/>
  <c r="I427" i="1"/>
  <c r="L426" i="1"/>
  <c r="K426" i="1"/>
  <c r="J426" i="1"/>
  <c r="I426" i="1"/>
  <c r="L425" i="1"/>
  <c r="K425" i="1"/>
  <c r="J425" i="1"/>
  <c r="I425" i="1"/>
  <c r="L424" i="1"/>
  <c r="K424" i="1"/>
  <c r="J424" i="1"/>
  <c r="I424" i="1"/>
  <c r="L423" i="1"/>
  <c r="K423" i="1"/>
  <c r="J423" i="1"/>
  <c r="I423" i="1"/>
  <c r="L422" i="1"/>
  <c r="K422" i="1"/>
  <c r="J422" i="1"/>
  <c r="I422" i="1"/>
  <c r="L421" i="1"/>
  <c r="K421" i="1"/>
  <c r="J421" i="1"/>
  <c r="I421" i="1"/>
  <c r="L420" i="1"/>
  <c r="K420" i="1"/>
  <c r="J420" i="1"/>
  <c r="I420" i="1"/>
  <c r="L419" i="1"/>
  <c r="K419" i="1"/>
  <c r="J419" i="1"/>
  <c r="I419" i="1"/>
  <c r="L418" i="1"/>
  <c r="K418" i="1"/>
  <c r="J418" i="1"/>
  <c r="I418" i="1"/>
  <c r="L417" i="1"/>
  <c r="K417" i="1"/>
  <c r="J417" i="1"/>
  <c r="I417" i="1"/>
  <c r="L416" i="1"/>
  <c r="K416" i="1"/>
  <c r="J416" i="1"/>
  <c r="I416" i="1"/>
  <c r="L415" i="1"/>
  <c r="K415" i="1"/>
  <c r="J415" i="1"/>
  <c r="I415" i="1"/>
  <c r="L414" i="1"/>
  <c r="K414" i="1"/>
  <c r="J414" i="1"/>
  <c r="I414" i="1"/>
  <c r="L413" i="1"/>
  <c r="K413" i="1"/>
  <c r="J413" i="1"/>
  <c r="I413" i="1"/>
  <c r="L412" i="1"/>
  <c r="K412" i="1"/>
  <c r="J412" i="1"/>
  <c r="I412" i="1"/>
  <c r="L411" i="1"/>
  <c r="K411" i="1"/>
  <c r="J411" i="1"/>
  <c r="I411" i="1"/>
  <c r="L410" i="1"/>
  <c r="K410" i="1"/>
  <c r="J410" i="1"/>
  <c r="I410" i="1"/>
  <c r="L409" i="1"/>
  <c r="K409" i="1"/>
  <c r="J409" i="1"/>
  <c r="I409" i="1"/>
  <c r="L408" i="1"/>
  <c r="K408" i="1"/>
  <c r="J408" i="1"/>
  <c r="I408" i="1"/>
  <c r="L407" i="1"/>
  <c r="K407" i="1"/>
  <c r="J407" i="1"/>
  <c r="I407" i="1"/>
  <c r="L406" i="1"/>
  <c r="K406" i="1"/>
  <c r="J406" i="1"/>
  <c r="I406" i="1"/>
  <c r="L405" i="1"/>
  <c r="K405" i="1"/>
  <c r="J405" i="1"/>
  <c r="I405" i="1"/>
  <c r="L404" i="1"/>
  <c r="K404" i="1"/>
  <c r="J404" i="1"/>
  <c r="I404" i="1"/>
  <c r="L403" i="1"/>
  <c r="K403" i="1"/>
  <c r="J403" i="1"/>
  <c r="I403" i="1"/>
  <c r="L402" i="1"/>
  <c r="K402" i="1"/>
  <c r="J402" i="1"/>
  <c r="I402" i="1"/>
  <c r="L401" i="1"/>
  <c r="K401" i="1"/>
  <c r="J401" i="1"/>
  <c r="I401" i="1"/>
  <c r="L400" i="1"/>
  <c r="K400" i="1"/>
  <c r="J400" i="1"/>
  <c r="I400" i="1"/>
  <c r="L399" i="1"/>
  <c r="K399" i="1"/>
  <c r="J399" i="1"/>
  <c r="I399" i="1"/>
  <c r="L398" i="1"/>
  <c r="K398" i="1"/>
  <c r="J398" i="1"/>
  <c r="I398" i="1"/>
  <c r="L397" i="1"/>
  <c r="K397" i="1"/>
  <c r="J397" i="1"/>
  <c r="I397" i="1"/>
  <c r="L396" i="1"/>
  <c r="K396" i="1"/>
  <c r="J396" i="1"/>
  <c r="I396" i="1"/>
  <c r="L395" i="1"/>
  <c r="K395" i="1"/>
  <c r="J395" i="1"/>
  <c r="I395" i="1"/>
  <c r="L394" i="1"/>
  <c r="K394" i="1"/>
  <c r="J394" i="1"/>
  <c r="I394" i="1"/>
  <c r="L393" i="1"/>
  <c r="K393" i="1"/>
  <c r="J393" i="1"/>
  <c r="I393" i="1"/>
  <c r="L392" i="1"/>
  <c r="K392" i="1"/>
  <c r="J392" i="1"/>
  <c r="I392" i="1"/>
  <c r="L391" i="1"/>
  <c r="K391" i="1"/>
  <c r="J391" i="1"/>
  <c r="I391" i="1"/>
  <c r="L390" i="1"/>
  <c r="K390" i="1"/>
  <c r="J390" i="1"/>
  <c r="I390" i="1"/>
  <c r="L389" i="1"/>
  <c r="K389" i="1"/>
  <c r="J389" i="1"/>
  <c r="I389" i="1"/>
  <c r="L388" i="1"/>
  <c r="K388" i="1"/>
  <c r="J388" i="1"/>
  <c r="I388" i="1"/>
  <c r="L387" i="1"/>
  <c r="K387" i="1"/>
  <c r="J387" i="1"/>
  <c r="I387" i="1"/>
  <c r="L386" i="1"/>
  <c r="K386" i="1"/>
  <c r="J386" i="1"/>
  <c r="I386" i="1"/>
  <c r="L385" i="1"/>
  <c r="K385" i="1"/>
  <c r="J385" i="1"/>
  <c r="I385" i="1"/>
  <c r="L384" i="1"/>
  <c r="K384" i="1"/>
  <c r="J384" i="1"/>
  <c r="I384" i="1"/>
  <c r="L383" i="1"/>
  <c r="K383" i="1"/>
  <c r="J383" i="1"/>
  <c r="I383" i="1"/>
  <c r="L382" i="1"/>
  <c r="K382" i="1"/>
  <c r="J382" i="1"/>
  <c r="I382" i="1"/>
  <c r="L381" i="1"/>
  <c r="K381" i="1"/>
  <c r="J381" i="1"/>
  <c r="I381" i="1"/>
  <c r="L380" i="1"/>
  <c r="K380" i="1"/>
  <c r="J380" i="1"/>
  <c r="I380" i="1"/>
  <c r="L379" i="1"/>
  <c r="K379" i="1"/>
  <c r="J379" i="1"/>
  <c r="I379" i="1"/>
  <c r="L378" i="1"/>
  <c r="K378" i="1"/>
  <c r="J378" i="1"/>
  <c r="I378" i="1"/>
  <c r="L377" i="1"/>
  <c r="K377" i="1"/>
  <c r="J377" i="1"/>
  <c r="I377" i="1"/>
  <c r="L376" i="1"/>
  <c r="K376" i="1"/>
  <c r="J376" i="1"/>
  <c r="I376" i="1"/>
  <c r="L375" i="1"/>
  <c r="K375" i="1"/>
  <c r="J375" i="1"/>
  <c r="I375" i="1"/>
  <c r="L374" i="1"/>
  <c r="K374" i="1"/>
  <c r="J374" i="1"/>
  <c r="I374" i="1"/>
  <c r="L373" i="1"/>
  <c r="K373" i="1"/>
  <c r="J373" i="1"/>
  <c r="I373" i="1"/>
  <c r="L372" i="1"/>
  <c r="K372" i="1"/>
  <c r="J372" i="1"/>
  <c r="I372" i="1"/>
  <c r="L371" i="1"/>
  <c r="K371" i="1"/>
  <c r="J371" i="1"/>
  <c r="I371" i="1"/>
  <c r="L370" i="1"/>
  <c r="K370" i="1"/>
  <c r="J370" i="1"/>
  <c r="I370" i="1"/>
  <c r="L369" i="1"/>
  <c r="K369" i="1"/>
  <c r="J369" i="1"/>
  <c r="I369" i="1"/>
  <c r="L368" i="1"/>
  <c r="K368" i="1"/>
  <c r="J368" i="1"/>
  <c r="I368" i="1"/>
  <c r="L367" i="1"/>
  <c r="K367" i="1"/>
  <c r="J367" i="1"/>
  <c r="I367" i="1"/>
  <c r="L366" i="1"/>
  <c r="K366" i="1"/>
  <c r="J366" i="1"/>
  <c r="I366" i="1"/>
  <c r="L365" i="1"/>
  <c r="K365" i="1"/>
  <c r="J365" i="1"/>
  <c r="I365" i="1"/>
  <c r="L364" i="1"/>
  <c r="K364" i="1"/>
  <c r="J364" i="1"/>
  <c r="I364" i="1"/>
  <c r="L363" i="1"/>
  <c r="K363" i="1"/>
  <c r="J363" i="1"/>
  <c r="I363" i="1"/>
  <c r="L362" i="1"/>
  <c r="K362" i="1"/>
  <c r="J362" i="1"/>
  <c r="I362" i="1"/>
  <c r="L361" i="1"/>
  <c r="K361" i="1"/>
  <c r="J361" i="1"/>
  <c r="I361" i="1"/>
  <c r="L360" i="1"/>
  <c r="K360" i="1"/>
  <c r="J360" i="1"/>
  <c r="I360" i="1"/>
  <c r="L359" i="1"/>
  <c r="K359" i="1"/>
  <c r="J359" i="1"/>
  <c r="I359" i="1"/>
  <c r="L358" i="1"/>
  <c r="K358" i="1"/>
  <c r="J358" i="1"/>
  <c r="I358" i="1"/>
  <c r="L357" i="1"/>
  <c r="K357" i="1"/>
  <c r="J357" i="1"/>
  <c r="I357" i="1"/>
  <c r="L356" i="1"/>
  <c r="K356" i="1"/>
  <c r="J356" i="1"/>
  <c r="I356" i="1"/>
  <c r="L355" i="1"/>
  <c r="K355" i="1"/>
  <c r="J355" i="1"/>
  <c r="I355" i="1"/>
  <c r="L354" i="1"/>
  <c r="K354" i="1"/>
  <c r="J354" i="1"/>
  <c r="I354" i="1"/>
  <c r="L353" i="1"/>
  <c r="K353" i="1"/>
  <c r="J353" i="1"/>
  <c r="I353" i="1"/>
  <c r="L352" i="1"/>
  <c r="K352" i="1"/>
  <c r="J352" i="1"/>
  <c r="I352" i="1"/>
  <c r="L351" i="1"/>
  <c r="K351" i="1"/>
  <c r="J351" i="1"/>
  <c r="I351" i="1"/>
  <c r="L350" i="1"/>
  <c r="K350" i="1"/>
  <c r="J350" i="1"/>
  <c r="I350" i="1"/>
  <c r="L349" i="1"/>
  <c r="K349" i="1"/>
  <c r="J349" i="1"/>
  <c r="I349" i="1"/>
  <c r="L348" i="1"/>
  <c r="K348" i="1"/>
  <c r="J348" i="1"/>
  <c r="I348" i="1"/>
  <c r="L347" i="1"/>
  <c r="K347" i="1"/>
  <c r="J347" i="1"/>
  <c r="I347" i="1"/>
  <c r="L346" i="1"/>
  <c r="K346" i="1"/>
  <c r="J346" i="1"/>
  <c r="I346" i="1"/>
  <c r="L345" i="1"/>
  <c r="K345" i="1"/>
  <c r="J345" i="1"/>
  <c r="I345" i="1"/>
  <c r="L344" i="1"/>
  <c r="K344" i="1"/>
  <c r="J344" i="1"/>
  <c r="I344" i="1"/>
  <c r="L343" i="1"/>
  <c r="K343" i="1"/>
  <c r="J343" i="1"/>
  <c r="I343" i="1"/>
  <c r="L342" i="1"/>
  <c r="K342" i="1"/>
  <c r="J342" i="1"/>
  <c r="I342" i="1"/>
  <c r="L341" i="1"/>
  <c r="K341" i="1"/>
  <c r="J341" i="1"/>
  <c r="I341" i="1"/>
  <c r="L340" i="1"/>
  <c r="K340" i="1"/>
  <c r="J340" i="1"/>
  <c r="I340" i="1"/>
  <c r="L339" i="1"/>
  <c r="K339" i="1"/>
  <c r="J339" i="1"/>
  <c r="I339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5" i="1"/>
  <c r="K335" i="1"/>
  <c r="J335" i="1"/>
  <c r="I335" i="1"/>
  <c r="L334" i="1"/>
  <c r="K334" i="1"/>
  <c r="J334" i="1"/>
  <c r="I334" i="1"/>
  <c r="L333" i="1"/>
  <c r="K333" i="1"/>
  <c r="J333" i="1"/>
  <c r="I333" i="1"/>
  <c r="L332" i="1"/>
  <c r="K332" i="1"/>
  <c r="J332" i="1"/>
  <c r="I332" i="1"/>
  <c r="L331" i="1"/>
  <c r="K331" i="1"/>
  <c r="J331" i="1"/>
  <c r="I331" i="1"/>
  <c r="L330" i="1"/>
  <c r="K330" i="1"/>
  <c r="J330" i="1"/>
  <c r="I330" i="1"/>
  <c r="L329" i="1"/>
  <c r="K329" i="1"/>
  <c r="J329" i="1"/>
  <c r="I329" i="1"/>
  <c r="L328" i="1"/>
  <c r="K328" i="1"/>
  <c r="J328" i="1"/>
  <c r="I328" i="1"/>
  <c r="L327" i="1"/>
  <c r="K327" i="1"/>
  <c r="J327" i="1"/>
  <c r="I327" i="1"/>
  <c r="L326" i="1"/>
  <c r="K326" i="1"/>
  <c r="J326" i="1"/>
  <c r="I326" i="1"/>
  <c r="L325" i="1"/>
  <c r="K325" i="1"/>
  <c r="J325" i="1"/>
  <c r="I325" i="1"/>
  <c r="L324" i="1"/>
  <c r="K324" i="1"/>
  <c r="J324" i="1"/>
  <c r="I324" i="1"/>
  <c r="L323" i="1"/>
  <c r="K323" i="1"/>
  <c r="J323" i="1"/>
  <c r="I323" i="1"/>
  <c r="L322" i="1"/>
  <c r="K322" i="1"/>
  <c r="J322" i="1"/>
  <c r="I322" i="1"/>
  <c r="L321" i="1"/>
  <c r="K321" i="1"/>
  <c r="J321" i="1"/>
  <c r="I321" i="1"/>
  <c r="L320" i="1"/>
  <c r="K320" i="1"/>
  <c r="J320" i="1"/>
  <c r="I320" i="1"/>
  <c r="L319" i="1"/>
  <c r="K319" i="1"/>
  <c r="J319" i="1"/>
  <c r="I319" i="1"/>
  <c r="L318" i="1"/>
  <c r="K318" i="1"/>
  <c r="J318" i="1"/>
  <c r="I318" i="1"/>
  <c r="L317" i="1"/>
  <c r="K317" i="1"/>
  <c r="J317" i="1"/>
  <c r="I317" i="1"/>
  <c r="L316" i="1"/>
  <c r="K316" i="1"/>
  <c r="J316" i="1"/>
  <c r="I316" i="1"/>
  <c r="L315" i="1"/>
  <c r="K315" i="1"/>
  <c r="J315" i="1"/>
  <c r="I315" i="1"/>
  <c r="L314" i="1"/>
  <c r="K314" i="1"/>
  <c r="J314" i="1"/>
  <c r="I314" i="1"/>
  <c r="L313" i="1"/>
  <c r="K313" i="1"/>
  <c r="J313" i="1"/>
  <c r="I313" i="1"/>
  <c r="L312" i="1"/>
  <c r="K312" i="1"/>
  <c r="J312" i="1"/>
  <c r="I312" i="1"/>
  <c r="L311" i="1"/>
  <c r="K311" i="1"/>
  <c r="J311" i="1"/>
  <c r="I311" i="1"/>
  <c r="L310" i="1"/>
  <c r="K310" i="1"/>
  <c r="J310" i="1"/>
  <c r="I310" i="1"/>
  <c r="L309" i="1"/>
  <c r="K309" i="1"/>
  <c r="J309" i="1"/>
  <c r="I309" i="1"/>
  <c r="L308" i="1"/>
  <c r="K308" i="1"/>
  <c r="J308" i="1"/>
  <c r="I308" i="1"/>
  <c r="L307" i="1"/>
  <c r="K307" i="1"/>
  <c r="J307" i="1"/>
  <c r="I307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2" i="1"/>
  <c r="K302" i="1"/>
  <c r="J302" i="1"/>
  <c r="I302" i="1"/>
  <c r="L301" i="1"/>
  <c r="K301" i="1"/>
  <c r="J301" i="1"/>
  <c r="I301" i="1"/>
  <c r="L300" i="1"/>
  <c r="K300" i="1"/>
  <c r="J300" i="1"/>
  <c r="I300" i="1"/>
  <c r="L299" i="1"/>
  <c r="K299" i="1"/>
  <c r="J299" i="1"/>
  <c r="I299" i="1"/>
  <c r="L298" i="1"/>
  <c r="K298" i="1"/>
  <c r="J298" i="1"/>
  <c r="I298" i="1"/>
  <c r="L297" i="1"/>
  <c r="K297" i="1"/>
  <c r="J297" i="1"/>
  <c r="I297" i="1"/>
  <c r="L296" i="1"/>
  <c r="K296" i="1"/>
  <c r="J296" i="1"/>
  <c r="I296" i="1"/>
  <c r="L295" i="1"/>
  <c r="K295" i="1"/>
  <c r="J295" i="1"/>
  <c r="I295" i="1"/>
  <c r="L294" i="1"/>
  <c r="K294" i="1"/>
  <c r="J294" i="1"/>
  <c r="I294" i="1"/>
  <c r="L293" i="1"/>
  <c r="K293" i="1"/>
  <c r="J293" i="1"/>
  <c r="I293" i="1"/>
  <c r="L292" i="1"/>
  <c r="K292" i="1"/>
  <c r="J292" i="1"/>
  <c r="I292" i="1"/>
  <c r="L291" i="1"/>
  <c r="K291" i="1"/>
  <c r="J291" i="1"/>
  <c r="I291" i="1"/>
  <c r="L290" i="1"/>
  <c r="K290" i="1"/>
  <c r="J290" i="1"/>
  <c r="I290" i="1"/>
  <c r="L289" i="1"/>
  <c r="K289" i="1"/>
  <c r="J289" i="1"/>
  <c r="I289" i="1"/>
  <c r="L288" i="1"/>
  <c r="K288" i="1"/>
  <c r="J288" i="1"/>
  <c r="I288" i="1"/>
  <c r="L287" i="1"/>
  <c r="K287" i="1"/>
  <c r="J287" i="1"/>
  <c r="I287" i="1"/>
  <c r="L286" i="1"/>
  <c r="K286" i="1"/>
  <c r="J286" i="1"/>
  <c r="I286" i="1"/>
  <c r="L285" i="1"/>
  <c r="K285" i="1"/>
  <c r="J285" i="1"/>
  <c r="I285" i="1"/>
  <c r="L284" i="1"/>
  <c r="K284" i="1"/>
  <c r="J284" i="1"/>
  <c r="I284" i="1"/>
  <c r="L283" i="1"/>
  <c r="K283" i="1"/>
  <c r="J283" i="1"/>
  <c r="I283" i="1"/>
  <c r="L282" i="1"/>
  <c r="K282" i="1"/>
  <c r="J282" i="1"/>
  <c r="I282" i="1"/>
  <c r="L281" i="1"/>
  <c r="K281" i="1"/>
  <c r="J281" i="1"/>
  <c r="I281" i="1"/>
  <c r="L280" i="1"/>
  <c r="K280" i="1"/>
  <c r="J280" i="1"/>
  <c r="I280" i="1"/>
  <c r="L279" i="1"/>
  <c r="K279" i="1"/>
  <c r="J279" i="1"/>
  <c r="I279" i="1"/>
  <c r="L278" i="1"/>
  <c r="K278" i="1"/>
  <c r="J278" i="1"/>
  <c r="I278" i="1"/>
  <c r="L277" i="1"/>
  <c r="K277" i="1"/>
  <c r="J277" i="1"/>
  <c r="I277" i="1"/>
  <c r="L276" i="1"/>
  <c r="K276" i="1"/>
  <c r="J276" i="1"/>
  <c r="I276" i="1"/>
  <c r="L275" i="1"/>
  <c r="K275" i="1"/>
  <c r="J275" i="1"/>
  <c r="I275" i="1"/>
  <c r="L274" i="1"/>
  <c r="K274" i="1"/>
  <c r="J274" i="1"/>
  <c r="I274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70" i="1"/>
  <c r="K270" i="1"/>
  <c r="J270" i="1"/>
  <c r="I270" i="1"/>
  <c r="L269" i="1"/>
  <c r="K269" i="1"/>
  <c r="J269" i="1"/>
  <c r="I269" i="1"/>
  <c r="L268" i="1"/>
  <c r="K268" i="1"/>
  <c r="J268" i="1"/>
  <c r="I268" i="1"/>
  <c r="L267" i="1"/>
  <c r="K267" i="1"/>
  <c r="J267" i="1"/>
  <c r="I267" i="1"/>
  <c r="L266" i="1"/>
  <c r="K266" i="1"/>
  <c r="J266" i="1"/>
  <c r="I266" i="1"/>
  <c r="L265" i="1"/>
  <c r="K265" i="1"/>
  <c r="J265" i="1"/>
  <c r="I265" i="1"/>
  <c r="L264" i="1"/>
  <c r="K264" i="1"/>
  <c r="J264" i="1"/>
  <c r="I264" i="1"/>
  <c r="L263" i="1"/>
  <c r="K263" i="1"/>
  <c r="J263" i="1"/>
  <c r="I263" i="1"/>
  <c r="L262" i="1"/>
  <c r="K262" i="1"/>
  <c r="J262" i="1"/>
  <c r="I262" i="1"/>
  <c r="L261" i="1"/>
  <c r="K261" i="1"/>
  <c r="J261" i="1"/>
  <c r="I261" i="1"/>
  <c r="L260" i="1"/>
  <c r="K260" i="1"/>
  <c r="J260" i="1"/>
  <c r="I260" i="1"/>
  <c r="L259" i="1"/>
  <c r="K259" i="1"/>
  <c r="J259" i="1"/>
  <c r="I259" i="1"/>
  <c r="L258" i="1"/>
  <c r="K258" i="1"/>
  <c r="J258" i="1"/>
  <c r="I258" i="1"/>
  <c r="L257" i="1"/>
  <c r="K257" i="1"/>
  <c r="J257" i="1"/>
  <c r="I257" i="1"/>
  <c r="L256" i="1"/>
  <c r="K256" i="1"/>
  <c r="J256" i="1"/>
  <c r="I256" i="1"/>
  <c r="L255" i="1"/>
  <c r="K255" i="1"/>
  <c r="J255" i="1"/>
  <c r="I255" i="1"/>
  <c r="L254" i="1"/>
  <c r="K254" i="1"/>
  <c r="J254" i="1"/>
  <c r="I254" i="1"/>
  <c r="L253" i="1"/>
  <c r="K253" i="1"/>
  <c r="J253" i="1"/>
  <c r="I253" i="1"/>
  <c r="L252" i="1"/>
  <c r="K252" i="1"/>
  <c r="J252" i="1"/>
  <c r="I252" i="1"/>
  <c r="L251" i="1"/>
  <c r="K251" i="1"/>
  <c r="J251" i="1"/>
  <c r="I251" i="1"/>
  <c r="L250" i="1"/>
  <c r="K250" i="1"/>
  <c r="J250" i="1"/>
  <c r="I250" i="1"/>
  <c r="L249" i="1"/>
  <c r="K249" i="1"/>
  <c r="J249" i="1"/>
  <c r="I249" i="1"/>
  <c r="L248" i="1"/>
  <c r="K248" i="1"/>
  <c r="J248" i="1"/>
  <c r="I248" i="1"/>
  <c r="L247" i="1"/>
  <c r="K247" i="1"/>
  <c r="J247" i="1"/>
  <c r="I247" i="1"/>
  <c r="L246" i="1"/>
  <c r="K246" i="1"/>
  <c r="J246" i="1"/>
  <c r="I246" i="1"/>
  <c r="L245" i="1"/>
  <c r="K245" i="1"/>
  <c r="J245" i="1"/>
  <c r="I245" i="1"/>
  <c r="L244" i="1"/>
  <c r="K244" i="1"/>
  <c r="J244" i="1"/>
  <c r="I244" i="1"/>
  <c r="L243" i="1"/>
  <c r="K243" i="1"/>
  <c r="J243" i="1"/>
  <c r="I243" i="1"/>
  <c r="L242" i="1"/>
  <c r="K242" i="1"/>
  <c r="J242" i="1"/>
  <c r="I242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7" i="1"/>
  <c r="K237" i="1"/>
  <c r="J237" i="1"/>
  <c r="I237" i="1"/>
  <c r="L236" i="1"/>
  <c r="K236" i="1"/>
  <c r="J236" i="1"/>
  <c r="I236" i="1"/>
  <c r="L235" i="1"/>
  <c r="K235" i="1"/>
  <c r="J235" i="1"/>
  <c r="I235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1" i="1"/>
  <c r="K231" i="1"/>
  <c r="J231" i="1"/>
  <c r="I231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7" i="1"/>
  <c r="K227" i="1"/>
  <c r="J227" i="1"/>
  <c r="I227" i="1"/>
  <c r="L226" i="1"/>
  <c r="K226" i="1"/>
  <c r="J226" i="1"/>
  <c r="I226" i="1"/>
  <c r="L225" i="1"/>
  <c r="K225" i="1"/>
  <c r="J225" i="1"/>
  <c r="I225" i="1"/>
  <c r="L224" i="1"/>
  <c r="K224" i="1"/>
  <c r="J224" i="1"/>
  <c r="I224" i="1"/>
  <c r="L223" i="1"/>
  <c r="K223" i="1"/>
  <c r="J223" i="1"/>
  <c r="I223" i="1"/>
  <c r="L222" i="1"/>
  <c r="K222" i="1"/>
  <c r="J222" i="1"/>
  <c r="I222" i="1"/>
  <c r="L221" i="1"/>
  <c r="K221" i="1"/>
  <c r="J221" i="1"/>
  <c r="I221" i="1"/>
  <c r="L220" i="1"/>
  <c r="K220" i="1"/>
  <c r="J220" i="1"/>
  <c r="I220" i="1"/>
  <c r="L219" i="1"/>
  <c r="K219" i="1"/>
  <c r="J219" i="1"/>
  <c r="I219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5" i="1"/>
  <c r="K215" i="1"/>
  <c r="J215" i="1"/>
  <c r="I215" i="1"/>
  <c r="L214" i="1"/>
  <c r="K214" i="1"/>
  <c r="J214" i="1"/>
  <c r="I214" i="1"/>
  <c r="L213" i="1"/>
  <c r="K213" i="1"/>
  <c r="J213" i="1"/>
  <c r="I213" i="1"/>
  <c r="L212" i="1"/>
  <c r="K212" i="1"/>
  <c r="J212" i="1"/>
  <c r="I212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8" i="1"/>
  <c r="K208" i="1"/>
  <c r="J208" i="1"/>
  <c r="I208" i="1"/>
  <c r="L207" i="1"/>
  <c r="K207" i="1"/>
  <c r="J207" i="1"/>
  <c r="I207" i="1"/>
  <c r="L206" i="1"/>
  <c r="K206" i="1"/>
  <c r="J206" i="1"/>
  <c r="I206" i="1"/>
  <c r="L205" i="1"/>
  <c r="K205" i="1"/>
  <c r="J205" i="1"/>
  <c r="I205" i="1"/>
  <c r="L204" i="1"/>
  <c r="K204" i="1"/>
  <c r="J204" i="1"/>
  <c r="I204" i="1"/>
  <c r="L203" i="1"/>
  <c r="K203" i="1"/>
  <c r="J203" i="1"/>
  <c r="I203" i="1"/>
  <c r="L202" i="1"/>
  <c r="K202" i="1"/>
  <c r="J202" i="1"/>
  <c r="I202" i="1"/>
  <c r="L201" i="1"/>
  <c r="K201" i="1"/>
  <c r="J201" i="1"/>
  <c r="I201" i="1"/>
  <c r="L200" i="1"/>
  <c r="K200" i="1"/>
  <c r="J200" i="1"/>
  <c r="I200" i="1"/>
  <c r="L199" i="1"/>
  <c r="K199" i="1"/>
  <c r="J199" i="1"/>
  <c r="I199" i="1"/>
  <c r="L198" i="1"/>
  <c r="K198" i="1"/>
  <c r="J198" i="1"/>
  <c r="I198" i="1"/>
  <c r="L197" i="1"/>
  <c r="K197" i="1"/>
  <c r="J197" i="1"/>
  <c r="I197" i="1"/>
  <c r="L196" i="1"/>
  <c r="K196" i="1"/>
  <c r="J196" i="1"/>
  <c r="I196" i="1"/>
  <c r="L195" i="1"/>
  <c r="K195" i="1"/>
  <c r="J195" i="1"/>
  <c r="I195" i="1"/>
  <c r="L194" i="1"/>
  <c r="K194" i="1"/>
  <c r="J194" i="1"/>
  <c r="I194" i="1"/>
  <c r="L193" i="1"/>
  <c r="K193" i="1"/>
  <c r="J193" i="1"/>
  <c r="I193" i="1"/>
  <c r="L192" i="1"/>
  <c r="K192" i="1"/>
  <c r="J192" i="1"/>
  <c r="I192" i="1"/>
  <c r="L191" i="1"/>
  <c r="K191" i="1"/>
  <c r="J191" i="1"/>
  <c r="I191" i="1"/>
  <c r="L190" i="1"/>
  <c r="K190" i="1"/>
  <c r="J190" i="1"/>
  <c r="I190" i="1"/>
  <c r="L189" i="1"/>
  <c r="K189" i="1"/>
  <c r="J189" i="1"/>
  <c r="I189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3" i="1"/>
  <c r="K183" i="1"/>
  <c r="J183" i="1"/>
  <c r="I183" i="1"/>
  <c r="L182" i="1"/>
  <c r="K182" i="1"/>
  <c r="J182" i="1"/>
  <c r="I182" i="1"/>
  <c r="L181" i="1"/>
  <c r="K181" i="1"/>
  <c r="J181" i="1"/>
  <c r="I181" i="1"/>
  <c r="L180" i="1"/>
  <c r="K180" i="1"/>
  <c r="J180" i="1"/>
  <c r="I180" i="1"/>
  <c r="L179" i="1"/>
  <c r="K179" i="1"/>
  <c r="J179" i="1"/>
  <c r="I179" i="1"/>
  <c r="L178" i="1"/>
  <c r="K178" i="1"/>
  <c r="J178" i="1"/>
  <c r="I178" i="1"/>
  <c r="L177" i="1"/>
  <c r="K177" i="1"/>
  <c r="J177" i="1"/>
  <c r="I177" i="1"/>
  <c r="L176" i="1"/>
  <c r="K176" i="1"/>
  <c r="J176" i="1"/>
  <c r="I176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2" i="1"/>
  <c r="K172" i="1"/>
  <c r="J172" i="1"/>
  <c r="I172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7" i="1"/>
  <c r="K167" i="1"/>
  <c r="J167" i="1"/>
  <c r="I167" i="1"/>
  <c r="L166" i="1"/>
  <c r="K166" i="1"/>
  <c r="J166" i="1"/>
  <c r="I166" i="1"/>
  <c r="L165" i="1"/>
  <c r="K165" i="1"/>
  <c r="J165" i="1"/>
  <c r="I165" i="1"/>
  <c r="L164" i="1"/>
  <c r="K164" i="1"/>
  <c r="J164" i="1"/>
  <c r="I164" i="1"/>
  <c r="L163" i="1"/>
  <c r="K163" i="1"/>
  <c r="J163" i="1"/>
  <c r="I163" i="1"/>
  <c r="L162" i="1"/>
  <c r="K162" i="1"/>
  <c r="J162" i="1"/>
  <c r="I162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7" i="1"/>
  <c r="K157" i="1"/>
  <c r="J157" i="1"/>
  <c r="I157" i="1"/>
  <c r="L156" i="1"/>
  <c r="K156" i="1"/>
  <c r="J156" i="1"/>
  <c r="I156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2" i="1"/>
  <c r="K152" i="1"/>
  <c r="J152" i="1"/>
  <c r="I152" i="1"/>
  <c r="L151" i="1"/>
  <c r="K151" i="1"/>
  <c r="J151" i="1"/>
  <c r="I151" i="1"/>
  <c r="L150" i="1"/>
  <c r="K150" i="1"/>
  <c r="J150" i="1"/>
  <c r="I150" i="1"/>
  <c r="L149" i="1"/>
  <c r="K149" i="1"/>
  <c r="J149" i="1"/>
  <c r="I149" i="1"/>
  <c r="L148" i="1"/>
  <c r="K148" i="1"/>
  <c r="J148" i="1"/>
  <c r="I148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4" i="1"/>
  <c r="K144" i="1"/>
  <c r="J144" i="1"/>
  <c r="I144" i="1"/>
  <c r="L143" i="1"/>
  <c r="K143" i="1"/>
  <c r="J143" i="1"/>
  <c r="I143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8" i="1"/>
  <c r="K138" i="1"/>
  <c r="J138" i="1"/>
  <c r="I138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4" i="1"/>
  <c r="K134" i="1"/>
  <c r="J134" i="1"/>
  <c r="I134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30" i="1"/>
  <c r="K130" i="1"/>
  <c r="J130" i="1"/>
  <c r="I130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6" i="1"/>
  <c r="K126" i="1"/>
  <c r="J126" i="1"/>
  <c r="I126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2" i="1"/>
  <c r="K122" i="1"/>
  <c r="J122" i="1"/>
  <c r="I122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8" i="1"/>
  <c r="K118" i="1"/>
  <c r="J118" i="1"/>
  <c r="I118" i="1"/>
  <c r="L117" i="1"/>
  <c r="K117" i="1"/>
  <c r="J117" i="1"/>
  <c r="I117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2" i="1"/>
  <c r="K112" i="1"/>
  <c r="J112" i="1"/>
  <c r="I112" i="1"/>
  <c r="L111" i="1"/>
  <c r="K111" i="1"/>
  <c r="J111" i="1"/>
  <c r="I111" i="1"/>
  <c r="L110" i="1"/>
  <c r="K110" i="1"/>
  <c r="J110" i="1"/>
  <c r="I110" i="1"/>
  <c r="L109" i="1"/>
  <c r="K109" i="1"/>
  <c r="J109" i="1"/>
  <c r="I109" i="1"/>
  <c r="L108" i="1"/>
  <c r="K108" i="1"/>
  <c r="J108" i="1"/>
  <c r="I108" i="1"/>
  <c r="L107" i="1"/>
  <c r="K107" i="1"/>
  <c r="J107" i="1"/>
  <c r="I107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3" i="1"/>
  <c r="K103" i="1"/>
  <c r="J103" i="1"/>
  <c r="I103" i="1"/>
  <c r="L102" i="1"/>
  <c r="K102" i="1"/>
  <c r="J102" i="1"/>
  <c r="I102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8" i="1"/>
  <c r="K98" i="1"/>
  <c r="J98" i="1"/>
  <c r="I98" i="1"/>
  <c r="L97" i="1"/>
  <c r="K97" i="1"/>
  <c r="J97" i="1"/>
  <c r="I97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92" i="1"/>
  <c r="K92" i="1"/>
  <c r="J92" i="1"/>
  <c r="I92" i="1"/>
  <c r="L91" i="1"/>
  <c r="K91" i="1"/>
  <c r="J91" i="1"/>
  <c r="I91" i="1"/>
  <c r="L90" i="1"/>
  <c r="K90" i="1"/>
  <c r="J90" i="1"/>
  <c r="I90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5" i="1"/>
  <c r="K85" i="1"/>
  <c r="J85" i="1"/>
  <c r="I85" i="1"/>
  <c r="L84" i="1"/>
  <c r="K84" i="1"/>
  <c r="J84" i="1"/>
  <c r="I84" i="1"/>
  <c r="L83" i="1"/>
  <c r="K83" i="1"/>
  <c r="J83" i="1"/>
  <c r="I83" i="1"/>
  <c r="L82" i="1"/>
  <c r="K82" i="1"/>
  <c r="J82" i="1"/>
  <c r="I82" i="1"/>
  <c r="L81" i="1"/>
  <c r="K81" i="1"/>
  <c r="J81" i="1"/>
  <c r="I81" i="1"/>
  <c r="L80" i="1"/>
  <c r="K80" i="1"/>
  <c r="J80" i="1"/>
  <c r="I80" i="1"/>
  <c r="L79" i="1"/>
  <c r="K79" i="1"/>
  <c r="J79" i="1"/>
  <c r="I79" i="1"/>
  <c r="L78" i="1"/>
  <c r="K78" i="1"/>
  <c r="J78" i="1"/>
  <c r="I78" i="1"/>
  <c r="L77" i="1"/>
  <c r="K77" i="1"/>
  <c r="J77" i="1"/>
  <c r="I77" i="1"/>
  <c r="L76" i="1"/>
  <c r="K76" i="1"/>
  <c r="J76" i="1"/>
  <c r="I76" i="1"/>
  <c r="L75" i="1"/>
  <c r="K75" i="1"/>
  <c r="J75" i="1"/>
  <c r="I75" i="1"/>
  <c r="L74" i="1"/>
  <c r="K74" i="1"/>
  <c r="J74" i="1"/>
  <c r="I74" i="1"/>
  <c r="L73" i="1"/>
  <c r="K73" i="1"/>
  <c r="J73" i="1"/>
  <c r="I73" i="1"/>
  <c r="L72" i="1"/>
  <c r="K72" i="1"/>
  <c r="J72" i="1"/>
  <c r="I72" i="1"/>
  <c r="L71" i="1"/>
  <c r="K71" i="1"/>
  <c r="J71" i="1"/>
  <c r="I71" i="1"/>
  <c r="L70" i="1"/>
  <c r="K70" i="1"/>
  <c r="J70" i="1"/>
  <c r="I70" i="1"/>
  <c r="L69" i="1"/>
  <c r="K69" i="1"/>
  <c r="J69" i="1"/>
  <c r="I69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64" i="1"/>
  <c r="K64" i="1"/>
  <c r="J64" i="1"/>
  <c r="I64" i="1"/>
  <c r="L63" i="1"/>
  <c r="K63" i="1"/>
  <c r="J63" i="1"/>
  <c r="I63" i="1"/>
  <c r="L62" i="1"/>
  <c r="K62" i="1"/>
  <c r="J62" i="1"/>
  <c r="I62" i="1"/>
  <c r="L61" i="1"/>
  <c r="K61" i="1"/>
  <c r="J61" i="1"/>
  <c r="I61" i="1"/>
  <c r="L60" i="1"/>
  <c r="K60" i="1"/>
  <c r="J60" i="1"/>
  <c r="I60" i="1"/>
  <c r="L59" i="1"/>
  <c r="K59" i="1"/>
  <c r="J59" i="1"/>
  <c r="I59" i="1"/>
  <c r="L58" i="1"/>
  <c r="K58" i="1"/>
  <c r="J58" i="1"/>
  <c r="I58" i="1"/>
  <c r="L57" i="1"/>
  <c r="K57" i="1"/>
  <c r="J57" i="1"/>
  <c r="I57" i="1"/>
  <c r="L56" i="1"/>
  <c r="K56" i="1"/>
  <c r="J56" i="1"/>
  <c r="I56" i="1"/>
  <c r="L55" i="1"/>
  <c r="K55" i="1"/>
  <c r="J55" i="1"/>
  <c r="I55" i="1"/>
  <c r="L54" i="1"/>
  <c r="K54" i="1"/>
  <c r="J54" i="1"/>
  <c r="I54" i="1"/>
  <c r="L53" i="1"/>
  <c r="K53" i="1"/>
  <c r="J53" i="1"/>
  <c r="I53" i="1"/>
  <c r="L52" i="1"/>
  <c r="K52" i="1"/>
  <c r="J52" i="1"/>
  <c r="I52" i="1"/>
  <c r="L51" i="1"/>
  <c r="K51" i="1"/>
  <c r="J51" i="1"/>
  <c r="I51" i="1"/>
  <c r="L50" i="1"/>
  <c r="K50" i="1"/>
  <c r="J50" i="1"/>
  <c r="I50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L41" i="1"/>
  <c r="K41" i="1"/>
  <c r="J41" i="1"/>
  <c r="I41" i="1"/>
  <c r="L40" i="1"/>
  <c r="K40" i="1"/>
  <c r="J40" i="1"/>
  <c r="I40" i="1"/>
  <c r="L39" i="1"/>
  <c r="K39" i="1"/>
  <c r="J39" i="1"/>
  <c r="I39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K30" i="1"/>
  <c r="J30" i="1"/>
  <c r="I30" i="1"/>
  <c r="L29" i="1"/>
  <c r="K29" i="1"/>
  <c r="J29" i="1"/>
  <c r="I29" i="1"/>
  <c r="L28" i="1"/>
  <c r="K28" i="1"/>
  <c r="J28" i="1"/>
  <c r="I28" i="1"/>
  <c r="L27" i="1"/>
  <c r="K27" i="1"/>
  <c r="J27" i="1"/>
  <c r="I27" i="1"/>
  <c r="L26" i="1"/>
  <c r="K26" i="1"/>
  <c r="J26" i="1"/>
  <c r="I26" i="1"/>
  <c r="L25" i="1"/>
  <c r="K25" i="1"/>
  <c r="J25" i="1"/>
  <c r="I25" i="1"/>
  <c r="L24" i="1"/>
  <c r="K24" i="1"/>
  <c r="J24" i="1"/>
  <c r="I24" i="1"/>
  <c r="L23" i="1"/>
  <c r="K23" i="1"/>
  <c r="J23" i="1"/>
  <c r="I23" i="1"/>
  <c r="L22" i="1"/>
  <c r="K22" i="1"/>
  <c r="J22" i="1"/>
  <c r="I22" i="1"/>
  <c r="L21" i="1"/>
  <c r="K21" i="1"/>
  <c r="J21" i="1"/>
  <c r="I21" i="1"/>
  <c r="L20" i="1"/>
  <c r="K20" i="1"/>
  <c r="J20" i="1"/>
  <c r="I20" i="1"/>
  <c r="L19" i="1"/>
  <c r="K19" i="1"/>
  <c r="J19" i="1"/>
  <c r="I19" i="1"/>
  <c r="L18" i="1"/>
  <c r="K18" i="1"/>
  <c r="J18" i="1"/>
  <c r="I18" i="1"/>
  <c r="L17" i="1"/>
  <c r="K17" i="1"/>
  <c r="J17" i="1"/>
  <c r="I17" i="1"/>
  <c r="L16" i="1"/>
  <c r="K16" i="1"/>
  <c r="J16" i="1"/>
  <c r="I16" i="1"/>
  <c r="L15" i="1"/>
  <c r="K15" i="1"/>
  <c r="J15" i="1"/>
  <c r="I15" i="1"/>
  <c r="L14" i="1"/>
  <c r="K14" i="1"/>
  <c r="J14" i="1"/>
  <c r="I14" i="1"/>
  <c r="L13" i="1"/>
  <c r="K13" i="1"/>
  <c r="J13" i="1"/>
  <c r="I13" i="1"/>
  <c r="L12" i="1"/>
  <c r="K12" i="1"/>
  <c r="J12" i="1"/>
  <c r="I12" i="1"/>
  <c r="L11" i="1"/>
  <c r="K11" i="1"/>
  <c r="J11" i="1"/>
  <c r="I11" i="1"/>
  <c r="L10" i="1"/>
  <c r="K10" i="1"/>
  <c r="J10" i="1"/>
  <c r="I10" i="1"/>
  <c r="L9" i="1"/>
  <c r="K9" i="1"/>
  <c r="J9" i="1"/>
  <c r="I9" i="1"/>
  <c r="L8" i="1"/>
  <c r="K8" i="1"/>
  <c r="J8" i="1"/>
  <c r="I8" i="1"/>
  <c r="L7" i="1"/>
  <c r="K7" i="1"/>
  <c r="J7" i="1"/>
  <c r="I7" i="1"/>
  <c r="L6" i="1"/>
  <c r="K6" i="1"/>
  <c r="J6" i="1"/>
  <c r="I6" i="1"/>
  <c r="L5" i="1"/>
  <c r="K5" i="1"/>
  <c r="J5" i="1"/>
  <c r="I5" i="1"/>
  <c r="L4" i="1"/>
  <c r="K4" i="1"/>
  <c r="J4" i="1"/>
  <c r="I4" i="1"/>
  <c r="L3" i="1"/>
  <c r="K3" i="1"/>
  <c r="J3" i="1"/>
  <c r="I3" i="1"/>
  <c r="L2" i="1"/>
  <c r="K2" i="1"/>
  <c r="J2" i="1"/>
  <c r="I2" i="1"/>
  <c r="E504" i="1"/>
  <c r="D504" i="1"/>
  <c r="O504" i="1" s="1"/>
  <c r="C504" i="1"/>
  <c r="R504" i="1" s="1"/>
  <c r="E503" i="1"/>
  <c r="D503" i="1"/>
  <c r="O503" i="1" s="1"/>
  <c r="C503" i="1"/>
  <c r="R503" i="1" s="1"/>
  <c r="E502" i="1"/>
  <c r="D502" i="1"/>
  <c r="O502" i="1" s="1"/>
  <c r="C502" i="1"/>
  <c r="R502" i="1" s="1"/>
  <c r="E501" i="1"/>
  <c r="D501" i="1"/>
  <c r="O501" i="1" s="1"/>
  <c r="C501" i="1"/>
  <c r="R501" i="1" s="1"/>
  <c r="E500" i="1"/>
  <c r="D500" i="1"/>
  <c r="O500" i="1" s="1"/>
  <c r="C500" i="1"/>
  <c r="R500" i="1" s="1"/>
  <c r="E499" i="1"/>
  <c r="D499" i="1"/>
  <c r="O499" i="1" s="1"/>
  <c r="C499" i="1"/>
  <c r="R499" i="1" s="1"/>
  <c r="E498" i="1"/>
  <c r="D498" i="1"/>
  <c r="O498" i="1" s="1"/>
  <c r="C498" i="1"/>
  <c r="R498" i="1" s="1"/>
  <c r="E497" i="1"/>
  <c r="D497" i="1"/>
  <c r="O497" i="1" s="1"/>
  <c r="C497" i="1"/>
  <c r="R497" i="1" s="1"/>
  <c r="E496" i="1"/>
  <c r="D496" i="1"/>
  <c r="O496" i="1" s="1"/>
  <c r="C496" i="1"/>
  <c r="R496" i="1" s="1"/>
  <c r="E495" i="1"/>
  <c r="D495" i="1"/>
  <c r="O495" i="1" s="1"/>
  <c r="C495" i="1"/>
  <c r="R495" i="1" s="1"/>
  <c r="E494" i="1"/>
  <c r="D494" i="1"/>
  <c r="O494" i="1" s="1"/>
  <c r="C494" i="1"/>
  <c r="R494" i="1" s="1"/>
  <c r="E493" i="1"/>
  <c r="D493" i="1"/>
  <c r="O493" i="1" s="1"/>
  <c r="C493" i="1"/>
  <c r="R493" i="1" s="1"/>
  <c r="E492" i="1"/>
  <c r="D492" i="1"/>
  <c r="O492" i="1" s="1"/>
  <c r="C492" i="1"/>
  <c r="R492" i="1" s="1"/>
  <c r="E491" i="1"/>
  <c r="D491" i="1"/>
  <c r="O491" i="1" s="1"/>
  <c r="C491" i="1"/>
  <c r="R491" i="1" s="1"/>
  <c r="E490" i="1"/>
  <c r="D490" i="1"/>
  <c r="O490" i="1" s="1"/>
  <c r="C490" i="1"/>
  <c r="R490" i="1" s="1"/>
  <c r="E489" i="1"/>
  <c r="D489" i="1"/>
  <c r="O489" i="1" s="1"/>
  <c r="C489" i="1"/>
  <c r="R489" i="1" s="1"/>
  <c r="E488" i="1"/>
  <c r="D488" i="1"/>
  <c r="O488" i="1" s="1"/>
  <c r="C488" i="1"/>
  <c r="R488" i="1" s="1"/>
  <c r="E487" i="1"/>
  <c r="D487" i="1"/>
  <c r="O487" i="1" s="1"/>
  <c r="C487" i="1"/>
  <c r="R487" i="1" s="1"/>
  <c r="E486" i="1"/>
  <c r="D486" i="1"/>
  <c r="O486" i="1" s="1"/>
  <c r="C486" i="1"/>
  <c r="R486" i="1" s="1"/>
  <c r="E485" i="1"/>
  <c r="D485" i="1"/>
  <c r="O485" i="1" s="1"/>
  <c r="C485" i="1"/>
  <c r="R485" i="1" s="1"/>
  <c r="E484" i="1"/>
  <c r="D484" i="1"/>
  <c r="O484" i="1" s="1"/>
  <c r="C484" i="1"/>
  <c r="R484" i="1" s="1"/>
  <c r="E483" i="1"/>
  <c r="D483" i="1"/>
  <c r="O483" i="1" s="1"/>
  <c r="C483" i="1"/>
  <c r="R483" i="1" s="1"/>
  <c r="E482" i="1"/>
  <c r="D482" i="1"/>
  <c r="O482" i="1" s="1"/>
  <c r="C482" i="1"/>
  <c r="R482" i="1" s="1"/>
  <c r="E481" i="1"/>
  <c r="D481" i="1"/>
  <c r="O481" i="1" s="1"/>
  <c r="C481" i="1"/>
  <c r="R481" i="1" s="1"/>
  <c r="E480" i="1"/>
  <c r="D480" i="1"/>
  <c r="O480" i="1" s="1"/>
  <c r="C480" i="1"/>
  <c r="R480" i="1" s="1"/>
  <c r="E479" i="1"/>
  <c r="D479" i="1"/>
  <c r="O479" i="1" s="1"/>
  <c r="C479" i="1"/>
  <c r="R479" i="1" s="1"/>
  <c r="E478" i="1"/>
  <c r="D478" i="1"/>
  <c r="O478" i="1" s="1"/>
  <c r="C478" i="1"/>
  <c r="R478" i="1" s="1"/>
  <c r="E477" i="1"/>
  <c r="D477" i="1"/>
  <c r="O477" i="1" s="1"/>
  <c r="C477" i="1"/>
  <c r="R477" i="1" s="1"/>
  <c r="E476" i="1"/>
  <c r="D476" i="1"/>
  <c r="O476" i="1" s="1"/>
  <c r="C476" i="1"/>
  <c r="R476" i="1" s="1"/>
  <c r="E475" i="1"/>
  <c r="D475" i="1"/>
  <c r="O475" i="1" s="1"/>
  <c r="C475" i="1"/>
  <c r="R475" i="1" s="1"/>
  <c r="E474" i="1"/>
  <c r="D474" i="1"/>
  <c r="O474" i="1" s="1"/>
  <c r="C474" i="1"/>
  <c r="R474" i="1" s="1"/>
  <c r="E473" i="1"/>
  <c r="D473" i="1"/>
  <c r="O473" i="1" s="1"/>
  <c r="C473" i="1"/>
  <c r="R473" i="1" s="1"/>
  <c r="E472" i="1"/>
  <c r="D472" i="1"/>
  <c r="O472" i="1" s="1"/>
  <c r="C472" i="1"/>
  <c r="R472" i="1" s="1"/>
  <c r="E471" i="1"/>
  <c r="D471" i="1"/>
  <c r="O471" i="1" s="1"/>
  <c r="C471" i="1"/>
  <c r="R471" i="1" s="1"/>
  <c r="E470" i="1"/>
  <c r="D470" i="1"/>
  <c r="O470" i="1" s="1"/>
  <c r="C470" i="1"/>
  <c r="R470" i="1" s="1"/>
  <c r="E469" i="1"/>
  <c r="D469" i="1"/>
  <c r="O469" i="1" s="1"/>
  <c r="C469" i="1"/>
  <c r="R469" i="1" s="1"/>
  <c r="E468" i="1"/>
  <c r="D468" i="1"/>
  <c r="O468" i="1" s="1"/>
  <c r="C468" i="1"/>
  <c r="R468" i="1" s="1"/>
  <c r="E467" i="1"/>
  <c r="D467" i="1"/>
  <c r="O467" i="1" s="1"/>
  <c r="C467" i="1"/>
  <c r="R467" i="1" s="1"/>
  <c r="E466" i="1"/>
  <c r="D466" i="1"/>
  <c r="O466" i="1" s="1"/>
  <c r="C466" i="1"/>
  <c r="R466" i="1" s="1"/>
  <c r="E465" i="1"/>
  <c r="D465" i="1"/>
  <c r="O465" i="1" s="1"/>
  <c r="C465" i="1"/>
  <c r="R465" i="1" s="1"/>
  <c r="E464" i="1"/>
  <c r="D464" i="1"/>
  <c r="O464" i="1" s="1"/>
  <c r="C464" i="1"/>
  <c r="R464" i="1" s="1"/>
  <c r="E463" i="1"/>
  <c r="D463" i="1"/>
  <c r="O463" i="1" s="1"/>
  <c r="C463" i="1"/>
  <c r="R463" i="1" s="1"/>
  <c r="E462" i="1"/>
  <c r="D462" i="1"/>
  <c r="O462" i="1" s="1"/>
  <c r="C462" i="1"/>
  <c r="R462" i="1" s="1"/>
  <c r="E461" i="1"/>
  <c r="D461" i="1"/>
  <c r="O461" i="1" s="1"/>
  <c r="C461" i="1"/>
  <c r="R461" i="1" s="1"/>
  <c r="E460" i="1"/>
  <c r="D460" i="1"/>
  <c r="O460" i="1" s="1"/>
  <c r="C460" i="1"/>
  <c r="R460" i="1" s="1"/>
  <c r="E459" i="1"/>
  <c r="D459" i="1"/>
  <c r="O459" i="1" s="1"/>
  <c r="C459" i="1"/>
  <c r="R459" i="1" s="1"/>
  <c r="E458" i="1"/>
  <c r="D458" i="1"/>
  <c r="O458" i="1" s="1"/>
  <c r="C458" i="1"/>
  <c r="R458" i="1" s="1"/>
  <c r="E457" i="1"/>
  <c r="D457" i="1"/>
  <c r="O457" i="1" s="1"/>
  <c r="C457" i="1"/>
  <c r="R457" i="1" s="1"/>
  <c r="E456" i="1"/>
  <c r="D456" i="1"/>
  <c r="O456" i="1" s="1"/>
  <c r="C456" i="1"/>
  <c r="R456" i="1" s="1"/>
  <c r="E455" i="1"/>
  <c r="D455" i="1"/>
  <c r="O455" i="1" s="1"/>
  <c r="C455" i="1"/>
  <c r="R455" i="1" s="1"/>
  <c r="E454" i="1"/>
  <c r="D454" i="1"/>
  <c r="O454" i="1" s="1"/>
  <c r="C454" i="1"/>
  <c r="R454" i="1" s="1"/>
  <c r="E453" i="1"/>
  <c r="D453" i="1"/>
  <c r="O453" i="1" s="1"/>
  <c r="C453" i="1"/>
  <c r="R453" i="1" s="1"/>
  <c r="E452" i="1"/>
  <c r="D452" i="1"/>
  <c r="O452" i="1" s="1"/>
  <c r="C452" i="1"/>
  <c r="R452" i="1" s="1"/>
  <c r="E451" i="1"/>
  <c r="D451" i="1"/>
  <c r="O451" i="1" s="1"/>
  <c r="C451" i="1"/>
  <c r="R451" i="1" s="1"/>
  <c r="E450" i="1"/>
  <c r="D450" i="1"/>
  <c r="O450" i="1" s="1"/>
  <c r="C450" i="1"/>
  <c r="R450" i="1" s="1"/>
  <c r="E449" i="1"/>
  <c r="D449" i="1"/>
  <c r="O449" i="1" s="1"/>
  <c r="C449" i="1"/>
  <c r="R449" i="1" s="1"/>
  <c r="E448" i="1"/>
  <c r="D448" i="1"/>
  <c r="O448" i="1" s="1"/>
  <c r="C448" i="1"/>
  <c r="R448" i="1" s="1"/>
  <c r="E447" i="1"/>
  <c r="D447" i="1"/>
  <c r="O447" i="1" s="1"/>
  <c r="C447" i="1"/>
  <c r="R447" i="1" s="1"/>
  <c r="E446" i="1"/>
  <c r="D446" i="1"/>
  <c r="O446" i="1" s="1"/>
  <c r="C446" i="1"/>
  <c r="R446" i="1" s="1"/>
  <c r="E445" i="1"/>
  <c r="D445" i="1"/>
  <c r="O445" i="1" s="1"/>
  <c r="C445" i="1"/>
  <c r="R445" i="1" s="1"/>
  <c r="E444" i="1"/>
  <c r="D444" i="1"/>
  <c r="O444" i="1" s="1"/>
  <c r="C444" i="1"/>
  <c r="R444" i="1" s="1"/>
  <c r="E443" i="1"/>
  <c r="D443" i="1"/>
  <c r="O443" i="1" s="1"/>
  <c r="C443" i="1"/>
  <c r="R443" i="1" s="1"/>
  <c r="E442" i="1"/>
  <c r="D442" i="1"/>
  <c r="O442" i="1" s="1"/>
  <c r="C442" i="1"/>
  <c r="R442" i="1" s="1"/>
  <c r="E441" i="1"/>
  <c r="D441" i="1"/>
  <c r="O441" i="1" s="1"/>
  <c r="C441" i="1"/>
  <c r="R441" i="1" s="1"/>
  <c r="E440" i="1"/>
  <c r="D440" i="1"/>
  <c r="O440" i="1" s="1"/>
  <c r="C440" i="1"/>
  <c r="R440" i="1" s="1"/>
  <c r="E439" i="1"/>
  <c r="D439" i="1"/>
  <c r="O439" i="1" s="1"/>
  <c r="C439" i="1"/>
  <c r="R439" i="1" s="1"/>
  <c r="E438" i="1"/>
  <c r="D438" i="1"/>
  <c r="O438" i="1" s="1"/>
  <c r="C438" i="1"/>
  <c r="R438" i="1" s="1"/>
  <c r="E437" i="1"/>
  <c r="D437" i="1"/>
  <c r="O437" i="1" s="1"/>
  <c r="C437" i="1"/>
  <c r="R437" i="1" s="1"/>
  <c r="E436" i="1"/>
  <c r="D436" i="1"/>
  <c r="O436" i="1" s="1"/>
  <c r="C436" i="1"/>
  <c r="R436" i="1" s="1"/>
  <c r="E435" i="1"/>
  <c r="D435" i="1"/>
  <c r="O435" i="1" s="1"/>
  <c r="C435" i="1"/>
  <c r="R435" i="1" s="1"/>
  <c r="E434" i="1"/>
  <c r="D434" i="1"/>
  <c r="O434" i="1" s="1"/>
  <c r="C434" i="1"/>
  <c r="R434" i="1" s="1"/>
  <c r="E433" i="1"/>
  <c r="D433" i="1"/>
  <c r="O433" i="1" s="1"/>
  <c r="C433" i="1"/>
  <c r="R433" i="1" s="1"/>
  <c r="E432" i="1"/>
  <c r="D432" i="1"/>
  <c r="O432" i="1" s="1"/>
  <c r="C432" i="1"/>
  <c r="R432" i="1" s="1"/>
  <c r="E431" i="1"/>
  <c r="D431" i="1"/>
  <c r="O431" i="1" s="1"/>
  <c r="C431" i="1"/>
  <c r="R431" i="1" s="1"/>
  <c r="E430" i="1"/>
  <c r="D430" i="1"/>
  <c r="O430" i="1" s="1"/>
  <c r="C430" i="1"/>
  <c r="R430" i="1" s="1"/>
  <c r="E429" i="1"/>
  <c r="D429" i="1"/>
  <c r="O429" i="1" s="1"/>
  <c r="C429" i="1"/>
  <c r="R429" i="1" s="1"/>
  <c r="E428" i="1"/>
  <c r="D428" i="1"/>
  <c r="O428" i="1" s="1"/>
  <c r="C428" i="1"/>
  <c r="R428" i="1" s="1"/>
  <c r="E427" i="1"/>
  <c r="D427" i="1"/>
  <c r="O427" i="1" s="1"/>
  <c r="C427" i="1"/>
  <c r="R427" i="1" s="1"/>
  <c r="E426" i="1"/>
  <c r="D426" i="1"/>
  <c r="O426" i="1" s="1"/>
  <c r="C426" i="1"/>
  <c r="R426" i="1" s="1"/>
  <c r="E425" i="1"/>
  <c r="D425" i="1"/>
  <c r="O425" i="1" s="1"/>
  <c r="C425" i="1"/>
  <c r="R425" i="1" s="1"/>
  <c r="E424" i="1"/>
  <c r="D424" i="1"/>
  <c r="O424" i="1" s="1"/>
  <c r="C424" i="1"/>
  <c r="R424" i="1" s="1"/>
  <c r="E423" i="1"/>
  <c r="D423" i="1"/>
  <c r="O423" i="1" s="1"/>
  <c r="C423" i="1"/>
  <c r="R423" i="1" s="1"/>
  <c r="E422" i="1"/>
  <c r="D422" i="1"/>
  <c r="O422" i="1" s="1"/>
  <c r="C422" i="1"/>
  <c r="R422" i="1" s="1"/>
  <c r="E421" i="1"/>
  <c r="D421" i="1"/>
  <c r="O421" i="1" s="1"/>
  <c r="C421" i="1"/>
  <c r="R421" i="1" s="1"/>
  <c r="E420" i="1"/>
  <c r="D420" i="1"/>
  <c r="O420" i="1" s="1"/>
  <c r="C420" i="1"/>
  <c r="R420" i="1" s="1"/>
  <c r="E419" i="1"/>
  <c r="D419" i="1"/>
  <c r="O419" i="1" s="1"/>
  <c r="C419" i="1"/>
  <c r="R419" i="1" s="1"/>
  <c r="E418" i="1"/>
  <c r="D418" i="1"/>
  <c r="O418" i="1" s="1"/>
  <c r="C418" i="1"/>
  <c r="R418" i="1" s="1"/>
  <c r="E417" i="1"/>
  <c r="D417" i="1"/>
  <c r="O417" i="1" s="1"/>
  <c r="C417" i="1"/>
  <c r="R417" i="1" s="1"/>
  <c r="E416" i="1"/>
  <c r="D416" i="1"/>
  <c r="O416" i="1" s="1"/>
  <c r="C416" i="1"/>
  <c r="R416" i="1" s="1"/>
  <c r="E415" i="1"/>
  <c r="D415" i="1"/>
  <c r="O415" i="1" s="1"/>
  <c r="C415" i="1"/>
  <c r="R415" i="1" s="1"/>
  <c r="E414" i="1"/>
  <c r="D414" i="1"/>
  <c r="O414" i="1" s="1"/>
  <c r="C414" i="1"/>
  <c r="R414" i="1" s="1"/>
  <c r="E413" i="1"/>
  <c r="D413" i="1"/>
  <c r="O413" i="1" s="1"/>
  <c r="C413" i="1"/>
  <c r="R413" i="1" s="1"/>
  <c r="E412" i="1"/>
  <c r="D412" i="1"/>
  <c r="O412" i="1" s="1"/>
  <c r="C412" i="1"/>
  <c r="R412" i="1" s="1"/>
  <c r="E411" i="1"/>
  <c r="D411" i="1"/>
  <c r="O411" i="1" s="1"/>
  <c r="C411" i="1"/>
  <c r="R411" i="1" s="1"/>
  <c r="E410" i="1"/>
  <c r="D410" i="1"/>
  <c r="O410" i="1" s="1"/>
  <c r="C410" i="1"/>
  <c r="R410" i="1" s="1"/>
  <c r="E409" i="1"/>
  <c r="D409" i="1"/>
  <c r="O409" i="1" s="1"/>
  <c r="C409" i="1"/>
  <c r="R409" i="1" s="1"/>
  <c r="E408" i="1"/>
  <c r="D408" i="1"/>
  <c r="O408" i="1" s="1"/>
  <c r="C408" i="1"/>
  <c r="R408" i="1" s="1"/>
  <c r="E407" i="1"/>
  <c r="D407" i="1"/>
  <c r="O407" i="1" s="1"/>
  <c r="C407" i="1"/>
  <c r="R407" i="1" s="1"/>
  <c r="E406" i="1"/>
  <c r="D406" i="1"/>
  <c r="O406" i="1" s="1"/>
  <c r="C406" i="1"/>
  <c r="R406" i="1" s="1"/>
  <c r="E405" i="1"/>
  <c r="D405" i="1"/>
  <c r="O405" i="1" s="1"/>
  <c r="C405" i="1"/>
  <c r="R405" i="1" s="1"/>
  <c r="E404" i="1"/>
  <c r="D404" i="1"/>
  <c r="O404" i="1" s="1"/>
  <c r="C404" i="1"/>
  <c r="R404" i="1" s="1"/>
  <c r="E403" i="1"/>
  <c r="D403" i="1"/>
  <c r="O403" i="1" s="1"/>
  <c r="C403" i="1"/>
  <c r="R403" i="1" s="1"/>
  <c r="E402" i="1"/>
  <c r="D402" i="1"/>
  <c r="O402" i="1" s="1"/>
  <c r="C402" i="1"/>
  <c r="R402" i="1" s="1"/>
  <c r="E401" i="1"/>
  <c r="D401" i="1"/>
  <c r="O401" i="1" s="1"/>
  <c r="C401" i="1"/>
  <c r="R401" i="1" s="1"/>
  <c r="E400" i="1"/>
  <c r="D400" i="1"/>
  <c r="O400" i="1" s="1"/>
  <c r="C400" i="1"/>
  <c r="R400" i="1" s="1"/>
  <c r="E399" i="1"/>
  <c r="D399" i="1"/>
  <c r="O399" i="1" s="1"/>
  <c r="C399" i="1"/>
  <c r="R399" i="1" s="1"/>
  <c r="E398" i="1"/>
  <c r="D398" i="1"/>
  <c r="O398" i="1" s="1"/>
  <c r="C398" i="1"/>
  <c r="R398" i="1" s="1"/>
  <c r="E397" i="1"/>
  <c r="D397" i="1"/>
  <c r="O397" i="1" s="1"/>
  <c r="C397" i="1"/>
  <c r="R397" i="1" s="1"/>
  <c r="E396" i="1"/>
  <c r="D396" i="1"/>
  <c r="O396" i="1" s="1"/>
  <c r="C396" i="1"/>
  <c r="R396" i="1" s="1"/>
  <c r="E395" i="1"/>
  <c r="D395" i="1"/>
  <c r="O395" i="1" s="1"/>
  <c r="C395" i="1"/>
  <c r="R395" i="1" s="1"/>
  <c r="E394" i="1"/>
  <c r="D394" i="1"/>
  <c r="O394" i="1" s="1"/>
  <c r="C394" i="1"/>
  <c r="R394" i="1" s="1"/>
  <c r="E393" i="1"/>
  <c r="D393" i="1"/>
  <c r="O393" i="1" s="1"/>
  <c r="C393" i="1"/>
  <c r="R393" i="1" s="1"/>
  <c r="E392" i="1"/>
  <c r="D392" i="1"/>
  <c r="O392" i="1" s="1"/>
  <c r="C392" i="1"/>
  <c r="R392" i="1" s="1"/>
  <c r="E391" i="1"/>
  <c r="D391" i="1"/>
  <c r="O391" i="1" s="1"/>
  <c r="C391" i="1"/>
  <c r="R391" i="1" s="1"/>
  <c r="E390" i="1"/>
  <c r="D390" i="1"/>
  <c r="O390" i="1" s="1"/>
  <c r="C390" i="1"/>
  <c r="R390" i="1" s="1"/>
  <c r="E389" i="1"/>
  <c r="D389" i="1"/>
  <c r="O389" i="1" s="1"/>
  <c r="C389" i="1"/>
  <c r="R389" i="1" s="1"/>
  <c r="E388" i="1"/>
  <c r="D388" i="1"/>
  <c r="O388" i="1" s="1"/>
  <c r="C388" i="1"/>
  <c r="R388" i="1" s="1"/>
  <c r="E387" i="1"/>
  <c r="D387" i="1"/>
  <c r="O387" i="1" s="1"/>
  <c r="C387" i="1"/>
  <c r="R387" i="1" s="1"/>
  <c r="E386" i="1"/>
  <c r="D386" i="1"/>
  <c r="O386" i="1" s="1"/>
  <c r="C386" i="1"/>
  <c r="R386" i="1" s="1"/>
  <c r="E385" i="1"/>
  <c r="D385" i="1"/>
  <c r="O385" i="1" s="1"/>
  <c r="C385" i="1"/>
  <c r="R385" i="1" s="1"/>
  <c r="E384" i="1"/>
  <c r="D384" i="1"/>
  <c r="O384" i="1" s="1"/>
  <c r="C384" i="1"/>
  <c r="R384" i="1" s="1"/>
  <c r="E383" i="1"/>
  <c r="D383" i="1"/>
  <c r="O383" i="1" s="1"/>
  <c r="C383" i="1"/>
  <c r="R383" i="1" s="1"/>
  <c r="E382" i="1"/>
  <c r="D382" i="1"/>
  <c r="O382" i="1" s="1"/>
  <c r="C382" i="1"/>
  <c r="R382" i="1" s="1"/>
  <c r="E381" i="1"/>
  <c r="D381" i="1"/>
  <c r="O381" i="1" s="1"/>
  <c r="C381" i="1"/>
  <c r="R381" i="1" s="1"/>
  <c r="E380" i="1"/>
  <c r="D380" i="1"/>
  <c r="O380" i="1" s="1"/>
  <c r="C380" i="1"/>
  <c r="R380" i="1" s="1"/>
  <c r="E379" i="1"/>
  <c r="D379" i="1"/>
  <c r="O379" i="1" s="1"/>
  <c r="C379" i="1"/>
  <c r="R379" i="1" s="1"/>
  <c r="E378" i="1"/>
  <c r="D378" i="1"/>
  <c r="O378" i="1" s="1"/>
  <c r="C378" i="1"/>
  <c r="R378" i="1" s="1"/>
  <c r="E377" i="1"/>
  <c r="D377" i="1"/>
  <c r="O377" i="1" s="1"/>
  <c r="C377" i="1"/>
  <c r="R377" i="1" s="1"/>
  <c r="E376" i="1"/>
  <c r="D376" i="1"/>
  <c r="O376" i="1" s="1"/>
  <c r="C376" i="1"/>
  <c r="R376" i="1" s="1"/>
  <c r="E375" i="1"/>
  <c r="D375" i="1"/>
  <c r="O375" i="1" s="1"/>
  <c r="C375" i="1"/>
  <c r="R375" i="1" s="1"/>
  <c r="E374" i="1"/>
  <c r="D374" i="1"/>
  <c r="O374" i="1" s="1"/>
  <c r="C374" i="1"/>
  <c r="R374" i="1" s="1"/>
  <c r="E373" i="1"/>
  <c r="D373" i="1"/>
  <c r="O373" i="1" s="1"/>
  <c r="C373" i="1"/>
  <c r="R373" i="1" s="1"/>
  <c r="E372" i="1"/>
  <c r="D372" i="1"/>
  <c r="O372" i="1" s="1"/>
  <c r="C372" i="1"/>
  <c r="R372" i="1" s="1"/>
  <c r="E371" i="1"/>
  <c r="D371" i="1"/>
  <c r="O371" i="1" s="1"/>
  <c r="C371" i="1"/>
  <c r="R371" i="1" s="1"/>
  <c r="E370" i="1"/>
  <c r="D370" i="1"/>
  <c r="O370" i="1" s="1"/>
  <c r="C370" i="1"/>
  <c r="R370" i="1" s="1"/>
  <c r="E369" i="1"/>
  <c r="D369" i="1"/>
  <c r="O369" i="1" s="1"/>
  <c r="C369" i="1"/>
  <c r="R369" i="1" s="1"/>
  <c r="E368" i="1"/>
  <c r="D368" i="1"/>
  <c r="O368" i="1" s="1"/>
  <c r="C368" i="1"/>
  <c r="R368" i="1" s="1"/>
  <c r="E367" i="1"/>
  <c r="D367" i="1"/>
  <c r="O367" i="1" s="1"/>
  <c r="C367" i="1"/>
  <c r="R367" i="1" s="1"/>
  <c r="E366" i="1"/>
  <c r="D366" i="1"/>
  <c r="O366" i="1" s="1"/>
  <c r="C366" i="1"/>
  <c r="R366" i="1" s="1"/>
  <c r="E365" i="1"/>
  <c r="D365" i="1"/>
  <c r="O365" i="1" s="1"/>
  <c r="C365" i="1"/>
  <c r="R365" i="1" s="1"/>
  <c r="E364" i="1"/>
  <c r="D364" i="1"/>
  <c r="O364" i="1" s="1"/>
  <c r="C364" i="1"/>
  <c r="R364" i="1" s="1"/>
  <c r="E363" i="1"/>
  <c r="D363" i="1"/>
  <c r="O363" i="1" s="1"/>
  <c r="C363" i="1"/>
  <c r="R363" i="1" s="1"/>
  <c r="E362" i="1"/>
  <c r="D362" i="1"/>
  <c r="O362" i="1" s="1"/>
  <c r="C362" i="1"/>
  <c r="R362" i="1" s="1"/>
  <c r="E361" i="1"/>
  <c r="D361" i="1"/>
  <c r="O361" i="1" s="1"/>
  <c r="C361" i="1"/>
  <c r="R361" i="1" s="1"/>
  <c r="E360" i="1"/>
  <c r="D360" i="1"/>
  <c r="O360" i="1" s="1"/>
  <c r="C360" i="1"/>
  <c r="R360" i="1" s="1"/>
  <c r="E359" i="1"/>
  <c r="D359" i="1"/>
  <c r="O359" i="1" s="1"/>
  <c r="C359" i="1"/>
  <c r="R359" i="1" s="1"/>
  <c r="E358" i="1"/>
  <c r="D358" i="1"/>
  <c r="O358" i="1" s="1"/>
  <c r="C358" i="1"/>
  <c r="R358" i="1" s="1"/>
  <c r="E357" i="1"/>
  <c r="D357" i="1"/>
  <c r="O357" i="1" s="1"/>
  <c r="C357" i="1"/>
  <c r="R357" i="1" s="1"/>
  <c r="E356" i="1"/>
  <c r="D356" i="1"/>
  <c r="O356" i="1" s="1"/>
  <c r="C356" i="1"/>
  <c r="R356" i="1" s="1"/>
  <c r="E355" i="1"/>
  <c r="D355" i="1"/>
  <c r="O355" i="1" s="1"/>
  <c r="C355" i="1"/>
  <c r="R355" i="1" s="1"/>
  <c r="E354" i="1"/>
  <c r="D354" i="1"/>
  <c r="O354" i="1" s="1"/>
  <c r="C354" i="1"/>
  <c r="R354" i="1" s="1"/>
  <c r="E353" i="1"/>
  <c r="D353" i="1"/>
  <c r="O353" i="1" s="1"/>
  <c r="C353" i="1"/>
  <c r="R353" i="1" s="1"/>
  <c r="E352" i="1"/>
  <c r="D352" i="1"/>
  <c r="O352" i="1" s="1"/>
  <c r="C352" i="1"/>
  <c r="R352" i="1" s="1"/>
  <c r="E351" i="1"/>
  <c r="D351" i="1"/>
  <c r="O351" i="1" s="1"/>
  <c r="C351" i="1"/>
  <c r="R351" i="1" s="1"/>
  <c r="E350" i="1"/>
  <c r="D350" i="1"/>
  <c r="O350" i="1" s="1"/>
  <c r="C350" i="1"/>
  <c r="R350" i="1" s="1"/>
  <c r="E349" i="1"/>
  <c r="D349" i="1"/>
  <c r="O349" i="1" s="1"/>
  <c r="C349" i="1"/>
  <c r="R349" i="1" s="1"/>
  <c r="E348" i="1"/>
  <c r="D348" i="1"/>
  <c r="O348" i="1" s="1"/>
  <c r="C348" i="1"/>
  <c r="R348" i="1" s="1"/>
  <c r="E347" i="1"/>
  <c r="D347" i="1"/>
  <c r="O347" i="1" s="1"/>
  <c r="C347" i="1"/>
  <c r="R347" i="1" s="1"/>
  <c r="E346" i="1"/>
  <c r="D346" i="1"/>
  <c r="O346" i="1" s="1"/>
  <c r="C346" i="1"/>
  <c r="R346" i="1" s="1"/>
  <c r="E345" i="1"/>
  <c r="D345" i="1"/>
  <c r="O345" i="1" s="1"/>
  <c r="C345" i="1"/>
  <c r="R345" i="1" s="1"/>
  <c r="E344" i="1"/>
  <c r="D344" i="1"/>
  <c r="O344" i="1" s="1"/>
  <c r="C344" i="1"/>
  <c r="R344" i="1" s="1"/>
  <c r="E343" i="1"/>
  <c r="D343" i="1"/>
  <c r="O343" i="1" s="1"/>
  <c r="C343" i="1"/>
  <c r="R343" i="1" s="1"/>
  <c r="E342" i="1"/>
  <c r="D342" i="1"/>
  <c r="O342" i="1" s="1"/>
  <c r="C342" i="1"/>
  <c r="R342" i="1" s="1"/>
  <c r="E341" i="1"/>
  <c r="D341" i="1"/>
  <c r="O341" i="1" s="1"/>
  <c r="C341" i="1"/>
  <c r="R341" i="1" s="1"/>
  <c r="E340" i="1"/>
  <c r="D340" i="1"/>
  <c r="O340" i="1" s="1"/>
  <c r="C340" i="1"/>
  <c r="R340" i="1" s="1"/>
  <c r="E339" i="1"/>
  <c r="D339" i="1"/>
  <c r="O339" i="1" s="1"/>
  <c r="C339" i="1"/>
  <c r="R339" i="1" s="1"/>
  <c r="E338" i="1"/>
  <c r="D338" i="1"/>
  <c r="O338" i="1" s="1"/>
  <c r="C338" i="1"/>
  <c r="R338" i="1" s="1"/>
  <c r="E337" i="1"/>
  <c r="D337" i="1"/>
  <c r="O337" i="1" s="1"/>
  <c r="C337" i="1"/>
  <c r="R337" i="1" s="1"/>
  <c r="E336" i="1"/>
  <c r="D336" i="1"/>
  <c r="O336" i="1" s="1"/>
  <c r="C336" i="1"/>
  <c r="R336" i="1" s="1"/>
  <c r="E335" i="1"/>
  <c r="D335" i="1"/>
  <c r="O335" i="1" s="1"/>
  <c r="C335" i="1"/>
  <c r="R335" i="1" s="1"/>
  <c r="E334" i="1"/>
  <c r="D334" i="1"/>
  <c r="O334" i="1" s="1"/>
  <c r="C334" i="1"/>
  <c r="R334" i="1" s="1"/>
  <c r="E333" i="1"/>
  <c r="D333" i="1"/>
  <c r="O333" i="1" s="1"/>
  <c r="C333" i="1"/>
  <c r="R333" i="1" s="1"/>
  <c r="E332" i="1"/>
  <c r="D332" i="1"/>
  <c r="O332" i="1" s="1"/>
  <c r="C332" i="1"/>
  <c r="R332" i="1" s="1"/>
  <c r="E331" i="1"/>
  <c r="D331" i="1"/>
  <c r="O331" i="1" s="1"/>
  <c r="C331" i="1"/>
  <c r="R331" i="1" s="1"/>
  <c r="E330" i="1"/>
  <c r="D330" i="1"/>
  <c r="O330" i="1" s="1"/>
  <c r="C330" i="1"/>
  <c r="R330" i="1" s="1"/>
  <c r="E329" i="1"/>
  <c r="D329" i="1"/>
  <c r="O329" i="1" s="1"/>
  <c r="C329" i="1"/>
  <c r="R329" i="1" s="1"/>
  <c r="E328" i="1"/>
  <c r="D328" i="1"/>
  <c r="O328" i="1" s="1"/>
  <c r="C328" i="1"/>
  <c r="R328" i="1" s="1"/>
  <c r="E327" i="1"/>
  <c r="D327" i="1"/>
  <c r="O327" i="1" s="1"/>
  <c r="C327" i="1"/>
  <c r="R327" i="1" s="1"/>
  <c r="E326" i="1"/>
  <c r="D326" i="1"/>
  <c r="O326" i="1" s="1"/>
  <c r="C326" i="1"/>
  <c r="R326" i="1" s="1"/>
  <c r="E325" i="1"/>
  <c r="D325" i="1"/>
  <c r="O325" i="1" s="1"/>
  <c r="C325" i="1"/>
  <c r="R325" i="1" s="1"/>
  <c r="E324" i="1"/>
  <c r="D324" i="1"/>
  <c r="O324" i="1" s="1"/>
  <c r="C324" i="1"/>
  <c r="R324" i="1" s="1"/>
  <c r="E323" i="1"/>
  <c r="D323" i="1"/>
  <c r="O323" i="1" s="1"/>
  <c r="C323" i="1"/>
  <c r="R323" i="1" s="1"/>
  <c r="E322" i="1"/>
  <c r="D322" i="1"/>
  <c r="O322" i="1" s="1"/>
  <c r="C322" i="1"/>
  <c r="R322" i="1" s="1"/>
  <c r="E321" i="1"/>
  <c r="D321" i="1"/>
  <c r="O321" i="1" s="1"/>
  <c r="C321" i="1"/>
  <c r="R321" i="1" s="1"/>
  <c r="E320" i="1"/>
  <c r="D320" i="1"/>
  <c r="O320" i="1" s="1"/>
  <c r="C320" i="1"/>
  <c r="R320" i="1" s="1"/>
  <c r="E319" i="1"/>
  <c r="D319" i="1"/>
  <c r="O319" i="1" s="1"/>
  <c r="C319" i="1"/>
  <c r="R319" i="1" s="1"/>
  <c r="E318" i="1"/>
  <c r="D318" i="1"/>
  <c r="O318" i="1" s="1"/>
  <c r="C318" i="1"/>
  <c r="R318" i="1" s="1"/>
  <c r="E317" i="1"/>
  <c r="D317" i="1"/>
  <c r="O317" i="1" s="1"/>
  <c r="C317" i="1"/>
  <c r="R317" i="1" s="1"/>
  <c r="E316" i="1"/>
  <c r="D316" i="1"/>
  <c r="O316" i="1" s="1"/>
  <c r="C316" i="1"/>
  <c r="R316" i="1" s="1"/>
  <c r="E315" i="1"/>
  <c r="D315" i="1"/>
  <c r="O315" i="1" s="1"/>
  <c r="C315" i="1"/>
  <c r="R315" i="1" s="1"/>
  <c r="E314" i="1"/>
  <c r="D314" i="1"/>
  <c r="O314" i="1" s="1"/>
  <c r="C314" i="1"/>
  <c r="R314" i="1" s="1"/>
  <c r="E313" i="1"/>
  <c r="D313" i="1"/>
  <c r="O313" i="1" s="1"/>
  <c r="C313" i="1"/>
  <c r="R313" i="1" s="1"/>
  <c r="E312" i="1"/>
  <c r="D312" i="1"/>
  <c r="O312" i="1" s="1"/>
  <c r="C312" i="1"/>
  <c r="R312" i="1" s="1"/>
  <c r="E311" i="1"/>
  <c r="D311" i="1"/>
  <c r="O311" i="1" s="1"/>
  <c r="C311" i="1"/>
  <c r="R311" i="1" s="1"/>
  <c r="E310" i="1"/>
  <c r="D310" i="1"/>
  <c r="O310" i="1" s="1"/>
  <c r="C310" i="1"/>
  <c r="R310" i="1" s="1"/>
  <c r="E309" i="1"/>
  <c r="D309" i="1"/>
  <c r="O309" i="1" s="1"/>
  <c r="C309" i="1"/>
  <c r="R309" i="1" s="1"/>
  <c r="E308" i="1"/>
  <c r="D308" i="1"/>
  <c r="O308" i="1" s="1"/>
  <c r="C308" i="1"/>
  <c r="R308" i="1" s="1"/>
  <c r="E307" i="1"/>
  <c r="D307" i="1"/>
  <c r="O307" i="1" s="1"/>
  <c r="C307" i="1"/>
  <c r="R307" i="1" s="1"/>
  <c r="E306" i="1"/>
  <c r="D306" i="1"/>
  <c r="O306" i="1" s="1"/>
  <c r="C306" i="1"/>
  <c r="R306" i="1" s="1"/>
  <c r="E305" i="1"/>
  <c r="D305" i="1"/>
  <c r="O305" i="1" s="1"/>
  <c r="C305" i="1"/>
  <c r="R305" i="1" s="1"/>
  <c r="E304" i="1"/>
  <c r="D304" i="1"/>
  <c r="O304" i="1" s="1"/>
  <c r="C304" i="1"/>
  <c r="R304" i="1" s="1"/>
  <c r="E303" i="1"/>
  <c r="D303" i="1"/>
  <c r="O303" i="1" s="1"/>
  <c r="C303" i="1"/>
  <c r="R303" i="1" s="1"/>
  <c r="E302" i="1"/>
  <c r="D302" i="1"/>
  <c r="O302" i="1" s="1"/>
  <c r="C302" i="1"/>
  <c r="R302" i="1" s="1"/>
  <c r="E301" i="1"/>
  <c r="D301" i="1"/>
  <c r="O301" i="1" s="1"/>
  <c r="C301" i="1"/>
  <c r="R301" i="1" s="1"/>
  <c r="E300" i="1"/>
  <c r="D300" i="1"/>
  <c r="O300" i="1" s="1"/>
  <c r="C300" i="1"/>
  <c r="R300" i="1" s="1"/>
  <c r="E299" i="1"/>
  <c r="D299" i="1"/>
  <c r="O299" i="1" s="1"/>
  <c r="C299" i="1"/>
  <c r="R299" i="1" s="1"/>
  <c r="E298" i="1"/>
  <c r="D298" i="1"/>
  <c r="O298" i="1" s="1"/>
  <c r="C298" i="1"/>
  <c r="R298" i="1" s="1"/>
  <c r="E297" i="1"/>
  <c r="D297" i="1"/>
  <c r="O297" i="1" s="1"/>
  <c r="C297" i="1"/>
  <c r="R297" i="1" s="1"/>
  <c r="E296" i="1"/>
  <c r="D296" i="1"/>
  <c r="O296" i="1" s="1"/>
  <c r="C296" i="1"/>
  <c r="R296" i="1" s="1"/>
  <c r="E295" i="1"/>
  <c r="D295" i="1"/>
  <c r="O295" i="1" s="1"/>
  <c r="C295" i="1"/>
  <c r="R295" i="1" s="1"/>
  <c r="E294" i="1"/>
  <c r="D294" i="1"/>
  <c r="O294" i="1" s="1"/>
  <c r="C294" i="1"/>
  <c r="R294" i="1" s="1"/>
  <c r="E293" i="1"/>
  <c r="D293" i="1"/>
  <c r="O293" i="1" s="1"/>
  <c r="C293" i="1"/>
  <c r="R293" i="1" s="1"/>
  <c r="E292" i="1"/>
  <c r="D292" i="1"/>
  <c r="O292" i="1" s="1"/>
  <c r="C292" i="1"/>
  <c r="R292" i="1" s="1"/>
  <c r="E291" i="1"/>
  <c r="D291" i="1"/>
  <c r="O291" i="1" s="1"/>
  <c r="C291" i="1"/>
  <c r="R291" i="1" s="1"/>
  <c r="E290" i="1"/>
  <c r="D290" i="1"/>
  <c r="O290" i="1" s="1"/>
  <c r="C290" i="1"/>
  <c r="R290" i="1" s="1"/>
  <c r="E289" i="1"/>
  <c r="D289" i="1"/>
  <c r="O289" i="1" s="1"/>
  <c r="C289" i="1"/>
  <c r="R289" i="1" s="1"/>
  <c r="E288" i="1"/>
  <c r="D288" i="1"/>
  <c r="O288" i="1" s="1"/>
  <c r="C288" i="1"/>
  <c r="R288" i="1" s="1"/>
  <c r="E287" i="1"/>
  <c r="D287" i="1"/>
  <c r="O287" i="1" s="1"/>
  <c r="C287" i="1"/>
  <c r="R287" i="1" s="1"/>
  <c r="E286" i="1"/>
  <c r="D286" i="1"/>
  <c r="O286" i="1" s="1"/>
  <c r="C286" i="1"/>
  <c r="R286" i="1" s="1"/>
  <c r="E285" i="1"/>
  <c r="D285" i="1"/>
  <c r="O285" i="1" s="1"/>
  <c r="C285" i="1"/>
  <c r="R285" i="1" s="1"/>
  <c r="E284" i="1"/>
  <c r="D284" i="1"/>
  <c r="O284" i="1" s="1"/>
  <c r="C284" i="1"/>
  <c r="R284" i="1" s="1"/>
  <c r="E283" i="1"/>
  <c r="D283" i="1"/>
  <c r="O283" i="1" s="1"/>
  <c r="C283" i="1"/>
  <c r="R283" i="1" s="1"/>
  <c r="E282" i="1"/>
  <c r="D282" i="1"/>
  <c r="O282" i="1" s="1"/>
  <c r="C282" i="1"/>
  <c r="R282" i="1" s="1"/>
  <c r="E281" i="1"/>
  <c r="D281" i="1"/>
  <c r="O281" i="1" s="1"/>
  <c r="C281" i="1"/>
  <c r="R281" i="1" s="1"/>
  <c r="E280" i="1"/>
  <c r="D280" i="1"/>
  <c r="O280" i="1" s="1"/>
  <c r="C280" i="1"/>
  <c r="R280" i="1" s="1"/>
  <c r="E279" i="1"/>
  <c r="D279" i="1"/>
  <c r="O279" i="1" s="1"/>
  <c r="C279" i="1"/>
  <c r="R279" i="1" s="1"/>
  <c r="E278" i="1"/>
  <c r="D278" i="1"/>
  <c r="O278" i="1" s="1"/>
  <c r="C278" i="1"/>
  <c r="R278" i="1" s="1"/>
  <c r="E277" i="1"/>
  <c r="D277" i="1"/>
  <c r="O277" i="1" s="1"/>
  <c r="C277" i="1"/>
  <c r="R277" i="1" s="1"/>
  <c r="E276" i="1"/>
  <c r="D276" i="1"/>
  <c r="O276" i="1" s="1"/>
  <c r="C276" i="1"/>
  <c r="R276" i="1" s="1"/>
  <c r="E275" i="1"/>
  <c r="D275" i="1"/>
  <c r="O275" i="1" s="1"/>
  <c r="C275" i="1"/>
  <c r="R275" i="1" s="1"/>
  <c r="E274" i="1"/>
  <c r="D274" i="1"/>
  <c r="O274" i="1" s="1"/>
  <c r="C274" i="1"/>
  <c r="R274" i="1" s="1"/>
  <c r="E273" i="1"/>
  <c r="D273" i="1"/>
  <c r="O273" i="1" s="1"/>
  <c r="C273" i="1"/>
  <c r="R273" i="1" s="1"/>
  <c r="E272" i="1"/>
  <c r="D272" i="1"/>
  <c r="O272" i="1" s="1"/>
  <c r="C272" i="1"/>
  <c r="R272" i="1" s="1"/>
  <c r="E271" i="1"/>
  <c r="D271" i="1"/>
  <c r="O271" i="1" s="1"/>
  <c r="C271" i="1"/>
  <c r="R271" i="1" s="1"/>
  <c r="E270" i="1"/>
  <c r="D270" i="1"/>
  <c r="O270" i="1" s="1"/>
  <c r="C270" i="1"/>
  <c r="R270" i="1" s="1"/>
  <c r="E269" i="1"/>
  <c r="D269" i="1"/>
  <c r="O269" i="1" s="1"/>
  <c r="C269" i="1"/>
  <c r="R269" i="1" s="1"/>
  <c r="E268" i="1"/>
  <c r="D268" i="1"/>
  <c r="O268" i="1" s="1"/>
  <c r="C268" i="1"/>
  <c r="R268" i="1" s="1"/>
  <c r="E267" i="1"/>
  <c r="D267" i="1"/>
  <c r="O267" i="1" s="1"/>
  <c r="C267" i="1"/>
  <c r="R267" i="1" s="1"/>
  <c r="E266" i="1"/>
  <c r="D266" i="1"/>
  <c r="O266" i="1" s="1"/>
  <c r="C266" i="1"/>
  <c r="R266" i="1" s="1"/>
  <c r="E265" i="1"/>
  <c r="D265" i="1"/>
  <c r="O265" i="1" s="1"/>
  <c r="C265" i="1"/>
  <c r="R265" i="1" s="1"/>
  <c r="E264" i="1"/>
  <c r="D264" i="1"/>
  <c r="O264" i="1" s="1"/>
  <c r="C264" i="1"/>
  <c r="R264" i="1" s="1"/>
  <c r="E263" i="1"/>
  <c r="D263" i="1"/>
  <c r="O263" i="1" s="1"/>
  <c r="C263" i="1"/>
  <c r="R263" i="1" s="1"/>
  <c r="E262" i="1"/>
  <c r="D262" i="1"/>
  <c r="O262" i="1" s="1"/>
  <c r="C262" i="1"/>
  <c r="R262" i="1" s="1"/>
  <c r="E261" i="1"/>
  <c r="D261" i="1"/>
  <c r="O261" i="1" s="1"/>
  <c r="C261" i="1"/>
  <c r="R261" i="1" s="1"/>
  <c r="E260" i="1"/>
  <c r="D260" i="1"/>
  <c r="O260" i="1" s="1"/>
  <c r="C260" i="1"/>
  <c r="R260" i="1" s="1"/>
  <c r="E259" i="1"/>
  <c r="D259" i="1"/>
  <c r="O259" i="1" s="1"/>
  <c r="C259" i="1"/>
  <c r="R259" i="1" s="1"/>
  <c r="E258" i="1"/>
  <c r="D258" i="1"/>
  <c r="O258" i="1" s="1"/>
  <c r="C258" i="1"/>
  <c r="R258" i="1" s="1"/>
  <c r="E257" i="1"/>
  <c r="D257" i="1"/>
  <c r="O257" i="1" s="1"/>
  <c r="C257" i="1"/>
  <c r="R257" i="1" s="1"/>
  <c r="E256" i="1"/>
  <c r="D256" i="1"/>
  <c r="O256" i="1" s="1"/>
  <c r="C256" i="1"/>
  <c r="R256" i="1" s="1"/>
  <c r="E255" i="1"/>
  <c r="D255" i="1"/>
  <c r="O255" i="1" s="1"/>
  <c r="C255" i="1"/>
  <c r="R255" i="1" s="1"/>
  <c r="E254" i="1"/>
  <c r="D254" i="1"/>
  <c r="O254" i="1" s="1"/>
  <c r="C254" i="1"/>
  <c r="R254" i="1" s="1"/>
  <c r="E253" i="1"/>
  <c r="D253" i="1"/>
  <c r="O253" i="1" s="1"/>
  <c r="C253" i="1"/>
  <c r="R253" i="1" s="1"/>
  <c r="E252" i="1"/>
  <c r="D252" i="1"/>
  <c r="O252" i="1" s="1"/>
  <c r="C252" i="1"/>
  <c r="R252" i="1" s="1"/>
  <c r="E251" i="1"/>
  <c r="D251" i="1"/>
  <c r="O251" i="1" s="1"/>
  <c r="C251" i="1"/>
  <c r="R251" i="1" s="1"/>
  <c r="E250" i="1"/>
  <c r="D250" i="1"/>
  <c r="O250" i="1" s="1"/>
  <c r="C250" i="1"/>
  <c r="R250" i="1" s="1"/>
  <c r="E249" i="1"/>
  <c r="D249" i="1"/>
  <c r="O249" i="1" s="1"/>
  <c r="C249" i="1"/>
  <c r="R249" i="1" s="1"/>
  <c r="E248" i="1"/>
  <c r="D248" i="1"/>
  <c r="O248" i="1" s="1"/>
  <c r="C248" i="1"/>
  <c r="R248" i="1" s="1"/>
  <c r="E247" i="1"/>
  <c r="D247" i="1"/>
  <c r="O247" i="1" s="1"/>
  <c r="C247" i="1"/>
  <c r="R247" i="1" s="1"/>
  <c r="E246" i="1"/>
  <c r="D246" i="1"/>
  <c r="O246" i="1" s="1"/>
  <c r="C246" i="1"/>
  <c r="R246" i="1" s="1"/>
  <c r="E245" i="1"/>
  <c r="D245" i="1"/>
  <c r="O245" i="1" s="1"/>
  <c r="C245" i="1"/>
  <c r="R245" i="1" s="1"/>
  <c r="E244" i="1"/>
  <c r="D244" i="1"/>
  <c r="O244" i="1" s="1"/>
  <c r="C244" i="1"/>
  <c r="R244" i="1" s="1"/>
  <c r="E243" i="1"/>
  <c r="D243" i="1"/>
  <c r="O243" i="1" s="1"/>
  <c r="C243" i="1"/>
  <c r="R243" i="1" s="1"/>
  <c r="E242" i="1"/>
  <c r="D242" i="1"/>
  <c r="O242" i="1" s="1"/>
  <c r="C242" i="1"/>
  <c r="R242" i="1" s="1"/>
  <c r="E241" i="1"/>
  <c r="D241" i="1"/>
  <c r="O241" i="1" s="1"/>
  <c r="C241" i="1"/>
  <c r="R241" i="1" s="1"/>
  <c r="E240" i="1"/>
  <c r="D240" i="1"/>
  <c r="O240" i="1" s="1"/>
  <c r="C240" i="1"/>
  <c r="R240" i="1" s="1"/>
  <c r="E239" i="1"/>
  <c r="D239" i="1"/>
  <c r="O239" i="1" s="1"/>
  <c r="C239" i="1"/>
  <c r="R239" i="1" s="1"/>
  <c r="E238" i="1"/>
  <c r="D238" i="1"/>
  <c r="O238" i="1" s="1"/>
  <c r="C238" i="1"/>
  <c r="R238" i="1" s="1"/>
  <c r="E237" i="1"/>
  <c r="D237" i="1"/>
  <c r="O237" i="1" s="1"/>
  <c r="C237" i="1"/>
  <c r="R237" i="1" s="1"/>
  <c r="E236" i="1"/>
  <c r="D236" i="1"/>
  <c r="O236" i="1" s="1"/>
  <c r="C236" i="1"/>
  <c r="R236" i="1" s="1"/>
  <c r="E235" i="1"/>
  <c r="D235" i="1"/>
  <c r="O235" i="1" s="1"/>
  <c r="C235" i="1"/>
  <c r="R235" i="1" s="1"/>
  <c r="E234" i="1"/>
  <c r="D234" i="1"/>
  <c r="O234" i="1" s="1"/>
  <c r="C234" i="1"/>
  <c r="R234" i="1" s="1"/>
  <c r="E233" i="1"/>
  <c r="D233" i="1"/>
  <c r="O233" i="1" s="1"/>
  <c r="C233" i="1"/>
  <c r="R233" i="1" s="1"/>
  <c r="E232" i="1"/>
  <c r="D232" i="1"/>
  <c r="O232" i="1" s="1"/>
  <c r="C232" i="1"/>
  <c r="R232" i="1" s="1"/>
  <c r="E231" i="1"/>
  <c r="D231" i="1"/>
  <c r="O231" i="1" s="1"/>
  <c r="C231" i="1"/>
  <c r="R231" i="1" s="1"/>
  <c r="E230" i="1"/>
  <c r="D230" i="1"/>
  <c r="O230" i="1" s="1"/>
  <c r="C230" i="1"/>
  <c r="R230" i="1" s="1"/>
  <c r="E229" i="1"/>
  <c r="D229" i="1"/>
  <c r="O229" i="1" s="1"/>
  <c r="C229" i="1"/>
  <c r="R229" i="1" s="1"/>
  <c r="E228" i="1"/>
  <c r="D228" i="1"/>
  <c r="O228" i="1" s="1"/>
  <c r="C228" i="1"/>
  <c r="R228" i="1" s="1"/>
  <c r="E227" i="1"/>
  <c r="D227" i="1"/>
  <c r="O227" i="1" s="1"/>
  <c r="C227" i="1"/>
  <c r="R227" i="1" s="1"/>
  <c r="E226" i="1"/>
  <c r="D226" i="1"/>
  <c r="O226" i="1" s="1"/>
  <c r="C226" i="1"/>
  <c r="R226" i="1" s="1"/>
  <c r="E225" i="1"/>
  <c r="D225" i="1"/>
  <c r="O225" i="1" s="1"/>
  <c r="C225" i="1"/>
  <c r="R225" i="1" s="1"/>
  <c r="E224" i="1"/>
  <c r="D224" i="1"/>
  <c r="O224" i="1" s="1"/>
  <c r="C224" i="1"/>
  <c r="R224" i="1" s="1"/>
  <c r="E223" i="1"/>
  <c r="D223" i="1"/>
  <c r="O223" i="1" s="1"/>
  <c r="C223" i="1"/>
  <c r="R223" i="1" s="1"/>
  <c r="E222" i="1"/>
  <c r="D222" i="1"/>
  <c r="O222" i="1" s="1"/>
  <c r="C222" i="1"/>
  <c r="R222" i="1" s="1"/>
  <c r="E221" i="1"/>
  <c r="D221" i="1"/>
  <c r="O221" i="1" s="1"/>
  <c r="C221" i="1"/>
  <c r="R221" i="1" s="1"/>
  <c r="E220" i="1"/>
  <c r="D220" i="1"/>
  <c r="O220" i="1" s="1"/>
  <c r="C220" i="1"/>
  <c r="R220" i="1" s="1"/>
  <c r="E219" i="1"/>
  <c r="D219" i="1"/>
  <c r="O219" i="1" s="1"/>
  <c r="C219" i="1"/>
  <c r="R219" i="1" s="1"/>
  <c r="E218" i="1"/>
  <c r="D218" i="1"/>
  <c r="O218" i="1" s="1"/>
  <c r="C218" i="1"/>
  <c r="R218" i="1" s="1"/>
  <c r="E217" i="1"/>
  <c r="D217" i="1"/>
  <c r="O217" i="1" s="1"/>
  <c r="C217" i="1"/>
  <c r="R217" i="1" s="1"/>
  <c r="E216" i="1"/>
  <c r="D216" i="1"/>
  <c r="O216" i="1" s="1"/>
  <c r="C216" i="1"/>
  <c r="R216" i="1" s="1"/>
  <c r="E215" i="1"/>
  <c r="D215" i="1"/>
  <c r="O215" i="1" s="1"/>
  <c r="C215" i="1"/>
  <c r="R215" i="1" s="1"/>
  <c r="E214" i="1"/>
  <c r="D214" i="1"/>
  <c r="O214" i="1" s="1"/>
  <c r="C214" i="1"/>
  <c r="R214" i="1" s="1"/>
  <c r="E213" i="1"/>
  <c r="D213" i="1"/>
  <c r="O213" i="1" s="1"/>
  <c r="C213" i="1"/>
  <c r="R213" i="1" s="1"/>
  <c r="E212" i="1"/>
  <c r="D212" i="1"/>
  <c r="O212" i="1" s="1"/>
  <c r="C212" i="1"/>
  <c r="R212" i="1" s="1"/>
  <c r="E211" i="1"/>
  <c r="D211" i="1"/>
  <c r="O211" i="1" s="1"/>
  <c r="C211" i="1"/>
  <c r="R211" i="1" s="1"/>
  <c r="E210" i="1"/>
  <c r="D210" i="1"/>
  <c r="O210" i="1" s="1"/>
  <c r="C210" i="1"/>
  <c r="R210" i="1" s="1"/>
  <c r="E209" i="1"/>
  <c r="D209" i="1"/>
  <c r="O209" i="1" s="1"/>
  <c r="C209" i="1"/>
  <c r="R209" i="1" s="1"/>
  <c r="E208" i="1"/>
  <c r="D208" i="1"/>
  <c r="O208" i="1" s="1"/>
  <c r="C208" i="1"/>
  <c r="R208" i="1" s="1"/>
  <c r="E207" i="1"/>
  <c r="D207" i="1"/>
  <c r="O207" i="1" s="1"/>
  <c r="C207" i="1"/>
  <c r="R207" i="1" s="1"/>
  <c r="E206" i="1"/>
  <c r="D206" i="1"/>
  <c r="O206" i="1" s="1"/>
  <c r="C206" i="1"/>
  <c r="R206" i="1" s="1"/>
  <c r="E205" i="1"/>
  <c r="D205" i="1"/>
  <c r="O205" i="1" s="1"/>
  <c r="C205" i="1"/>
  <c r="R205" i="1" s="1"/>
  <c r="E204" i="1"/>
  <c r="D204" i="1"/>
  <c r="O204" i="1" s="1"/>
  <c r="C204" i="1"/>
  <c r="R204" i="1" s="1"/>
  <c r="E203" i="1"/>
  <c r="D203" i="1"/>
  <c r="O203" i="1" s="1"/>
  <c r="C203" i="1"/>
  <c r="R203" i="1" s="1"/>
  <c r="E202" i="1"/>
  <c r="D202" i="1"/>
  <c r="O202" i="1" s="1"/>
  <c r="C202" i="1"/>
  <c r="R202" i="1" s="1"/>
  <c r="E201" i="1"/>
  <c r="D201" i="1"/>
  <c r="O201" i="1" s="1"/>
  <c r="C201" i="1"/>
  <c r="R201" i="1" s="1"/>
  <c r="E200" i="1"/>
  <c r="D200" i="1"/>
  <c r="O200" i="1" s="1"/>
  <c r="C200" i="1"/>
  <c r="R200" i="1" s="1"/>
  <c r="E199" i="1"/>
  <c r="D199" i="1"/>
  <c r="O199" i="1" s="1"/>
  <c r="C199" i="1"/>
  <c r="R199" i="1" s="1"/>
  <c r="E198" i="1"/>
  <c r="D198" i="1"/>
  <c r="O198" i="1" s="1"/>
  <c r="C198" i="1"/>
  <c r="R198" i="1" s="1"/>
  <c r="E197" i="1"/>
  <c r="D197" i="1"/>
  <c r="O197" i="1" s="1"/>
  <c r="C197" i="1"/>
  <c r="R197" i="1" s="1"/>
  <c r="E196" i="1"/>
  <c r="D196" i="1"/>
  <c r="O196" i="1" s="1"/>
  <c r="C196" i="1"/>
  <c r="R196" i="1" s="1"/>
  <c r="E195" i="1"/>
  <c r="D195" i="1"/>
  <c r="O195" i="1" s="1"/>
  <c r="C195" i="1"/>
  <c r="R195" i="1" s="1"/>
  <c r="E194" i="1"/>
  <c r="D194" i="1"/>
  <c r="O194" i="1" s="1"/>
  <c r="C194" i="1"/>
  <c r="R194" i="1" s="1"/>
  <c r="E193" i="1"/>
  <c r="D193" i="1"/>
  <c r="O193" i="1" s="1"/>
  <c r="C193" i="1"/>
  <c r="R193" i="1" s="1"/>
  <c r="E192" i="1"/>
  <c r="D192" i="1"/>
  <c r="O192" i="1" s="1"/>
  <c r="C192" i="1"/>
  <c r="R192" i="1" s="1"/>
  <c r="E191" i="1"/>
  <c r="D191" i="1"/>
  <c r="O191" i="1" s="1"/>
  <c r="C191" i="1"/>
  <c r="R191" i="1" s="1"/>
  <c r="E190" i="1"/>
  <c r="D190" i="1"/>
  <c r="O190" i="1" s="1"/>
  <c r="C190" i="1"/>
  <c r="R190" i="1" s="1"/>
  <c r="E189" i="1"/>
  <c r="D189" i="1"/>
  <c r="O189" i="1" s="1"/>
  <c r="C189" i="1"/>
  <c r="R189" i="1" s="1"/>
  <c r="E188" i="1"/>
  <c r="D188" i="1"/>
  <c r="O188" i="1" s="1"/>
  <c r="C188" i="1"/>
  <c r="R188" i="1" s="1"/>
  <c r="E187" i="1"/>
  <c r="D187" i="1"/>
  <c r="O187" i="1" s="1"/>
  <c r="C187" i="1"/>
  <c r="R187" i="1" s="1"/>
  <c r="E186" i="1"/>
  <c r="D186" i="1"/>
  <c r="O186" i="1" s="1"/>
  <c r="C186" i="1"/>
  <c r="R186" i="1" s="1"/>
  <c r="E185" i="1"/>
  <c r="D185" i="1"/>
  <c r="O185" i="1" s="1"/>
  <c r="C185" i="1"/>
  <c r="R185" i="1" s="1"/>
  <c r="E184" i="1"/>
  <c r="D184" i="1"/>
  <c r="O184" i="1" s="1"/>
  <c r="C184" i="1"/>
  <c r="R184" i="1" s="1"/>
  <c r="E183" i="1"/>
  <c r="D183" i="1"/>
  <c r="O183" i="1" s="1"/>
  <c r="C183" i="1"/>
  <c r="R183" i="1" s="1"/>
  <c r="E182" i="1"/>
  <c r="D182" i="1"/>
  <c r="O182" i="1" s="1"/>
  <c r="C182" i="1"/>
  <c r="R182" i="1" s="1"/>
  <c r="E181" i="1"/>
  <c r="D181" i="1"/>
  <c r="O181" i="1" s="1"/>
  <c r="C181" i="1"/>
  <c r="R181" i="1" s="1"/>
  <c r="E180" i="1"/>
  <c r="D180" i="1"/>
  <c r="O180" i="1" s="1"/>
  <c r="C180" i="1"/>
  <c r="R180" i="1" s="1"/>
  <c r="E179" i="1"/>
  <c r="D179" i="1"/>
  <c r="O179" i="1" s="1"/>
  <c r="C179" i="1"/>
  <c r="R179" i="1" s="1"/>
  <c r="E178" i="1"/>
  <c r="D178" i="1"/>
  <c r="O178" i="1" s="1"/>
  <c r="C178" i="1"/>
  <c r="R178" i="1" s="1"/>
  <c r="E177" i="1"/>
  <c r="D177" i="1"/>
  <c r="O177" i="1" s="1"/>
  <c r="C177" i="1"/>
  <c r="R177" i="1" s="1"/>
  <c r="E176" i="1"/>
  <c r="D176" i="1"/>
  <c r="O176" i="1" s="1"/>
  <c r="C176" i="1"/>
  <c r="R176" i="1" s="1"/>
  <c r="E175" i="1"/>
  <c r="D175" i="1"/>
  <c r="O175" i="1" s="1"/>
  <c r="C175" i="1"/>
  <c r="R175" i="1" s="1"/>
  <c r="E174" i="1"/>
  <c r="D174" i="1"/>
  <c r="O174" i="1" s="1"/>
  <c r="C174" i="1"/>
  <c r="R174" i="1" s="1"/>
  <c r="E173" i="1"/>
  <c r="D173" i="1"/>
  <c r="O173" i="1" s="1"/>
  <c r="C173" i="1"/>
  <c r="R173" i="1" s="1"/>
  <c r="E172" i="1"/>
  <c r="D172" i="1"/>
  <c r="O172" i="1" s="1"/>
  <c r="C172" i="1"/>
  <c r="R172" i="1" s="1"/>
  <c r="E171" i="1"/>
  <c r="D171" i="1"/>
  <c r="O171" i="1" s="1"/>
  <c r="C171" i="1"/>
  <c r="R171" i="1" s="1"/>
  <c r="E170" i="1"/>
  <c r="D170" i="1"/>
  <c r="O170" i="1" s="1"/>
  <c r="C170" i="1"/>
  <c r="R170" i="1" s="1"/>
  <c r="E169" i="1"/>
  <c r="D169" i="1"/>
  <c r="O169" i="1" s="1"/>
  <c r="C169" i="1"/>
  <c r="R169" i="1" s="1"/>
  <c r="E168" i="1"/>
  <c r="D168" i="1"/>
  <c r="O168" i="1" s="1"/>
  <c r="C168" i="1"/>
  <c r="R168" i="1" s="1"/>
  <c r="E167" i="1"/>
  <c r="D167" i="1"/>
  <c r="O167" i="1" s="1"/>
  <c r="C167" i="1"/>
  <c r="R167" i="1" s="1"/>
  <c r="E166" i="1"/>
  <c r="D166" i="1"/>
  <c r="O166" i="1" s="1"/>
  <c r="C166" i="1"/>
  <c r="R166" i="1" s="1"/>
  <c r="E165" i="1"/>
  <c r="D165" i="1"/>
  <c r="O165" i="1" s="1"/>
  <c r="C165" i="1"/>
  <c r="R165" i="1" s="1"/>
  <c r="E164" i="1"/>
  <c r="D164" i="1"/>
  <c r="O164" i="1" s="1"/>
  <c r="C164" i="1"/>
  <c r="R164" i="1" s="1"/>
  <c r="E163" i="1"/>
  <c r="D163" i="1"/>
  <c r="O163" i="1" s="1"/>
  <c r="C163" i="1"/>
  <c r="R163" i="1" s="1"/>
  <c r="E162" i="1"/>
  <c r="D162" i="1"/>
  <c r="O162" i="1" s="1"/>
  <c r="C162" i="1"/>
  <c r="R162" i="1" s="1"/>
  <c r="E161" i="1"/>
  <c r="D161" i="1"/>
  <c r="O161" i="1" s="1"/>
  <c r="C161" i="1"/>
  <c r="R161" i="1" s="1"/>
  <c r="E160" i="1"/>
  <c r="D160" i="1"/>
  <c r="O160" i="1" s="1"/>
  <c r="C160" i="1"/>
  <c r="R160" i="1" s="1"/>
  <c r="E159" i="1"/>
  <c r="D159" i="1"/>
  <c r="O159" i="1" s="1"/>
  <c r="C159" i="1"/>
  <c r="R159" i="1" s="1"/>
  <c r="E158" i="1"/>
  <c r="D158" i="1"/>
  <c r="O158" i="1" s="1"/>
  <c r="C158" i="1"/>
  <c r="R158" i="1" s="1"/>
  <c r="E157" i="1"/>
  <c r="D157" i="1"/>
  <c r="O157" i="1" s="1"/>
  <c r="C157" i="1"/>
  <c r="R157" i="1" s="1"/>
  <c r="E156" i="1"/>
  <c r="D156" i="1"/>
  <c r="O156" i="1" s="1"/>
  <c r="C156" i="1"/>
  <c r="R156" i="1" s="1"/>
  <c r="E155" i="1"/>
  <c r="D155" i="1"/>
  <c r="O155" i="1" s="1"/>
  <c r="C155" i="1"/>
  <c r="R155" i="1" s="1"/>
  <c r="E154" i="1"/>
  <c r="D154" i="1"/>
  <c r="O154" i="1" s="1"/>
  <c r="C154" i="1"/>
  <c r="R154" i="1" s="1"/>
  <c r="E153" i="1"/>
  <c r="D153" i="1"/>
  <c r="O153" i="1" s="1"/>
  <c r="C153" i="1"/>
  <c r="R153" i="1" s="1"/>
  <c r="E152" i="1"/>
  <c r="D152" i="1"/>
  <c r="O152" i="1" s="1"/>
  <c r="C152" i="1"/>
  <c r="R152" i="1" s="1"/>
  <c r="E151" i="1"/>
  <c r="D151" i="1"/>
  <c r="O151" i="1" s="1"/>
  <c r="C151" i="1"/>
  <c r="R151" i="1" s="1"/>
  <c r="E150" i="1"/>
  <c r="D150" i="1"/>
  <c r="O150" i="1" s="1"/>
  <c r="C150" i="1"/>
  <c r="R150" i="1" s="1"/>
  <c r="E149" i="1"/>
  <c r="D149" i="1"/>
  <c r="O149" i="1" s="1"/>
  <c r="C149" i="1"/>
  <c r="R149" i="1" s="1"/>
  <c r="E148" i="1"/>
  <c r="D148" i="1"/>
  <c r="O148" i="1" s="1"/>
  <c r="C148" i="1"/>
  <c r="R148" i="1" s="1"/>
  <c r="E147" i="1"/>
  <c r="D147" i="1"/>
  <c r="O147" i="1" s="1"/>
  <c r="C147" i="1"/>
  <c r="R147" i="1" s="1"/>
  <c r="E146" i="1"/>
  <c r="D146" i="1"/>
  <c r="O146" i="1" s="1"/>
  <c r="C146" i="1"/>
  <c r="R146" i="1" s="1"/>
  <c r="E145" i="1"/>
  <c r="D145" i="1"/>
  <c r="O145" i="1" s="1"/>
  <c r="C145" i="1"/>
  <c r="R145" i="1" s="1"/>
  <c r="E144" i="1"/>
  <c r="D144" i="1"/>
  <c r="O144" i="1" s="1"/>
  <c r="C144" i="1"/>
  <c r="R144" i="1" s="1"/>
  <c r="E143" i="1"/>
  <c r="D143" i="1"/>
  <c r="O143" i="1" s="1"/>
  <c r="C143" i="1"/>
  <c r="R143" i="1" s="1"/>
  <c r="E142" i="1"/>
  <c r="D142" i="1"/>
  <c r="O142" i="1" s="1"/>
  <c r="C142" i="1"/>
  <c r="R142" i="1" s="1"/>
  <c r="E141" i="1"/>
  <c r="D141" i="1"/>
  <c r="O141" i="1" s="1"/>
  <c r="C141" i="1"/>
  <c r="R141" i="1" s="1"/>
  <c r="E140" i="1"/>
  <c r="D140" i="1"/>
  <c r="O140" i="1" s="1"/>
  <c r="C140" i="1"/>
  <c r="R140" i="1" s="1"/>
  <c r="E139" i="1"/>
  <c r="D139" i="1"/>
  <c r="O139" i="1" s="1"/>
  <c r="C139" i="1"/>
  <c r="R139" i="1" s="1"/>
  <c r="E138" i="1"/>
  <c r="D138" i="1"/>
  <c r="O138" i="1" s="1"/>
  <c r="C138" i="1"/>
  <c r="R138" i="1" s="1"/>
  <c r="E137" i="1"/>
  <c r="D137" i="1"/>
  <c r="O137" i="1" s="1"/>
  <c r="C137" i="1"/>
  <c r="R137" i="1" s="1"/>
  <c r="E136" i="1"/>
  <c r="D136" i="1"/>
  <c r="O136" i="1" s="1"/>
  <c r="C136" i="1"/>
  <c r="R136" i="1" s="1"/>
  <c r="E135" i="1"/>
  <c r="D135" i="1"/>
  <c r="O135" i="1" s="1"/>
  <c r="C135" i="1"/>
  <c r="R135" i="1" s="1"/>
  <c r="E134" i="1"/>
  <c r="D134" i="1"/>
  <c r="O134" i="1" s="1"/>
  <c r="C134" i="1"/>
  <c r="R134" i="1" s="1"/>
  <c r="E133" i="1"/>
  <c r="D133" i="1"/>
  <c r="O133" i="1" s="1"/>
  <c r="C133" i="1"/>
  <c r="R133" i="1" s="1"/>
  <c r="E132" i="1"/>
  <c r="D132" i="1"/>
  <c r="O132" i="1" s="1"/>
  <c r="C132" i="1"/>
  <c r="R132" i="1" s="1"/>
  <c r="E131" i="1"/>
  <c r="D131" i="1"/>
  <c r="O131" i="1" s="1"/>
  <c r="C131" i="1"/>
  <c r="R131" i="1" s="1"/>
  <c r="E130" i="1"/>
  <c r="D130" i="1"/>
  <c r="O130" i="1" s="1"/>
  <c r="C130" i="1"/>
  <c r="R130" i="1" s="1"/>
  <c r="E129" i="1"/>
  <c r="D129" i="1"/>
  <c r="O129" i="1" s="1"/>
  <c r="C129" i="1"/>
  <c r="R129" i="1" s="1"/>
  <c r="E128" i="1"/>
  <c r="D128" i="1"/>
  <c r="O128" i="1" s="1"/>
  <c r="C128" i="1"/>
  <c r="R128" i="1" s="1"/>
  <c r="E127" i="1"/>
  <c r="D127" i="1"/>
  <c r="O127" i="1" s="1"/>
  <c r="C127" i="1"/>
  <c r="R127" i="1" s="1"/>
  <c r="E126" i="1"/>
  <c r="D126" i="1"/>
  <c r="O126" i="1" s="1"/>
  <c r="C126" i="1"/>
  <c r="R126" i="1" s="1"/>
  <c r="E125" i="1"/>
  <c r="D125" i="1"/>
  <c r="O125" i="1" s="1"/>
  <c r="C125" i="1"/>
  <c r="R125" i="1" s="1"/>
  <c r="E124" i="1"/>
  <c r="D124" i="1"/>
  <c r="O124" i="1" s="1"/>
  <c r="C124" i="1"/>
  <c r="R124" i="1" s="1"/>
  <c r="E123" i="1"/>
  <c r="D123" i="1"/>
  <c r="O123" i="1" s="1"/>
  <c r="C123" i="1"/>
  <c r="R123" i="1" s="1"/>
  <c r="E122" i="1"/>
  <c r="D122" i="1"/>
  <c r="O122" i="1" s="1"/>
  <c r="C122" i="1"/>
  <c r="R122" i="1" s="1"/>
  <c r="E121" i="1"/>
  <c r="D121" i="1"/>
  <c r="O121" i="1" s="1"/>
  <c r="C121" i="1"/>
  <c r="R121" i="1" s="1"/>
  <c r="E120" i="1"/>
  <c r="D120" i="1"/>
  <c r="O120" i="1" s="1"/>
  <c r="C120" i="1"/>
  <c r="R120" i="1" s="1"/>
  <c r="E119" i="1"/>
  <c r="D119" i="1"/>
  <c r="O119" i="1" s="1"/>
  <c r="C119" i="1"/>
  <c r="R119" i="1" s="1"/>
  <c r="E118" i="1"/>
  <c r="D118" i="1"/>
  <c r="O118" i="1" s="1"/>
  <c r="C118" i="1"/>
  <c r="R118" i="1" s="1"/>
  <c r="E117" i="1"/>
  <c r="D117" i="1"/>
  <c r="O117" i="1" s="1"/>
  <c r="C117" i="1"/>
  <c r="R117" i="1" s="1"/>
  <c r="E116" i="1"/>
  <c r="D116" i="1"/>
  <c r="O116" i="1" s="1"/>
  <c r="C116" i="1"/>
  <c r="R116" i="1" s="1"/>
  <c r="E115" i="1"/>
  <c r="D115" i="1"/>
  <c r="O115" i="1" s="1"/>
  <c r="C115" i="1"/>
  <c r="R115" i="1" s="1"/>
  <c r="E114" i="1"/>
  <c r="D114" i="1"/>
  <c r="O114" i="1" s="1"/>
  <c r="C114" i="1"/>
  <c r="R114" i="1" s="1"/>
  <c r="E113" i="1"/>
  <c r="D113" i="1"/>
  <c r="O113" i="1" s="1"/>
  <c r="C113" i="1"/>
  <c r="R113" i="1" s="1"/>
  <c r="E112" i="1"/>
  <c r="D112" i="1"/>
  <c r="O112" i="1" s="1"/>
  <c r="C112" i="1"/>
  <c r="R112" i="1" s="1"/>
  <c r="E111" i="1"/>
  <c r="D111" i="1"/>
  <c r="O111" i="1" s="1"/>
  <c r="C111" i="1"/>
  <c r="R111" i="1" s="1"/>
  <c r="E110" i="1"/>
  <c r="D110" i="1"/>
  <c r="O110" i="1" s="1"/>
  <c r="C110" i="1"/>
  <c r="R110" i="1" s="1"/>
  <c r="E109" i="1"/>
  <c r="D109" i="1"/>
  <c r="O109" i="1" s="1"/>
  <c r="C109" i="1"/>
  <c r="R109" i="1" s="1"/>
  <c r="E108" i="1"/>
  <c r="D108" i="1"/>
  <c r="O108" i="1" s="1"/>
  <c r="C108" i="1"/>
  <c r="R108" i="1" s="1"/>
  <c r="E107" i="1"/>
  <c r="D107" i="1"/>
  <c r="O107" i="1" s="1"/>
  <c r="C107" i="1"/>
  <c r="R107" i="1" s="1"/>
  <c r="E106" i="1"/>
  <c r="D106" i="1"/>
  <c r="O106" i="1" s="1"/>
  <c r="C106" i="1"/>
  <c r="R106" i="1" s="1"/>
  <c r="E105" i="1"/>
  <c r="D105" i="1"/>
  <c r="O105" i="1" s="1"/>
  <c r="C105" i="1"/>
  <c r="R105" i="1" s="1"/>
  <c r="E104" i="1"/>
  <c r="D104" i="1"/>
  <c r="O104" i="1" s="1"/>
  <c r="C104" i="1"/>
  <c r="R104" i="1" s="1"/>
  <c r="E103" i="1"/>
  <c r="D103" i="1"/>
  <c r="O103" i="1" s="1"/>
  <c r="C103" i="1"/>
  <c r="R103" i="1" s="1"/>
  <c r="E102" i="1"/>
  <c r="D102" i="1"/>
  <c r="O102" i="1" s="1"/>
  <c r="C102" i="1"/>
  <c r="R102" i="1" s="1"/>
  <c r="E101" i="1"/>
  <c r="D101" i="1"/>
  <c r="O101" i="1" s="1"/>
  <c r="C101" i="1"/>
  <c r="R101" i="1" s="1"/>
  <c r="E100" i="1"/>
  <c r="D100" i="1"/>
  <c r="O100" i="1" s="1"/>
  <c r="C100" i="1"/>
  <c r="R100" i="1" s="1"/>
  <c r="E99" i="1"/>
  <c r="D99" i="1"/>
  <c r="O99" i="1" s="1"/>
  <c r="C99" i="1"/>
  <c r="R99" i="1" s="1"/>
  <c r="E98" i="1"/>
  <c r="D98" i="1"/>
  <c r="O98" i="1" s="1"/>
  <c r="C98" i="1"/>
  <c r="R98" i="1" s="1"/>
  <c r="E97" i="1"/>
  <c r="D97" i="1"/>
  <c r="O97" i="1" s="1"/>
  <c r="C97" i="1"/>
  <c r="R97" i="1" s="1"/>
  <c r="E96" i="1"/>
  <c r="D96" i="1"/>
  <c r="O96" i="1" s="1"/>
  <c r="C96" i="1"/>
  <c r="R96" i="1" s="1"/>
  <c r="E95" i="1"/>
  <c r="D95" i="1"/>
  <c r="O95" i="1" s="1"/>
  <c r="C95" i="1"/>
  <c r="R95" i="1" s="1"/>
  <c r="E94" i="1"/>
  <c r="D94" i="1"/>
  <c r="O94" i="1" s="1"/>
  <c r="C94" i="1"/>
  <c r="R94" i="1" s="1"/>
  <c r="E93" i="1"/>
  <c r="D93" i="1"/>
  <c r="O93" i="1" s="1"/>
  <c r="C93" i="1"/>
  <c r="R93" i="1" s="1"/>
  <c r="E92" i="1"/>
  <c r="D92" i="1"/>
  <c r="O92" i="1" s="1"/>
  <c r="C92" i="1"/>
  <c r="R92" i="1" s="1"/>
  <c r="E91" i="1"/>
  <c r="D91" i="1"/>
  <c r="O91" i="1" s="1"/>
  <c r="C91" i="1"/>
  <c r="R91" i="1" s="1"/>
  <c r="E90" i="1"/>
  <c r="D90" i="1"/>
  <c r="O90" i="1" s="1"/>
  <c r="C90" i="1"/>
  <c r="R90" i="1" s="1"/>
  <c r="E89" i="1"/>
  <c r="D89" i="1"/>
  <c r="O89" i="1" s="1"/>
  <c r="C89" i="1"/>
  <c r="R89" i="1" s="1"/>
  <c r="E88" i="1"/>
  <c r="D88" i="1"/>
  <c r="O88" i="1" s="1"/>
  <c r="C88" i="1"/>
  <c r="R88" i="1" s="1"/>
  <c r="E87" i="1"/>
  <c r="D87" i="1"/>
  <c r="O87" i="1" s="1"/>
  <c r="C87" i="1"/>
  <c r="R87" i="1" s="1"/>
  <c r="E86" i="1"/>
  <c r="D86" i="1"/>
  <c r="O86" i="1" s="1"/>
  <c r="C86" i="1"/>
  <c r="R86" i="1" s="1"/>
  <c r="E85" i="1"/>
  <c r="D85" i="1"/>
  <c r="O85" i="1" s="1"/>
  <c r="C85" i="1"/>
  <c r="R85" i="1" s="1"/>
  <c r="E84" i="1"/>
  <c r="D84" i="1"/>
  <c r="O84" i="1" s="1"/>
  <c r="C84" i="1"/>
  <c r="R84" i="1" s="1"/>
  <c r="E83" i="1"/>
  <c r="D83" i="1"/>
  <c r="O83" i="1" s="1"/>
  <c r="C83" i="1"/>
  <c r="R83" i="1" s="1"/>
  <c r="E82" i="1"/>
  <c r="D82" i="1"/>
  <c r="O82" i="1" s="1"/>
  <c r="C82" i="1"/>
  <c r="R82" i="1" s="1"/>
  <c r="E81" i="1"/>
  <c r="D81" i="1"/>
  <c r="O81" i="1" s="1"/>
  <c r="C81" i="1"/>
  <c r="R81" i="1" s="1"/>
  <c r="E80" i="1"/>
  <c r="D80" i="1"/>
  <c r="O80" i="1" s="1"/>
  <c r="C80" i="1"/>
  <c r="R80" i="1" s="1"/>
  <c r="E79" i="1"/>
  <c r="D79" i="1"/>
  <c r="O79" i="1" s="1"/>
  <c r="C79" i="1"/>
  <c r="R79" i="1" s="1"/>
  <c r="E78" i="1"/>
  <c r="D78" i="1"/>
  <c r="O78" i="1" s="1"/>
  <c r="C78" i="1"/>
  <c r="R78" i="1" s="1"/>
  <c r="E77" i="1"/>
  <c r="D77" i="1"/>
  <c r="O77" i="1" s="1"/>
  <c r="C77" i="1"/>
  <c r="R77" i="1" s="1"/>
  <c r="E76" i="1"/>
  <c r="D76" i="1"/>
  <c r="O76" i="1" s="1"/>
  <c r="C76" i="1"/>
  <c r="R76" i="1" s="1"/>
  <c r="E75" i="1"/>
  <c r="D75" i="1"/>
  <c r="O75" i="1" s="1"/>
  <c r="C75" i="1"/>
  <c r="R75" i="1" s="1"/>
  <c r="E74" i="1"/>
  <c r="D74" i="1"/>
  <c r="O74" i="1" s="1"/>
  <c r="C74" i="1"/>
  <c r="R74" i="1" s="1"/>
  <c r="E73" i="1"/>
  <c r="D73" i="1"/>
  <c r="O73" i="1" s="1"/>
  <c r="C73" i="1"/>
  <c r="R73" i="1" s="1"/>
  <c r="E72" i="1"/>
  <c r="D72" i="1"/>
  <c r="O72" i="1" s="1"/>
  <c r="C72" i="1"/>
  <c r="R72" i="1" s="1"/>
  <c r="E71" i="1"/>
  <c r="D71" i="1"/>
  <c r="O71" i="1" s="1"/>
  <c r="C71" i="1"/>
  <c r="R71" i="1" s="1"/>
  <c r="E70" i="1"/>
  <c r="D70" i="1"/>
  <c r="O70" i="1" s="1"/>
  <c r="C70" i="1"/>
  <c r="R70" i="1" s="1"/>
  <c r="E69" i="1"/>
  <c r="D69" i="1"/>
  <c r="O69" i="1" s="1"/>
  <c r="C69" i="1"/>
  <c r="R69" i="1" s="1"/>
  <c r="E68" i="1"/>
  <c r="D68" i="1"/>
  <c r="O68" i="1" s="1"/>
  <c r="C68" i="1"/>
  <c r="R68" i="1" s="1"/>
  <c r="E67" i="1"/>
  <c r="D67" i="1"/>
  <c r="O67" i="1" s="1"/>
  <c r="C67" i="1"/>
  <c r="R67" i="1" s="1"/>
  <c r="E66" i="1"/>
  <c r="D66" i="1"/>
  <c r="O66" i="1" s="1"/>
  <c r="C66" i="1"/>
  <c r="R66" i="1" s="1"/>
  <c r="E65" i="1"/>
  <c r="D65" i="1"/>
  <c r="O65" i="1" s="1"/>
  <c r="C65" i="1"/>
  <c r="R65" i="1" s="1"/>
  <c r="E64" i="1"/>
  <c r="D64" i="1"/>
  <c r="O64" i="1" s="1"/>
  <c r="C64" i="1"/>
  <c r="R64" i="1" s="1"/>
  <c r="E63" i="1"/>
  <c r="D63" i="1"/>
  <c r="O63" i="1" s="1"/>
  <c r="C63" i="1"/>
  <c r="R63" i="1" s="1"/>
  <c r="E62" i="1"/>
  <c r="D62" i="1"/>
  <c r="O62" i="1" s="1"/>
  <c r="C62" i="1"/>
  <c r="R62" i="1" s="1"/>
  <c r="E61" i="1"/>
  <c r="D61" i="1"/>
  <c r="O61" i="1" s="1"/>
  <c r="C61" i="1"/>
  <c r="R61" i="1" s="1"/>
  <c r="E60" i="1"/>
  <c r="D60" i="1"/>
  <c r="O60" i="1" s="1"/>
  <c r="C60" i="1"/>
  <c r="R60" i="1" s="1"/>
  <c r="E59" i="1"/>
  <c r="D59" i="1"/>
  <c r="O59" i="1" s="1"/>
  <c r="C59" i="1"/>
  <c r="R59" i="1" s="1"/>
  <c r="E58" i="1"/>
  <c r="D58" i="1"/>
  <c r="O58" i="1" s="1"/>
  <c r="C58" i="1"/>
  <c r="R58" i="1" s="1"/>
  <c r="E57" i="1"/>
  <c r="D57" i="1"/>
  <c r="O57" i="1" s="1"/>
  <c r="C57" i="1"/>
  <c r="R57" i="1" s="1"/>
  <c r="E56" i="1"/>
  <c r="D56" i="1"/>
  <c r="O56" i="1" s="1"/>
  <c r="C56" i="1"/>
  <c r="R56" i="1" s="1"/>
  <c r="E55" i="1"/>
  <c r="D55" i="1"/>
  <c r="O55" i="1" s="1"/>
  <c r="C55" i="1"/>
  <c r="R55" i="1" s="1"/>
  <c r="E54" i="1"/>
  <c r="D54" i="1"/>
  <c r="O54" i="1" s="1"/>
  <c r="C54" i="1"/>
  <c r="R54" i="1" s="1"/>
  <c r="E53" i="1"/>
  <c r="D53" i="1"/>
  <c r="O53" i="1" s="1"/>
  <c r="C53" i="1"/>
  <c r="R53" i="1" s="1"/>
  <c r="E52" i="1"/>
  <c r="D52" i="1"/>
  <c r="O52" i="1" s="1"/>
  <c r="C52" i="1"/>
  <c r="R52" i="1" s="1"/>
  <c r="E51" i="1"/>
  <c r="D51" i="1"/>
  <c r="O51" i="1" s="1"/>
  <c r="C51" i="1"/>
  <c r="R51" i="1" s="1"/>
  <c r="E50" i="1"/>
  <c r="D50" i="1"/>
  <c r="O50" i="1" s="1"/>
  <c r="C50" i="1"/>
  <c r="R50" i="1" s="1"/>
  <c r="E49" i="1"/>
  <c r="D49" i="1"/>
  <c r="O49" i="1" s="1"/>
  <c r="C49" i="1"/>
  <c r="R49" i="1" s="1"/>
  <c r="E48" i="1"/>
  <c r="D48" i="1"/>
  <c r="O48" i="1" s="1"/>
  <c r="C48" i="1"/>
  <c r="R48" i="1" s="1"/>
  <c r="E47" i="1"/>
  <c r="D47" i="1"/>
  <c r="O47" i="1" s="1"/>
  <c r="C47" i="1"/>
  <c r="R47" i="1" s="1"/>
  <c r="E46" i="1"/>
  <c r="D46" i="1"/>
  <c r="O46" i="1" s="1"/>
  <c r="C46" i="1"/>
  <c r="R46" i="1" s="1"/>
  <c r="E45" i="1"/>
  <c r="D45" i="1"/>
  <c r="O45" i="1" s="1"/>
  <c r="C45" i="1"/>
  <c r="R45" i="1" s="1"/>
  <c r="E44" i="1"/>
  <c r="D44" i="1"/>
  <c r="O44" i="1" s="1"/>
  <c r="C44" i="1"/>
  <c r="R44" i="1" s="1"/>
  <c r="E43" i="1"/>
  <c r="D43" i="1"/>
  <c r="O43" i="1" s="1"/>
  <c r="C43" i="1"/>
  <c r="R43" i="1" s="1"/>
  <c r="E42" i="1"/>
  <c r="D42" i="1"/>
  <c r="O42" i="1" s="1"/>
  <c r="C42" i="1"/>
  <c r="R42" i="1" s="1"/>
  <c r="E41" i="1"/>
  <c r="D41" i="1"/>
  <c r="O41" i="1" s="1"/>
  <c r="C41" i="1"/>
  <c r="R41" i="1" s="1"/>
  <c r="E40" i="1"/>
  <c r="D40" i="1"/>
  <c r="O40" i="1" s="1"/>
  <c r="C40" i="1"/>
  <c r="R40" i="1" s="1"/>
  <c r="E39" i="1"/>
  <c r="D39" i="1"/>
  <c r="O39" i="1" s="1"/>
  <c r="C39" i="1"/>
  <c r="R39" i="1" s="1"/>
  <c r="E38" i="1"/>
  <c r="D38" i="1"/>
  <c r="O38" i="1" s="1"/>
  <c r="C38" i="1"/>
  <c r="R38" i="1" s="1"/>
  <c r="E37" i="1"/>
  <c r="D37" i="1"/>
  <c r="O37" i="1" s="1"/>
  <c r="C37" i="1"/>
  <c r="R37" i="1" s="1"/>
  <c r="E36" i="1"/>
  <c r="D36" i="1"/>
  <c r="O36" i="1" s="1"/>
  <c r="C36" i="1"/>
  <c r="R36" i="1" s="1"/>
  <c r="E35" i="1"/>
  <c r="D35" i="1"/>
  <c r="O35" i="1" s="1"/>
  <c r="C35" i="1"/>
  <c r="R35" i="1" s="1"/>
  <c r="E34" i="1"/>
  <c r="D34" i="1"/>
  <c r="O34" i="1" s="1"/>
  <c r="C34" i="1"/>
  <c r="R34" i="1" s="1"/>
  <c r="E33" i="1"/>
  <c r="D33" i="1"/>
  <c r="O33" i="1" s="1"/>
  <c r="C33" i="1"/>
  <c r="R33" i="1" s="1"/>
  <c r="E32" i="1"/>
  <c r="D32" i="1"/>
  <c r="O32" i="1" s="1"/>
  <c r="C32" i="1"/>
  <c r="R32" i="1" s="1"/>
  <c r="E31" i="1"/>
  <c r="D31" i="1"/>
  <c r="O31" i="1" s="1"/>
  <c r="C31" i="1"/>
  <c r="R31" i="1" s="1"/>
  <c r="E30" i="1"/>
  <c r="D30" i="1"/>
  <c r="O30" i="1" s="1"/>
  <c r="C30" i="1"/>
  <c r="R30" i="1" s="1"/>
  <c r="E29" i="1"/>
  <c r="D29" i="1"/>
  <c r="O29" i="1" s="1"/>
  <c r="C29" i="1"/>
  <c r="R29" i="1" s="1"/>
  <c r="E28" i="1"/>
  <c r="D28" i="1"/>
  <c r="O28" i="1" s="1"/>
  <c r="C28" i="1"/>
  <c r="R28" i="1" s="1"/>
  <c r="E27" i="1"/>
  <c r="D27" i="1"/>
  <c r="O27" i="1" s="1"/>
  <c r="C27" i="1"/>
  <c r="R27" i="1" s="1"/>
  <c r="E26" i="1"/>
  <c r="D26" i="1"/>
  <c r="O26" i="1" s="1"/>
  <c r="C26" i="1"/>
  <c r="R26" i="1" s="1"/>
  <c r="E25" i="1"/>
  <c r="D25" i="1"/>
  <c r="O25" i="1" s="1"/>
  <c r="C25" i="1"/>
  <c r="R25" i="1" s="1"/>
  <c r="E24" i="1"/>
  <c r="D24" i="1"/>
  <c r="O24" i="1" s="1"/>
  <c r="C24" i="1"/>
  <c r="R24" i="1" s="1"/>
  <c r="E23" i="1"/>
  <c r="D23" i="1"/>
  <c r="O23" i="1" s="1"/>
  <c r="C23" i="1"/>
  <c r="R23" i="1" s="1"/>
  <c r="E22" i="1"/>
  <c r="D22" i="1"/>
  <c r="O22" i="1" s="1"/>
  <c r="C22" i="1"/>
  <c r="R22" i="1" s="1"/>
  <c r="E21" i="1"/>
  <c r="D21" i="1"/>
  <c r="O21" i="1" s="1"/>
  <c r="C21" i="1"/>
  <c r="R21" i="1" s="1"/>
  <c r="E20" i="1"/>
  <c r="D20" i="1"/>
  <c r="O20" i="1" s="1"/>
  <c r="C20" i="1"/>
  <c r="R20" i="1" s="1"/>
  <c r="E19" i="1"/>
  <c r="D19" i="1"/>
  <c r="O19" i="1" s="1"/>
  <c r="C19" i="1"/>
  <c r="R19" i="1" s="1"/>
  <c r="E18" i="1"/>
  <c r="D18" i="1"/>
  <c r="O18" i="1" s="1"/>
  <c r="C18" i="1"/>
  <c r="R18" i="1" s="1"/>
  <c r="E17" i="1"/>
  <c r="D17" i="1"/>
  <c r="O17" i="1" s="1"/>
  <c r="C17" i="1"/>
  <c r="R17" i="1" s="1"/>
  <c r="E16" i="1"/>
  <c r="D16" i="1"/>
  <c r="O16" i="1" s="1"/>
  <c r="C16" i="1"/>
  <c r="R16" i="1" s="1"/>
  <c r="E15" i="1"/>
  <c r="D15" i="1"/>
  <c r="O15" i="1" s="1"/>
  <c r="C15" i="1"/>
  <c r="R15" i="1" s="1"/>
  <c r="E14" i="1"/>
  <c r="D14" i="1"/>
  <c r="O14" i="1" s="1"/>
  <c r="C14" i="1"/>
  <c r="R14" i="1" s="1"/>
  <c r="E13" i="1"/>
  <c r="D13" i="1"/>
  <c r="O13" i="1" s="1"/>
  <c r="C13" i="1"/>
  <c r="R13" i="1" s="1"/>
  <c r="E12" i="1"/>
  <c r="D12" i="1"/>
  <c r="O12" i="1" s="1"/>
  <c r="C12" i="1"/>
  <c r="R12" i="1" s="1"/>
  <c r="E11" i="1"/>
  <c r="D11" i="1"/>
  <c r="O11" i="1" s="1"/>
  <c r="C11" i="1"/>
  <c r="R11" i="1" s="1"/>
  <c r="E10" i="1"/>
  <c r="D10" i="1"/>
  <c r="O10" i="1" s="1"/>
  <c r="C10" i="1"/>
  <c r="R10" i="1" s="1"/>
  <c r="E9" i="1"/>
  <c r="D9" i="1"/>
  <c r="O9" i="1" s="1"/>
  <c r="C9" i="1"/>
  <c r="R9" i="1" s="1"/>
  <c r="E8" i="1"/>
  <c r="D8" i="1"/>
  <c r="O8" i="1" s="1"/>
  <c r="C8" i="1"/>
  <c r="R8" i="1" s="1"/>
  <c r="E7" i="1"/>
  <c r="D7" i="1"/>
  <c r="O7" i="1" s="1"/>
  <c r="C7" i="1"/>
  <c r="R7" i="1" s="1"/>
  <c r="E6" i="1"/>
  <c r="D6" i="1"/>
  <c r="O6" i="1" s="1"/>
  <c r="C6" i="1"/>
  <c r="R6" i="1" s="1"/>
  <c r="E5" i="1"/>
  <c r="D5" i="1"/>
  <c r="O5" i="1" s="1"/>
  <c r="C5" i="1"/>
  <c r="R5" i="1" s="1"/>
  <c r="E4" i="1"/>
  <c r="D4" i="1"/>
  <c r="O4" i="1" s="1"/>
  <c r="C4" i="1"/>
  <c r="R4" i="1" s="1"/>
  <c r="E3" i="1"/>
  <c r="D3" i="1"/>
  <c r="O3" i="1" s="1"/>
  <c r="C3" i="1"/>
  <c r="R3" i="1" s="1"/>
  <c r="E2" i="1"/>
  <c r="D2" i="1"/>
  <c r="O2" i="1" s="1"/>
  <c r="C2" i="1"/>
  <c r="R2" i="1" s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N30" i="2" l="1" a="1"/>
  <c r="H30" i="2" a="1"/>
  <c r="B30" i="2" a="1"/>
  <c r="K4" i="2" a="1"/>
  <c r="K4" i="2" s="1"/>
  <c r="B4" i="2" a="1"/>
  <c r="B4" i="2" s="1"/>
  <c r="C4" i="2" s="1"/>
  <c r="F17" i="2" a="1"/>
  <c r="F17" i="2" s="1"/>
  <c r="P17" i="2" a="1"/>
  <c r="P17" i="2" s="1"/>
  <c r="U17" i="2" a="1"/>
  <c r="U17" i="2" s="1"/>
  <c r="F4" i="2" a="1"/>
  <c r="F4" i="2" s="1"/>
  <c r="K17" i="2" a="1"/>
  <c r="K17" i="2" s="1"/>
  <c r="G4" i="2" a="1"/>
  <c r="G4" i="2" s="1"/>
  <c r="H4" i="2" s="1"/>
  <c r="L4" i="2" a="1"/>
  <c r="L4" i="2" s="1"/>
  <c r="M4" i="2" s="1"/>
  <c r="P4" i="2" a="1"/>
  <c r="P4" i="2" s="1"/>
  <c r="Q4" i="2" a="1"/>
  <c r="Q4" i="2" s="1"/>
  <c r="R4" i="2" s="1"/>
  <c r="U4" i="2" a="1"/>
  <c r="U4" i="2" s="1"/>
  <c r="B17" i="2" a="1"/>
  <c r="B17" i="2" s="1"/>
  <c r="C17" i="2" s="1"/>
  <c r="G17" i="2" a="1"/>
  <c r="G17" i="2" s="1"/>
  <c r="H17" i="2" s="1"/>
  <c r="L17" i="2" a="1"/>
  <c r="L17" i="2" s="1"/>
  <c r="M17" i="2" s="1"/>
  <c r="Q17" i="2" a="1"/>
  <c r="Q17" i="2" s="1"/>
  <c r="R17" i="2" s="1"/>
  <c r="G39" i="2" l="1"/>
  <c r="G38" i="2"/>
  <c r="G37" i="2"/>
  <c r="G36" i="2"/>
  <c r="G35" i="2"/>
  <c r="G34" i="2"/>
  <c r="G33" i="2"/>
  <c r="G32" i="2"/>
  <c r="G31" i="2"/>
  <c r="M35" i="2"/>
  <c r="M37" i="2"/>
  <c r="M34" i="2"/>
  <c r="M39" i="2"/>
  <c r="M38" i="2"/>
  <c r="M36" i="2"/>
  <c r="M33" i="2"/>
  <c r="L39" i="2"/>
  <c r="M32" i="2"/>
  <c r="M31" i="2"/>
  <c r="T38" i="2"/>
  <c r="S36" i="2"/>
  <c r="U39" i="2"/>
  <c r="T37" i="2"/>
  <c r="S35" i="2"/>
  <c r="T31" i="2"/>
  <c r="U38" i="2"/>
  <c r="T36" i="2"/>
  <c r="S34" i="2"/>
  <c r="S39" i="2"/>
  <c r="S38" i="2"/>
  <c r="S37" i="2"/>
  <c r="U37" i="2"/>
  <c r="T35" i="2"/>
  <c r="S33" i="2"/>
  <c r="T33" i="2"/>
  <c r="U36" i="2"/>
  <c r="T34" i="2"/>
  <c r="S32" i="2"/>
  <c r="S31" i="2"/>
  <c r="U35" i="2"/>
  <c r="U34" i="2"/>
  <c r="T32" i="2"/>
  <c r="U33" i="2"/>
  <c r="U32" i="2"/>
  <c r="U31" i="2"/>
  <c r="T39" i="2"/>
  <c r="O34" i="2"/>
  <c r="I36" i="2"/>
  <c r="L37" i="2"/>
  <c r="L38" i="2"/>
  <c r="L36" i="2"/>
  <c r="L35" i="2"/>
  <c r="I39" i="2"/>
  <c r="I37" i="2"/>
  <c r="I38" i="2"/>
  <c r="I35" i="2"/>
  <c r="I34" i="2"/>
  <c r="L34" i="2"/>
  <c r="L33" i="2"/>
  <c r="L32" i="2"/>
  <c r="L31" i="2"/>
  <c r="I33" i="2"/>
  <c r="I32" i="2"/>
  <c r="I31" i="2"/>
  <c r="R39" i="2"/>
  <c r="R35" i="2"/>
  <c r="R31" i="2"/>
  <c r="R38" i="2"/>
  <c r="R34" i="2"/>
  <c r="R37" i="2"/>
  <c r="R36" i="2"/>
  <c r="R33" i="2"/>
  <c r="R32" i="2"/>
  <c r="N30" i="2"/>
  <c r="O39" i="2"/>
  <c r="O32" i="2"/>
  <c r="O31" i="2"/>
  <c r="O38" i="2"/>
  <c r="O37" i="2"/>
  <c r="O35" i="2"/>
  <c r="O33" i="2"/>
  <c r="O36" i="2"/>
  <c r="H30" i="2"/>
  <c r="F39" i="2"/>
  <c r="F36" i="2"/>
  <c r="F34" i="2"/>
  <c r="F38" i="2"/>
  <c r="F37" i="2"/>
  <c r="F35" i="2"/>
  <c r="F33" i="2"/>
  <c r="F31" i="2"/>
  <c r="F32" i="2"/>
  <c r="B30" i="2"/>
  <c r="C39" i="2"/>
  <c r="C36" i="2"/>
  <c r="C35" i="2"/>
  <c r="C32" i="2"/>
  <c r="C38" i="2"/>
  <c r="C37" i="2"/>
  <c r="C34" i="2"/>
  <c r="C31" i="2"/>
  <c r="C33" i="2"/>
  <c r="C12" i="2"/>
  <c r="C10" i="2"/>
  <c r="C6" i="2"/>
  <c r="C7" i="2"/>
  <c r="C5" i="2"/>
  <c r="C13" i="2"/>
  <c r="C11" i="2"/>
  <c r="C9" i="2"/>
  <c r="C8" i="2"/>
  <c r="M7" i="2"/>
  <c r="M5" i="2"/>
  <c r="M13" i="2"/>
  <c r="M9" i="2"/>
  <c r="M11" i="2"/>
  <c r="M12" i="2"/>
  <c r="M8" i="2"/>
  <c r="M6" i="2"/>
  <c r="M10" i="2"/>
  <c r="H8" i="2"/>
  <c r="R10" i="2"/>
  <c r="R9" i="2"/>
  <c r="H9" i="2"/>
  <c r="H19" i="2"/>
  <c r="R13" i="2"/>
  <c r="H18" i="2"/>
  <c r="H7" i="2"/>
  <c r="H25" i="2"/>
  <c r="H6" i="2"/>
  <c r="H11" i="2"/>
  <c r="H23" i="2"/>
  <c r="R6" i="2"/>
  <c r="H13" i="2"/>
  <c r="H22" i="2"/>
  <c r="R11" i="2"/>
  <c r="H21" i="2"/>
  <c r="H5" i="2"/>
  <c r="H26" i="2"/>
  <c r="H12" i="2"/>
  <c r="H24" i="2"/>
  <c r="H20" i="2"/>
  <c r="H10" i="2"/>
  <c r="R12" i="2"/>
  <c r="R8" i="2"/>
  <c r="C18" i="2"/>
  <c r="R7" i="2"/>
  <c r="R26" i="2"/>
  <c r="R21" i="2"/>
  <c r="R18" i="2"/>
  <c r="R23" i="2"/>
  <c r="R20" i="2"/>
  <c r="R25" i="2"/>
  <c r="R22" i="2"/>
  <c r="M18" i="2"/>
  <c r="M25" i="2"/>
  <c r="M22" i="2"/>
  <c r="M20" i="2"/>
  <c r="C21" i="2"/>
  <c r="R24" i="2"/>
  <c r="C25" i="2"/>
  <c r="C23" i="2"/>
  <c r="M24" i="2"/>
  <c r="M23" i="2"/>
  <c r="R19" i="2"/>
  <c r="C20" i="2"/>
  <c r="M21" i="2"/>
  <c r="C22" i="2"/>
  <c r="C19" i="2"/>
  <c r="M26" i="2"/>
  <c r="C26" i="2"/>
  <c r="M19" i="2"/>
  <c r="C24" i="2"/>
  <c r="R5" i="2"/>
  <c r="G30" i="2" l="1"/>
  <c r="F30" i="2"/>
  <c r="L30" i="2"/>
  <c r="M30" i="2"/>
  <c r="T30" i="2"/>
  <c r="S30" i="2"/>
  <c r="U30" i="2"/>
  <c r="I30" i="2"/>
  <c r="R30" i="2"/>
  <c r="O30" i="2"/>
  <c r="C3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<sst xmlns="http://schemas.openxmlformats.org/spreadsheetml/2006/main" count="571" uniqueCount="540">
  <si>
    <t>Symbol</t>
  </si>
  <si>
    <t>Open</t>
  </si>
  <si>
    <t>High</t>
  </si>
  <si>
    <t>Low</t>
  </si>
  <si>
    <t>S.A</t>
  </si>
  <si>
    <t>S.AAPL</t>
  </si>
  <si>
    <t>S.ABBV</t>
  </si>
  <si>
    <t>S.ABNB</t>
  </si>
  <si>
    <t>S.ABT</t>
  </si>
  <si>
    <t>S.ACGL</t>
  </si>
  <si>
    <t>S.ACN</t>
  </si>
  <si>
    <t>S.ADBE</t>
  </si>
  <si>
    <t>S.ADI</t>
  </si>
  <si>
    <t>S.ADM</t>
  </si>
  <si>
    <t>S.ADP</t>
  </si>
  <si>
    <t>S.ADSK</t>
  </si>
  <si>
    <t>S.AEE</t>
  </si>
  <si>
    <t>S.AEP</t>
  </si>
  <si>
    <t>S.AES</t>
  </si>
  <si>
    <t>S.AFL</t>
  </si>
  <si>
    <t>S.AIG</t>
  </si>
  <si>
    <t>S.AIZ</t>
  </si>
  <si>
    <t>S.AJG</t>
  </si>
  <si>
    <t>S.AKAM</t>
  </si>
  <si>
    <t>S.ALB</t>
  </si>
  <si>
    <t>S.ALGN</t>
  </si>
  <si>
    <t>S.ALL</t>
  </si>
  <si>
    <t>S.ALLE</t>
  </si>
  <si>
    <t>S.AMAT</t>
  </si>
  <si>
    <t>S.AMCR</t>
  </si>
  <si>
    <t>S.AMD</t>
  </si>
  <si>
    <t>S.AME</t>
  </si>
  <si>
    <t>S.AMGN</t>
  </si>
  <si>
    <t>S.AMP</t>
  </si>
  <si>
    <t>S.AMT</t>
  </si>
  <si>
    <t>S.AMZN</t>
  </si>
  <si>
    <t>S.ANET</t>
  </si>
  <si>
    <t>S.AON</t>
  </si>
  <si>
    <t>S.AOS</t>
  </si>
  <si>
    <t>S.APA</t>
  </si>
  <si>
    <t>S.APD</t>
  </si>
  <si>
    <t>S.APH</t>
  </si>
  <si>
    <t>S.APO</t>
  </si>
  <si>
    <t>S.APP</t>
  </si>
  <si>
    <t>S.APTV</t>
  </si>
  <si>
    <t>S.ARE</t>
  </si>
  <si>
    <t>S.ARES</t>
  </si>
  <si>
    <t>S.ATO</t>
  </si>
  <si>
    <t>S.AVB</t>
  </si>
  <si>
    <t>S.AVGO</t>
  </si>
  <si>
    <t>S.AVY</t>
  </si>
  <si>
    <t>S.AWK</t>
  </si>
  <si>
    <t>S.AXON</t>
  </si>
  <si>
    <t>S.AXP</t>
  </si>
  <si>
    <t>S.AZO</t>
  </si>
  <si>
    <t>S.BA</t>
  </si>
  <si>
    <t>S.BAC</t>
  </si>
  <si>
    <t>S.BALL</t>
  </si>
  <si>
    <t>S.BAX</t>
  </si>
  <si>
    <t>S.BBY</t>
  </si>
  <si>
    <t>S.BDX</t>
  </si>
  <si>
    <t>S.BEN</t>
  </si>
  <si>
    <t>S.BFB</t>
  </si>
  <si>
    <t>S.BG</t>
  </si>
  <si>
    <t>S.BIIB</t>
  </si>
  <si>
    <t>S.BKNG</t>
  </si>
  <si>
    <t>S.BKR</t>
  </si>
  <si>
    <t>S.BLDR</t>
  </si>
  <si>
    <t>S.BLK</t>
  </si>
  <si>
    <t>S.BMY</t>
  </si>
  <si>
    <t>S.BNY</t>
  </si>
  <si>
    <t>S.BR</t>
  </si>
  <si>
    <t>S.BRKB</t>
  </si>
  <si>
    <t>S.BRO</t>
  </si>
  <si>
    <t>S.BSX</t>
  </si>
  <si>
    <t>S.BX</t>
  </si>
  <si>
    <t>S.BXP</t>
  </si>
  <si>
    <t>S.C</t>
  </si>
  <si>
    <t>S.CAH</t>
  </si>
  <si>
    <t>S.CARR</t>
  </si>
  <si>
    <t>S.CASY</t>
  </si>
  <si>
    <t>S.CAT</t>
  </si>
  <si>
    <t>S.CB</t>
  </si>
  <si>
    <t>S.CBOE</t>
  </si>
  <si>
    <t>S.CBRE</t>
  </si>
  <si>
    <t>S.CCI</t>
  </si>
  <si>
    <t>S.CCL</t>
  </si>
  <si>
    <t>S.CDNS</t>
  </si>
  <si>
    <t>S.CDW</t>
  </si>
  <si>
    <t>S.CEG</t>
  </si>
  <si>
    <t>S.CF</t>
  </si>
  <si>
    <t>S.CFG</t>
  </si>
  <si>
    <t>S.CHD</t>
  </si>
  <si>
    <t>S.CHRW</t>
  </si>
  <si>
    <t>S.CHTR</t>
  </si>
  <si>
    <t>S.CI</t>
  </si>
  <si>
    <t>S.CIEN</t>
  </si>
  <si>
    <t>S.CINF</t>
  </si>
  <si>
    <t>S.CL</t>
  </si>
  <si>
    <t>S.CLX</t>
  </si>
  <si>
    <t>S.CMCSA</t>
  </si>
  <si>
    <t>S.CME</t>
  </si>
  <si>
    <t>S.CMG</t>
  </si>
  <si>
    <t>S.CMI</t>
  </si>
  <si>
    <t>S.CMS</t>
  </si>
  <si>
    <t>S.CNC</t>
  </si>
  <si>
    <t>S.CNP</t>
  </si>
  <si>
    <t>S.COF</t>
  </si>
  <si>
    <t>S.COHR</t>
  </si>
  <si>
    <t>S.COIN</t>
  </si>
  <si>
    <t>S.COO</t>
  </si>
  <si>
    <t>S.COP</t>
  </si>
  <si>
    <t>S.COR</t>
  </si>
  <si>
    <t>S.COST</t>
  </si>
  <si>
    <t>S.CPAY</t>
  </si>
  <si>
    <t>S.CPRT</t>
  </si>
  <si>
    <t>S.CPT</t>
  </si>
  <si>
    <t>S.CRH</t>
  </si>
  <si>
    <t>S.CRL</t>
  </si>
  <si>
    <t>S.CRM</t>
  </si>
  <si>
    <t>S.CRWD</t>
  </si>
  <si>
    <t>S.CSCO</t>
  </si>
  <si>
    <t>S.CSGP</t>
  </si>
  <si>
    <t>S.CSX</t>
  </si>
  <si>
    <t>S.CTAS</t>
  </si>
  <si>
    <t>S.CTSH</t>
  </si>
  <si>
    <t>S.CTVA</t>
  </si>
  <si>
    <t>S.CVNA</t>
  </si>
  <si>
    <t>S.CVS</t>
  </si>
  <si>
    <t>S.CVX</t>
  </si>
  <si>
    <t>S.D</t>
  </si>
  <si>
    <t>S.DAL</t>
  </si>
  <si>
    <t>S.DASH</t>
  </si>
  <si>
    <t>S.DD</t>
  </si>
  <si>
    <t>S.DDOG</t>
  </si>
  <si>
    <t>S.DE</t>
  </si>
  <si>
    <t>S.DECK</t>
  </si>
  <si>
    <t>S.DELL</t>
  </si>
  <si>
    <t>S.DG</t>
  </si>
  <si>
    <t>S.DGX</t>
  </si>
  <si>
    <t>S.DHI</t>
  </si>
  <si>
    <t>S.DHR</t>
  </si>
  <si>
    <t>S.DIS</t>
  </si>
  <si>
    <t>S.DLR</t>
  </si>
  <si>
    <t>S.DLTR</t>
  </si>
  <si>
    <t>S.DOC</t>
  </si>
  <si>
    <t>S.DOV</t>
  </si>
  <si>
    <t>S.DOW</t>
  </si>
  <si>
    <t>S.DPZ</t>
  </si>
  <si>
    <t>S.DRI</t>
  </si>
  <si>
    <t>S.DTE</t>
  </si>
  <si>
    <t>S.DUK</t>
  </si>
  <si>
    <t>S.DVA</t>
  </si>
  <si>
    <t>S.DVN</t>
  </si>
  <si>
    <t>S.DXCM</t>
  </si>
  <si>
    <t>S.EA</t>
  </si>
  <si>
    <t>S.EBAY</t>
  </si>
  <si>
    <t>S.ECHO</t>
  </si>
  <si>
    <t>S.ECL</t>
  </si>
  <si>
    <t>S.ED</t>
  </si>
  <si>
    <t>S.EFX</t>
  </si>
  <si>
    <t>S.EG</t>
  </si>
  <si>
    <t>S.EIX</t>
  </si>
  <si>
    <t>S.EL</t>
  </si>
  <si>
    <t>S.ELV</t>
  </si>
  <si>
    <t>S.EME</t>
  </si>
  <si>
    <t>S.EMR</t>
  </si>
  <si>
    <t>S.EOG</t>
  </si>
  <si>
    <t>S.EQIX</t>
  </si>
  <si>
    <t>S.EQR</t>
  </si>
  <si>
    <t>S.EQT</t>
  </si>
  <si>
    <t>S.ERIE</t>
  </si>
  <si>
    <t>S.ES</t>
  </si>
  <si>
    <t>S.ESS</t>
  </si>
  <si>
    <t>S.ETN</t>
  </si>
  <si>
    <t>S.ETR</t>
  </si>
  <si>
    <t>S.EVRG</t>
  </si>
  <si>
    <t>S.EW</t>
  </si>
  <si>
    <t>S.EXC</t>
  </si>
  <si>
    <t>S.EXE</t>
  </si>
  <si>
    <t>S.EXPD</t>
  </si>
  <si>
    <t>S.EXPE</t>
  </si>
  <si>
    <t>S.EXR</t>
  </si>
  <si>
    <t>S.F</t>
  </si>
  <si>
    <t>S.FANG</t>
  </si>
  <si>
    <t>S.FAST</t>
  </si>
  <si>
    <t>S.FCX</t>
  </si>
  <si>
    <t>S.FDS</t>
  </si>
  <si>
    <t>S.FDX</t>
  </si>
  <si>
    <t>S.FDXF</t>
  </si>
  <si>
    <t>S.FE</t>
  </si>
  <si>
    <t>S.FFIV</t>
  </si>
  <si>
    <t>S.FICO</t>
  </si>
  <si>
    <t>S.FIS</t>
  </si>
  <si>
    <t>S.FISV</t>
  </si>
  <si>
    <t>S.FITB</t>
  </si>
  <si>
    <t>S.FIX</t>
  </si>
  <si>
    <t>S.FLEX</t>
  </si>
  <si>
    <t>S.FOX</t>
  </si>
  <si>
    <t>S.FOXA</t>
  </si>
  <si>
    <t>S.FRT</t>
  </si>
  <si>
    <t>S.FSLR</t>
  </si>
  <si>
    <t>S.FTNT</t>
  </si>
  <si>
    <t>S.FTV</t>
  </si>
  <si>
    <t>S.GD</t>
  </si>
  <si>
    <t>S.GDDY</t>
  </si>
  <si>
    <t>S.GE</t>
  </si>
  <si>
    <t>S.GEHC</t>
  </si>
  <si>
    <t>S.GEN</t>
  </si>
  <si>
    <t>S.GEV</t>
  </si>
  <si>
    <t>S.GILD</t>
  </si>
  <si>
    <t>S.GIS</t>
  </si>
  <si>
    <t>S.GL</t>
  </si>
  <si>
    <t>S.GLW</t>
  </si>
  <si>
    <t>S.GM</t>
  </si>
  <si>
    <t>S.GNRC</t>
  </si>
  <si>
    <t>S.GOOG</t>
  </si>
  <si>
    <t>S.GOOGL</t>
  </si>
  <si>
    <t>S.GPC</t>
  </si>
  <si>
    <t>S.GPN</t>
  </si>
  <si>
    <t>S.GRMN</t>
  </si>
  <si>
    <t>S.GS</t>
  </si>
  <si>
    <t>S.GWW</t>
  </si>
  <si>
    <t>S.HAL</t>
  </si>
  <si>
    <t>S.HAS</t>
  </si>
  <si>
    <t>S.HBAN</t>
  </si>
  <si>
    <t>S.HCA</t>
  </si>
  <si>
    <t>S.HD</t>
  </si>
  <si>
    <t>S.HIG</t>
  </si>
  <si>
    <t>S.HII</t>
  </si>
  <si>
    <t>S.HLT</t>
  </si>
  <si>
    <t>S.HON</t>
  </si>
  <si>
    <t>S.HONA</t>
  </si>
  <si>
    <t>S.HOOD</t>
  </si>
  <si>
    <t>S.HPE</t>
  </si>
  <si>
    <t>S.HPQ</t>
  </si>
  <si>
    <t>S.HRL</t>
  </si>
  <si>
    <t>S.HSIC</t>
  </si>
  <si>
    <t>S.HST</t>
  </si>
  <si>
    <t>S.HSY</t>
  </si>
  <si>
    <t>S.HUBB</t>
  </si>
  <si>
    <t>S.HUM</t>
  </si>
  <si>
    <t>S.HWM</t>
  </si>
  <si>
    <t>S.IBKR</t>
  </si>
  <si>
    <t>S.IBM</t>
  </si>
  <si>
    <t>S.ICE</t>
  </si>
  <si>
    <t>S.IDXX</t>
  </si>
  <si>
    <t>S.IEX</t>
  </si>
  <si>
    <t>S.IFF</t>
  </si>
  <si>
    <t>S.INCY</t>
  </si>
  <si>
    <t>S.INTC</t>
  </si>
  <si>
    <t>S.INTU</t>
  </si>
  <si>
    <t>S.INVH</t>
  </si>
  <si>
    <t>S.IP</t>
  </si>
  <si>
    <t>S.IQV</t>
  </si>
  <si>
    <t>S.IR</t>
  </si>
  <si>
    <t>S.IRM</t>
  </si>
  <si>
    <t>S.ISRG</t>
  </si>
  <si>
    <t>S.IT</t>
  </si>
  <si>
    <t>S.ITW</t>
  </si>
  <si>
    <t>S.IVZ</t>
  </si>
  <si>
    <t>S.J</t>
  </si>
  <si>
    <t>S.JBHT</t>
  </si>
  <si>
    <t>S.JBL</t>
  </si>
  <si>
    <t>S.JCI</t>
  </si>
  <si>
    <t>S.JKHY</t>
  </si>
  <si>
    <t>S.JNJ</t>
  </si>
  <si>
    <t>S.JPM</t>
  </si>
  <si>
    <t>S.KDP</t>
  </si>
  <si>
    <t>S.KEY</t>
  </si>
  <si>
    <t>S.KEYS</t>
  </si>
  <si>
    <t>S.KHC</t>
  </si>
  <si>
    <t>S.KIM</t>
  </si>
  <si>
    <t>S.KKR</t>
  </si>
  <si>
    <t>S.KLAC</t>
  </si>
  <si>
    <t>S.KMB</t>
  </si>
  <si>
    <t>S.KMI</t>
  </si>
  <si>
    <t>S.KO</t>
  </si>
  <si>
    <t>S.KR</t>
  </si>
  <si>
    <t>S.KVUE</t>
  </si>
  <si>
    <t>S.L</t>
  </si>
  <si>
    <t>S.LDOS</t>
  </si>
  <si>
    <t>S.LEN</t>
  </si>
  <si>
    <t>S.LH</t>
  </si>
  <si>
    <t>S.LHX</t>
  </si>
  <si>
    <t>S.LII</t>
  </si>
  <si>
    <t>S.LIN</t>
  </si>
  <si>
    <t>S.LITE</t>
  </si>
  <si>
    <t>S.LLY</t>
  </si>
  <si>
    <t>S.LMT</t>
  </si>
  <si>
    <t>S.LNT</t>
  </si>
  <si>
    <t>S.LOW</t>
  </si>
  <si>
    <t>S.LRCX</t>
  </si>
  <si>
    <t>S.LULU</t>
  </si>
  <si>
    <t>S.LUV</t>
  </si>
  <si>
    <t>S.LVS</t>
  </si>
  <si>
    <t>S.LYB</t>
  </si>
  <si>
    <t>S.LYV</t>
  </si>
  <si>
    <t>S.MA</t>
  </si>
  <si>
    <t>S.MAA</t>
  </si>
  <si>
    <t>S.MAR</t>
  </si>
  <si>
    <t>S.MAS</t>
  </si>
  <si>
    <t>S.MCD</t>
  </si>
  <si>
    <t>S.MCHP</t>
  </si>
  <si>
    <t>S.MCK</t>
  </si>
  <si>
    <t>S.MCO</t>
  </si>
  <si>
    <t>S.MDLZ</t>
  </si>
  <si>
    <t>S.MDT</t>
  </si>
  <si>
    <t>S.MET</t>
  </si>
  <si>
    <t>S.META</t>
  </si>
  <si>
    <t>S.MGM</t>
  </si>
  <si>
    <t>S.MKC</t>
  </si>
  <si>
    <t>S.MLM</t>
  </si>
  <si>
    <t>S.MMM</t>
  </si>
  <si>
    <t>S.MNST</t>
  </si>
  <si>
    <t>S.MO</t>
  </si>
  <si>
    <t>S.MOS</t>
  </si>
  <si>
    <t>S.MPC</t>
  </si>
  <si>
    <t>S.MPWR</t>
  </si>
  <si>
    <t>S.MRK</t>
  </si>
  <si>
    <t>S.MRNA</t>
  </si>
  <si>
    <t>S.MRSH</t>
  </si>
  <si>
    <t>S.MRVL</t>
  </si>
  <si>
    <t>S.MS</t>
  </si>
  <si>
    <t>S.MSCI</t>
  </si>
  <si>
    <t>S.MSFT</t>
  </si>
  <si>
    <t>S.MSI</t>
  </si>
  <si>
    <t>S.MTB</t>
  </si>
  <si>
    <t>S.MTD</t>
  </si>
  <si>
    <t>S.MU</t>
  </si>
  <si>
    <t>S.NCLH</t>
  </si>
  <si>
    <t>S.NDAQ</t>
  </si>
  <si>
    <t>S.NDSN</t>
  </si>
  <si>
    <t>S.NEE</t>
  </si>
  <si>
    <t>S.NEM</t>
  </si>
  <si>
    <t>S.NFLX</t>
  </si>
  <si>
    <t>S.NI</t>
  </si>
  <si>
    <t>S.NKE</t>
  </si>
  <si>
    <t>S.NOC</t>
  </si>
  <si>
    <t>S.NOW</t>
  </si>
  <si>
    <t>S.NRG</t>
  </si>
  <si>
    <t>S.NSC</t>
  </si>
  <si>
    <t>S.NTAP</t>
  </si>
  <si>
    <t>S.NTRS</t>
  </si>
  <si>
    <t>S.NUE</t>
  </si>
  <si>
    <t>S.NVDA</t>
  </si>
  <si>
    <t>S.NVR</t>
  </si>
  <si>
    <t>S.NWS</t>
  </si>
  <si>
    <t>S.NWSA</t>
  </si>
  <si>
    <t>S.NXPI</t>
  </si>
  <si>
    <t>S.O</t>
  </si>
  <si>
    <t>S.ODFL</t>
  </si>
  <si>
    <t>S.OKE</t>
  </si>
  <si>
    <t>S.OMC</t>
  </si>
  <si>
    <t>S.ON</t>
  </si>
  <si>
    <t>S.ORCL</t>
  </si>
  <si>
    <t>S.ORLY</t>
  </si>
  <si>
    <t>S.OTIS</t>
  </si>
  <si>
    <t>S.OXY</t>
  </si>
  <si>
    <t>S.PANW</t>
  </si>
  <si>
    <t>S.PAYX</t>
  </si>
  <si>
    <t>S.PCAR</t>
  </si>
  <si>
    <t>S.PCG</t>
  </si>
  <si>
    <t>S.PEG</t>
  </si>
  <si>
    <t>S.PEP</t>
  </si>
  <si>
    <t>S.PFE</t>
  </si>
  <si>
    <t>S.PFG</t>
  </si>
  <si>
    <t>S.PG</t>
  </si>
  <si>
    <t>S.PGR</t>
  </si>
  <si>
    <t>S.PH</t>
  </si>
  <si>
    <t>S.PHM</t>
  </si>
  <si>
    <t>S.PKG</t>
  </si>
  <si>
    <t>S.PLD</t>
  </si>
  <si>
    <t>S.PLTR</t>
  </si>
  <si>
    <t>S.PM</t>
  </si>
  <si>
    <t>S.PNC</t>
  </si>
  <si>
    <t>S.PNR</t>
  </si>
  <si>
    <t>S.PNW</t>
  </si>
  <si>
    <t>S.PODD</t>
  </si>
  <si>
    <t>S.PPG</t>
  </si>
  <si>
    <t>S.PPL</t>
  </si>
  <si>
    <t>S.PRU</t>
  </si>
  <si>
    <t>S.PSA</t>
  </si>
  <si>
    <t>S.PSKY</t>
  </si>
  <si>
    <t>S.PSX</t>
  </si>
  <si>
    <t>S.PTC</t>
  </si>
  <si>
    <t>S.PWR</t>
  </si>
  <si>
    <t>S.PYPL</t>
  </si>
  <si>
    <t>S.Q</t>
  </si>
  <si>
    <t>S.QCOM</t>
  </si>
  <si>
    <t>S.RCL</t>
  </si>
  <si>
    <t>S.REG</t>
  </si>
  <si>
    <t>S.REGN</t>
  </si>
  <si>
    <t>S.RF</t>
  </si>
  <si>
    <t>S.RJF</t>
  </si>
  <si>
    <t>S.RL</t>
  </si>
  <si>
    <t>S.RMD</t>
  </si>
  <si>
    <t>S.ROK</t>
  </si>
  <si>
    <t>S.ROL</t>
  </si>
  <si>
    <t>S.ROP</t>
  </si>
  <si>
    <t>S.ROST</t>
  </si>
  <si>
    <t>S.RSG</t>
  </si>
  <si>
    <t>S.RTX</t>
  </si>
  <si>
    <t>S.RVTY</t>
  </si>
  <si>
    <t>S.SBAC</t>
  </si>
  <si>
    <t>S.SBUX</t>
  </si>
  <si>
    <t>S.SCHW</t>
  </si>
  <si>
    <t>S.SHW</t>
  </si>
  <si>
    <t>S.SJM</t>
  </si>
  <si>
    <t>S.SLB</t>
  </si>
  <si>
    <t>S.SMCI</t>
  </si>
  <si>
    <t>S.SNA</t>
  </si>
  <si>
    <t>S.SNDK</t>
  </si>
  <si>
    <t>S.SNPS</t>
  </si>
  <si>
    <t>S.SO</t>
  </si>
  <si>
    <t>S.SOLV</t>
  </si>
  <si>
    <t>S.SPG</t>
  </si>
  <si>
    <t>S.SPGI</t>
  </si>
  <si>
    <t>S.SRE</t>
  </si>
  <si>
    <t>S.STE</t>
  </si>
  <si>
    <t>S.STLD</t>
  </si>
  <si>
    <t>S.STT</t>
  </si>
  <si>
    <t>S.STX</t>
  </si>
  <si>
    <t>S.STZ</t>
  </si>
  <si>
    <t>S.SW</t>
  </si>
  <si>
    <t>S.SWK</t>
  </si>
  <si>
    <t>S.SWKS</t>
  </si>
  <si>
    <t>S.SYF</t>
  </si>
  <si>
    <t>S.SYK</t>
  </si>
  <si>
    <t>S.SYY</t>
  </si>
  <si>
    <t>S.T</t>
  </si>
  <si>
    <t>S.TAP</t>
  </si>
  <si>
    <t>S.TDG</t>
  </si>
  <si>
    <t>S.TDY</t>
  </si>
  <si>
    <t>S.TECH</t>
  </si>
  <si>
    <t>S.TEL</t>
  </si>
  <si>
    <t>S.TER</t>
  </si>
  <si>
    <t>S.TFC</t>
  </si>
  <si>
    <t>S.TGT</t>
  </si>
  <si>
    <t>S.TJX</t>
  </si>
  <si>
    <t>S.TKO</t>
  </si>
  <si>
    <t>S.TMO</t>
  </si>
  <si>
    <t>S.TMUS</t>
  </si>
  <si>
    <t>S.TPL</t>
  </si>
  <si>
    <t>S.TPR</t>
  </si>
  <si>
    <t>S.TRGP</t>
  </si>
  <si>
    <t>S.TRMB</t>
  </si>
  <si>
    <t>S.TROW</t>
  </si>
  <si>
    <t>S.TRV</t>
  </si>
  <si>
    <t>S.TSCO</t>
  </si>
  <si>
    <t>S.TSLA</t>
  </si>
  <si>
    <t>S.TSN</t>
  </si>
  <si>
    <t>S.TT</t>
  </si>
  <si>
    <t>S.TTD</t>
  </si>
  <si>
    <t>S.TTWO</t>
  </si>
  <si>
    <t>S.TXN</t>
  </si>
  <si>
    <t>S.TXT</t>
  </si>
  <si>
    <t>S.TYL</t>
  </si>
  <si>
    <t>S.UAL</t>
  </si>
  <si>
    <t>S.UBER</t>
  </si>
  <si>
    <t>S.UDR</t>
  </si>
  <si>
    <t>S.UHS</t>
  </si>
  <si>
    <t>S.ULTA</t>
  </si>
  <si>
    <t>S.UNH</t>
  </si>
  <si>
    <t>S.UNP</t>
  </si>
  <si>
    <t>S.UPS</t>
  </si>
  <si>
    <t>S.URI</t>
  </si>
  <si>
    <t>S.USB</t>
  </si>
  <si>
    <t>S.V</t>
  </si>
  <si>
    <t>S.VEEV</t>
  </si>
  <si>
    <t>S.VICI</t>
  </si>
  <si>
    <t>S.VLO</t>
  </si>
  <si>
    <t>S.VLTO</t>
  </si>
  <si>
    <t>S.VMC</t>
  </si>
  <si>
    <t>S.VRSK</t>
  </si>
  <si>
    <t>S.VRSN</t>
  </si>
  <si>
    <t>S.VRT</t>
  </si>
  <si>
    <t>S.VRTX</t>
  </si>
  <si>
    <t>S.VST</t>
  </si>
  <si>
    <t>S.VTR</t>
  </si>
  <si>
    <t>S.VTRS</t>
  </si>
  <si>
    <t>S.VZ</t>
  </si>
  <si>
    <t>S.WAB</t>
  </si>
  <si>
    <t>S.WAT</t>
  </si>
  <si>
    <t>S.WBD</t>
  </si>
  <si>
    <t>S.WDAY</t>
  </si>
  <si>
    <t>S.WDC</t>
  </si>
  <si>
    <t>S.WEC</t>
  </si>
  <si>
    <t>S.WELL</t>
  </si>
  <si>
    <t>S.WFC</t>
  </si>
  <si>
    <t>S.WM</t>
  </si>
  <si>
    <t>S.WMB</t>
  </si>
  <si>
    <t>S.WMT</t>
  </si>
  <si>
    <t>S.WRB</t>
  </si>
  <si>
    <t>S.WSM</t>
  </si>
  <si>
    <t>S.WST</t>
  </si>
  <si>
    <t>S.WTW</t>
  </si>
  <si>
    <t>S.WY</t>
  </si>
  <si>
    <t>S.WYNN</t>
  </si>
  <si>
    <t>S.XEL</t>
  </si>
  <si>
    <t>S.XOM</t>
  </si>
  <si>
    <t>S.XYL</t>
  </si>
  <si>
    <t>S.XYZ</t>
  </si>
  <si>
    <t>S.YUM</t>
  </si>
  <si>
    <t>S.ZBH</t>
  </si>
  <si>
    <t>S.ZBRA</t>
  </si>
  <si>
    <t>S.ZTS</t>
  </si>
  <si>
    <t>Company</t>
  </si>
  <si>
    <t>Last Trade</t>
  </si>
  <si>
    <t>NC</t>
  </si>
  <si>
    <t>%NC</t>
  </si>
  <si>
    <t>Weekly</t>
  </si>
  <si>
    <t>Monthly</t>
  </si>
  <si>
    <t>Qtrly</t>
  </si>
  <si>
    <t>Annual</t>
  </si>
  <si>
    <t>Quarterly</t>
  </si>
  <si>
    <t>Volume</t>
  </si>
  <si>
    <t>Vol/MA</t>
  </si>
  <si>
    <t>Vol/21 MA</t>
  </si>
  <si>
    <t>Today's Top Ten Volume Percentage Ratios</t>
  </si>
  <si>
    <t>NC/21 ATR</t>
  </si>
  <si>
    <t>ATR</t>
  </si>
  <si>
    <t>NC/21 MA</t>
  </si>
  <si>
    <t>Today's Top Ten NC/21-day ATR Percentage Ratios</t>
  </si>
  <si>
    <t>MA</t>
  </si>
  <si>
    <t>STDV</t>
  </si>
  <si>
    <t>Z-Score</t>
  </si>
  <si>
    <t>Close</t>
  </si>
  <si>
    <t>Bottom Quarterly Ten Percentage Changes</t>
  </si>
  <si>
    <t>Top Ten Weekly Percentage Changes</t>
  </si>
  <si>
    <t>Top Ten Monthly Percentage Changes</t>
  </si>
  <si>
    <t>Top Ten Quarterly Percentage Changes</t>
  </si>
  <si>
    <t>Top Ten Annual Percentage Changes</t>
  </si>
  <si>
    <t>Bottom Ten Monthly Percentage Changes</t>
  </si>
  <si>
    <t>Bottom Ten Annual Percentage Changes</t>
  </si>
  <si>
    <t>Today's Ten Top Z-Scores</t>
  </si>
  <si>
    <t>Bottom Ten Weekly Percentage Changes</t>
  </si>
  <si>
    <t>MA (21)</t>
  </si>
  <si>
    <t>STDV (21)</t>
  </si>
  <si>
    <t>A large amount of data is pulled and may take a minute to populate.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</si>
</sst>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entury Gothic"/>
      <family val="2"/>
    </font>
    <font>
      <sz val="10"/>
      <color rgb="FFFF0000"/>
      <name val="Arial"/>
      <family val="2"/>
    </font>
    <font>
      <sz val="11"/>
      <color theme="0"/>
      <name val="Century Gothic"/>
      <family val="2"/>
    </font>
    <font>
      <sz val="18"/>
      <color theme="1"/>
      <name val="Century Gothic"/>
      <family val="2"/>
    </font>
  </fonts>
  <fills count="4">
    <fill>
      <patternFill patternType="none"/>
    </fill>
    <fill>
      <patternFill patternType="gray125"/>
    </fill>
    <fill>
      <gradientFill degree="270">
        <stop position="0">
          <color theme="3" tint="0.49803155613879818"/>
        </stop>
        <stop position="1">
          <color rgb="FF002060"/>
        </stop>
      </gradientFill>
    </fill>
    <fill>
      <gradientFill degree="90">
        <stop position="0">
          <color theme="3" tint="0.49803155613879818"/>
        </stop>
        <stop position="1">
          <color rgb="FF002060"/>
        </stop>
      </gradientFill>
    </fill>
  </fills>
  <borders count="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/>
      <top style="thin">
        <color rgb="FF00206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shrinkToFit="1"/>
    </xf>
    <xf numFmtId="1" fontId="0" fillId="0" borderId="0" xfId="0" applyNumberFormat="1" applyAlignment="1">
      <alignment horizontal="center"/>
    </xf>
    <xf numFmtId="0" fontId="0" fillId="0" borderId="0" xfId="0" applyAlignment="1">
      <alignment shrinkToFit="1"/>
    </xf>
    <xf numFmtId="10" fontId="0" fillId="0" borderId="0" xfId="0" applyNumberFormat="1" applyAlignment="1">
      <alignment horizontal="center" shrinkToFit="1"/>
    </xf>
    <xf numFmtId="2" fontId="0" fillId="0" borderId="0" xfId="0" applyNumberFormat="1" applyAlignment="1">
      <alignment horizontal="center" shrinkToFit="1"/>
    </xf>
    <xf numFmtId="2" fontId="0" fillId="0" borderId="0" xfId="0" quotePrefix="1" applyNumberFormat="1" applyAlignment="1">
      <alignment horizontal="center"/>
    </xf>
    <xf numFmtId="2" fontId="0" fillId="0" borderId="0" xfId="0" applyNumberFormat="1" applyAlignment="1">
      <alignment shrinkToFit="1"/>
    </xf>
    <xf numFmtId="0" fontId="2" fillId="3" borderId="1" xfId="0" applyFont="1" applyFill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10" fontId="0" fillId="0" borderId="1" xfId="0" applyNumberFormat="1" applyBorder="1" applyAlignment="1">
      <alignment horizontal="center" shrinkToFit="1"/>
    </xf>
    <xf numFmtId="2" fontId="0" fillId="0" borderId="1" xfId="0" applyNumberFormat="1" applyBorder="1" applyAlignment="1">
      <alignment horizontal="center" shrinkToFit="1"/>
    </xf>
    <xf numFmtId="0" fontId="0" fillId="0" borderId="1" xfId="0" quotePrefix="1" applyBorder="1" applyAlignment="1">
      <alignment horizontal="center" shrinkToFit="1"/>
    </xf>
    <xf numFmtId="1" fontId="0" fillId="0" borderId="1" xfId="0" applyNumberFormat="1" applyBorder="1" applyAlignment="1">
      <alignment horizontal="center" shrinkToFit="1"/>
    </xf>
    <xf numFmtId="2" fontId="2" fillId="3" borderId="1" xfId="0" applyNumberFormat="1" applyFont="1" applyFill="1" applyBorder="1" applyAlignment="1">
      <alignment horizontal="center" shrinkToFit="1"/>
    </xf>
    <xf numFmtId="10" fontId="0" fillId="0" borderId="2" xfId="0" applyNumberFormat="1" applyBorder="1" applyAlignment="1">
      <alignment horizontal="center" shrinkToFit="1"/>
    </xf>
    <xf numFmtId="10" fontId="0" fillId="0" borderId="3" xfId="0" applyNumberFormat="1" applyBorder="1" applyAlignment="1">
      <alignment horizontal="center" shrinkToFit="1"/>
    </xf>
    <xf numFmtId="0" fontId="0" fillId="0" borderId="4" xfId="0" applyBorder="1" applyAlignment="1">
      <alignment shrinkToFit="1"/>
    </xf>
    <xf numFmtId="0" fontId="0" fillId="0" borderId="3" xfId="0" applyBorder="1" applyAlignment="1">
      <alignment horizontal="center" shrinkToFit="1"/>
    </xf>
    <xf numFmtId="0" fontId="0" fillId="0" borderId="3" xfId="0" applyBorder="1" applyAlignment="1">
      <alignment shrinkToFit="1"/>
    </xf>
    <xf numFmtId="2" fontId="0" fillId="0" borderId="3" xfId="0" applyNumberFormat="1" applyBorder="1" applyAlignment="1">
      <alignment horizontal="center" shrinkToFit="1"/>
    </xf>
    <xf numFmtId="10" fontId="0" fillId="0" borderId="2" xfId="0" quotePrefix="1" applyNumberFormat="1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164" fontId="3" fillId="0" borderId="0" xfId="0" applyNumberFormat="1" applyFont="1" applyAlignment="1">
      <alignment horizontal="center" vertical="center" shrinkToFit="1"/>
    </xf>
    <xf numFmtId="0" fontId="0" fillId="0" borderId="1" xfId="0" applyBorder="1" applyAlignment="1">
      <alignment horizontal="center" shrinkToFit="1"/>
    </xf>
    <xf numFmtId="0" fontId="2" fillId="3" borderId="1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shrinkToFit="1"/>
    </xf>
    <xf numFmtId="2" fontId="2" fillId="3" borderId="1" xfId="0" applyNumberFormat="1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252.35904761899999</v>
        <stp/>
        <stp>StudyData</stp>
        <stp>S.ABBV</stp>
        <stp>MA</stp>
        <stp>InputChoice=Close,MAType=Sim,Period=21</stp>
        <stp>MA</stp>
        <stp>D</stp>
        <stp/>
        <stp>all</stp>
        <stp/>
        <stp/>
        <stp/>
        <stp>T</stp>
        <tr r="P4" s="1"/>
      </tp>
      <tp>
        <v>491.77619047619999</v>
        <stp/>
        <stp>StudyData</stp>
        <stp>S.HUBB</stp>
        <stp>MA</stp>
        <stp>InputChoice=Close,MAType=Sim,Period=21</stp>
        <stp>MA</stp>
        <stp>D</stp>
        <stp/>
        <stp>all</stp>
        <stp/>
        <stp/>
        <stp/>
        <stp>T</stp>
        <tr r="P238" s="1"/>
      </tp>
      <tp>
        <v>219.58</v>
        <stp/>
        <stp>StudyData</stp>
        <stp>S.ADBE</stp>
        <stp>MA</stp>
        <stp>InputChoice=Close,MAType=Sim,Period=21</stp>
        <stp>MA</stp>
        <stp>D</stp>
        <stp/>
        <stp>all</stp>
        <stp/>
        <stp/>
        <stp/>
        <stp>T</stp>
        <tr r="P9" s="1"/>
      </tp>
      <tp>
        <v>0.47571428570000002</v>
        <stp/>
        <stp>StudyData</stp>
        <stp>ATR(S.KEY,MAType:=Sim,Period:=21)</stp>
        <stp>Bar</stp>
        <stp/>
        <stp>Close</stp>
        <stp>D</stp>
        <stp/>
        <stp/>
        <stp/>
        <stp/>
        <stp/>
        <stp>T</stp>
        <tr r="O267" s="1"/>
      </tp>
      <tp>
        <v>0.91857142859999996</v>
        <stp/>
        <stp>StudyData</stp>
        <stp>ATR(S.KDP,MAType:=Sim,Period:=21)</stp>
        <stp>Bar</stp>
        <stp/>
        <stp>Close</stp>
        <stp>D</stp>
        <stp/>
        <stp/>
        <stp/>
        <stp/>
        <stp/>
        <stp>T</stp>
        <tr r="O266" s="1"/>
      </tp>
      <tp>
        <v>0.40476190480000002</v>
        <stp/>
        <stp>StudyData</stp>
        <stp>ATR(S.KIM,MAType:=Sim,Period:=21)</stp>
        <stp>Bar</stp>
        <stp/>
        <stp>Close</stp>
        <stp>D</stp>
        <stp/>
        <stp/>
        <stp/>
        <stp/>
        <stp/>
        <stp>T</stp>
        <tr r="O270" s="1"/>
      </tp>
      <tp>
        <v>0.7361904762</v>
        <stp/>
        <stp>StudyData</stp>
        <stp>ATR(S.KHC,MAType:=Sim,Period:=21)</stp>
        <stp>Bar</stp>
        <stp/>
        <stp>Close</stp>
        <stp>D</stp>
        <stp/>
        <stp/>
        <stp/>
        <stp/>
        <stp/>
        <stp>T</stp>
        <tr r="O269" s="1"/>
      </tp>
      <tp>
        <v>3.4657142856999998</v>
        <stp/>
        <stp>StudyData</stp>
        <stp>ATR(S.KKR,MAType:=Sim,Period:=21)</stp>
        <stp>Bar</stp>
        <stp/>
        <stp>Close</stp>
        <stp>D</stp>
        <stp/>
        <stp/>
        <stp/>
        <stp/>
        <stp/>
        <stp>T</stp>
        <tr r="O271" s="1"/>
      </tp>
      <tp>
        <v>2.7752380952000002</v>
        <stp/>
        <stp>StudyData</stp>
        <stp>ATR(S.KMB,MAType:=Sim,Period:=21)</stp>
        <stp>Bar</stp>
        <stp/>
        <stp>Close</stp>
        <stp>D</stp>
        <stp/>
        <stp/>
        <stp/>
        <stp/>
        <stp/>
        <stp>T</stp>
        <tr r="O273" s="1"/>
      </tp>
      <tp>
        <v>0.70714285710000002</v>
        <stp/>
        <stp>StudyData</stp>
        <stp>ATR(S.KMI,MAType:=Sim,Period:=21)</stp>
        <stp>Bar</stp>
        <stp/>
        <stp>Close</stp>
        <stp>D</stp>
        <stp/>
        <stp/>
        <stp/>
        <stp/>
        <stp/>
        <stp>T</stp>
        <tr r="O274" s="1"/>
      </tp>
      <tp>
        <v>8.7466638408000001</v>
        <stp/>
        <stp>StudyData</stp>
        <stp>S.WDAY</stp>
        <stp>StdDev</stp>
        <stp>InputChoice=Close,Period1=21</stp>
        <stp>STDDEV</stp>
        <stp>D</stp>
        <stp/>
        <stp>all</stp>
        <stp/>
        <stp/>
        <stp/>
        <stp>T</stp>
        <tr r="Q483" s="1"/>
      </tp>
      <tp>
        <v>7.5554404719999999</v>
        <stp/>
        <stp>StudyData</stp>
        <stp>S.WELL</stp>
        <stp>StdDev</stp>
        <stp>InputChoice=Close,Period1=21</stp>
        <stp>STDDEV</stp>
        <stp>D</stp>
        <stp/>
        <stp>all</stp>
        <stp/>
        <stp/>
        <stp/>
        <stp>T</stp>
        <tr r="Q486" s="1"/>
      </tp>
      <tp>
        <v>1.6237913697999999</v>
        <stp/>
        <stp>StudyData</stp>
        <stp>S.WYNN</stp>
        <stp>StdDev</stp>
        <stp>InputChoice=Close,Period1=21</stp>
        <stp>STDDEV</stp>
        <stp>D</stp>
        <stp/>
        <stp>all</stp>
        <stp/>
        <stp/>
        <stp/>
        <stp>T</stp>
        <tr r="Q496" s="1"/>
      </tp>
      <tp t="s">
        <v>ServiceNow, Inc.</v>
        <stp/>
        <stp>ContractData</stp>
        <stp>S.NOW</stp>
        <stp>LongDescription</stp>
        <stp/>
        <stp>T</stp>
        <tr r="B337" s="1"/>
      </tp>
      <tp t="s">
        <v>Northrop Grumman Corporation</v>
        <stp/>
        <stp>ContractData</stp>
        <stp>S.NOC</stp>
        <stp>LongDescription</stp>
        <stp/>
        <stp>T</stp>
        <tr r="B336" s="1"/>
      </tp>
      <tp t="s">
        <v>NIKE Inc ClsB</v>
        <stp/>
        <stp>ContractData</stp>
        <stp>S.NKE</stp>
        <stp>LongDescription</stp>
        <stp/>
        <stp>T</stp>
        <tr r="B335" s="1"/>
      </tp>
      <tp t="s">
        <v>Newmont Goldcorp Corporation</v>
        <stp/>
        <stp>ContractData</stp>
        <stp>S.NEM</stp>
        <stp>LongDescription</stp>
        <stp/>
        <stp>T</stp>
        <tr r="B332" s="1"/>
      </tp>
      <tp t="s">
        <v>Nextera Energy, Inc.</v>
        <stp/>
        <stp>ContractData</stp>
        <stp>S.NEE</stp>
        <stp>LongDescription</stp>
        <stp/>
        <stp>T</stp>
        <tr r="B331" s="1"/>
      </tp>
      <tp>
        <v>43.436190476199997</v>
        <stp/>
        <stp>StudyData</stp>
        <stp>S.AMCR</stp>
        <stp>MA</stp>
        <stp>InputChoice=Close,MAType=Sim,Period=21</stp>
        <stp>MA</stp>
        <stp>D</stp>
        <stp/>
        <stp>all</stp>
        <stp/>
        <stp/>
        <stp/>
        <stp>T</stp>
        <tr r="P27" s="1"/>
      </tp>
      <tp t="s">
        <v>Nucor Corp</v>
        <stp/>
        <stp>ContractData</stp>
        <stp>S.NUE</stp>
        <stp>LongDescription</stp>
        <stp/>
        <stp>T</stp>
        <tr r="B342" s="1"/>
      </tp>
      <tp t="s">
        <v>NEWS CP CL B CMN ST</v>
        <stp/>
        <stp>ContractData</stp>
        <stp>S.NWS</stp>
        <stp>LongDescription</stp>
        <stp/>
        <stp>T</stp>
        <tr r="B345" s="1"/>
      </tp>
      <tp t="s">
        <v>NVR Inc</v>
        <stp/>
        <stp>ContractData</stp>
        <stp>S.NVR</stp>
        <stp>LongDescription</stp>
        <stp/>
        <stp>T</stp>
        <tr r="B344" s="1"/>
      </tp>
      <tp t="s">
        <v>Norfolk Southern Corp</v>
        <stp/>
        <stp>ContractData</stp>
        <stp>S.NSC</stp>
        <stp>LongDescription</stp>
        <stp/>
        <stp>T</stp>
        <tr r="B339" s="1"/>
      </tp>
      <tp t="s">
        <v>NRG Energy Inc</v>
        <stp/>
        <stp>ContractData</stp>
        <stp>S.NRG</stp>
        <stp>LongDescription</stp>
        <stp/>
        <stp>T</stp>
        <tr r="B338" s="1"/>
      </tp>
      <tp t="s">
        <v>Omnicom Group Inc</v>
        <stp/>
        <stp>ContractData</stp>
        <stp>S.OMC</stp>
        <stp>LongDescription</stp>
        <stp/>
        <stp>T</stp>
        <tr r="B351" s="1"/>
      </tp>
      <tp t="s">
        <v>ONEOK Inc New</v>
        <stp/>
        <stp>ContractData</stp>
        <stp>S.OKE</stp>
        <stp>LongDescription</stp>
        <stp/>
        <stp>T</stp>
        <tr r="B350" s="1"/>
      </tp>
      <tp t="s">
        <v>Occidental Petroleum</v>
        <stp/>
        <stp>ContractData</stp>
        <stp>S.OXY</stp>
        <stp>LongDescription</stp>
        <stp/>
        <stp>T</stp>
        <tr r="M10" s="2"/>
        <tr r="H10" s="2"/>
        <tr r="B356" s="1"/>
      </tp>
      <tp t="s">
        <v>Lockheed Martin Corp</v>
        <stp/>
        <stp>ContractData</stp>
        <stp>S.LMT</stp>
        <stp>LongDescription</stp>
        <stp/>
        <stp>T</stp>
        <tr r="O33" s="2"/>
        <tr r="C6" s="2"/>
        <tr r="B287" s="1"/>
      </tp>
      <tp t="s">
        <v>Lilly (Eli) &amp; Company</v>
        <stp/>
        <stp>ContractData</stp>
        <stp>S.LLY</stp>
        <stp>LongDescription</stp>
        <stp/>
        <stp>T</stp>
        <tr r="B286" s="1"/>
      </tp>
      <tp t="s">
        <v>Lowes Companies Inc</v>
        <stp/>
        <stp>ContractData</stp>
        <stp>S.LOW</stp>
        <stp>LongDescription</stp>
        <stp/>
        <stp>T</stp>
        <tr r="B289" s="1"/>
      </tp>
      <tp t="s">
        <v>ALLIANT ENERGY CMN</v>
        <stp/>
        <stp>ContractData</stp>
        <stp>S.LNT</stp>
        <stp>LongDescription</stp>
        <stp/>
        <stp>T</stp>
        <tr r="B288" s="1"/>
      </tp>
      <tp t="s">
        <v>Linde PLC</v>
        <stp/>
        <stp>ContractData</stp>
        <stp>S.LIN</stp>
        <stp>LongDescription</stp>
        <stp/>
        <stp>T</stp>
        <tr r="B284" s="1"/>
      </tp>
      <tp t="s">
        <v>Lennox Internatl</v>
        <stp/>
        <stp>ContractData</stp>
        <stp>S.LII</stp>
        <stp>LongDescription</stp>
        <stp/>
        <stp>T</stp>
        <tr r="B283" s="1"/>
      </tp>
      <tp t="s">
        <v>L3Harris Technologies, Inc.</v>
        <stp/>
        <stp>ContractData</stp>
        <stp>S.LHX</stp>
        <stp>LongDescription</stp>
        <stp/>
        <stp>T</stp>
        <tr r="B282" s="1"/>
      </tp>
      <tp t="s">
        <v>Lennar Corp</v>
        <stp/>
        <stp>ContractData</stp>
        <stp>S.LEN</stp>
        <stp>LongDescription</stp>
        <stp/>
        <stp>T</stp>
        <tr r="B280" s="1"/>
      </tp>
      <tp t="s">
        <v>Live Nation Entertainment Inc</v>
        <stp/>
        <stp>ContractData</stp>
        <stp>S.LYV</stp>
        <stp>LongDescription</stp>
        <stp/>
        <stp>T</stp>
        <tr r="B295" s="1"/>
      </tp>
      <tp t="s">
        <v>LyondellBasell Industries NV Class A</v>
        <stp/>
        <stp>ContractData</stp>
        <stp>S.LYB</stp>
        <stp>LongDescription</stp>
        <stp/>
        <stp>T</stp>
        <tr r="B294" s="1"/>
      </tp>
      <tp t="s">
        <v>Southwest Airlines Co</v>
        <stp/>
        <stp>ContractData</stp>
        <stp>S.LUV</stp>
        <stp>LongDescription</stp>
        <stp/>
        <stp>T</stp>
        <tr r="B292" s="1"/>
      </tp>
      <tp t="s">
        <v>Las Vegas Sands Corp</v>
        <stp/>
        <stp>ContractData</stp>
        <stp>S.LVS</stp>
        <stp>LongDescription</stp>
        <stp/>
        <stp>T</stp>
        <tr r="B293" s="1"/>
      </tp>
      <tp t="s">
        <v>3M Company</v>
        <stp/>
        <stp>ContractData</stp>
        <stp>S.MMM</stp>
        <stp>LongDescription</stp>
        <stp/>
        <stp>T</stp>
        <tr r="B311" s="1"/>
      </tp>
      <tp t="s">
        <v>Martin Marietta Materials Inc</v>
        <stp/>
        <stp>ContractData</stp>
        <stp>S.MLM</stp>
        <stp>LongDescription</stp>
        <stp/>
        <stp>T</stp>
        <tr r="B310" s="1"/>
      </tp>
      <tp t="s">
        <v>Mosaic Company</v>
        <stp/>
        <stp>ContractData</stp>
        <stp>S.MOS</stp>
        <stp>LongDescription</stp>
        <stp/>
        <stp>T</stp>
        <tr r="B314" s="1"/>
      </tp>
      <tp t="s">
        <v>McCormick &amp; Company Inc</v>
        <stp/>
        <stp>ContractData</stp>
        <stp>S.MKC</stp>
        <stp>LongDescription</stp>
        <stp/>
        <stp>T</stp>
        <tr r="B309" s="1"/>
      </tp>
      <tp t="s">
        <v>MetLife Inc</v>
        <stp/>
        <stp>ContractData</stp>
        <stp>S.MET</stp>
        <stp>LongDescription</stp>
        <stp/>
        <stp>T</stp>
        <tr r="B306" s="1"/>
      </tp>
      <tp t="s">
        <v>Medtronic Inc</v>
        <stp/>
        <stp>ContractData</stp>
        <stp>S.MDT</stp>
        <stp>LongDescription</stp>
        <stp/>
        <stp>T</stp>
        <tr r="B305" s="1"/>
      </tp>
      <tp t="s">
        <v>MGM Resorts International</v>
        <stp/>
        <stp>ContractData</stp>
        <stp>S.MGM</stp>
        <stp>LongDescription</stp>
        <stp/>
        <stp>T</stp>
        <tr r="B308" s="1"/>
      </tp>
      <tp t="s">
        <v>MARRIOTT INT CL A CM</v>
        <stp/>
        <stp>ContractData</stp>
        <stp>S.MAR</stp>
        <stp>LongDescription</stp>
        <stp/>
        <stp>T</stp>
        <tr r="B298" s="1"/>
      </tp>
      <tp t="s">
        <v>Masco Corporation</v>
        <stp/>
        <stp>ContractData</stp>
        <stp>S.MAS</stp>
        <stp>LongDescription</stp>
        <stp/>
        <stp>T</stp>
        <tr r="B299" s="1"/>
      </tp>
      <tp t="s">
        <v>Mid-America Apt Communities Inc</v>
        <stp/>
        <stp>ContractData</stp>
        <stp>S.MAA</stp>
        <stp>LongDescription</stp>
        <stp/>
        <stp>T</stp>
        <tr r="B297" s="1"/>
      </tp>
      <tp t="s">
        <v>Moodys Corp</v>
        <stp/>
        <stp>ContractData</stp>
        <stp>S.MCO</stp>
        <stp>LongDescription</stp>
        <stp/>
        <stp>T</stp>
        <tr r="B303" s="1"/>
      </tp>
      <tp t="s">
        <v>McKesson Corporation</v>
        <stp/>
        <stp>ContractData</stp>
        <stp>S.MCK</stp>
        <stp>LongDescription</stp>
        <stp/>
        <stp>T</stp>
        <tr r="B302" s="1"/>
      </tp>
      <tp t="s">
        <v>McDonald's Corporation</v>
        <stp/>
        <stp>ContractData</stp>
        <stp>S.MCD</stp>
        <stp>LongDescription</stp>
        <stp/>
        <stp>T</stp>
        <tr r="B300" s="1"/>
      </tp>
      <tp t="s">
        <v>Mettler-Toledo Internatl Inc</v>
        <stp/>
        <stp>ContractData</stp>
        <stp>S.MTD</stp>
        <stp>LongDescription</stp>
        <stp/>
        <stp>T</stp>
        <tr r="B326" s="1"/>
      </tp>
      <tp t="s">
        <v>M&amp;T Bank Corp</v>
        <stp/>
        <stp>ContractData</stp>
        <stp>S.MTB</stp>
        <stp>LongDescription</stp>
        <stp/>
        <stp>T</stp>
        <tr r="B325" s="1"/>
      </tp>
      <tp t="s">
        <v>Marathon Petroleum Corporation</v>
        <stp/>
        <stp>ContractData</stp>
        <stp>S.MPC</stp>
        <stp>LongDescription</stp>
        <stp/>
        <stp>T</stp>
        <tr r="H7" s="2"/>
        <tr r="M7" s="2"/>
        <tr r="B315" s="1"/>
      </tp>
      <tp t="s">
        <v>Motorola Solutions, Inc.</v>
        <stp/>
        <stp>ContractData</stp>
        <stp>S.MSI</stp>
        <stp>LongDescription</stp>
        <stp/>
        <stp>T</stp>
        <tr r="B324" s="1"/>
      </tp>
      <tp t="s">
        <v>Merck &amp; Co Inc</v>
        <stp/>
        <stp>ContractData</stp>
        <stp>S.MRK</stp>
        <stp>LongDescription</stp>
        <stp/>
        <stp>T</stp>
        <tr r="B317" s="1"/>
      </tp>
      <tp t="s">
        <v>Johnson &amp; Johnson</v>
        <stp/>
        <stp>ContractData</stp>
        <stp>S.JNJ</stp>
        <stp>LongDescription</stp>
        <stp/>
        <stp>T</stp>
        <tr r="B264" s="1"/>
      </tp>
      <tp t="s">
        <v>Johnson Controls International plc</v>
        <stp/>
        <stp>ContractData</stp>
        <stp>S.JCI</stp>
        <stp>LongDescription</stp>
        <stp/>
        <stp>T</stp>
        <tr r="B262" s="1"/>
      </tp>
      <tp t="s">
        <v>Jabil Inc.</v>
        <stp/>
        <stp>ContractData</stp>
        <stp>S.JBL</stp>
        <stp>LongDescription</stp>
        <stp/>
        <stp>T</stp>
        <tr r="B261" s="1"/>
      </tp>
      <tp t="s">
        <v>JPMorgan Chase &amp; Co.</v>
        <stp/>
        <stp>ContractData</stp>
        <stp>S.JPM</stp>
        <stp>LongDescription</stp>
        <stp/>
        <stp>T</stp>
        <tr r="B265" s="1"/>
      </tp>
      <tp t="s">
        <v>Kinder Morgan, Inc.</v>
        <stp/>
        <stp>ContractData</stp>
        <stp>S.KMI</stp>
        <stp>LongDescription</stp>
        <stp/>
        <stp>T</stp>
        <tr r="B274" s="1"/>
      </tp>
      <tp t="s">
        <v>KIMBERLY CLARK CP</v>
        <stp/>
        <stp>ContractData</stp>
        <stp>S.KMB</stp>
        <stp>LongDescription</stp>
        <stp/>
        <stp>T</stp>
        <tr r="B273" s="1"/>
      </tp>
      <tp t="s">
        <v>Kimco Realty Corp</v>
        <stp/>
        <stp>ContractData</stp>
        <stp>S.KIM</stp>
        <stp>LongDescription</stp>
        <stp/>
        <stp>T</stp>
        <tr r="B270" s="1"/>
      </tp>
      <tp t="s">
        <v>KRAFT HEINZ CO CMN</v>
        <stp/>
        <stp>ContractData</stp>
        <stp>S.KHC</stp>
        <stp>LongDescription</stp>
        <stp/>
        <stp>T</stp>
        <tr r="B269" s="1"/>
      </tp>
      <tp t="s">
        <v>KKR &amp; Co. Inc.</v>
        <stp/>
        <stp>ContractData</stp>
        <stp>S.KKR</stp>
        <stp>LongDescription</stp>
        <stp/>
        <stp>T</stp>
        <tr r="B271" s="1"/>
      </tp>
      <tp t="s">
        <v>KeyCorp</v>
        <stp/>
        <stp>ContractData</stp>
        <stp>S.KEY</stp>
        <stp>LongDescription</stp>
        <stp/>
        <stp>T</stp>
        <tr r="B267" s="1"/>
      </tp>
      <tp t="s">
        <v>KEURIG DR PEPPER INC</v>
        <stp/>
        <stp>ContractData</stp>
        <stp>S.KDP</stp>
        <stp>LongDescription</stp>
        <stp/>
        <stp>T</stp>
        <tr r="B266" s="1"/>
      </tp>
      <tp t="s">
        <v>Hilton Inc.</v>
        <stp/>
        <stp>ContractData</stp>
        <stp>S.HLT</stp>
        <stp>LongDescription</stp>
        <stp/>
        <stp>T</stp>
        <tr r="B228" s="1"/>
      </tp>
      <tp t="s">
        <v>HONEYWELL INTL INC</v>
        <stp/>
        <stp>ContractData</stp>
        <stp>S.HON</stp>
        <stp>LongDescription</stp>
        <stp/>
        <stp>T</stp>
        <tr r="B229" s="1"/>
      </tp>
      <tp t="s">
        <v>Huntington Ingalls Industries</v>
        <stp/>
        <stp>ContractData</stp>
        <stp>S.HII</stp>
        <stp>LongDescription</stp>
        <stp/>
        <stp>T</stp>
        <tr r="B227" s="1"/>
      </tp>
      <tp t="s">
        <v>The Hartford Insurance Group, Inc.</v>
        <stp/>
        <stp>ContractData</stp>
        <stp>S.HIG</stp>
        <stp>LongDescription</stp>
        <stp/>
        <stp>T</stp>
        <tr r="B226" s="1"/>
      </tp>
      <tp t="s">
        <v>Hasbro Inc</v>
        <stp/>
        <stp>ContractData</stp>
        <stp>S.HAS</stp>
        <stp>LongDescription</stp>
        <stp/>
        <stp>T</stp>
        <tr r="B222" s="1"/>
      </tp>
      <tp t="s">
        <v>Halliburton Company</v>
        <stp/>
        <stp>ContractData</stp>
        <stp>S.HAL</stp>
        <stp>LongDescription</stp>
        <stp/>
        <stp>T</stp>
        <tr r="B221" s="1"/>
      </tp>
      <tp t="s">
        <v>HCA Holdings Inc.</v>
        <stp/>
        <stp>ContractData</stp>
        <stp>S.HCA</stp>
        <stp>LongDescription</stp>
        <stp/>
        <stp>T</stp>
        <tr r="B224" s="1"/>
      </tp>
      <tp t="s">
        <v>Humana Inc</v>
        <stp/>
        <stp>ContractData</stp>
        <stp>S.HUM</stp>
        <stp>LongDescription</stp>
        <stp/>
        <stp>T</stp>
        <tr r="B239" s="1"/>
      </tp>
      <tp t="s">
        <v>Howmet Aerospace Inc.</v>
        <stp/>
        <stp>ContractData</stp>
        <stp>S.HWM</stp>
        <stp>LongDescription</stp>
        <stp/>
        <stp>T</stp>
        <tr r="B240" s="1"/>
      </tp>
      <tp t="s">
        <v>Hewlett-Packard Company</v>
        <stp/>
        <stp>ContractData</stp>
        <stp>S.HPQ</stp>
        <stp>LongDescription</stp>
        <stp/>
        <stp>T</stp>
        <tr r="H13" s="2"/>
        <tr r="M13" s="2"/>
        <tr r="B233" s="1"/>
      </tp>
      <tp t="s">
        <v>Hewlett Packard Enterprise Company</v>
        <stp/>
        <stp>ContractData</stp>
        <stp>S.HPE</stp>
        <stp>LongDescription</stp>
        <stp/>
        <stp>T</stp>
        <tr r="B232" s="1"/>
      </tp>
      <tp t="s">
        <v>Hershey Foods Corp</v>
        <stp/>
        <stp>ContractData</stp>
        <stp>S.HSY</stp>
        <stp>LongDescription</stp>
        <stp/>
        <stp>T</stp>
        <tr r="B237" s="1"/>
      </tp>
      <tp t="s">
        <v>HOST HTLS &amp; RSRT CM</v>
        <stp/>
        <stp>ContractData</stp>
        <stp>S.HST</stp>
        <stp>LongDescription</stp>
        <stp/>
        <stp>T</stp>
        <tr r="B236" s="1"/>
      </tp>
      <tp t="s">
        <v>Hormel Foods Corp</v>
        <stp/>
        <stp>ContractData</stp>
        <stp>S.HRL</stp>
        <stp>LongDescription</stp>
        <stp/>
        <stp>T</stp>
        <tr r="B234" s="1"/>
      </tp>
      <tp t="s">
        <v>Idex Corp</v>
        <stp/>
        <stp>ContractData</stp>
        <stp>S.IEX</stp>
        <stp>LongDescription</stp>
        <stp/>
        <stp>T</stp>
        <tr r="B245" s="1"/>
      </tp>
      <tp t="s">
        <v>Intl Flvrs &amp; Fragrances</v>
        <stp/>
        <stp>ContractData</stp>
        <stp>S.IFF</stp>
        <stp>LongDescription</stp>
        <stp/>
        <stp>T</stp>
        <tr r="B246" s="1"/>
      </tp>
      <tp t="s">
        <v>Intercontinental, Inc.</v>
        <stp/>
        <stp>ContractData</stp>
        <stp>S.ICE</stp>
        <stp>LongDescription</stp>
        <stp/>
        <stp>T</stp>
        <tr r="M8" s="2"/>
        <tr r="H8" s="2"/>
        <tr r="B243" s="1"/>
      </tp>
      <tp t="s">
        <v>International Business Machines</v>
        <stp/>
        <stp>ContractData</stp>
        <stp>S.IBM</stp>
        <stp>LongDescription</stp>
        <stp/>
        <stp>T</stp>
        <tr r="B242" s="1"/>
      </tp>
      <tp t="s">
        <v>Illinois Tools Works Inc</v>
        <stp/>
        <stp>ContractData</stp>
        <stp>S.ITW</stp>
        <stp>LongDescription</stp>
        <stp/>
        <stp>T</stp>
        <tr r="B257" s="1"/>
      </tp>
      <tp t="s">
        <v>Invesco Ltd.</v>
        <stp/>
        <stp>ContractData</stp>
        <stp>S.IVZ</stp>
        <stp>LongDescription</stp>
        <stp/>
        <stp>T</stp>
        <tr r="B258" s="1"/>
      </tp>
      <tp t="s">
        <v>IQVIA Holdings, Inc.</v>
        <stp/>
        <stp>ContractData</stp>
        <stp>S.IQV</stp>
        <stp>LongDescription</stp>
        <stp/>
        <stp>T</stp>
        <tr r="B252" s="1"/>
      </tp>
      <tp t="s">
        <v>Iron Mountain Inc</v>
        <stp/>
        <stp>ContractData</stp>
        <stp>S.IRM</stp>
        <stp>LongDescription</stp>
        <stp/>
        <stp>T</stp>
        <tr r="B254" s="1"/>
      </tp>
      <tp t="s">
        <v>FOX CORP CM B</v>
        <stp/>
        <stp>ContractData</stp>
        <stp>S.FOX</stp>
        <stp>LongDescription</stp>
        <stp/>
        <stp>T</stp>
        <tr r="B196" s="1"/>
      </tp>
      <tp t="s">
        <v>Comfort Systems USA Inc</v>
        <stp/>
        <stp>ContractData</stp>
        <stp>S.FIX</stp>
        <stp>LongDescription</stp>
        <stp/>
        <stp>T</stp>
        <tr r="B194" s="1"/>
      </tp>
      <tp t="s">
        <v>Fidelity National Info Services</v>
        <stp/>
        <stp>ContractData</stp>
        <stp>S.FIS</stp>
        <stp>LongDescription</stp>
        <stp/>
        <stp>T</stp>
        <tr r="B191" s="1"/>
      </tp>
      <tp t="s">
        <v>FedEx Corp</v>
        <stp/>
        <stp>ContractData</stp>
        <stp>S.FDX</stp>
        <stp>LongDescription</stp>
        <stp/>
        <stp>T</stp>
        <tr r="B186" s="1"/>
      </tp>
      <tp t="s">
        <v>Factet Research</v>
        <stp/>
        <stp>ContractData</stp>
        <stp>S.FDS</stp>
        <stp>LongDescription</stp>
        <stp/>
        <stp>T</stp>
        <tr r="B185" s="1"/>
      </tp>
      <tp t="s">
        <v>Freeport-McMoRan Inc.</v>
        <stp/>
        <stp>ContractData</stp>
        <stp>S.FCX</stp>
        <stp>LongDescription</stp>
        <stp/>
        <stp>T</stp>
        <tr r="B184" s="1"/>
      </tp>
      <tp t="s">
        <v>Fortive Corporation</v>
        <stp/>
        <stp>ContractData</stp>
        <stp>S.FTV</stp>
        <stp>LongDescription</stp>
        <stp/>
        <stp>T</stp>
        <tr r="B201" s="1"/>
      </tp>
      <tp t="s">
        <v>Federal Realty Invstmt Trst</v>
        <stp/>
        <stp>ContractData</stp>
        <stp>S.FRT</stp>
        <stp>LongDescription</stp>
        <stp/>
        <stp>T</stp>
        <tr r="B198" s="1"/>
      </tp>
      <tp t="s">
        <v>Corning Incorporated</v>
        <stp/>
        <stp>ContractData</stp>
        <stp>S.GLW</stp>
        <stp>LongDescription</stp>
        <stp/>
        <stp>T</stp>
        <tr r="M17" s="2"/>
        <tr r="H17" s="2"/>
        <tr r="B211" s="1"/>
      </tp>
      <tp t="s">
        <v>General Mills Inc</v>
        <stp/>
        <stp>ContractData</stp>
        <stp>S.GIS</stp>
        <stp>LongDescription</stp>
        <stp/>
        <stp>T</stp>
        <tr r="B209" s="1"/>
      </tp>
      <tp t="s">
        <v>GE Vernova Inc.</v>
        <stp/>
        <stp>ContractData</stp>
        <stp>S.GEV</stp>
        <stp>LongDescription</stp>
        <stp/>
        <stp>T</stp>
        <tr r="B207" s="1"/>
      </tp>
      <tp t="s">
        <v>GEN DIGITAL INC. CMN</v>
        <stp/>
        <stp>ContractData</stp>
        <stp>S.GEN</stp>
        <stp>LongDescription</stp>
        <stp/>
        <stp>T</stp>
        <tr r="B206" s="1"/>
      </tp>
      <tp t="s">
        <v>Grainger (WW) Inc</v>
        <stp/>
        <stp>ContractData</stp>
        <stp>S.GWW</stp>
        <stp>LongDescription</stp>
        <stp/>
        <stp>T</stp>
        <tr r="B220" s="1"/>
      </tp>
      <tp t="s">
        <v>Global Payments</v>
        <stp/>
        <stp>ContractData</stp>
        <stp>S.GPN</stp>
        <stp>LongDescription</stp>
        <stp/>
        <stp>T</stp>
        <tr r="B217" s="1"/>
      </tp>
      <tp t="s">
        <v>Genuine Parts Company</v>
        <stp/>
        <stp>ContractData</stp>
        <stp>S.GPC</stp>
        <stp>LongDescription</stp>
        <stp/>
        <stp>T</stp>
        <tr r="B216" s="1"/>
      </tp>
      <tp t="s">
        <v>Digital Realty</v>
        <stp/>
        <stp>ContractData</stp>
        <stp>S.DLR</stp>
        <stp>LongDescription</stp>
        <stp/>
        <stp>T</stp>
        <tr r="C7" s="2"/>
        <tr r="I31" s="2"/>
        <tr r="C30" s="2"/>
        <tr r="O38" s="2"/>
        <tr r="B141" s="1"/>
      </tp>
      <tp t="s">
        <v>Dover Corporation</v>
        <stp/>
        <stp>ContractData</stp>
        <stp>S.DOV</stp>
        <stp>LongDescription</stp>
        <stp/>
        <stp>T</stp>
        <tr r="B144" s="1"/>
      </tp>
      <tp t="s">
        <v>Dow Inc.</v>
        <stp/>
        <stp>ContractData</stp>
        <stp>S.DOW</stp>
        <stp>LongDescription</stp>
        <stp/>
        <stp>T</stp>
        <tr r="B145" s="1"/>
      </tp>
      <tp t="s">
        <v>Healthpeak Properties, Inc.</v>
        <stp/>
        <stp>ContractData</stp>
        <stp>S.DOC</stp>
        <stp>LongDescription</stp>
        <stp/>
        <stp>T</stp>
        <tr r="B143" s="1"/>
      </tp>
      <tp t="s">
        <v>The Walt Disney Company</v>
        <stp/>
        <stp>ContractData</stp>
        <stp>S.DIS</stp>
        <stp>LongDescription</stp>
        <stp/>
        <stp>T</stp>
        <tr r="B140" s="1"/>
      </tp>
      <tp t="s">
        <v>Danaher Corporation</v>
        <stp/>
        <stp>ContractData</stp>
        <stp>S.DHR</stp>
        <stp>LongDescription</stp>
        <stp/>
        <stp>T</stp>
        <tr r="B139" s="1"/>
      </tp>
      <tp t="s">
        <v>DR Horton Inc</v>
        <stp/>
        <stp>ContractData</stp>
        <stp>S.DHI</stp>
        <stp>LongDescription</stp>
        <stp/>
        <stp>T</stp>
        <tr r="B138" s="1"/>
      </tp>
      <tp t="s">
        <v>Quest Diagnostics Inc</v>
        <stp/>
        <stp>ContractData</stp>
        <stp>S.DGX</stp>
        <stp>LongDescription</stp>
        <stp/>
        <stp>T</stp>
        <tr r="B137" s="1"/>
      </tp>
      <tp t="s">
        <v>Delta Airlines, Inc.</v>
        <stp/>
        <stp>ContractData</stp>
        <stp>S.DAL</stp>
        <stp>LongDescription</stp>
        <stp/>
        <stp>T</stp>
        <tr r="B129" s="1"/>
      </tp>
      <tp t="s">
        <v>Duke Energy Corp</v>
        <stp/>
        <stp>ContractData</stp>
        <stp>S.DUK</stp>
        <stp>LongDescription</stp>
        <stp/>
        <stp>T</stp>
        <tr r="B149" s="1"/>
      </tp>
      <tp t="s">
        <v>DTE Energy Corp</v>
        <stp/>
        <stp>ContractData</stp>
        <stp>S.DTE</stp>
        <stp>LongDescription</stp>
        <stp/>
        <stp>T</stp>
        <tr r="B148" s="1"/>
      </tp>
      <tp>
        <v>347.59761904760001</v>
        <stp/>
        <stp>StudyData</stp>
        <stp>S.LRCX</stp>
        <stp>MA</stp>
        <stp>InputChoice=Close,MAType=Sim,Period=21</stp>
        <stp>MA</stp>
        <stp>D</stp>
        <stp/>
        <stp>all</stp>
        <stp/>
        <stp/>
        <stp/>
        <stp>T</stp>
        <tr r="P290" s="1"/>
      </tp>
      <tp t="s">
        <v>Devon Energy Corp</v>
        <stp/>
        <stp>ContractData</stp>
        <stp>S.DVN</stp>
        <stp>LongDescription</stp>
        <stp/>
        <stp>T</stp>
        <tr r="B151" s="1"/>
      </tp>
      <tp t="s">
        <v>DaVita Inc.</v>
        <stp/>
        <stp>ContractData</stp>
        <stp>S.DVA</stp>
        <stp>LongDescription</stp>
        <stp/>
        <stp>T</stp>
        <tr r="B150" s="1"/>
      </tp>
      <tp t="s">
        <v>DOMINOS PIZZA INC CM</v>
        <stp/>
        <stp>ContractData</stp>
        <stp>S.DPZ</stp>
        <stp>LongDescription</stp>
        <stp/>
        <stp>T</stp>
        <tr r="B146" s="1"/>
      </tp>
      <tp t="s">
        <v>Darden Restaurants Inc</v>
        <stp/>
        <stp>ContractData</stp>
        <stp>S.DRI</stp>
        <stp>LongDescription</stp>
        <stp/>
        <stp>T</stp>
        <tr r="B147" s="1"/>
      </tp>
      <tp t="s">
        <v>Emerson Electric Co</v>
        <stp/>
        <stp>ContractData</stp>
        <stp>S.EMR</stp>
        <stp>LongDescription</stp>
        <stp/>
        <stp>T</stp>
        <tr r="B164" s="1"/>
      </tp>
      <tp t="s">
        <v>EMCOR Group</v>
        <stp/>
        <stp>ContractData</stp>
        <stp>S.EME</stp>
        <stp>LongDescription</stp>
        <stp/>
        <stp>T</stp>
        <tr r="B163" s="1"/>
      </tp>
      <tp t="s">
        <v>Elevance Health, Inc.</v>
        <stp/>
        <stp>ContractData</stp>
        <stp>S.ELV</stp>
        <stp>LongDescription</stp>
        <stp/>
        <stp>T</stp>
        <tr r="B162" s="1"/>
      </tp>
      <tp t="s">
        <v>EOG Resources</v>
        <stp/>
        <stp>ContractData</stp>
        <stp>S.EOG</stp>
        <stp>LongDescription</stp>
        <stp/>
        <stp>T</stp>
        <tr r="B165" s="1"/>
      </tp>
      <tp t="s">
        <v>Edison International</v>
        <stp/>
        <stp>ContractData</stp>
        <stp>S.EIX</stp>
        <stp>LongDescription</stp>
        <stp/>
        <stp>T</stp>
        <tr r="B160" s="1"/>
      </tp>
      <tp t="s">
        <v>Equifax Inc</v>
        <stp/>
        <stp>ContractData</stp>
        <stp>S.EFX</stp>
        <stp>LongDescription</stp>
        <stp/>
        <stp>T</stp>
        <tr r="B158" s="1"/>
      </tp>
      <tp t="s">
        <v>Ecolab Inc</v>
        <stp/>
        <stp>ContractData</stp>
        <stp>S.ECL</stp>
        <stp>LongDescription</stp>
        <stp/>
        <stp>T</stp>
        <tr r="B156" s="1"/>
      </tp>
      <tp t="s">
        <v>Extra Space Storage Inc</v>
        <stp/>
        <stp>ContractData</stp>
        <stp>S.EXR</stp>
        <stp>LongDescription</stp>
        <stp/>
        <stp>T</stp>
        <tr r="B180" s="1"/>
      </tp>
      <tp t="s">
        <v>EXPAND ENERGY COR CS</v>
        <stp/>
        <stp>ContractData</stp>
        <stp>S.EXE</stp>
        <stp>LongDescription</stp>
        <stp/>
        <stp>T</stp>
        <tr r="B177" s="1"/>
      </tp>
      <tp t="s">
        <v>EXELON CORP CMN STK</v>
        <stp/>
        <stp>ContractData</stp>
        <stp>S.EXC</stp>
        <stp>LongDescription</stp>
        <stp/>
        <stp>T</stp>
        <tr r="B176" s="1"/>
      </tp>
      <tp t="s">
        <v>Entergy Corporation</v>
        <stp/>
        <stp>ContractData</stp>
        <stp>S.ETR</stp>
        <stp>LongDescription</stp>
        <stp/>
        <stp>T</stp>
        <tr r="B173" s="1"/>
      </tp>
      <tp t="s">
        <v>Eaton Corporation</v>
        <stp/>
        <stp>ContractData</stp>
        <stp>S.ETN</stp>
        <stp>LongDescription</stp>
        <stp/>
        <stp>T</stp>
        <tr r="B172" s="1"/>
      </tp>
      <tp t="s">
        <v>EQT Corp</v>
        <stp/>
        <stp>ContractData</stp>
        <stp>S.EQT</stp>
        <stp>LongDescription</stp>
        <stp/>
        <stp>T</stp>
        <tr r="B168" s="1"/>
      </tp>
      <tp t="s">
        <v>Equity Residential Properties Trust</v>
        <stp/>
        <stp>ContractData</stp>
        <stp>S.EQR</stp>
        <stp>LongDescription</stp>
        <stp/>
        <stp>T</stp>
        <tr r="B167" s="1"/>
      </tp>
      <tp t="s">
        <v>Essex Property Trust Inc</v>
        <stp/>
        <stp>ContractData</stp>
        <stp>S.ESS</stp>
        <stp>LongDescription</stp>
        <stp/>
        <stp>T</stp>
        <tr r="B171" s="1"/>
      </tp>
      <tp>
        <v>115.5914285714</v>
        <stp/>
        <stp>StudyData</stp>
        <stp>S.INCY</stp>
        <stp>MA</stp>
        <stp>InputChoice=Close,MAType=Sim,Period=21</stp>
        <stp>MA</stp>
        <stp>D</stp>
        <stp/>
        <stp>all</stp>
        <stp/>
        <stp/>
        <stp/>
        <stp>T</stp>
        <tr r="P247" s="1"/>
      </tp>
      <tp t="s">
        <v>Bristol-Myers Squibb Co</v>
        <stp/>
        <stp>ContractData</stp>
        <stp>S.BMY</stp>
        <stp>LongDescription</stp>
        <stp/>
        <stp>T</stp>
        <tr r="B67" s="1"/>
      </tp>
      <tp t="s">
        <v>BlackRock, Inc.</v>
        <stp/>
        <stp>ContractData</stp>
        <stp>S.BLK</stp>
        <stp>LongDescription</stp>
        <stp/>
        <stp>T</stp>
        <tr r="B66" s="1"/>
      </tp>
      <tp t="s">
        <v>Bank of New York Co Inc</v>
        <stp/>
        <stp>ContractData</stp>
        <stp>S.BNY</stp>
        <stp>LongDescription</stp>
        <stp/>
        <stp>T</stp>
        <tr r="B68" s="1"/>
      </tp>
      <tp t="s">
        <v>BAKER HUGHES CO</v>
        <stp/>
        <stp>ContractData</stp>
        <stp>S.BKR</stp>
        <stp>LongDescription</stp>
        <stp/>
        <stp>T</stp>
        <tr r="B64" s="1"/>
      </tp>
      <tp t="s">
        <v>Franklin Resources Inc</v>
        <stp/>
        <stp>ContractData</stp>
        <stp>S.BEN</stp>
        <stp>LongDescription</stp>
        <stp/>
        <stp>T</stp>
        <tr r="B59" s="1"/>
      </tp>
      <tp t="s">
        <v>Becton Dickinson &amp; Co</v>
        <stp/>
        <stp>ContractData</stp>
        <stp>S.BDX</stp>
        <stp>LongDescription</stp>
        <stp/>
        <stp>T</stp>
        <tr r="B58" s="1"/>
      </tp>
      <tp t="s">
        <v>Brown-Forman Corporation ClsB</v>
        <stp/>
        <stp>ContractData</stp>
        <stp>S.BFB</stp>
        <stp>LongDescription</stp>
        <stp/>
        <stp>T</stp>
        <tr r="B60" s="1"/>
      </tp>
      <tp t="s">
        <v>Baxter International Inc</v>
        <stp/>
        <stp>ContractData</stp>
        <stp>S.BAX</stp>
        <stp>LongDescription</stp>
        <stp/>
        <stp>T</stp>
        <tr r="B56" s="1"/>
      </tp>
      <tp t="s">
        <v>Bank of America Corp</v>
        <stp/>
        <stp>ContractData</stp>
        <stp>S.BAC</stp>
        <stp>LongDescription</stp>
        <stp/>
        <stp>T</stp>
        <tr r="B54" s="1"/>
      </tp>
      <tp t="s">
        <v>Best Buy Co Inc</v>
        <stp/>
        <stp>ContractData</stp>
        <stp>S.BBY</stp>
        <stp>LongDescription</stp>
        <stp/>
        <stp>T</stp>
        <tr r="B57" s="1"/>
      </tp>
      <tp t="s">
        <v>BXP, Inc.</v>
        <stp/>
        <stp>ContractData</stp>
        <stp>S.BXP</stp>
        <stp>LongDescription</stp>
        <stp/>
        <stp>T</stp>
        <tr r="B74" s="1"/>
      </tp>
      <tp t="s">
        <v>Boston Scientific Corp</v>
        <stp/>
        <stp>ContractData</stp>
        <stp>S.BSX</stp>
        <stp>LongDescription</stp>
        <stp/>
        <stp>T</stp>
        <tr r="R20" s="2"/>
        <tr r="B72" s="1"/>
      </tp>
      <tp t="s">
        <v>BROWN AND BROWN INC</v>
        <stp/>
        <stp>ContractData</stp>
        <stp>S.BRO</stp>
        <stp>LongDescription</stp>
        <stp/>
        <stp>T</stp>
        <tr r="B71" s="1"/>
      </tp>
      <tp t="s">
        <v>CMS Energy Corporation</v>
        <stp/>
        <stp>ContractData</stp>
        <stp>S.CMS</stp>
        <stp>LongDescription</stp>
        <stp/>
        <stp>T</stp>
        <tr r="B102" s="1"/>
      </tp>
      <tp t="s">
        <v>Cummins Inc</v>
        <stp/>
        <stp>ContractData</stp>
        <stp>S.CMI</stp>
        <stp>LongDescription</stp>
        <stp/>
        <stp>T</stp>
        <tr r="B101" s="1"/>
      </tp>
      <tp t="s">
        <v>CME GROUP INC</v>
        <stp/>
        <stp>ContractData</stp>
        <stp>S.CME</stp>
        <stp>LongDescription</stp>
        <stp/>
        <stp>T</stp>
        <tr r="B99" s="1"/>
      </tp>
      <tp t="s">
        <v>Chipotle Mexican Grill</v>
        <stp/>
        <stp>ContractData</stp>
        <stp>S.CMG</stp>
        <stp>LongDescription</stp>
        <stp/>
        <stp>T</stp>
        <tr r="B100" s="1"/>
      </tp>
      <tp t="s">
        <v>Clorox Company</v>
        <stp/>
        <stp>ContractData</stp>
        <stp>S.CLX</stp>
        <stp>LongDescription</stp>
        <stp/>
        <stp>T</stp>
        <tr r="B97" s="1"/>
      </tp>
      <tp t="s">
        <v>ConocoPhillips</v>
        <stp/>
        <stp>ContractData</stp>
        <stp>S.COP</stp>
        <stp>LongDescription</stp>
        <stp/>
        <stp>T</stp>
        <tr r="B109" s="1"/>
      </tp>
      <tp t="s">
        <v>Cencora Inc.</v>
        <stp/>
        <stp>ContractData</stp>
        <stp>S.COR</stp>
        <stp>LongDescription</stp>
        <stp/>
        <stp>T</stp>
        <tr r="B110" s="1"/>
      </tp>
      <tp t="s">
        <v>THE COOPER CO INC CM</v>
        <stp/>
        <stp>ContractData</stp>
        <stp>S.COO</stp>
        <stp>LongDescription</stp>
        <stp/>
        <stp>T</stp>
        <tr r="B108" s="1"/>
      </tp>
      <tp t="s">
        <v>Capital One Financl Corp</v>
        <stp/>
        <stp>ContractData</stp>
        <stp>S.COF</stp>
        <stp>LongDescription</stp>
        <stp/>
        <stp>T</stp>
        <tr r="B105" s="1"/>
      </tp>
      <tp t="s">
        <v>Centerpoint Energy Holding Co.</v>
        <stp/>
        <stp>ContractData</stp>
        <stp>S.CNP</stp>
        <stp>LongDescription</stp>
        <stp/>
        <stp>T</stp>
        <tr r="B104" s="1"/>
      </tp>
      <tp t="s">
        <v>Cenetene Corporation</v>
        <stp/>
        <stp>ContractData</stp>
        <stp>S.CNC</stp>
        <stp>LongDescription</stp>
        <stp/>
        <stp>T</stp>
        <tr r="B103" s="1"/>
      </tp>
      <tp t="s">
        <v>Church/Dwight Co Inc</v>
        <stp/>
        <stp>ContractData</stp>
        <stp>S.CHD</stp>
        <stp>LongDescription</stp>
        <stp/>
        <stp>T</stp>
        <tr r="B90" s="1"/>
      </tp>
      <tp t="s">
        <v>CONSTELLATION EN CM</v>
        <stp/>
        <stp>ContractData</stp>
        <stp>S.CEG</stp>
        <stp>LongDescription</stp>
        <stp/>
        <stp>T</stp>
        <tr r="B87" s="1"/>
      </tp>
      <tp t="s">
        <v>CDW Corporation</v>
        <stp/>
        <stp>ContractData</stp>
        <stp>S.CDW</stp>
        <stp>LongDescription</stp>
        <stp/>
        <stp>T</stp>
        <tr r="B86" s="1"/>
      </tp>
      <tp t="s">
        <v>Citizens Financial Group, Inc.</v>
        <stp/>
        <stp>ContractData</stp>
        <stp>S.CFG</stp>
        <stp>LongDescription</stp>
        <stp/>
        <stp>T</stp>
        <tr r="B89" s="1"/>
      </tp>
      <tp t="s">
        <v>Caterpillar Inc</v>
        <stp/>
        <stp>ContractData</stp>
        <stp>S.CAT</stp>
        <stp>LongDescription</stp>
        <stp/>
        <stp>T</stp>
        <tr r="B79" s="1"/>
      </tp>
      <tp t="s">
        <v>Cardinal Health Inc</v>
        <stp/>
        <stp>ContractData</stp>
        <stp>S.CAH</stp>
        <stp>LongDescription</stp>
        <stp/>
        <stp>T</stp>
        <tr r="B76" s="1"/>
      </tp>
      <tp t="s">
        <v>Carnival Corporation Ltd.</v>
        <stp/>
        <stp>ContractData</stp>
        <stp>S.CCL</stp>
        <stp>LongDescription</stp>
        <stp/>
        <stp>T</stp>
        <tr r="B84" s="1"/>
      </tp>
      <tp t="s">
        <v>Crown Castle Intl</v>
        <stp/>
        <stp>ContractData</stp>
        <stp>S.CCI</stp>
        <stp>LongDescription</stp>
        <stp/>
        <stp>T</stp>
        <tr r="B83" s="1"/>
      </tp>
      <tp t="s">
        <v>Chevron Corp</v>
        <stp/>
        <stp>ContractData</stp>
        <stp>S.CVX</stp>
        <stp>LongDescription</stp>
        <stp/>
        <stp>T</stp>
        <tr r="H11" s="2"/>
        <tr r="M11" s="2"/>
        <tr r="B127" s="1"/>
      </tp>
      <tp t="s">
        <v>CVS Health Corporation</v>
        <stp/>
        <stp>ContractData</stp>
        <stp>S.CVS</stp>
        <stp>LongDescription</stp>
        <stp/>
        <stp>T</stp>
        <tr r="B126" s="1"/>
      </tp>
      <tp t="s">
        <v>Camden Property Trust</v>
        <stp/>
        <stp>ContractData</stp>
        <stp>S.CPT</stp>
        <stp>LongDescription</stp>
        <stp/>
        <stp>T</stp>
        <tr r="B114" s="1"/>
      </tp>
      <tp t="s">
        <v>CSX Corporation</v>
        <stp/>
        <stp>ContractData</stp>
        <stp>S.CSX</stp>
        <stp>LongDescription</stp>
        <stp/>
        <stp>T</stp>
        <tr r="B121" s="1"/>
      </tp>
      <tp t="s">
        <v>Charles River Labs Hldgs Inc</v>
        <stp/>
        <stp>ContractData</stp>
        <stp>S.CRL</stp>
        <stp>LongDescription</stp>
        <stp/>
        <stp>T</stp>
        <tr r="B116" s="1"/>
      </tp>
      <tp t="s">
        <v>Salesforce, Inc.</v>
        <stp/>
        <stp>ContractData</stp>
        <stp>S.CRM</stp>
        <stp>LongDescription</stp>
        <stp/>
        <stp>T</stp>
        <tr r="B117" s="1"/>
      </tp>
      <tp t="s">
        <v>CRH Public Limited Company</v>
        <stp/>
        <stp>ContractData</stp>
        <stp>S.CRH</stp>
        <stp>LongDescription</stp>
        <stp/>
        <stp>T</stp>
        <tr r="B115" s="1"/>
      </tp>
      <tp t="s">
        <v>American Tower Corp ClA</v>
        <stp/>
        <stp>ContractData</stp>
        <stp>S.AMT</stp>
        <stp>LongDescription</stp>
        <stp/>
        <stp>T</stp>
        <tr r="B32" s="1"/>
      </tp>
      <tp t="s">
        <v>Ameriprise Financial Inc</v>
        <stp/>
        <stp>ContractData</stp>
        <stp>S.AMP</stp>
        <stp>LongDescription</stp>
        <stp/>
        <stp>T</stp>
        <tr r="B31" s="1"/>
      </tp>
      <tp t="s">
        <v>ADV MICRO DEVICES</v>
        <stp/>
        <stp>ContractData</stp>
        <stp>S.AMD</stp>
        <stp>LongDescription</stp>
        <stp/>
        <stp>T</stp>
        <tr r="R12" s="2"/>
        <tr r="B28" s="1"/>
      </tp>
      <tp t="s">
        <v>Ametek Inc New</v>
        <stp/>
        <stp>ContractData</stp>
        <stp>S.AME</stp>
        <stp>LongDescription</stp>
        <stp/>
        <stp>T</stp>
        <tr r="B29" s="1"/>
      </tp>
      <tp t="s">
        <v>Allstate Corporation</v>
        <stp/>
        <stp>ContractData</stp>
        <stp>S.ALL</stp>
        <stp>LongDescription</stp>
        <stp/>
        <stp>T</stp>
        <tr r="B24" s="1"/>
      </tp>
      <tp t="s">
        <v>Albemarle Corporation</v>
        <stp/>
        <stp>ContractData</stp>
        <stp>S.ALB</stp>
        <stp>LongDescription</stp>
        <stp/>
        <stp>T</stp>
        <tr r="B22" s="1"/>
      </tp>
      <tp t="s">
        <v>AO Smith Corp</v>
        <stp/>
        <stp>ContractData</stp>
        <stp>S.AOS</stp>
        <stp>LongDescription</stp>
        <stp/>
        <stp>T</stp>
        <tr r="B36" s="1"/>
      </tp>
      <tp t="s">
        <v>AON Corporation</v>
        <stp/>
        <stp>ContractData</stp>
        <stp>S.AON</stp>
        <stp>LongDescription</stp>
        <stp/>
        <stp>T</stp>
        <tr r="B35" s="1"/>
      </tp>
      <tp t="s">
        <v>Assurant Inc</v>
        <stp/>
        <stp>ContractData</stp>
        <stp>S.AIZ</stp>
        <stp>LongDescription</stp>
        <stp/>
        <stp>T</stp>
        <tr r="B19" s="1"/>
      </tp>
      <tp t="s">
        <v>American Intl Group Inc</v>
        <stp/>
        <stp>ContractData</stp>
        <stp>S.AIG</stp>
        <stp>LongDescription</stp>
        <stp/>
        <stp>T</stp>
        <tr r="B18" s="1"/>
      </tp>
      <tp t="s">
        <v>Arthur J Gallagher Co</v>
        <stp/>
        <stp>ContractData</stp>
        <stp>S.AJG</stp>
        <stp>LongDescription</stp>
        <stp/>
        <stp>T</stp>
        <tr r="B20" s="1"/>
      </tp>
      <tp t="s">
        <v>AMER ELC PWR CO CMN</v>
        <stp/>
        <stp>ContractData</stp>
        <stp>S.AEP</stp>
        <stp>LongDescription</stp>
        <stp/>
        <stp>T</stp>
        <tr r="B15" s="1"/>
      </tp>
      <tp t="s">
        <v>AES Corp</v>
        <stp/>
        <stp>ContractData</stp>
        <stp>S.AES</stp>
        <stp>LongDescription</stp>
        <stp/>
        <stp>T</stp>
        <tr r="B16" s="1"/>
      </tp>
      <tp t="s">
        <v>Ameren Corp</v>
        <stp/>
        <stp>ContractData</stp>
        <stp>S.AEE</stp>
        <stp>LongDescription</stp>
        <stp/>
        <stp>T</stp>
        <tr r="B14" s="1"/>
      </tp>
      <tp t="s">
        <v>AUTOMATIC DATA PROCS</v>
        <stp/>
        <stp>ContractData</stp>
        <stp>S.ADP</stp>
        <stp>LongDescription</stp>
        <stp/>
        <stp>T</stp>
        <tr r="B12" s="1"/>
      </tp>
      <tp t="s">
        <v>Archer-Daniels-Midland</v>
        <stp/>
        <stp>ContractData</stp>
        <stp>S.ADM</stp>
        <stp>LongDescription</stp>
        <stp/>
        <stp>T</stp>
        <tr r="B11" s="1"/>
      </tp>
      <tp t="s">
        <v>Analog Devices Inc</v>
        <stp/>
        <stp>ContractData</stp>
        <stp>S.ADI</stp>
        <stp>LongDescription</stp>
        <stp/>
        <stp>T</stp>
        <tr r="B10" s="1"/>
      </tp>
      <tp t="s">
        <v>AFLAC Inc</v>
        <stp/>
        <stp>ContractData</stp>
        <stp>S.AFL</stp>
        <stp>LongDescription</stp>
        <stp/>
        <stp>T</stp>
        <tr r="B17" s="1"/>
      </tp>
      <tp t="s">
        <v>Accenture PLC Ireland</v>
        <stp/>
        <stp>ContractData</stp>
        <stp>S.ACN</stp>
        <stp>LongDescription</stp>
        <stp/>
        <stp>T</stp>
        <tr r="M9" s="2"/>
        <tr r="H9" s="2"/>
        <tr r="R22" s="2"/>
        <tr r="B8" s="1"/>
      </tp>
      <tp t="s">
        <v>Abbott Laboratories</v>
        <stp/>
        <stp>ContractData</stp>
        <stp>S.ABT</stp>
        <stp>LongDescription</stp>
        <stp/>
        <stp>T</stp>
        <tr r="B6" s="1"/>
      </tp>
      <tp t="s">
        <v>American Express Co</v>
        <stp/>
        <stp>ContractData</stp>
        <stp>S.AXP</stp>
        <stp>LongDescription</stp>
        <stp/>
        <stp>T</stp>
        <tr r="C38" s="2"/>
        <tr r="B51" s="1"/>
      </tp>
      <tp t="s">
        <v>Autozone Inc</v>
        <stp/>
        <stp>ContractData</stp>
        <stp>S.AZO</stp>
        <stp>LongDescription</stp>
        <stp/>
        <stp>T</stp>
        <tr r="B52" s="1"/>
      </tp>
      <tp t="s">
        <v>Atmos Energy Corp</v>
        <stp/>
        <stp>ContractData</stp>
        <stp>S.ATO</stp>
        <stp>LongDescription</stp>
        <stp/>
        <stp>T</stp>
        <tr r="B45" s="1"/>
      </tp>
      <tp t="s">
        <v>American Water Works</v>
        <stp/>
        <stp>ContractData</stp>
        <stp>S.AWK</stp>
        <stp>LongDescription</stp>
        <stp/>
        <stp>T</stp>
        <tr r="B49" s="1"/>
      </tp>
      <tp t="s">
        <v>Avery Dennison Corp</v>
        <stp/>
        <stp>ContractData</stp>
        <stp>S.AVY</stp>
        <stp>LongDescription</stp>
        <stp/>
        <stp>T</stp>
        <tr r="B48" s="1"/>
      </tp>
      <tp t="s">
        <v>AvalonBay Communities, Inc.</v>
        <stp/>
        <stp>ContractData</stp>
        <stp>S.AVB</stp>
        <stp>LongDescription</stp>
        <stp/>
        <stp>T</stp>
        <tr r="B46" s="1"/>
      </tp>
      <tp t="s">
        <v>APPLOVIN CORP CLA CM</v>
        <stp/>
        <stp>ContractData</stp>
        <stp>S.APP</stp>
        <stp>LongDescription</stp>
        <stp/>
        <stp>T</stp>
        <tr r="R26" s="2"/>
        <tr r="B41" s="1"/>
      </tp>
      <tp t="s">
        <v>Apollo Global Management, LLC</v>
        <stp/>
        <stp>ContractData</stp>
        <stp>S.APO</stp>
        <stp>LongDescription</stp>
        <stp/>
        <stp>T</stp>
        <tr r="B40" s="1"/>
      </tp>
      <tp t="s">
        <v>Amphenol</v>
        <stp/>
        <stp>ContractData</stp>
        <stp>S.APH</stp>
        <stp>LongDescription</stp>
        <stp/>
        <stp>T</stp>
        <tr r="B39" s="1"/>
      </tp>
      <tp t="s">
        <v>Air Products &amp; Chems Inc</v>
        <stp/>
        <stp>ContractData</stp>
        <stp>S.APD</stp>
        <stp>LongDescription</stp>
        <stp/>
        <stp>T</stp>
        <tr r="B38" s="1"/>
      </tp>
      <tp t="s">
        <v>APA CORPORATION CMN</v>
        <stp/>
        <stp>ContractData</stp>
        <stp>S.APA</stp>
        <stp>LongDescription</stp>
        <stp/>
        <stp>T</stp>
        <tr r="B37" s="1"/>
      </tp>
      <tp t="s">
        <v>Alexandria Real Estate Equities Inc</v>
        <stp/>
        <stp>ContractData</stp>
        <stp>S.ARE</stp>
        <stp>LongDescription</stp>
        <stp/>
        <stp>T</stp>
        <tr r="B43" s="1"/>
      </tp>
      <tp t="s">
        <v>Zimmer Biomet Holdings, Inc</v>
        <stp/>
        <stp>ContractData</stp>
        <stp>S.ZBH</stp>
        <stp>LongDescription</stp>
        <stp/>
        <stp>T</stp>
        <tr r="B502" s="1"/>
      </tp>
      <tp t="s">
        <v>Zoetis Inc</v>
        <stp/>
        <stp>ContractData</stp>
        <stp>S.ZTS</stp>
        <stp>LongDescription</stp>
        <stp/>
        <stp>T</stp>
        <tr r="B504" s="1"/>
      </tp>
      <tp t="s">
        <v>ExxonMobil Holdings Corporation</v>
        <stp/>
        <stp>ContractData</stp>
        <stp>S.XOM</stp>
        <stp>LongDescription</stp>
        <stp/>
        <stp>T</stp>
        <tr r="B498" s="1"/>
      </tp>
      <tp t="s">
        <v>Xcel Energy Inc</v>
        <stp/>
        <stp>ContractData</stp>
        <stp>S.XEL</stp>
        <stp>LongDescription</stp>
        <stp/>
        <stp>T</stp>
        <tr r="B497" s="1"/>
      </tp>
      <tp t="s">
        <v>Square, Inc</v>
        <stp/>
        <stp>ContractData</stp>
        <stp>S.XYZ</stp>
        <stp>LongDescription</stp>
        <stp/>
        <stp>T</stp>
        <tr r="B500" s="1"/>
      </tp>
      <tp t="s">
        <v>Xylem, Inc.</v>
        <stp/>
        <stp>ContractData</stp>
        <stp>S.XYL</stp>
        <stp>LongDescription</stp>
        <stp/>
        <stp>T</stp>
        <tr r="B499" s="1"/>
      </tp>
      <tp t="s">
        <v>Yum Brands Inc</v>
        <stp/>
        <stp>ContractData</stp>
        <stp>S.YUM</stp>
        <stp>LongDescription</stp>
        <stp/>
        <stp>T</stp>
        <tr r="B501" s="1"/>
      </tp>
      <tp>
        <v>4.6334716459197782</v>
        <stp/>
        <stp>StudyData</stp>
        <stp>S.MDLZ</stp>
        <stp>PCB</stp>
        <stp>BaseType=Index,Index=1</stp>
        <stp>Close</stp>
        <stp>Q</stp>
        <stp>0</stp>
        <stp>all</stp>
        <stp/>
        <stp/>
        <stp/>
        <stp>T</stp>
        <tr r="K304" s="1"/>
      </tp>
      <tp>
        <v>-0.78688524590163422</v>
        <stp/>
        <stp>StudyData</stp>
        <stp>S.MDLZ</stp>
        <stp>PCB</stp>
        <stp>BaseType=Index,Index=1</stp>
        <stp>Close</stp>
        <stp>W</stp>
        <stp>0</stp>
        <stp>all</stp>
        <stp/>
        <stp/>
        <stp/>
        <stp>T</stp>
        <tr r="I304" s="1"/>
      </tp>
      <tp>
        <v>12.428014118521281</v>
        <stp/>
        <stp>StudyData</stp>
        <stp>S.MDLZ</stp>
        <stp>PCB</stp>
        <stp>BaseType=Index,Index=1</stp>
        <stp>Close</stp>
        <stp>A</stp>
        <stp>0</stp>
        <stp>all</stp>
        <stp/>
        <stp/>
        <stp/>
        <stp>T</stp>
        <tr r="L304" s="1"/>
      </tp>
      <tp>
        <v>4.6334716459197782</v>
        <stp/>
        <stp>StudyData</stp>
        <stp>S.MDLZ</stp>
        <stp>PCB</stp>
        <stp>BaseType=Index,Index=1</stp>
        <stp>Close</stp>
        <stp>M</stp>
        <stp>0</stp>
        <stp>all</stp>
        <stp/>
        <stp/>
        <stp/>
        <stp>T</stp>
        <tr r="J304" s="1"/>
      </tp>
      <tp t="s">
        <v>Vulcan Material Co</v>
        <stp/>
        <stp>ContractData</stp>
        <stp>S.VMC</stp>
        <stp>LongDescription</stp>
        <stp/>
        <stp>T</stp>
        <tr r="B471" s="1"/>
      </tp>
      <tp t="s">
        <v>Valero Energy Corp New</v>
        <stp/>
        <stp>ContractData</stp>
        <stp>S.VLO</stp>
        <stp>LongDescription</stp>
        <stp/>
        <stp>T</stp>
        <tr r="B469" s="1"/>
      </tp>
      <tp t="s">
        <v>Ventas Inc</v>
        <stp/>
        <stp>ContractData</stp>
        <stp>S.VTR</stp>
        <stp>LongDescription</stp>
        <stp/>
        <stp>T</stp>
        <tr r="B477" s="1"/>
      </tp>
      <tp t="s">
        <v>Vistra Corp.</v>
        <stp/>
        <stp>ContractData</stp>
        <stp>S.VST</stp>
        <stp>LongDescription</stp>
        <stp/>
        <stp>T</stp>
        <tr r="B476" s="1"/>
      </tp>
      <tp t="s">
        <v>Vertiv Holdings, LLC</v>
        <stp/>
        <stp>ContractData</stp>
        <stp>S.VRT</stp>
        <stp>LongDescription</stp>
        <stp/>
        <stp>T</stp>
        <tr r="B474" s="1"/>
      </tp>
      <tp t="s">
        <v>WALMART INC CMN</v>
        <stp/>
        <stp>ContractData</stp>
        <stp>S.WMT</stp>
        <stp>LongDescription</stp>
        <stp/>
        <stp>T</stp>
        <tr r="B490" s="1"/>
      </tp>
      <tp t="s">
        <v>Williams Companies Inc</v>
        <stp/>
        <stp>ContractData</stp>
        <stp>S.WMB</stp>
        <stp>LongDescription</stp>
        <stp/>
        <stp>T</stp>
        <tr r="B489" s="1"/>
      </tp>
      <tp t="s">
        <v>Wisconsin Energy Corp</v>
        <stp/>
        <stp>ContractData</stp>
        <stp>S.WEC</stp>
        <stp>LongDescription</stp>
        <stp/>
        <stp>T</stp>
        <tr r="B485" s="1"/>
      </tp>
      <tp t="s">
        <v>WESTERN DIGITAL CP</v>
        <stp/>
        <stp>ContractData</stp>
        <stp>S.WDC</stp>
        <stp>LongDescription</stp>
        <stp/>
        <stp>T</stp>
        <tr r="R9" s="2"/>
        <tr r="B484" s="1"/>
      </tp>
      <tp t="s">
        <v>Wells Fargo &amp; Co New</v>
        <stp/>
        <stp>ContractData</stp>
        <stp>S.WFC</stp>
        <stp>LongDescription</stp>
        <stp/>
        <stp>T</stp>
        <tr r="B487" s="1"/>
      </tp>
      <tp t="s">
        <v>Waters Corporation</v>
        <stp/>
        <stp>ContractData</stp>
        <stp>S.WAT</stp>
        <stp>LongDescription</stp>
        <stp/>
        <stp>T</stp>
        <tr r="B481" s="1"/>
      </tp>
      <tp t="s">
        <v>Westinghouse Air Brake Co</v>
        <stp/>
        <stp>ContractData</stp>
        <stp>S.WAB</stp>
        <stp>LongDescription</stp>
        <stp/>
        <stp>T</stp>
        <tr r="O39" s="2"/>
        <tr r="C5" s="2"/>
        <tr r="B480" s="1"/>
      </tp>
      <tp t="s">
        <v>WRNR BRS DS CM WI</v>
        <stp/>
        <stp>ContractData</stp>
        <stp>S.WBD</stp>
        <stp>LongDescription</stp>
        <stp/>
        <stp>T</stp>
        <tr r="B482" s="1"/>
      </tp>
      <tp>
        <v>103.5952380952</v>
        <stp/>
        <stp>StudyData</stp>
        <stp>S.DECK</stp>
        <stp>MA</stp>
        <stp>InputChoice=Close,MAType=Sim,Period=21</stp>
        <stp>MA</stp>
        <stp>D</stp>
        <stp/>
        <stp>all</stp>
        <stp/>
        <stp/>
        <stp/>
        <stp>T</stp>
        <tr r="P134" s="1"/>
      </tp>
      <tp t="s">
        <v>Willis Towers Watson</v>
        <stp/>
        <stp>ContractData</stp>
        <stp>S.WTW</stp>
        <stp>LongDescription</stp>
        <stp/>
        <stp>T</stp>
        <tr r="B494" s="1"/>
      </tp>
      <tp t="s">
        <v>West Pharmaceuticals Svcs Inc</v>
        <stp/>
        <stp>ContractData</stp>
        <stp>S.WST</stp>
        <stp>LongDescription</stp>
        <stp/>
        <stp>T</stp>
        <tr r="B493" s="1"/>
      </tp>
      <tp t="s">
        <v>Williams-Sonoma Inc</v>
        <stp/>
        <stp>ContractData</stp>
        <stp>S.WSM</stp>
        <stp>LongDescription</stp>
        <stp/>
        <stp>T</stp>
        <tr r="B492" s="1"/>
      </tp>
      <tp t="s">
        <v>WR Berkley Corp</v>
        <stp/>
        <stp>ContractData</stp>
        <stp>S.WRB</stp>
        <stp>LongDescription</stp>
        <stp/>
        <stp>T</stp>
        <tr r="O37" s="2"/>
        <tr r="B491" s="1"/>
      </tp>
      <tp t="s">
        <v>Thermo Electron Corp</v>
        <stp/>
        <stp>ContractData</stp>
        <stp>S.TMO</stp>
        <stp>LongDescription</stp>
        <stp/>
        <stp>T</stp>
        <tr r="B439" s="1"/>
      </tp>
      <tp>
        <v>71.257142857100007</v>
        <stp/>
        <stp>StudyData</stp>
        <stp>S.TECH</stp>
        <stp>MA</stp>
        <stp>InputChoice=Close,MAType=Sim,Period=21</stp>
        <stp>MA</stp>
        <stp>D</stp>
        <stp/>
        <stp>all</stp>
        <stp/>
        <stp/>
        <stp/>
        <stp>T</stp>
        <tr r="P432" s="1"/>
      </tp>
      <tp t="s">
        <v>TKO Group Holdings, Inc.</v>
        <stp/>
        <stp>ContractData</stp>
        <stp>S.TKO</stp>
        <stp>LongDescription</stp>
        <stp/>
        <stp>T</stp>
        <tr r="B438" s="1"/>
      </tp>
      <tp t="s">
        <v>TJX Companies Inc</v>
        <stp/>
        <stp>ContractData</stp>
        <stp>S.TJX</stp>
        <stp>LongDescription</stp>
        <stp/>
        <stp>T</stp>
        <tr r="B437" s="1"/>
      </tp>
      <tp t="s">
        <v>TERADYNE INC CMN</v>
        <stp/>
        <stp>ContractData</stp>
        <stp>S.TER</stp>
        <stp>LongDescription</stp>
        <stp/>
        <stp>T</stp>
        <tr r="M25" s="2"/>
        <tr r="H25" s="2"/>
        <tr r="B434" s="1"/>
      </tp>
      <tp t="s">
        <v>TE Connectivity Ltd.</v>
        <stp/>
        <stp>ContractData</stp>
        <stp>S.TEL</stp>
        <stp>LongDescription</stp>
        <stp/>
        <stp>T</stp>
        <tr r="B433" s="1"/>
      </tp>
      <tp t="s">
        <v>Teledyne Technologies Inc</v>
        <stp/>
        <stp>ContractData</stp>
        <stp>S.TDY</stp>
        <stp>LongDescription</stp>
        <stp/>
        <stp>T</stp>
        <tr r="B431" s="1"/>
      </tp>
      <tp t="s">
        <v>TransDigm Group</v>
        <stp/>
        <stp>ContractData</stp>
        <stp>S.TDG</stp>
        <stp>LongDescription</stp>
        <stp/>
        <stp>T</stp>
        <tr r="B430" s="1"/>
      </tp>
      <tp t="s">
        <v>Target Corp</v>
        <stp/>
        <stp>ContractData</stp>
        <stp>S.TGT</stp>
        <stp>LongDescription</stp>
        <stp/>
        <stp>T</stp>
        <tr r="B436" s="1"/>
      </tp>
      <tp t="s">
        <v>Truist Financial Corporation</v>
        <stp/>
        <stp>ContractData</stp>
        <stp>S.TFC</stp>
        <stp>LongDescription</stp>
        <stp/>
        <stp>T</stp>
        <tr r="B435" s="1"/>
      </tp>
      <tp t="s">
        <v>Molson Coors Beverage Company</v>
        <stp/>
        <stp>ContractData</stp>
        <stp>S.TAP</stp>
        <stp>LongDescription</stp>
        <stp/>
        <stp>T</stp>
        <tr r="B429" s="1"/>
      </tp>
      <tp t="s">
        <v>TYLER TECHNOLOGIES INC</v>
        <stp/>
        <stp>ContractData</stp>
        <stp>S.TYL</stp>
        <stp>LongDescription</stp>
        <stp/>
        <stp>T</stp>
        <tr r="B455" s="1"/>
      </tp>
      <tp t="s">
        <v>Textron Inc</v>
        <stp/>
        <stp>ContractData</stp>
        <stp>S.TXT</stp>
        <stp>LongDescription</stp>
        <stp/>
        <stp>T</stp>
        <tr r="O36" s="2"/>
        <tr r="B454" s="1"/>
      </tp>
      <tp t="s">
        <v>TEXAS INSTRUMENTS</v>
        <stp/>
        <stp>ContractData</stp>
        <stp>S.TXN</stp>
        <stp>LongDescription</stp>
        <stp/>
        <stp>T</stp>
        <tr r="B453" s="1"/>
      </tp>
      <tp t="s">
        <v>THE TRADE DESK CL A</v>
        <stp/>
        <stp>ContractData</stp>
        <stp>S.TTD</stp>
        <stp>LongDescription</stp>
        <stp/>
        <stp>T</stp>
        <tr r="R19" s="2"/>
        <tr r="B451" s="1"/>
      </tp>
      <tp t="s">
        <v>Tapestry, Inc.</v>
        <stp/>
        <stp>ContractData</stp>
        <stp>S.TPR</stp>
        <stp>LongDescription</stp>
        <stp/>
        <stp>T</stp>
        <tr r="B442" s="1"/>
      </tp>
      <tp t="s">
        <v>TEXAS PACIFIC LAND TR</v>
        <stp/>
        <stp>ContractData</stp>
        <stp>S.TPL</stp>
        <stp>LongDescription</stp>
        <stp/>
        <stp>T</stp>
        <tr r="B441" s="1"/>
      </tp>
      <tp t="s">
        <v>Tyson Foods Inc ClsA</v>
        <stp/>
        <stp>ContractData</stp>
        <stp>S.TSN</stp>
        <stp>LongDescription</stp>
        <stp/>
        <stp>T</stp>
        <tr r="B449" s="1"/>
      </tp>
      <tp t="s">
        <v>Travelers Companies, Inc</v>
        <stp/>
        <stp>ContractData</stp>
        <stp>S.TRV</stp>
        <stp>LongDescription</stp>
        <stp/>
        <stp>T</stp>
        <tr r="B446" s="1"/>
      </tp>
      <tp>
        <v>26.594761904799999</v>
        <stp/>
        <stp>StudyData</stp>
        <stp>S.VICI</stp>
        <stp>MA</stp>
        <stp>InputChoice=Close,MAType=Sim,Period=21</stp>
        <stp>MA</stp>
        <stp>D</stp>
        <stp/>
        <stp>all</stp>
        <stp/>
        <stp/>
        <stp/>
        <stp>T</stp>
        <tr r="P468" s="1"/>
      </tp>
      <tp t="s">
        <v>Union Pacific Corp</v>
        <stp/>
        <stp>ContractData</stp>
        <stp>S.UNP</stp>
        <stp>LongDescription</stp>
        <stp/>
        <stp>T</stp>
        <tr r="B462" s="1"/>
      </tp>
      <tp t="s">
        <v>United Health Group Inc</v>
        <stp/>
        <stp>ContractData</stp>
        <stp>S.UNH</stp>
        <stp>LongDescription</stp>
        <stp/>
        <stp>T</stp>
        <tr r="B461" s="1"/>
      </tp>
      <tp t="s">
        <v>Universal Health Svcs ClsB</v>
        <stp/>
        <stp>ContractData</stp>
        <stp>S.UHS</stp>
        <stp>LongDescription</stp>
        <stp/>
        <stp>T</stp>
        <tr r="B459" s="1"/>
      </tp>
      <tp>
        <v>27.860476190499998</v>
        <stp/>
        <stp>StudyData</stp>
        <stp>S.SMCI</stp>
        <stp>MA</stp>
        <stp>InputChoice=Close,MAType=Sim,Period=21</stp>
        <stp>MA</stp>
        <stp>D</stp>
        <stp/>
        <stp>all</stp>
        <stp/>
        <stp/>
        <stp/>
        <stp>T</stp>
        <tr r="P408" s="1"/>
      </tp>
      <tp t="s">
        <v>United Dominion Realty Trust</v>
        <stp/>
        <stp>ContractData</stp>
        <stp>S.UDR</stp>
        <stp>LongDescription</stp>
        <stp/>
        <stp>T</stp>
        <tr r="B458" s="1"/>
      </tp>
      <tp t="s">
        <v>UNITED AIRLNS HLD CM</v>
        <stp/>
        <stp>ContractData</stp>
        <stp>S.UAL</stp>
        <stp>LongDescription</stp>
        <stp/>
        <stp>T</stp>
        <tr r="B456" s="1"/>
      </tp>
      <tp>
        <v>591.30666666670004</v>
        <stp/>
        <stp>StudyData</stp>
        <stp>S.MSCI</stp>
        <stp>MA</stp>
        <stp>InputChoice=Close,MAType=Sim,Period=21</stp>
        <stp>MA</stp>
        <stp>D</stp>
        <stp/>
        <stp>all</stp>
        <stp/>
        <stp/>
        <stp/>
        <stp>T</stp>
        <tr r="P322" s="1"/>
      </tp>
      <tp t="s">
        <v>United Parcel Svc</v>
        <stp/>
        <stp>ContractData</stp>
        <stp>S.UPS</stp>
        <stp>LongDescription</stp>
        <stp/>
        <stp>T</stp>
        <tr r="B463" s="1"/>
      </tp>
      <tp t="s">
        <v>U S Bancorp</v>
        <stp/>
        <stp>ContractData</stp>
        <stp>S.USB</stp>
        <stp>LongDescription</stp>
        <stp/>
        <stp>T</stp>
        <tr r="B465" s="1"/>
      </tp>
      <tp t="s">
        <v>United Rentals Inc</v>
        <stp/>
        <stp>ContractData</stp>
        <stp>S.URI</stp>
        <stp>LongDescription</stp>
        <stp/>
        <stp>T</stp>
        <tr r="B464" s="1"/>
      </tp>
      <tp t="s">
        <v>Resmed Inc</v>
        <stp/>
        <stp>ContractData</stp>
        <stp>S.RMD</stp>
        <stp>LongDescription</stp>
        <stp/>
        <stp>T</stp>
        <tr r="B394" s="1"/>
      </tp>
      <tp t="s">
        <v>ROPER TECH CMN</v>
        <stp/>
        <stp>ContractData</stp>
        <stp>S.ROP</stp>
        <stp>LongDescription</stp>
        <stp/>
        <stp>T</stp>
        <tr r="B397" s="1"/>
      </tp>
      <tp t="s">
        <v>Rollins Inc</v>
        <stp/>
        <stp>ContractData</stp>
        <stp>S.ROL</stp>
        <stp>LongDescription</stp>
        <stp/>
        <stp>T</stp>
        <tr r="C18" s="2"/>
        <tr r="B396" s="1"/>
      </tp>
      <tp t="s">
        <v>Rockwell Automation Inc</v>
        <stp/>
        <stp>ContractData</stp>
        <stp>S.ROK</stp>
        <stp>LongDescription</stp>
        <stp/>
        <stp>T</stp>
        <tr r="B395" s="1"/>
      </tp>
      <tp t="s">
        <v>Raymond James Fincl Inc</v>
        <stp/>
        <stp>ContractData</stp>
        <stp>S.RJF</stp>
        <stp>LongDescription</stp>
        <stp/>
        <stp>T</stp>
        <tr r="B392" s="1"/>
      </tp>
      <tp t="s">
        <v>REGENCY CENTERS CMN</v>
        <stp/>
        <stp>ContractData</stp>
        <stp>S.REG</stp>
        <stp>LongDescription</stp>
        <stp/>
        <stp>T</stp>
        <tr r="B389" s="1"/>
      </tp>
      <tp t="s">
        <v>Royal Caribbean Group</v>
        <stp/>
        <stp>ContractData</stp>
        <stp>S.RCL</stp>
        <stp>LongDescription</stp>
        <stp/>
        <stp>T</stp>
        <tr r="B388" s="1"/>
      </tp>
      <tp t="s">
        <v>RTX Corporation</v>
        <stp/>
        <stp>ContractData</stp>
        <stp>S.RTX</stp>
        <stp>LongDescription</stp>
        <stp/>
        <stp>T</stp>
        <tr r="O35" s="2"/>
        <tr r="C13" s="2"/>
        <tr r="B400" s="1"/>
      </tp>
      <tp t="s">
        <v>Republic Services Inc ClA</v>
        <stp/>
        <stp>ContractData</stp>
        <stp>S.RSG</stp>
        <stp>LongDescription</stp>
        <stp/>
        <stp>T</stp>
        <tr r="B399" s="1"/>
      </tp>
      <tp t="s">
        <v>SLB</v>
        <stp/>
        <stp>ContractData</stp>
        <stp>S.SLB</stp>
        <stp>LongDescription</stp>
        <stp/>
        <stp>T</stp>
        <tr r="O30" s="2"/>
        <tr r="I30" s="2"/>
        <tr r="C36" s="2"/>
        <tr r="C10" s="2"/>
        <tr r="B407" s="1"/>
      </tp>
      <tp>
        <v>30.604285714300001</v>
        <stp/>
        <stp>StudyData</stp>
        <stp>S.TSCO</stp>
        <stp>MA</stp>
        <stp>InputChoice=Close,MAType=Sim,Period=21</stp>
        <stp>MA</stp>
        <stp>D</stp>
        <stp/>
        <stp>all</stp>
        <stp/>
        <stp/>
        <stp/>
        <stp>T</stp>
        <tr r="P447" s="1"/>
      </tp>
      <tp t="s">
        <v>Snap-On Tools Corp</v>
        <stp/>
        <stp>ContractData</stp>
        <stp>S.SNA</stp>
        <stp>LongDescription</stp>
        <stp/>
        <stp>T</stp>
        <tr r="B409" s="1"/>
      </tp>
      <tp t="s">
        <v>Sherwin-Williams Co</v>
        <stp/>
        <stp>ContractData</stp>
        <stp>S.SHW</stp>
        <stp>LongDescription</stp>
        <stp/>
        <stp>T</stp>
        <tr r="B405" s="1"/>
      </tp>
      <tp t="s">
        <v>SMUCKER JM CO</v>
        <stp/>
        <stp>ContractData</stp>
        <stp>S.SJM</stp>
        <stp>LongDescription</stp>
        <stp/>
        <stp>T</stp>
        <tr r="B406" s="1"/>
      </tp>
      <tp>
        <v>1233.7290476190001</v>
        <stp/>
        <stp>StudyData</stp>
        <stp>S.FICO</stp>
        <stp>MA</stp>
        <stp>InputChoice=Close,MAType=Sim,Period=21</stp>
        <stp>MA</stp>
        <stp>D</stp>
        <stp/>
        <stp>all</stp>
        <stp/>
        <stp/>
        <stp/>
        <stp>T</stp>
        <tr r="P190" s="1"/>
      </tp>
      <tp t="s">
        <v>Sysco Corp</v>
        <stp/>
        <stp>ContractData</stp>
        <stp>S.SYY</stp>
        <stp>LongDescription</stp>
        <stp/>
        <stp>T</stp>
        <tr r="B427" s="1"/>
      </tp>
      <tp t="s">
        <v>Stryker Corp</v>
        <stp/>
        <stp>ContractData</stp>
        <stp>S.SYK</stp>
        <stp>LongDescription</stp>
        <stp/>
        <stp>T</stp>
        <tr r="B426" s="1"/>
      </tp>
      <tp t="s">
        <v>Synchrony Financial</v>
        <stp/>
        <stp>ContractData</stp>
        <stp>S.SYF</stp>
        <stp>LongDescription</stp>
        <stp/>
        <stp>T</stp>
        <tr r="B425" s="1"/>
      </tp>
      <tp>
        <v>114.6923809524</v>
        <stp/>
        <stp>StudyData</stp>
        <stp>S.CSCO</stp>
        <stp>MA</stp>
        <stp>InputChoice=Close,MAType=Sim,Period=21</stp>
        <stp>MA</stp>
        <stp>D</stp>
        <stp/>
        <stp>all</stp>
        <stp/>
        <stp/>
        <stp/>
        <stp>T</stp>
        <tr r="P119" s="1"/>
      </tp>
      <tp t="s">
        <v>SEAGATE TCH HLDGS OR</v>
        <stp/>
        <stp>ContractData</stp>
        <stp>S.STX</stp>
        <stp>LongDescription</stp>
        <stp/>
        <stp>T</stp>
        <tr r="R7" s="2"/>
        <tr r="B420" s="1"/>
      </tp>
      <tp t="s">
        <v>Constellation Brands Inc</v>
        <stp/>
        <stp>ContractData</stp>
        <stp>S.STZ</stp>
        <stp>LongDescription</stp>
        <stp/>
        <stp>T</stp>
        <tr r="B421" s="1"/>
      </tp>
      <tp t="s">
        <v>State Street Corp</v>
        <stp/>
        <stp>ContractData</stp>
        <stp>S.STT</stp>
        <stp>LongDescription</stp>
        <stp/>
        <stp>T</stp>
        <tr r="B419" s="1"/>
      </tp>
      <tp t="s">
        <v>STERIS plc</v>
        <stp/>
        <stp>ContractData</stp>
        <stp>S.STE</stp>
        <stp>LongDescription</stp>
        <stp/>
        <stp>T</stp>
        <tr r="B417" s="1"/>
      </tp>
      <tp t="s">
        <v>Stanley Black and Decker Inc</v>
        <stp/>
        <stp>ContractData</stp>
        <stp>S.SWK</stp>
        <stp>LongDescription</stp>
        <stp/>
        <stp>T</stp>
        <tr r="B423" s="1"/>
      </tp>
      <tp t="s">
        <v>Simon Property Grp</v>
        <stp/>
        <stp>ContractData</stp>
        <stp>S.SPG</stp>
        <stp>LongDescription</stp>
        <stp/>
        <stp>T</stp>
        <tr r="B414" s="1"/>
      </tp>
      <tp t="s">
        <v>Sempra</v>
        <stp/>
        <stp>ContractData</stp>
        <stp>S.SRE</stp>
        <stp>LongDescription</stp>
        <stp/>
        <stp>T</stp>
        <tr r="B416" s="1"/>
      </tp>
      <tp t="s">
        <v>Prologis, Inc</v>
        <stp/>
        <stp>ContractData</stp>
        <stp>S.PLD</stp>
        <stp>LongDescription</stp>
        <stp/>
        <stp>T</stp>
        <tr r="B370" s="1"/>
      </tp>
      <tp t="s">
        <v>Pinnacle West Captl Corp</v>
        <stp/>
        <stp>ContractData</stp>
        <stp>S.PNW</stp>
        <stp>LongDescription</stp>
        <stp/>
        <stp>T</stp>
        <tr r="B375" s="1"/>
      </tp>
      <tp t="s">
        <v>Pentair Ltd.</v>
        <stp/>
        <stp>ContractData</stp>
        <stp>S.PNR</stp>
        <stp>LongDescription</stp>
        <stp/>
        <stp>T</stp>
        <tr r="B374" s="1"/>
      </tp>
      <tp t="s">
        <v>PNC Fincl Svcs Grp Inc</v>
        <stp/>
        <stp>ContractData</stp>
        <stp>S.PNC</stp>
        <stp>LongDescription</stp>
        <stp/>
        <stp>T</stp>
        <tr r="B373" s="1"/>
      </tp>
      <tp t="s">
        <v>PulteGroup Inc</v>
        <stp/>
        <stp>ContractData</stp>
        <stp>S.PHM</stp>
        <stp>LongDescription</stp>
        <stp/>
        <stp>T</stp>
        <tr r="B368" s="1"/>
      </tp>
      <tp t="s">
        <v>Packaging Corp of America</v>
        <stp/>
        <stp>ContractData</stp>
        <stp>S.PKG</stp>
        <stp>LongDescription</stp>
        <stp/>
        <stp>T</stp>
        <tr r="C35" s="2"/>
        <tr r="I33" s="2"/>
        <tr r="O32" s="2"/>
        <tr r="B369" s="1"/>
      </tp>
      <tp t="s">
        <v>PepsiCo Inc</v>
        <stp/>
        <stp>ContractData</stp>
        <stp>S.PEP</stp>
        <stp>LongDescription</stp>
        <stp/>
        <stp>T</stp>
        <tr r="B362" s="1"/>
      </tp>
      <tp t="s">
        <v>Pub Svc Entrpr Grp Inc</v>
        <stp/>
        <stp>ContractData</stp>
        <stp>S.PEG</stp>
        <stp>LongDescription</stp>
        <stp/>
        <stp>T</stp>
        <tr r="B361" s="1"/>
      </tp>
      <tp t="s">
        <v>Progressive Corp</v>
        <stp/>
        <stp>ContractData</stp>
        <stp>S.PGR</stp>
        <stp>LongDescription</stp>
        <stp/>
        <stp>T</stp>
        <tr r="B366" s="1"/>
      </tp>
      <tp t="s">
        <v>Pfizer Inc</v>
        <stp/>
        <stp>ContractData</stp>
        <stp>S.PFE</stp>
        <stp>LongDescription</stp>
        <stp/>
        <stp>T</stp>
        <tr r="B363" s="1"/>
      </tp>
      <tp t="s">
        <v>PRINCIPAL FINL GROUP</v>
        <stp/>
        <stp>ContractData</stp>
        <stp>S.PFG</stp>
        <stp>LongDescription</stp>
        <stp/>
        <stp>T</stp>
        <tr r="B364" s="1"/>
      </tp>
      <tp t="s">
        <v>PG&amp;E Corp Hldg Co</v>
        <stp/>
        <stp>ContractData</stp>
        <stp>S.PCG</stp>
        <stp>LongDescription</stp>
        <stp/>
        <stp>T</stp>
        <tr r="B360" s="1"/>
      </tp>
      <tp>
        <v>135.27000000000001</v>
        <stp/>
        <stp>StudyData</stp>
        <stp>S.ORCL</stp>
        <stp>MA</stp>
        <stp>InputChoice=Close,MAType=Sim,Period=21</stp>
        <stp>MA</stp>
        <stp>D</stp>
        <stp/>
        <stp>all</stp>
        <stp/>
        <stp/>
        <stp/>
        <stp>T</stp>
        <tr r="P353" s="1"/>
      </tp>
      <tp t="s">
        <v>PTC INC.</v>
        <stp/>
        <stp>ContractData</stp>
        <stp>S.PTC</stp>
        <stp>LongDescription</stp>
        <stp/>
        <stp>T</stp>
        <tr r="B383" s="1"/>
      </tp>
      <tp t="s">
        <v>Quanta Services Inc</v>
        <stp/>
        <stp>ContractData</stp>
        <stp>S.PWR</stp>
        <stp>LongDescription</stp>
        <stp/>
        <stp>T</stp>
        <tr r="B384" s="1"/>
      </tp>
      <tp t="s">
        <v>PPL Corp</v>
        <stp/>
        <stp>ContractData</stp>
        <stp>S.PPL</stp>
        <stp>LongDescription</stp>
        <stp/>
        <stp>T</stp>
        <tr r="B378" s="1"/>
      </tp>
      <tp t="s">
        <v>PPG Industries Inc</v>
        <stp/>
        <stp>ContractData</stp>
        <stp>S.PPG</stp>
        <stp>LongDescription</stp>
        <stp/>
        <stp>T</stp>
        <tr r="B377" s="1"/>
      </tp>
      <tp t="s">
        <v>Phillips 66 Common Stock</v>
        <stp/>
        <stp>ContractData</stp>
        <stp>S.PSX</stp>
        <stp>LongDescription</stp>
        <stp/>
        <stp>T</stp>
        <tr r="H5" s="2"/>
        <tr r="M5" s="2"/>
        <tr r="B382" s="1"/>
      </tp>
      <tp t="s">
        <v>Public Storage Inc</v>
        <stp/>
        <stp>ContractData</stp>
        <stp>S.PSA</stp>
        <stp>LongDescription</stp>
        <stp/>
        <stp>T</stp>
        <tr r="B380" s="1"/>
      </tp>
      <tp t="s">
        <v>Prudential Financial Inc</v>
        <stp/>
        <stp>ContractData</stp>
        <stp>S.PRU</stp>
        <stp>LongDescription</stp>
        <stp/>
        <stp>T</stp>
        <tr r="B379" s="1"/>
      </tp>
      <tp>
        <v>72.663809523799998</v>
        <stp/>
        <stp>StudyData</stp>
        <stp>S.DXCM</stp>
        <stp>MA</stp>
        <stp>InputChoice=Close,MAType=Sim,Period=21</stp>
        <stp>MA</stp>
        <stp>D</stp>
        <stp/>
        <stp>all</stp>
        <stp/>
        <stp/>
        <stp/>
        <stp>T</stp>
        <tr r="P152" s="1"/>
      </tp>
      <tp>
        <v>4.8166666666999998</v>
        <stp/>
        <stp>StudyData</stp>
        <stp>ATR(S.JCI,MAType:=Sim,Period:=21)</stp>
        <stp>Bar</stp>
        <stp/>
        <stp>Close</stp>
        <stp>D</stp>
        <stp/>
        <stp/>
        <stp/>
        <stp/>
        <stp/>
        <stp>T</stp>
        <tr r="O262" s="1"/>
      </tp>
      <tp>
        <v>15.775714285699999</v>
        <stp/>
        <stp>StudyData</stp>
        <stp>ATR(S.JBL,MAType:=Sim,Period:=21)</stp>
        <stp>Bar</stp>
        <stp/>
        <stp>Close</stp>
        <stp>D</stp>
        <stp/>
        <stp/>
        <stp/>
        <stp/>
        <stp/>
        <stp>T</stp>
        <tr r="O261" s="1"/>
      </tp>
      <tp>
        <v>6.5166666666999999</v>
        <stp/>
        <stp>StudyData</stp>
        <stp>ATR(S.JNJ,MAType:=Sim,Period:=21)</stp>
        <stp>Bar</stp>
        <stp/>
        <stp>Close</stp>
        <stp>D</stp>
        <stp/>
        <stp/>
        <stp/>
        <stp/>
        <stp/>
        <stp>T</stp>
        <tr r="O264" s="1"/>
      </tp>
      <tp>
        <v>7.5319047618999999</v>
        <stp/>
        <stp>StudyData</stp>
        <stp>ATR(S.JPM,MAType:=Sim,Period:=21)</stp>
        <stp>Bar</stp>
        <stp/>
        <stp>Close</stp>
        <stp>D</stp>
        <stp/>
        <stp/>
        <stp/>
        <stp/>
        <stp/>
        <stp>T</stp>
        <tr r="O265" s="1"/>
      </tp>
      <tp>
        <v>9.5886453069000002</v>
        <stp/>
        <stp>StudyData</stp>
        <stp>S.VEEV</stp>
        <stp>StdDev</stp>
        <stp>InputChoice=Close,Period1=21</stp>
        <stp>STDDEV</stp>
        <stp>D</stp>
        <stp/>
        <stp>all</stp>
        <stp/>
        <stp/>
        <stp/>
        <stp>T</stp>
        <tr r="Q467" s="1"/>
      </tp>
      <tp>
        <v>0.37946853870000002</v>
        <stp/>
        <stp>StudyData</stp>
        <stp>S.VICI</stp>
        <stp>StdDev</stp>
        <stp>InputChoice=Close,Period1=21</stp>
        <stp>STDDEV</stp>
        <stp>D</stp>
        <stp/>
        <stp>all</stp>
        <stp/>
        <stp/>
        <stp/>
        <stp>T</stp>
        <tr r="Q468" s="1"/>
      </tp>
      <tp>
        <v>1.7077479833</v>
        <stp/>
        <stp>StudyData</stp>
        <stp>S.VLTO</stp>
        <stp>StdDev</stp>
        <stp>InputChoice=Close,Period1=21</stp>
        <stp>STDDEV</stp>
        <stp>D</stp>
        <stp/>
        <stp>all</stp>
        <stp/>
        <stp/>
        <stp/>
        <stp>T</stp>
        <tr r="Q470" s="1"/>
      </tp>
      <tp>
        <v>16.680638714899999</v>
        <stp/>
        <stp>StudyData</stp>
        <stp>S.VRTX</stp>
        <stp>StdDev</stp>
        <stp>InputChoice=Close,Period1=21</stp>
        <stp>STDDEV</stp>
        <stp>D</stp>
        <stp/>
        <stp>all</stp>
        <stp/>
        <stp/>
        <stp/>
        <stp>T</stp>
        <tr r="Q475" s="1"/>
      </tp>
      <tp>
        <v>8.7767719881000001</v>
        <stp/>
        <stp>StudyData</stp>
        <stp>S.VRSN</stp>
        <stp>StdDev</stp>
        <stp>InputChoice=Close,Period1=21</stp>
        <stp>STDDEV</stp>
        <stp>D</stp>
        <stp/>
        <stp>all</stp>
        <stp/>
        <stp/>
        <stp/>
        <stp>T</stp>
        <tr r="Q473" s="1"/>
      </tp>
      <tp>
        <v>7.2737501516999998</v>
        <stp/>
        <stp>StudyData</stp>
        <stp>S.VRSK</stp>
        <stp>StdDev</stp>
        <stp>InputChoice=Close,Period1=21</stp>
        <stp>STDDEV</stp>
        <stp>D</stp>
        <stp/>
        <stp>all</stp>
        <stp/>
        <stp/>
        <stp/>
        <stp>T</stp>
        <tr r="Q472" s="1"/>
      </tp>
      <tp>
        <v>0.47226525079999998</v>
        <stp/>
        <stp>StudyData</stp>
        <stp>S.VTRS</stp>
        <stp>StdDev</stp>
        <stp>InputChoice=Close,Period1=21</stp>
        <stp>STDDEV</stp>
        <stp>D</stp>
        <stp/>
        <stp>all</stp>
        <stp/>
        <stp/>
        <stp/>
        <stp>T</stp>
        <tr r="Q478" s="1"/>
      </tp>
      <tp>
        <v>-6.5202376018787112</v>
        <stp/>
        <stp>StudyData</stp>
        <stp>S.WDAY</stp>
        <stp>PCB</stp>
        <stp>BaseType=Index,Index=1</stp>
        <stp>Close</stp>
        <stp>W</stp>
        <stp>0</stp>
        <stp>all</stp>
        <stp/>
        <stp/>
        <stp/>
        <stp>T</stp>
        <tr r="I483" s="1"/>
      </tp>
      <tp>
        <v>10.553831073354027</v>
        <stp/>
        <stp>StudyData</stp>
        <stp>S.WDAY</stp>
        <stp>PCB</stp>
        <stp>BaseType=Index,Index=1</stp>
        <stp>Close</stp>
        <stp>Q</stp>
        <stp>0</stp>
        <stp>all</stp>
        <stp/>
        <stp/>
        <stp/>
        <stp>T</stp>
        <tr r="K483" s="1"/>
      </tp>
      <tp>
        <v>10.553831073354027</v>
        <stp/>
        <stp>StudyData</stp>
        <stp>S.WDAY</stp>
        <stp>PCB</stp>
        <stp>BaseType=Index,Index=1</stp>
        <stp>Close</stp>
        <stp>M</stp>
        <stp>0</stp>
        <stp>all</stp>
        <stp/>
        <stp/>
        <stp/>
        <stp>T</stp>
        <tr r="J483" s="1"/>
      </tp>
      <tp>
        <v>-36.986684048794118</v>
        <stp/>
        <stp>StudyData</stp>
        <stp>S.WDAY</stp>
        <stp>PCB</stp>
        <stp>BaseType=Index,Index=1</stp>
        <stp>Close</stp>
        <stp>A</stp>
        <stp>0</stp>
        <stp>all</stp>
        <stp/>
        <stp/>
        <stp/>
        <stp>T</stp>
        <tr r="L483" s="1"/>
      </tp>
      <tp>
        <v>-6.1714285714285619</v>
        <stp/>
        <stp>StudyData</stp>
        <stp>S.PSKY</stp>
        <stp>PCB</stp>
        <stp>BaseType=Index,Index=1</stp>
        <stp>Close</stp>
        <stp>W</stp>
        <stp>0</stp>
        <stp>all</stp>
        <stp/>
        <stp/>
        <stp/>
        <stp>T</stp>
        <tr r="I381" s="1"/>
      </tp>
      <tp>
        <v>-16.734279918864083</v>
        <stp/>
        <stp>StudyData</stp>
        <stp>S.PSKY</stp>
        <stp>PCB</stp>
        <stp>BaseType=Index,Index=1</stp>
        <stp>Close</stp>
        <stp>Q</stp>
        <stp>0</stp>
        <stp>all</stp>
        <stp/>
        <stp/>
        <stp/>
        <stp>T</stp>
        <tr r="K381" s="1"/>
      </tp>
      <tp>
        <v>-38.731343283582085</v>
        <stp/>
        <stp>StudyData</stp>
        <stp>S.PSKY</stp>
        <stp>PCB</stp>
        <stp>BaseType=Index,Index=1</stp>
        <stp>Close</stp>
        <stp>A</stp>
        <stp>0</stp>
        <stp>all</stp>
        <stp/>
        <stp/>
        <stp/>
        <stp>T</stp>
        <tr r="L381" s="1"/>
      </tp>
      <tp>
        <v>-16.734279918864083</v>
        <stp/>
        <stp>StudyData</stp>
        <stp>S.PSKY</stp>
        <stp>PCB</stp>
        <stp>BaseType=Index,Index=1</stp>
        <stp>Close</stp>
        <stp>M</stp>
        <stp>0</stp>
        <stp>all</stp>
        <stp/>
        <stp/>
        <stp/>
        <stp>T</stp>
        <tr r="J381" s="1"/>
      </tp>
      <tp>
        <v>-0.71004853496315501</v>
        <stp/>
        <stp>StudyData</stp>
        <stp>S.RVTY</stp>
        <stp>PCB</stp>
        <stp>BaseType=Index,Index=1</stp>
        <stp>Close</stp>
        <stp>M</stp>
        <stp>0</stp>
        <stp>all</stp>
        <stp/>
        <stp/>
        <stp/>
        <stp>T</stp>
        <tr r="J401" s="1"/>
      </tp>
      <tp>
        <v>14.180878552971574</v>
        <stp/>
        <stp>StudyData</stp>
        <stp>S.RVTY</stp>
        <stp>PCB</stp>
        <stp>BaseType=Index,Index=1</stp>
        <stp>Close</stp>
        <stp>A</stp>
        <stp>0</stp>
        <stp>all</stp>
        <stp/>
        <stp/>
        <stp/>
        <stp>T</stp>
        <tr r="L401" s="1"/>
      </tp>
      <tp>
        <v>-0.71004853496315501</v>
        <stp/>
        <stp>StudyData</stp>
        <stp>S.RVTY</stp>
        <stp>PCB</stp>
        <stp>BaseType=Index,Index=1</stp>
        <stp>Close</stp>
        <stp>Q</stp>
        <stp>0</stp>
        <stp>all</stp>
        <stp/>
        <stp/>
        <stp/>
        <stp>T</stp>
        <tr r="K401" s="1"/>
      </tp>
      <tp>
        <v>0.29051293690421531</v>
        <stp/>
        <stp>StudyData</stp>
        <stp>S.RVTY</stp>
        <stp>PCB</stp>
        <stp>BaseType=Index,Index=1</stp>
        <stp>Close</stp>
        <stp>W</stp>
        <stp>0</stp>
        <stp>all</stp>
        <stp/>
        <stp/>
        <stp/>
        <stp>T</stp>
        <tr r="I401" s="1"/>
      </tp>
      <tp>
        <v>-2.3826521506335907</v>
        <stp/>
        <stp>StudyData</stp>
        <stp>S.EBAY</stp>
        <stp>PCB</stp>
        <stp>BaseType=Index,Index=1</stp>
        <stp>Close</stp>
        <stp>W</stp>
        <stp>0</stp>
        <stp>all</stp>
        <stp/>
        <stp/>
        <stp/>
        <stp>T</stp>
        <tr r="I154" s="1"/>
      </tp>
      <tp>
        <v>-2.1118568232662187</v>
        <stp/>
        <stp>StudyData</stp>
        <stp>S.EBAY</stp>
        <stp>PCB</stp>
        <stp>BaseType=Index,Index=1</stp>
        <stp>Close</stp>
        <stp>Q</stp>
        <stp>0</stp>
        <stp>all</stp>
        <stp/>
        <stp/>
        <stp/>
        <stp>T</stp>
        <tr r="K154" s="1"/>
      </tp>
      <tp>
        <v>-2.1118568232662187</v>
        <stp/>
        <stp>StudyData</stp>
        <stp>S.EBAY</stp>
        <stp>PCB</stp>
        <stp>BaseType=Index,Index=1</stp>
        <stp>Close</stp>
        <stp>M</stp>
        <stp>0</stp>
        <stp>all</stp>
        <stp/>
        <stp/>
        <stp/>
        <stp>T</stp>
        <tr r="J154" s="1"/>
      </tp>
      <tp>
        <v>25.591274397244536</v>
        <stp/>
        <stp>StudyData</stp>
        <stp>S.EBAY</stp>
        <stp>PCB</stp>
        <stp>BaseType=Index,Index=1</stp>
        <stp>Close</stp>
        <stp>A</stp>
        <stp>0</stp>
        <stp>all</stp>
        <stp/>
        <stp/>
        <stp/>
        <stp>T</stp>
        <tr r="L154" s="1"/>
      </tp>
      <tp>
        <v>9.7549481621112175</v>
        <stp/>
        <stp>StudyData</stp>
        <stp>S.GDDY</stp>
        <stp>PCB</stp>
        <stp>BaseType=Index,Index=1</stp>
        <stp>Close</stp>
        <stp>Q</stp>
        <stp>0</stp>
        <stp>all</stp>
        <stp/>
        <stp/>
        <stp/>
        <stp>T</stp>
        <tr r="K203" s="1"/>
      </tp>
      <tp>
        <v>-1.2612612612612737</v>
        <stp/>
        <stp>StudyData</stp>
        <stp>S.GDDY</stp>
        <stp>PCB</stp>
        <stp>BaseType=Index,Index=1</stp>
        <stp>Close</stp>
        <stp>W</stp>
        <stp>0</stp>
        <stp>all</stp>
        <stp/>
        <stp/>
        <stp/>
        <stp>T</stp>
        <tr r="I203" s="1"/>
      </tp>
      <tp>
        <v>9.7549481621112175</v>
        <stp/>
        <stp>StudyData</stp>
        <stp>S.GDDY</stp>
        <stp>PCB</stp>
        <stp>BaseType=Index,Index=1</stp>
        <stp>Close</stp>
        <stp>M</stp>
        <stp>0</stp>
        <stp>all</stp>
        <stp/>
        <stp/>
        <stp/>
        <stp>T</stp>
        <tr r="J203" s="1"/>
      </tp>
      <tp>
        <v>-24.919406834300453</v>
        <stp/>
        <stp>StudyData</stp>
        <stp>S.GDDY</stp>
        <stp>PCB</stp>
        <stp>BaseType=Index,Index=1</stp>
        <stp>Close</stp>
        <stp>A</stp>
        <stp>0</stp>
        <stp>all</stp>
        <stp/>
        <stp/>
        <stp/>
        <stp>T</stp>
        <tr r="L203" s="1"/>
      </tp>
      <tp>
        <v>8.4097686181255469</v>
        <stp/>
        <stp>StudyData</stp>
        <stp>S.CASY</stp>
        <stp>PCB</stp>
        <stp>BaseType=Index,Index=1</stp>
        <stp>Close</stp>
        <stp>M</stp>
        <stp>0</stp>
        <stp>all</stp>
        <stp/>
        <stp/>
        <stp/>
        <stp>T</stp>
        <tr r="J78" s="1"/>
      </tp>
      <tp>
        <v>55.891878200141115</v>
        <stp/>
        <stp>StudyData</stp>
        <stp>S.CASY</stp>
        <stp>PCB</stp>
        <stp>BaseType=Index,Index=1</stp>
        <stp>Close</stp>
        <stp>A</stp>
        <stp>0</stp>
        <stp>all</stp>
        <stp/>
        <stp/>
        <stp/>
        <stp>T</stp>
        <tr r="L78" s="1"/>
      </tp>
      <tp>
        <v>0.29215941894030995</v>
        <stp/>
        <stp>StudyData</stp>
        <stp>S.CASY</stp>
        <stp>PCB</stp>
        <stp>BaseType=Index,Index=1</stp>
        <stp>Close</stp>
        <stp>W</stp>
        <stp>0</stp>
        <stp>all</stp>
        <stp/>
        <stp/>
        <stp/>
        <stp>T</stp>
        <tr r="I78" s="1"/>
      </tp>
      <tp>
        <v>8.4097686181255469</v>
        <stp/>
        <stp>StudyData</stp>
        <stp>S.CASY</stp>
        <stp>PCB</stp>
        <stp>BaseType=Index,Index=1</stp>
        <stp>Close</stp>
        <stp>Q</stp>
        <stp>0</stp>
        <stp>all</stp>
        <stp/>
        <stp/>
        <stp/>
        <stp>T</stp>
        <tr r="K78" s="1"/>
      </tp>
      <tp>
        <v>1.3094945187129128</v>
        <stp/>
        <stp>StudyData</stp>
        <stp>S.CPAY</stp>
        <stp>PCB</stp>
        <stp>BaseType=Index,Index=1</stp>
        <stp>Close</stp>
        <stp>W</stp>
        <stp>0</stp>
        <stp>all</stp>
        <stp/>
        <stp/>
        <stp/>
        <stp>T</stp>
        <tr r="I112" s="1"/>
      </tp>
      <tp>
        <v>11.195127074144088</v>
        <stp/>
        <stp>StudyData</stp>
        <stp>S.CPAY</stp>
        <stp>PCB</stp>
        <stp>BaseType=Index,Index=1</stp>
        <stp>Close</stp>
        <stp>Q</stp>
        <stp>0</stp>
        <stp>all</stp>
        <stp/>
        <stp/>
        <stp/>
        <stp>T</stp>
        <tr r="K112" s="1"/>
      </tp>
      <tp>
        <v>11.195127074144088</v>
        <stp/>
        <stp>StudyData</stp>
        <stp>S.CPAY</stp>
        <stp>PCB</stp>
        <stp>BaseType=Index,Index=1</stp>
        <stp>Close</stp>
        <stp>M</stp>
        <stp>0</stp>
        <stp>all</stp>
        <stp/>
        <stp/>
        <stp/>
        <stp>T</stp>
        <tr r="J112" s="1"/>
      </tp>
      <tp>
        <v>23.144917422656427</v>
        <stp/>
        <stp>StudyData</stp>
        <stp>S.CPAY</stp>
        <stp>PCB</stp>
        <stp>BaseType=Index,Index=1</stp>
        <stp>Close</stp>
        <stp>A</stp>
        <stp>0</stp>
        <stp>all</stp>
        <stp/>
        <stp/>
        <stp/>
        <stp>T</stp>
        <tr r="L112" s="1"/>
      </tp>
      <tp>
        <v>-5.0928439569985855</v>
        <stp/>
        <stp>StudyData</stp>
        <stp>S.ORLY</stp>
        <stp>PCB</stp>
        <stp>BaseType=Index,Index=1</stp>
        <stp>Close</stp>
        <stp>Q</stp>
        <stp>0</stp>
        <stp>all</stp>
        <stp/>
        <stp/>
        <stp/>
        <stp>T</stp>
        <tr r="K354" s="1"/>
      </tp>
      <tp>
        <v>1.568855316676361</v>
        <stp/>
        <stp>StudyData</stp>
        <stp>S.ORLY</stp>
        <stp>PCB</stp>
        <stp>BaseType=Index,Index=1</stp>
        <stp>Close</stp>
        <stp>W</stp>
        <stp>0</stp>
        <stp>all</stp>
        <stp/>
        <stp/>
        <stp/>
        <stp>T</stp>
        <tr r="I354" s="1"/>
      </tp>
      <tp>
        <v>-4.1771735555311942</v>
        <stp/>
        <stp>StudyData</stp>
        <stp>S.ORLY</stp>
        <stp>PCB</stp>
        <stp>BaseType=Index,Index=1</stp>
        <stp>Close</stp>
        <stp>A</stp>
        <stp>0</stp>
        <stp>all</stp>
        <stp/>
        <stp/>
        <stp/>
        <stp>T</stp>
        <tr r="L354" s="1"/>
      </tp>
      <tp>
        <v>-5.0928439569985855</v>
        <stp/>
        <stp>StudyData</stp>
        <stp>S.ORLY</stp>
        <stp>PCB</stp>
        <stp>BaseType=Index,Index=1</stp>
        <stp>Close</stp>
        <stp>M</stp>
        <stp>0</stp>
        <stp>all</stp>
        <stp/>
        <stp/>
        <stp/>
        <stp>T</stp>
        <tr r="J354" s="1"/>
      </tp>
      <tp>
        <v>0.35820895522388202</v>
        <stp/>
        <stp>StudyData</stp>
        <stp>S.INCY</stp>
        <stp>PCB</stp>
        <stp>BaseType=Index,Index=1</stp>
        <stp>Close</stp>
        <stp>W</stp>
        <stp>0</stp>
        <stp>all</stp>
        <stp/>
        <stp/>
        <stp/>
        <stp>T</stp>
        <tr r="I247" s="1"/>
      </tp>
      <tp>
        <v>3.8020465772759371</v>
        <stp/>
        <stp>StudyData</stp>
        <stp>S.INCY</stp>
        <stp>PCB</stp>
        <stp>BaseType=Index,Index=1</stp>
        <stp>Close</stp>
        <stp>Q</stp>
        <stp>0</stp>
        <stp>all</stp>
        <stp/>
        <stp/>
        <stp/>
        <stp>T</stp>
        <tr r="K247" s="1"/>
      </tp>
      <tp>
        <v>3.8020465772759371</v>
        <stp/>
        <stp>StudyData</stp>
        <stp>S.INCY</stp>
        <stp>PCB</stp>
        <stp>BaseType=Index,Index=1</stp>
        <stp>Close</stp>
        <stp>M</stp>
        <stp>0</stp>
        <stp>all</stp>
        <stp/>
        <stp/>
        <stp/>
        <stp>T</stp>
        <tr r="J247" s="1"/>
      </tp>
      <tp>
        <v>19.135364989369247</v>
        <stp/>
        <stp>StudyData</stp>
        <stp>S.INCY</stp>
        <stp>PCB</stp>
        <stp>BaseType=Index,Index=1</stp>
        <stp>Close</stp>
        <stp>A</stp>
        <stp>0</stp>
        <stp>all</stp>
        <stp/>
        <stp/>
        <stp/>
        <stp>T</stp>
        <tr r="L247" s="1"/>
      </tp>
      <tp>
        <v>-0.71866552383464322</v>
        <stp/>
        <stp>StudyData</stp>
        <stp>S.JKHY</stp>
        <stp>PCB</stp>
        <stp>BaseType=Index,Index=1</stp>
        <stp>Close</stp>
        <stp>W</stp>
        <stp>0</stp>
        <stp>all</stp>
        <stp/>
        <stp/>
        <stp/>
        <stp>T</stp>
        <tr r="I263" s="1"/>
      </tp>
      <tp>
        <v>9.3219108465224352</v>
        <stp/>
        <stp>StudyData</stp>
        <stp>S.JKHY</stp>
        <stp>PCB</stp>
        <stp>BaseType=Index,Index=1</stp>
        <stp>Close</stp>
        <stp>Q</stp>
        <stp>0</stp>
        <stp>all</stp>
        <stp/>
        <stp/>
        <stp/>
        <stp>T</stp>
        <tr r="K263" s="1"/>
      </tp>
      <tp>
        <v>-17.481367821131069</v>
        <stp/>
        <stp>StudyData</stp>
        <stp>S.JKHY</stp>
        <stp>PCB</stp>
        <stp>BaseType=Index,Index=1</stp>
        <stp>Close</stp>
        <stp>A</stp>
        <stp>0</stp>
        <stp>all</stp>
        <stp/>
        <stp/>
        <stp/>
        <stp>T</stp>
        <tr r="L263" s="1"/>
      </tp>
      <tp>
        <v>9.3219108465224352</v>
        <stp/>
        <stp>StudyData</stp>
        <stp>S.JKHY</stp>
        <stp>PCB</stp>
        <stp>BaseType=Index,Index=1</stp>
        <stp>Close</stp>
        <stp>M</stp>
        <stp>0</stp>
        <stp>all</stp>
        <stp/>
        <stp/>
        <stp/>
        <stp>T</stp>
        <tr r="J263" s="1"/>
      </tp>
      <tp>
        <v>4.0485714285999999</v>
        <stp/>
        <stp>StudyData</stp>
        <stp>ATR(S.ICE,MAType:=Sim,Period:=21)</stp>
        <stp>Bar</stp>
        <stp/>
        <stp>Close</stp>
        <stp>D</stp>
        <stp/>
        <stp/>
        <stp/>
        <stp/>
        <stp/>
        <stp>T</stp>
        <tr r="O243" s="1"/>
      </tp>
      <tp>
        <v>14.2819047619</v>
        <stp/>
        <stp>StudyData</stp>
        <stp>ATR(S.IBM,MAType:=Sim,Period:=21)</stp>
        <stp>Bar</stp>
        <stp/>
        <stp>Close</stp>
        <stp>D</stp>
        <stp/>
        <stp/>
        <stp/>
        <stp/>
        <stp/>
        <stp>T</stp>
        <tr r="O242" s="1"/>
      </tp>
      <tp>
        <v>4.7642857142999997</v>
        <stp/>
        <stp>StudyData</stp>
        <stp>ATR(S.IEX,MAType:=Sim,Period:=21)</stp>
        <stp>Bar</stp>
        <stp/>
        <stp>Close</stp>
        <stp>D</stp>
        <stp/>
        <stp/>
        <stp/>
        <stp/>
        <stp/>
        <stp>T</stp>
        <tr r="O245" s="1"/>
      </tp>
      <tp>
        <v>2.4666666667000001</v>
        <stp/>
        <stp>StudyData</stp>
        <stp>ATR(S.IFF,MAType:=Sim,Period:=21)</stp>
        <stp>Bar</stp>
        <stp/>
        <stp>Close</stp>
        <stp>D</stp>
        <stp/>
        <stp/>
        <stp/>
        <stp/>
        <stp/>
        <stp>T</stp>
        <tr r="O246" s="1"/>
      </tp>
      <tp>
        <v>6.5242857143000004</v>
        <stp/>
        <stp>StudyData</stp>
        <stp>ATR(S.IQV,MAType:=Sim,Period:=21)</stp>
        <stp>Bar</stp>
        <stp/>
        <stp>Close</stp>
        <stp>D</stp>
        <stp/>
        <stp/>
        <stp/>
        <stp/>
        <stp/>
        <stp>T</stp>
        <tr r="O252" s="1"/>
      </tp>
      <tp>
        <v>4.3228571429000002</v>
        <stp/>
        <stp>StudyData</stp>
        <stp>ATR(S.IRM,MAType:=Sim,Period:=21)</stp>
        <stp>Bar</stp>
        <stp/>
        <stp>Close</stp>
        <stp>D</stp>
        <stp/>
        <stp/>
        <stp/>
        <stp/>
        <stp/>
        <stp>T</stp>
        <tr r="O254" s="1"/>
      </tp>
      <tp>
        <v>5.9995238095000003</v>
        <stp/>
        <stp>StudyData</stp>
        <stp>ATR(S.ITW,MAType:=Sim,Period:=21)</stp>
        <stp>Bar</stp>
        <stp/>
        <stp>Close</stp>
        <stp>D</stp>
        <stp/>
        <stp/>
        <stp/>
        <stp/>
        <stp/>
        <stp>T</stp>
        <tr r="O257" s="1"/>
      </tp>
      <tp>
        <v>5.9892857142857077</v>
        <stp/>
        <stp>StudyData</stp>
        <stp>S.LH</stp>
        <stp>PCB</stp>
        <stp>BaseType=Index,Index=1</stp>
        <stp>Close</stp>
        <stp>Q</stp>
        <stp>0</stp>
        <stp>all</stp>
        <stp/>
        <stp/>
        <stp/>
        <stp>T</stp>
        <tr r="K281" s="1"/>
      </tp>
      <tp>
        <v>0.96307201570360201</v>
        <stp/>
        <stp>StudyData</stp>
        <stp>S.PH</stp>
        <stp>PCB</stp>
        <stp>BaseType=Index,Index=1</stp>
        <stp>Close</stp>
        <stp>M</stp>
        <stp>0</stp>
        <stp>all</stp>
        <stp/>
        <stp/>
        <stp/>
        <stp>T</stp>
        <tr r="J367" s="1"/>
      </tp>
      <tp>
        <v>4.7324957651044492</v>
        <stp/>
        <stp>StudyData</stp>
        <stp>S.LH</stp>
        <stp>PCB</stp>
        <stp>BaseType=Index,Index=1</stp>
        <stp>Close</stp>
        <stp>W</stp>
        <stp>0</stp>
        <stp>all</stp>
        <stp/>
        <stp/>
        <stp/>
        <stp>T</stp>
        <tr r="I281" s="1"/>
      </tp>
      <tp>
        <v>12.353235642122511</v>
        <stp/>
        <stp>StudyData</stp>
        <stp>S.PH</stp>
        <stp>PCB</stp>
        <stp>BaseType=Index,Index=1</stp>
        <stp>Close</stp>
        <stp>A</stp>
        <stp>0</stp>
        <stp>all</stp>
        <stp/>
        <stp/>
        <stp/>
        <stp>T</stp>
        <tr r="L367" s="1"/>
      </tp>
      <tp>
        <v>18.291613520408159</v>
        <stp/>
        <stp>StudyData</stp>
        <stp>S.LH</stp>
        <stp>PCB</stp>
        <stp>BaseType=Index,Index=1</stp>
        <stp>Close</stp>
        <stp>A</stp>
        <stp>0</stp>
        <stp>all</stp>
        <stp/>
        <stp/>
        <stp/>
        <stp>T</stp>
        <tr r="L281" s="1"/>
      </tp>
      <tp>
        <v>3.6015148812958362</v>
        <stp/>
        <stp>StudyData</stp>
        <stp>S.PH</stp>
        <stp>PCB</stp>
        <stp>BaseType=Index,Index=1</stp>
        <stp>Close</stp>
        <stp>W</stp>
        <stp>0</stp>
        <stp>all</stp>
        <stp/>
        <stp/>
        <stp/>
        <stp>T</stp>
        <tr r="I367" s="1"/>
      </tp>
      <tp>
        <v>5.9892857142857077</v>
        <stp/>
        <stp>StudyData</stp>
        <stp>S.LH</stp>
        <stp>PCB</stp>
        <stp>BaseType=Index,Index=1</stp>
        <stp>Close</stp>
        <stp>M</stp>
        <stp>0</stp>
        <stp>all</stp>
        <stp/>
        <stp/>
        <stp/>
        <stp>T</stp>
        <tr r="J281" s="1"/>
      </tp>
      <tp>
        <v>0.96307201570360201</v>
        <stp/>
        <stp>StudyData</stp>
        <stp>S.PH</stp>
        <stp>PCB</stp>
        <stp>BaseType=Index,Index=1</stp>
        <stp>Close</stp>
        <stp>Q</stp>
        <stp>0</stp>
        <stp>all</stp>
        <stp/>
        <stp/>
        <stp/>
        <stp>T</stp>
        <tr r="K367" s="1"/>
      </tp>
      <tp>
        <v>0.89904761899999996</v>
        <stp/>
        <stp>StudyData</stp>
        <stp>ATR(S.IVZ,MAType:=Sim,Period:=21)</stp>
        <stp>Bar</stp>
        <stp/>
        <stp>Close</stp>
        <stp>D</stp>
        <stp/>
        <stp/>
        <stp/>
        <stp/>
        <stp/>
        <stp>T</stp>
        <tr r="O258" s="1"/>
      </tp>
      <tp>
        <v>2.2380372839999998</v>
        <stp/>
        <stp>StudyData</stp>
        <stp>S.UBER</stp>
        <stp>StdDev</stp>
        <stp>InputChoice=Close,Period1=21</stp>
        <stp>STDDEV</stp>
        <stp>D</stp>
        <stp/>
        <stp>all</stp>
        <stp/>
        <stp/>
        <stp/>
        <stp>T</stp>
        <tr r="Q457" s="1"/>
      </tp>
      <tp>
        <v>12.785382491</v>
        <stp/>
        <stp>StudyData</stp>
        <stp>S.ULTA</stp>
        <stp>StdDev</stp>
        <stp>InputChoice=Close,Period1=21</stp>
        <stp>STDDEV</stp>
        <stp>D</stp>
        <stp/>
        <stp>all</stp>
        <stp/>
        <stp/>
        <stp/>
        <stp>T</stp>
        <tr r="Q460" s="1"/>
      </tp>
      <tp>
        <v>124.4019047619</v>
        <stp/>
        <stp>StudyData</stp>
        <stp>S.PCAR</stp>
        <stp>MA</stp>
        <stp>InputChoice=Close,MAType=Sim,Period=21</stp>
        <stp>MA</stp>
        <stp>D</stp>
        <stp/>
        <stp>all</stp>
        <stp/>
        <stp/>
        <stp/>
        <stp>T</stp>
        <tr r="P359" s="1"/>
      </tp>
      <tp>
        <v>186.53333333329999</v>
        <stp/>
        <stp>StudyData</stp>
        <stp>S.CTAS</stp>
        <stp>MA</stp>
        <stp>InputChoice=Close,MAType=Sim,Period=21</stp>
        <stp>MA</stp>
        <stp>D</stp>
        <stp/>
        <stp>all</stp>
        <stp/>
        <stp/>
        <stp/>
        <stp>T</stp>
        <tr r="P122" s="1"/>
      </tp>
      <tp>
        <v>162.51095238100001</v>
        <stp/>
        <stp>StudyData</stp>
        <stp>S.NTAP</stp>
        <stp>MA</stp>
        <stp>InputChoice=Close,MAType=Sim,Period=21</stp>
        <stp>MA</stp>
        <stp>D</stp>
        <stp/>
        <stp>all</stp>
        <stp/>
        <stp/>
        <stp/>
        <stp>T</stp>
        <tr r="P340" s="1"/>
      </tp>
      <tp>
        <v>-3.8995027479717357</v>
        <stp/>
        <stp>StudyData</stp>
        <stp>S.VRTX</stp>
        <stp>PCB</stp>
        <stp>BaseType=Index,Index=1</stp>
        <stp>Close</stp>
        <stp>M</stp>
        <stp>0</stp>
        <stp>all</stp>
        <stp/>
        <stp/>
        <stp/>
        <stp>T</stp>
        <tr r="J475" s="1"/>
      </tp>
      <tp>
        <v>5.2938062466913705</v>
        <stp/>
        <stp>StudyData</stp>
        <stp>S.VRTX</stp>
        <stp>PCB</stp>
        <stp>BaseType=Index,Index=1</stp>
        <stp>Close</stp>
        <stp>A</stp>
        <stp>0</stp>
        <stp>all</stp>
        <stp/>
        <stp/>
        <stp/>
        <stp>T</stp>
        <tr r="L475" s="1"/>
      </tp>
      <tp>
        <v>-3.8995027479717357</v>
        <stp/>
        <stp>StudyData</stp>
        <stp>S.VRTX</stp>
        <stp>PCB</stp>
        <stp>BaseType=Index,Index=1</stp>
        <stp>Close</stp>
        <stp>Q</stp>
        <stp>0</stp>
        <stp>all</stp>
        <stp/>
        <stp/>
        <stp/>
        <stp>T</stp>
        <tr r="K475" s="1"/>
      </tp>
      <tp>
        <v>-1.7069906311129455</v>
        <stp/>
        <stp>StudyData</stp>
        <stp>S.VRTX</stp>
        <stp>PCB</stp>
        <stp>BaseType=Index,Index=1</stp>
        <stp>Close</stp>
        <stp>W</stp>
        <stp>0</stp>
        <stp>all</stp>
        <stp/>
        <stp/>
        <stp/>
        <stp>T</stp>
        <tr r="I475" s="1"/>
      </tp>
      <tp>
        <v>86.673333333299993</v>
        <stp/>
        <stp>StudyData</stp>
        <stp>S.NDAQ</stp>
        <stp>MA</stp>
        <stp>InputChoice=Close,MAType=Sim,Period=21</stp>
        <stp>MA</stp>
        <stp>D</stp>
        <stp/>
        <stp>all</stp>
        <stp/>
        <stp/>
        <stp/>
        <stp>T</stp>
        <tr r="P329" s="1"/>
      </tp>
      <tp>
        <v>1.2212515599928599</v>
        <stp/>
        <stp>StudyData</stp>
        <stp>S.PAYX</stp>
        <stp>PCB</stp>
        <stp>BaseType=Index,Index=1</stp>
        <stp>Close</stp>
        <stp>A</stp>
        <stp>0</stp>
        <stp>all</stp>
        <stp/>
        <stp/>
        <stp/>
        <stp>T</stp>
        <tr r="L358" s="1"/>
      </tp>
      <tp>
        <v>15.478490796298178</v>
        <stp/>
        <stp>StudyData</stp>
        <stp>S.PAYX</stp>
        <stp>PCB</stp>
        <stp>BaseType=Index,Index=1</stp>
        <stp>Close</stp>
        <stp>M</stp>
        <stp>0</stp>
        <stp>all</stp>
        <stp/>
        <stp/>
        <stp/>
        <stp>T</stp>
        <tr r="J358" s="1"/>
      </tp>
      <tp>
        <v>-0.73432992394440366</v>
        <stp/>
        <stp>StudyData</stp>
        <stp>S.PAYX</stp>
        <stp>PCB</stp>
        <stp>BaseType=Index,Index=1</stp>
        <stp>Close</stp>
        <stp>W</stp>
        <stp>0</stp>
        <stp>all</stp>
        <stp/>
        <stp/>
        <stp/>
        <stp>T</stp>
        <tr r="I358" s="1"/>
      </tp>
      <tp>
        <v>15.478490796298178</v>
        <stp/>
        <stp>StudyData</stp>
        <stp>S.PAYX</stp>
        <stp>PCB</stp>
        <stp>BaseType=Index,Index=1</stp>
        <stp>Close</stp>
        <stp>Q</stp>
        <stp>0</stp>
        <stp>all</stp>
        <stp/>
        <stp/>
        <stp/>
        <stp>T</stp>
        <tr r="K358" s="1"/>
      </tp>
      <tp>
        <v>1.0372834915353775</v>
        <stp/>
        <stp>StudyData</stp>
        <stp>S.SBUX</stp>
        <stp>PCB</stp>
        <stp>BaseType=Index,Index=1</stp>
        <stp>Close</stp>
        <stp>M</stp>
        <stp>0</stp>
        <stp>all</stp>
        <stp/>
        <stp/>
        <stp/>
        <stp>T</stp>
        <tr r="J403" s="1"/>
      </tp>
      <tp>
        <v>22.610141313383195</v>
        <stp/>
        <stp>StudyData</stp>
        <stp>S.SBUX</stp>
        <stp>PCB</stp>
        <stp>BaseType=Index,Index=1</stp>
        <stp>Close</stp>
        <stp>A</stp>
        <stp>0</stp>
        <stp>all</stp>
        <stp/>
        <stp/>
        <stp/>
        <stp>T</stp>
        <tr r="L403" s="1"/>
      </tp>
      <tp>
        <v>1.0372834915353775</v>
        <stp/>
        <stp>StudyData</stp>
        <stp>S.SBUX</stp>
        <stp>PCB</stp>
        <stp>BaseType=Index,Index=1</stp>
        <stp>Close</stp>
        <stp>Q</stp>
        <stp>0</stp>
        <stp>all</stp>
        <stp/>
        <stp/>
        <stp/>
        <stp>T</stp>
        <tr r="K403" s="1"/>
      </tp>
      <tp>
        <v>-2.1234240212342486</v>
        <stp/>
        <stp>StudyData</stp>
        <stp>S.SBUX</stp>
        <stp>PCB</stp>
        <stp>BaseType=Index,Index=1</stp>
        <stp>Close</stp>
        <stp>W</stp>
        <stp>0</stp>
        <stp>all</stp>
        <stp/>
        <stp/>
        <stp/>
        <stp>T</stp>
        <tr r="I403" s="1"/>
      </tp>
      <tp>
        <v>593.31952380949997</v>
        <stp/>
        <stp>StudyData</stp>
        <stp>S.AMAT</stp>
        <stp>MA</stp>
        <stp>InputChoice=Close,MAType=Sim,Period=21</stp>
        <stp>MA</stp>
        <stp>D</stp>
        <stp/>
        <stp>all</stp>
        <stp/>
        <stp/>
        <stp/>
        <stp>T</stp>
        <tr r="P26" s="1"/>
      </tp>
      <tp>
        <v>135.58047619050001</v>
        <stp/>
        <stp>StudyData</stp>
        <stp>S.WDAY</stp>
        <stp>MA</stp>
        <stp>InputChoice=Close,MAType=Sim,Period=21</stp>
        <stp>MA</stp>
        <stp>D</stp>
        <stp/>
        <stp>all</stp>
        <stp/>
        <stp/>
        <stp/>
        <stp>T</stp>
        <tr r="P483" s="1"/>
      </tp>
      <tp>
        <v>112.52142857139999</v>
        <stp/>
        <stp>StudyData</stp>
        <stp>S.EBAY</stp>
        <stp>MA</stp>
        <stp>InputChoice=Close,MAType=Sim,Period=21</stp>
        <stp>MA</stp>
        <stp>D</stp>
        <stp/>
        <stp>all</stp>
        <stp/>
        <stp/>
        <stp/>
        <stp>T</stp>
        <tr r="P154" s="1"/>
      </tp>
      <tp>
        <v>353.97095238100002</v>
        <stp/>
        <stp>StudyData</stp>
        <stp>S.CPAY</stp>
        <stp>MA</stp>
        <stp>InputChoice=Close,MAType=Sim,Period=21</stp>
        <stp>MA</stp>
        <stp>D</stp>
        <stp/>
        <stp>all</stp>
        <stp/>
        <stp/>
        <stp/>
        <stp>T</stp>
        <tr r="P112" s="1"/>
      </tp>
      <tp>
        <v>6.2980392156862752</v>
        <stp/>
        <stp>StudyData</stp>
        <stp>S.EQIX</stp>
        <stp>PCB</stp>
        <stp>BaseType=Index,Index=1</stp>
        <stp>Close</stp>
        <stp>W</stp>
        <stp>0</stp>
        <stp>all</stp>
        <stp/>
        <stp/>
        <stp/>
        <stp>T</stp>
        <tr r="I166" s="1"/>
      </tp>
      <tp>
        <v>4.0148121144677038</v>
        <stp/>
        <stp>StudyData</stp>
        <stp>S.EQIX</stp>
        <stp>PCB</stp>
        <stp>BaseType=Index,Index=1</stp>
        <stp>Close</stp>
        <stp>Q</stp>
        <stp>0</stp>
        <stp>all</stp>
        <stp/>
        <stp/>
        <stp/>
        <stp>T</stp>
        <tr r="K166" s="1"/>
      </tp>
      <tp>
        <v>41.516132400542972</v>
        <stp/>
        <stp>StudyData</stp>
        <stp>S.EQIX</stp>
        <stp>PCB</stp>
        <stp>BaseType=Index,Index=1</stp>
        <stp>Close</stp>
        <stp>A</stp>
        <stp>0</stp>
        <stp>all</stp>
        <stp/>
        <stp/>
        <stp/>
        <stp>T</stp>
        <tr r="L166" s="1"/>
      </tp>
      <tp>
        <v>4.0148121144677038</v>
        <stp/>
        <stp>StudyData</stp>
        <stp>S.EQIX</stp>
        <stp>PCB</stp>
        <stp>BaseType=Index,Index=1</stp>
        <stp>Close</stp>
        <stp>M</stp>
        <stp>0</stp>
        <stp>all</stp>
        <stp/>
        <stp/>
        <stp/>
        <stp>T</stp>
        <tr r="J166" s="1"/>
      </tp>
      <tp>
        <v>181.9847619048</v>
        <stp/>
        <stp>StudyData</stp>
        <stp>S.SBAC</stp>
        <stp>MA</stp>
        <stp>InputChoice=Close,MAType=Sim,Period=21</stp>
        <stp>MA</stp>
        <stp>D</stp>
        <stp/>
        <stp>all</stp>
        <stp/>
        <stp/>
        <stp/>
        <stp>T</stp>
        <tr r="P402" s="1"/>
      </tp>
      <tp>
        <v>233.31523809519999</v>
        <stp/>
        <stp>StudyData</stp>
        <stp>S.KLAC</stp>
        <stp>MA</stp>
        <stp>InputChoice=Close,MAType=Sim,Period=21</stp>
        <stp>MA</stp>
        <stp>D</stp>
        <stp/>
        <stp>all</stp>
        <stp/>
        <stp/>
        <stp/>
        <stp>T</stp>
        <tr r="P272" s="1"/>
      </tp>
      <tp>
        <v>-26.877275251434558</v>
        <stp/>
        <stp>StudyData</stp>
        <stp>S.FLEX</stp>
        <stp>PCB</stp>
        <stp>BaseType=Index,Index=1</stp>
        <stp>Close</stp>
        <stp>Q</stp>
        <stp>0</stp>
        <stp>all</stp>
        <stp/>
        <stp/>
        <stp/>
        <stp>T</stp>
        <tr r="K195" s="1"/>
      </tp>
      <tp>
        <v>-0.62054507337525777</v>
        <stp/>
        <stp>StudyData</stp>
        <stp>S.FLEX</stp>
        <stp>PCB</stp>
        <stp>BaseType=Index,Index=1</stp>
        <stp>Close</stp>
        <stp>W</stp>
        <stp>0</stp>
        <stp>all</stp>
        <stp/>
        <stp/>
        <stp/>
        <stp>T</stp>
        <tr r="I195" s="1"/>
      </tp>
      <tp>
        <v>-26.877275251434558</v>
        <stp/>
        <stp>StudyData</stp>
        <stp>S.FLEX</stp>
        <stp>PCB</stp>
        <stp>BaseType=Index,Index=1</stp>
        <stp>Close</stp>
        <stp>M</stp>
        <stp>0</stp>
        <stp>all</stp>
        <stp/>
        <stp/>
        <stp/>
        <stp>T</stp>
        <tr r="J195" s="1"/>
      </tp>
      <tp>
        <v>96.143661039390935</v>
        <stp/>
        <stp>StudyData</stp>
        <stp>S.FLEX</stp>
        <stp>PCB</stp>
        <stp>BaseType=Index,Index=1</stp>
        <stp>Close</stp>
        <stp>A</stp>
        <stp>0</stp>
        <stp>all</stp>
        <stp/>
        <stp/>
        <stp/>
        <stp>T</stp>
        <tr r="L195" s="1"/>
      </tp>
      <tp>
        <v>-2.5821895946377373</v>
        <stp/>
        <stp>StudyData</stp>
        <stp>S.LRCX</stp>
        <stp>PCB</stp>
        <stp>BaseType=Index,Index=1</stp>
        <stp>Close</stp>
        <stp>W</stp>
        <stp>0</stp>
        <stp>all</stp>
        <stp/>
        <stp/>
        <stp/>
        <stp>T</stp>
        <tr r="I290" s="1"/>
      </tp>
      <tp>
        <v>-29.566381279856003</v>
        <stp/>
        <stp>StudyData</stp>
        <stp>S.LRCX</stp>
        <stp>PCB</stp>
        <stp>BaseType=Index,Index=1</stp>
        <stp>Close</stp>
        <stp>Q</stp>
        <stp>0</stp>
        <stp>all</stp>
        <stp/>
        <stp/>
        <stp/>
        <stp>T</stp>
        <tr r="K290" s="1"/>
      </tp>
      <tp>
        <v>-29.566381279856003</v>
        <stp/>
        <stp>StudyData</stp>
        <stp>S.LRCX</stp>
        <stp>PCB</stp>
        <stp>BaseType=Index,Index=1</stp>
        <stp>Close</stp>
        <stp>M</stp>
        <stp>0</stp>
        <stp>all</stp>
        <stp/>
        <stp/>
        <stp/>
        <stp>T</stp>
        <tr r="J290" s="1"/>
      </tp>
      <tp>
        <v>78.297698329244056</v>
        <stp/>
        <stp>StudyData</stp>
        <stp>S.LRCX</stp>
        <stp>PCB</stp>
        <stp>BaseType=Index,Index=1</stp>
        <stp>Close</stp>
        <stp>A</stp>
        <stp>0</stp>
        <stp>all</stp>
        <stp/>
        <stp/>
        <stp/>
        <stp>T</stp>
        <tr r="L290" s="1"/>
      </tp>
      <tp>
        <v>-1.834733893557426</v>
        <stp/>
        <stp>StudyData</stp>
        <stp>S.NFLX</stp>
        <stp>PCB</stp>
        <stp>BaseType=Index,Index=1</stp>
        <stp>Close</stp>
        <stp>Q</stp>
        <stp>0</stp>
        <stp>all</stp>
        <stp/>
        <stp/>
        <stp/>
        <stp>T</stp>
        <tr r="K333" s="1"/>
      </tp>
      <tp>
        <v>1.6533720087019588</v>
        <stp/>
        <stp>StudyData</stp>
        <stp>S.NFLX</stp>
        <stp>PCB</stp>
        <stp>BaseType=Index,Index=1</stp>
        <stp>Close</stp>
        <stp>W</stp>
        <stp>0</stp>
        <stp>all</stp>
        <stp/>
        <stp/>
        <stp/>
        <stp>T</stp>
        <tr r="I333" s="1"/>
      </tp>
      <tp>
        <v>-25.245307167235495</v>
        <stp/>
        <stp>StudyData</stp>
        <stp>S.NFLX</stp>
        <stp>PCB</stp>
        <stp>BaseType=Index,Index=1</stp>
        <stp>Close</stp>
        <stp>A</stp>
        <stp>0</stp>
        <stp>all</stp>
        <stp/>
        <stp/>
        <stp/>
        <stp>T</stp>
        <tr r="L333" s="1"/>
      </tp>
      <tp>
        <v>-1.834733893557426</v>
        <stp/>
        <stp>StudyData</stp>
        <stp>S.NFLX</stp>
        <stp>PCB</stp>
        <stp>BaseType=Index,Index=1</stp>
        <stp>Close</stp>
        <stp>M</stp>
        <stp>0</stp>
        <stp>all</stp>
        <stp/>
        <stp/>
        <stp/>
        <stp>T</stp>
        <tr r="J333" s="1"/>
      </tp>
      <tp>
        <v>-19.542370626579743</v>
        <stp/>
        <stp>StudyData</stp>
        <stp>S.IDXX</stp>
        <stp>PCB</stp>
        <stp>BaseType=Index,Index=1</stp>
        <stp>Close</stp>
        <stp>A</stp>
        <stp>0</stp>
        <stp>all</stp>
        <stp/>
        <stp/>
        <stp/>
        <stp>T</stp>
        <tr r="L244" s="1"/>
      </tp>
      <tp>
        <v>3.3963984499658064</v>
        <stp/>
        <stp>StudyData</stp>
        <stp>S.IDXX</stp>
        <stp>PCB</stp>
        <stp>BaseType=Index,Index=1</stp>
        <stp>Close</stp>
        <stp>M</stp>
        <stp>0</stp>
        <stp>all</stp>
        <stp/>
        <stp/>
        <stp/>
        <stp>T</stp>
        <tr r="J244" s="1"/>
      </tp>
      <tp>
        <v>-4.0744395883265199</v>
        <stp/>
        <stp>StudyData</stp>
        <stp>S.IDXX</stp>
        <stp>PCB</stp>
        <stp>BaseType=Index,Index=1</stp>
        <stp>Close</stp>
        <stp>W</stp>
        <stp>0</stp>
        <stp>all</stp>
        <stp/>
        <stp/>
        <stp/>
        <stp>T</stp>
        <tr r="I244" s="1"/>
      </tp>
      <tp>
        <v>3.3963984499658064</v>
        <stp/>
        <stp>StudyData</stp>
        <stp>S.IDXX</stp>
        <stp>PCB</stp>
        <stp>BaseType=Index,Index=1</stp>
        <stp>Close</stp>
        <stp>Q</stp>
        <stp>0</stp>
        <stp>all</stp>
        <stp/>
        <stp/>
        <stp/>
        <stp>T</stp>
        <tr r="K244" s="1"/>
      </tp>
      <tp>
        <v>17.912857142899998</v>
        <stp/>
        <stp>StudyData</stp>
        <stp>S.HBAN</stp>
        <stp>MA</stp>
        <stp>InputChoice=Close,MAType=Sim,Period=21</stp>
        <stp>MA</stp>
        <stp>D</stp>
        <stp/>
        <stp>all</stp>
        <stp/>
        <stp/>
        <stp/>
        <stp>T</stp>
        <tr r="P223" s="1"/>
      </tp>
      <tp>
        <v>119.47047619049999</v>
        <stp/>
        <stp>StudyData</stp>
        <stp>S.AKAM</stp>
        <stp>MA</stp>
        <stp>InputChoice=Close,MAType=Sim,Period=21</stp>
        <stp>MA</stp>
        <stp>D</stp>
        <stp/>
        <stp>all</stp>
        <stp/>
        <stp/>
        <stp/>
        <stp>T</stp>
        <tr r="P21" s="1"/>
      </tp>
      <tp>
        <v>1.0547619048000001</v>
        <stp/>
        <stp>StudyData</stp>
        <stp>ATR(S.HAL,MAType:=Sim,Period:=21)</stp>
        <stp>Bar</stp>
        <stp/>
        <stp>Close</stp>
        <stp>D</stp>
        <stp/>
        <stp/>
        <stp/>
        <stp/>
        <stp/>
        <stp>T</stp>
        <tr r="O221" s="1"/>
      </tp>
      <tp>
        <v>2.5533333332999999</v>
        <stp/>
        <stp>StudyData</stp>
        <stp>ATR(S.HAS,MAType:=Sim,Period:=21)</stp>
        <stp>Bar</stp>
        <stp/>
        <stp>Close</stp>
        <stp>D</stp>
        <stp/>
        <stp/>
        <stp/>
        <stp/>
        <stp/>
        <stp>T</stp>
        <tr r="O222" s="1"/>
      </tp>
      <tp>
        <v>13.1714285714</v>
        <stp/>
        <stp>StudyData</stp>
        <stp>ATR(S.HCA,MAType:=Sim,Period:=21)</stp>
        <stp>Bar</stp>
        <stp/>
        <stp>Close</stp>
        <stp>D</stp>
        <stp/>
        <stp/>
        <stp/>
        <stp/>
        <stp/>
        <stp>T</stp>
        <tr r="O224" s="1"/>
      </tp>
      <tp>
        <v>3.1023809523999999</v>
        <stp/>
        <stp>StudyData</stp>
        <stp>ATR(S.HIG,MAType:=Sim,Period:=21)</stp>
        <stp>Bar</stp>
        <stp/>
        <stp>Close</stp>
        <stp>D</stp>
        <stp/>
        <stp/>
        <stp/>
        <stp/>
        <stp/>
        <stp>T</stp>
        <tr r="O226" s="1"/>
      </tp>
      <tp>
        <v>7.6019047619000002</v>
        <stp/>
        <stp>StudyData</stp>
        <stp>ATR(S.HII,MAType:=Sim,Period:=21)</stp>
        <stp>Bar</stp>
        <stp/>
        <stp>Close</stp>
        <stp>D</stp>
        <stp/>
        <stp/>
        <stp/>
        <stp/>
        <stp/>
        <stp>T</stp>
        <tr r="O227" s="1"/>
      </tp>
      <tp>
        <v>7.4538095238000004</v>
        <stp/>
        <stp>StudyData</stp>
        <stp>ATR(S.HLT,MAType:=Sim,Period:=21)</stp>
        <stp>Bar</stp>
        <stp/>
        <stp>Close</stp>
        <stp>D</stp>
        <stp/>
        <stp/>
        <stp/>
        <stp/>
        <stp/>
        <stp>T</stp>
        <tr r="O228" s="1"/>
      </tp>
      <tp>
        <v>8.7742857142999995</v>
        <stp/>
        <stp>StudyData</stp>
        <stp>ATR(S.HON,MAType:=Sim,Period:=21)</stp>
        <stp>Bar</stp>
        <stp/>
        <stp>Close</stp>
        <stp>D</stp>
        <stp/>
        <stp/>
        <stp/>
        <stp/>
        <stp/>
        <stp>T</stp>
        <tr r="O229" s="1"/>
      </tp>
      <tp>
        <v>2.6752380952000001</v>
        <stp/>
        <stp>StudyData</stp>
        <stp>ATR(S.HPE,MAType:=Sim,Period:=21)</stp>
        <stp>Bar</stp>
        <stp/>
        <stp>Close</stp>
        <stp>D</stp>
        <stp/>
        <stp/>
        <stp/>
        <stp/>
        <stp/>
        <stp>T</stp>
        <tr r="O232" s="1"/>
      </tp>
      <tp>
        <v>0.92857142859999997</v>
        <stp/>
        <stp>StudyData</stp>
        <stp>ATR(S.HPQ,MAType:=Sim,Period:=21)</stp>
        <stp>Bar</stp>
        <stp/>
        <stp>Close</stp>
        <stp>D</stp>
        <stp/>
        <stp/>
        <stp/>
        <stp/>
        <stp/>
        <stp>T</stp>
        <tr r="O233" s="1"/>
      </tp>
      <tp>
        <v>0.54619047620000005</v>
        <stp/>
        <stp>StudyData</stp>
        <stp>ATR(S.HST,MAType:=Sim,Period:=21)</stp>
        <stp>Bar</stp>
        <stp/>
        <stp>Close</stp>
        <stp>D</stp>
        <stp/>
        <stp/>
        <stp/>
        <stp/>
        <stp/>
        <stp>T</stp>
        <tr r="O236" s="1"/>
      </tp>
      <tp>
        <v>4.5695238094999997</v>
        <stp/>
        <stp>StudyData</stp>
        <stp>ATR(S.HSY,MAType:=Sim,Period:=21)</stp>
        <stp>Bar</stp>
        <stp/>
        <stp>Close</stp>
        <stp>D</stp>
        <stp/>
        <stp/>
        <stp/>
        <stp/>
        <stp/>
        <stp>T</stp>
        <tr r="O237" s="1"/>
      </tp>
      <tp>
        <v>0.63047619050000003</v>
        <stp/>
        <stp>StudyData</stp>
        <stp>ATR(S.HRL,MAType:=Sim,Period:=21)</stp>
        <stp>Bar</stp>
        <stp/>
        <stp>Close</stp>
        <stp>D</stp>
        <stp/>
        <stp/>
        <stp/>
        <stp/>
        <stp/>
        <stp>T</stp>
        <tr r="O234" s="1"/>
      </tp>
      <tp>
        <v>14.8804761905</v>
        <stp/>
        <stp>StudyData</stp>
        <stp>ATR(S.HUM,MAType:=Sim,Period:=21)</stp>
        <stp>Bar</stp>
        <stp/>
        <stp>Close</stp>
        <stp>D</stp>
        <stp/>
        <stp/>
        <stp/>
        <stp/>
        <stp/>
        <stp>T</stp>
        <tr r="O239" s="1"/>
      </tp>
      <tp>
        <v>-1.8296529968454354</v>
        <stp/>
        <stp>StudyData</stp>
        <stp>S.NI</stp>
        <stp>PCB</stp>
        <stp>BaseType=Index,Index=1</stp>
        <stp>Close</stp>
        <stp>Q</stp>
        <stp>0</stp>
        <stp>all</stp>
        <stp/>
        <stp/>
        <stp/>
        <stp>T</stp>
        <tr r="K334" s="1"/>
      </tp>
      <tp>
        <v>1.5224010439321349</v>
        <stp/>
        <stp>StudyData</stp>
        <stp>S.NI</stp>
        <stp>PCB</stp>
        <stp>BaseType=Index,Index=1</stp>
        <stp>Close</stp>
        <stp>W</stp>
        <stp>0</stp>
        <stp>all</stp>
        <stp/>
        <stp/>
        <stp/>
        <stp>T</stp>
        <tr r="I334" s="1"/>
      </tp>
      <tp>
        <v>2.8850595132350345</v>
        <stp/>
        <stp>StudyData</stp>
        <stp>S.CI</stp>
        <stp>PCB</stp>
        <stp>BaseType=Index,Index=1</stp>
        <stp>Close</stp>
        <stp>W</stp>
        <stp>0</stp>
        <stp>all</stp>
        <stp/>
        <stp/>
        <stp/>
        <stp>T</stp>
        <tr r="I93" s="1"/>
      </tp>
      <tp>
        <v>5.0384503772489788</v>
        <stp/>
        <stp>StudyData</stp>
        <stp>S.CI</stp>
        <stp>PCB</stp>
        <stp>BaseType=Index,Index=1</stp>
        <stp>Close</stp>
        <stp>Q</stp>
        <stp>0</stp>
        <stp>all</stp>
        <stp/>
        <stp/>
        <stp/>
        <stp>T</stp>
        <tr r="K93" s="1"/>
      </tp>
      <tp>
        <v>11.781609195402304</v>
        <stp/>
        <stp>StudyData</stp>
        <stp>S.NI</stp>
        <stp>PCB</stp>
        <stp>BaseType=Index,Index=1</stp>
        <stp>Close</stp>
        <stp>A</stp>
        <stp>0</stp>
        <stp>all</stp>
        <stp/>
        <stp/>
        <stp/>
        <stp>T</stp>
        <tr r="L334" s="1"/>
      </tp>
      <tp>
        <v>5.0384503772489788</v>
        <stp/>
        <stp>StudyData</stp>
        <stp>S.CI</stp>
        <stp>PCB</stp>
        <stp>BaseType=Index,Index=1</stp>
        <stp>Close</stp>
        <stp>M</stp>
        <stp>0</stp>
        <stp>all</stp>
        <stp/>
        <stp/>
        <stp/>
        <stp>T</stp>
        <tr r="J93" s="1"/>
      </tp>
      <tp>
        <v>-1.8296529968454354</v>
        <stp/>
        <stp>StudyData</stp>
        <stp>S.NI</stp>
        <stp>PCB</stp>
        <stp>BaseType=Index,Index=1</stp>
        <stp>Close</stp>
        <stp>M</stp>
        <stp>0</stp>
        <stp>all</stp>
        <stp/>
        <stp/>
        <stp/>
        <stp>T</stp>
        <tr r="J334" s="1"/>
      </tp>
      <tp>
        <v>5.2101878428950235</v>
        <stp/>
        <stp>StudyData</stp>
        <stp>S.CI</stp>
        <stp>PCB</stp>
        <stp>BaseType=Index,Index=1</stp>
        <stp>Close</stp>
        <stp>A</stp>
        <stp>0</stp>
        <stp>all</stp>
        <stp/>
        <stp/>
        <stp/>
        <stp>T</stp>
        <tr r="L93" s="1"/>
      </tp>
      <tp>
        <v>8.7814285713999993</v>
        <stp/>
        <stp>StudyData</stp>
        <stp>ATR(S.HWM,MAType:=Sim,Period:=21)</stp>
        <stp>Bar</stp>
        <stp/>
        <stp>Close</stp>
        <stp>D</stp>
        <stp/>
        <stp/>
        <stp/>
        <stp/>
        <stp/>
        <stp>T</stp>
        <tr r="O240" s="1"/>
      </tp>
      <tp>
        <v>0.42333306549999999</v>
        <stp/>
        <stp>StudyData</stp>
        <stp>S.TECH</stp>
        <stp>StdDev</stp>
        <stp>InputChoice=Close,Period1=21</stp>
        <stp>STDDEV</stp>
        <stp>D</stp>
        <stp/>
        <stp>all</stp>
        <stp/>
        <stp/>
        <stp/>
        <stp>T</stp>
        <tr r="Q432" s="1"/>
      </tp>
      <tp>
        <v>7.5085313835000003</v>
        <stp/>
        <stp>StudyData</stp>
        <stp>S.TMUS</stp>
        <stp>StdDev</stp>
        <stp>InputChoice=Close,Period1=21</stp>
        <stp>STDDEV</stp>
        <stp>D</stp>
        <stp/>
        <stp>all</stp>
        <stp/>
        <stp/>
        <stp/>
        <stp>T</stp>
        <tr r="Q440" s="1"/>
      </tp>
      <tp>
        <v>7.7351315349999998</v>
        <stp/>
        <stp>StudyData</stp>
        <stp>S.TRGP</stp>
        <stp>StdDev</stp>
        <stp>InputChoice=Close,Period1=21</stp>
        <stp>STDDEV</stp>
        <stp>D</stp>
        <stp/>
        <stp>all</stp>
        <stp/>
        <stp/>
        <stp/>
        <stp>T</stp>
        <tr r="Q443" s="1"/>
      </tp>
      <tp>
        <v>3.1266517992999998</v>
        <stp/>
        <stp>StudyData</stp>
        <stp>S.TROW</stp>
        <stp>StdDev</stp>
        <stp>InputChoice=Close,Period1=21</stp>
        <stp>STDDEV</stp>
        <stp>D</stp>
        <stp/>
        <stp>all</stp>
        <stp/>
        <stp/>
        <stp/>
        <stp>T</stp>
        <tr r="Q445" s="1"/>
      </tp>
      <tp>
        <v>1.0987704941000001</v>
        <stp/>
        <stp>StudyData</stp>
        <stp>S.TRMB</stp>
        <stp>StdDev</stp>
        <stp>InputChoice=Close,Period1=21</stp>
        <stp>STDDEV</stp>
        <stp>D</stp>
        <stp/>
        <stp>all</stp>
        <stp/>
        <stp/>
        <stp/>
        <stp>T</stp>
        <tr r="Q444" s="1"/>
      </tp>
      <tp>
        <v>0.71199633110000005</v>
        <stp/>
        <stp>StudyData</stp>
        <stp>S.TSCO</stp>
        <stp>StdDev</stp>
        <stp>InputChoice=Close,Period1=21</stp>
        <stp>STDDEV</stp>
        <stp>D</stp>
        <stp/>
        <stp>all</stp>
        <stp/>
        <stp/>
        <stp/>
        <stp>T</stp>
        <tr r="Q447" s="1"/>
      </tp>
      <tp>
        <v>27.952851898399999</v>
        <stp/>
        <stp>StudyData</stp>
        <stp>S.TSLA</stp>
        <stp>StdDev</stp>
        <stp>InputChoice=Close,Period1=21</stp>
        <stp>STDDEV</stp>
        <stp>D</stp>
        <stp/>
        <stp>all</stp>
        <stp/>
        <stp/>
        <stp/>
        <stp>T</stp>
        <tr r="Q448" s="1"/>
      </tp>
      <tp>
        <v>8.0821287972999993</v>
        <stp/>
        <stp>StudyData</stp>
        <stp>S.TTWO</stp>
        <stp>StdDev</stp>
        <stp>InputChoice=Close,Period1=21</stp>
        <stp>STDDEV</stp>
        <stp>D</stp>
        <stp/>
        <stp>all</stp>
        <stp/>
        <stp/>
        <stp/>
        <stp>T</stp>
        <tr r="Q452" s="1"/>
      </tp>
      <tp>
        <v>385.27</v>
        <stp/>
        <stp>StudyData</stp>
        <stp>S.MSFT</stp>
        <stp>MA</stp>
        <stp>InputChoice=Close,MAType=Sim,Period=21</stp>
        <stp>MA</stp>
        <stp>D</stp>
        <stp/>
        <stp>all</stp>
        <stp/>
        <stp/>
        <stp/>
        <stp>T</stp>
        <tr r="P323" s="1"/>
      </tp>
      <tp>
        <v>225.48857142860001</v>
        <stp/>
        <stp>StudyData</stp>
        <stp>S.ODFL</stp>
        <stp>MA</stp>
        <stp>InputChoice=Close,MAType=Sim,Period=21</stp>
        <stp>MA</stp>
        <stp>D</stp>
        <stp/>
        <stp>all</stp>
        <stp/>
        <stp/>
        <stp/>
        <stp>T</stp>
        <tr r="P349" s="1"/>
      </tp>
      <tp>
        <v>2.2219047618999999</v>
        <stp/>
        <stp>StudyData</stp>
        <stp>ATR(S.OKE,MAType:=Sim,Period:=21)</stp>
        <stp>Bar</stp>
        <stp/>
        <stp>Close</stp>
        <stp>D</stp>
        <stp/>
        <stp/>
        <stp/>
        <stp/>
        <stp/>
        <stp>T</stp>
        <tr r="O350" s="1"/>
      </tp>
      <tp>
        <v>2.6323809524000001</v>
        <stp/>
        <stp>StudyData</stp>
        <stp>ATR(S.OMC,MAType:=Sim,Period:=21)</stp>
        <stp>Bar</stp>
        <stp/>
        <stp>Close</stp>
        <stp>D</stp>
        <stp/>
        <stp/>
        <stp/>
        <stp/>
        <stp/>
        <stp>T</stp>
        <tr r="O351" s="1"/>
      </tp>
      <tp>
        <v>-8.1764332557647599</v>
        <stp/>
        <stp>StudyData</stp>
        <stp>S.ON</stp>
        <stp>PCB</stp>
        <stp>BaseType=Index,Index=1</stp>
        <stp>Close</stp>
        <stp>Q</stp>
        <stp>0</stp>
        <stp>all</stp>
        <stp/>
        <stp/>
        <stp/>
        <stp>T</stp>
        <tr r="K352" s="1"/>
      </tp>
      <tp>
        <v>-0.64095227194689508</v>
        <stp/>
        <stp>StudyData</stp>
        <stp>S.ON</stp>
        <stp>PCB</stp>
        <stp>BaseType=Index,Index=1</stp>
        <stp>Close</stp>
        <stp>W</stp>
        <stp>0</stp>
        <stp>all</stp>
        <stp/>
        <stp/>
        <stp/>
        <stp>T</stp>
        <tr r="I352" s="1"/>
      </tp>
      <tp>
        <v>60.31394275161589</v>
        <stp/>
        <stp>StudyData</stp>
        <stp>S.ON</stp>
        <stp>PCB</stp>
        <stp>BaseType=Index,Index=1</stp>
        <stp>Close</stp>
        <stp>A</stp>
        <stp>0</stp>
        <stp>all</stp>
        <stp/>
        <stp/>
        <stp/>
        <stp>T</stp>
        <tr r="L352" s="1"/>
      </tp>
      <tp>
        <v>-8.1764332557647599</v>
        <stp/>
        <stp>StudyData</stp>
        <stp>S.ON</stp>
        <stp>PCB</stp>
        <stp>BaseType=Index,Index=1</stp>
        <stp>Close</stp>
        <stp>M</stp>
        <stp>0</stp>
        <stp>all</stp>
        <stp/>
        <stp/>
        <stp/>
        <stp>T</stp>
        <tr r="J352" s="1"/>
      </tp>
      <tp>
        <v>1.4990476189999999</v>
        <stp/>
        <stp>StudyData</stp>
        <stp>ATR(S.OXY,MAType:=Sim,Period:=21)</stp>
        <stp>Bar</stp>
        <stp/>
        <stp>Close</stp>
        <stp>D</stp>
        <stp/>
        <stp/>
        <stp/>
        <stp/>
        <stp/>
        <stp>T</stp>
        <tr r="O356" s="1"/>
      </tp>
      <tp>
        <v>4.2801953883000001</v>
        <stp/>
        <stp>StudyData</stp>
        <stp>S.SBAC</stp>
        <stp>StdDev</stp>
        <stp>InputChoice=Close,Period1=21</stp>
        <stp>STDDEV</stp>
        <stp>D</stp>
        <stp/>
        <stp>all</stp>
        <stp/>
        <stp/>
        <stp/>
        <stp>T</stp>
        <tr r="Q402" s="1"/>
      </tp>
      <tp>
        <v>1.5757193944000001</v>
        <stp/>
        <stp>StudyData</stp>
        <stp>S.SBUX</stp>
        <stp>StdDev</stp>
        <stp>InputChoice=Close,Period1=21</stp>
        <stp>STDDEV</stp>
        <stp>D</stp>
        <stp/>
        <stp>all</stp>
        <stp/>
        <stp/>
        <stp/>
        <stp>T</stp>
        <tr r="Q403" s="1"/>
      </tp>
      <tp>
        <v>4.4653324232999996</v>
        <stp/>
        <stp>StudyData</stp>
        <stp>S.SCHW</stp>
        <stp>StdDev</stp>
        <stp>InputChoice=Close,Period1=21</stp>
        <stp>STDDEV</stp>
        <stp>D</stp>
        <stp/>
        <stp>all</stp>
        <stp/>
        <stp/>
        <stp/>
        <stp>T</stp>
        <tr r="Q404" s="1"/>
      </tp>
      <tp>
        <v>271.66108033820001</v>
        <stp/>
        <stp>StudyData</stp>
        <stp>S.SNDK</stp>
        <stp>StdDev</stp>
        <stp>InputChoice=Close,Period1=21</stp>
        <stp>STDDEV</stp>
        <stp>D</stp>
        <stp/>
        <stp>all</stp>
        <stp/>
        <stp/>
        <stp/>
        <stp>T</stp>
        <tr r="Q410" s="1"/>
      </tp>
      <tp>
        <v>29.026700500600001</v>
        <stp/>
        <stp>StudyData</stp>
        <stp>S.SNPS</stp>
        <stp>StdDev</stp>
        <stp>InputChoice=Close,Period1=21</stp>
        <stp>STDDEV</stp>
        <stp>D</stp>
        <stp/>
        <stp>all</stp>
        <stp/>
        <stp/>
        <stp/>
        <stp>T</stp>
        <tr r="Q411" s="1"/>
      </tp>
      <tp>
        <v>1.5549560879</v>
        <stp/>
        <stp>StudyData</stp>
        <stp>S.SOLV</stp>
        <stp>StdDev</stp>
        <stp>InputChoice=Close,Period1=21</stp>
        <stp>STDDEV</stp>
        <stp>D</stp>
        <stp/>
        <stp>all</stp>
        <stp/>
        <stp/>
        <stp/>
        <stp>T</stp>
        <tr r="Q413" s="1"/>
      </tp>
      <tp>
        <v>2.1646675235999999</v>
        <stp/>
        <stp>StudyData</stp>
        <stp>S.SMCI</stp>
        <stp>StdDev</stp>
        <stp>InputChoice=Close,Period1=21</stp>
        <stp>STDDEV</stp>
        <stp>D</stp>
        <stp/>
        <stp>all</stp>
        <stp/>
        <stp/>
        <stp/>
        <stp>T</stp>
        <tr r="Q408" s="1"/>
      </tp>
      <tp>
        <v>16.120726057399999</v>
        <stp/>
        <stp>StudyData</stp>
        <stp>S.SPGI</stp>
        <stp>StdDev</stp>
        <stp>InputChoice=Close,Period1=21</stp>
        <stp>STDDEV</stp>
        <stp>D</stp>
        <stp/>
        <stp>all</stp>
        <stp/>
        <stp/>
        <stp/>
        <stp>T</stp>
        <tr r="Q415" s="1"/>
      </tp>
      <tp>
        <v>3.8235119970000002</v>
        <stp/>
        <stp>StudyData</stp>
        <stp>S.SWKS</stp>
        <stp>StdDev</stp>
        <stp>InputChoice=Close,Period1=21</stp>
        <stp>STDDEV</stp>
        <stp>D</stp>
        <stp/>
        <stp>all</stp>
        <stp/>
        <stp/>
        <stp/>
        <stp>T</stp>
        <tr r="Q424" s="1"/>
      </tp>
      <tp>
        <v>7.8485950039999999</v>
        <stp/>
        <stp>StudyData</stp>
        <stp>S.STLD</stp>
        <stp>StdDev</stp>
        <stp>InputChoice=Close,Period1=21</stp>
        <stp>STDDEV</stp>
        <stp>D</stp>
        <stp/>
        <stp>all</stp>
        <stp/>
        <stp/>
        <stp/>
        <stp>T</stp>
        <tr r="Q418" s="1"/>
      </tp>
      <tp>
        <v>275.24142857139998</v>
        <stp/>
        <stp>StudyData</stp>
        <stp>S.TRGP</stp>
        <stp>MA</stp>
        <stp>InputChoice=Close,MAType=Sim,Period=21</stp>
        <stp>MA</stp>
        <stp>D</stp>
        <stp/>
        <stp>all</stp>
        <stp/>
        <stp/>
        <stp/>
        <stp>T</stp>
        <tr r="P443" s="1"/>
      </tp>
      <tp>
        <v>28.911428571399998</v>
        <stp/>
        <stp>StudyData</stp>
        <stp>S.CSGP</stp>
        <stp>MA</stp>
        <stp>InputChoice=Close,MAType=Sim,Period=21</stp>
        <stp>MA</stp>
        <stp>D</stp>
        <stp/>
        <stp>all</stp>
        <stp/>
        <stp/>
        <stp/>
        <stp>T</stp>
        <tr r="P120" s="1"/>
      </tp>
      <tp>
        <v>430.63761904760003</v>
        <stp/>
        <stp>StudyData</stp>
        <stp>S.SPGI</stp>
        <stp>MA</stp>
        <stp>InputChoice=Close,MAType=Sim,Period=21</stp>
        <stp>MA</stp>
        <stp>D</stp>
        <stp/>
        <stp>all</stp>
        <stp/>
        <stp/>
        <stp/>
        <stp>T</stp>
        <tr r="P415" s="1"/>
      </tp>
      <tp>
        <v>654.97619047620003</v>
        <stp/>
        <stp>StudyData</stp>
        <stp>S.REGN</stp>
        <stp>MA</stp>
        <stp>InputChoice=Close,MAType=Sim,Period=21</stp>
        <stp>MA</stp>
        <stp>D</stp>
        <stp/>
        <stp>all</stp>
        <stp/>
        <stp/>
        <stp/>
        <stp>T</stp>
        <tr r="P390" s="1"/>
      </tp>
      <tp>
        <v>177.32809523809999</v>
        <stp/>
        <stp>StudyData</stp>
        <stp>S.ALGN</stp>
        <stp>MA</stp>
        <stp>InputChoice=Close,MAType=Sim,Period=21</stp>
        <stp>MA</stp>
        <stp>D</stp>
        <stp/>
        <stp>all</stp>
        <stp/>
        <stp/>
        <stp/>
        <stp>T</stp>
        <tr r="P23" s="1"/>
      </tp>
      <tp>
        <v>364.51095238099998</v>
        <stp/>
        <stp>StudyData</stp>
        <stp>S.AMGN</stp>
        <stp>MA</stp>
        <stp>InputChoice=Close,MAType=Sim,Period=21</stp>
        <stp>MA</stp>
        <stp>D</stp>
        <stp/>
        <stp>all</stp>
        <stp/>
        <stp/>
        <stp/>
        <stp>T</stp>
        <tr r="P30" s="1"/>
      </tp>
      <tp>
        <v>381.28285714290001</v>
        <stp/>
        <stp>StudyData</stp>
        <stp>S.AVGO</stp>
        <stp>MA</stp>
        <stp>InputChoice=Close,MAType=Sim,Period=21</stp>
        <stp>MA</stp>
        <stp>D</stp>
        <stp/>
        <stp>all</stp>
        <stp/>
        <stp/>
        <stp/>
        <stp>T</stp>
        <tr r="P47" s="1"/>
      </tp>
      <tp>
        <v>100.2933333333</v>
        <stp/>
        <stp>StudyData</stp>
        <stp>S.ACGL</stp>
        <stp>MA</stp>
        <stp>InputChoice=Close,MAType=Sim,Period=21</stp>
        <stp>MA</stp>
        <stp>D</stp>
        <stp/>
        <stp>all</stp>
        <stp/>
        <stp/>
        <stp/>
        <stp>T</stp>
        <tr r="P7" s="1"/>
      </tp>
      <tp>
        <v>1.5709523809999999</v>
        <stp/>
        <stp>StudyData</stp>
        <stp>ATR(S.NEE,MAType:=Sim,Period:=21)</stp>
        <stp>Bar</stp>
        <stp/>
        <stp>Close</stp>
        <stp>D</stp>
        <stp/>
        <stp/>
        <stp/>
        <stp/>
        <stp/>
        <stp>T</stp>
        <tr r="O331" s="1"/>
      </tp>
      <tp>
        <v>3.2061904762000002</v>
        <stp/>
        <stp>StudyData</stp>
        <stp>ATR(S.NEM,MAType:=Sim,Period:=21)</stp>
        <stp>Bar</stp>
        <stp/>
        <stp>Close</stp>
        <stp>D</stp>
        <stp/>
        <stp/>
        <stp/>
        <stp/>
        <stp/>
        <stp>T</stp>
        <tr r="O332" s="1"/>
      </tp>
      <tp>
        <v>1.4666666666999999</v>
        <stp/>
        <stp>StudyData</stp>
        <stp>ATR(S.NKE,MAType:=Sim,Period:=21)</stp>
        <stp>Bar</stp>
        <stp/>
        <stp>Close</stp>
        <stp>D</stp>
        <stp/>
        <stp/>
        <stp/>
        <stp/>
        <stp/>
        <stp>T</stp>
        <tr r="O335" s="1"/>
      </tp>
      <tp>
        <v>15.7876190476</v>
        <stp/>
        <stp>StudyData</stp>
        <stp>ATR(S.NOC,MAType:=Sim,Period:=21)</stp>
        <stp>Bar</stp>
        <stp/>
        <stp>Close</stp>
        <stp>D</stp>
        <stp/>
        <stp/>
        <stp/>
        <stp/>
        <stp/>
        <stp>T</stp>
        <tr r="O336" s="1"/>
      </tp>
      <tp>
        <v>6.0342857143000002</v>
        <stp/>
        <stp>StudyData</stp>
        <stp>ATR(S.NOW,MAType:=Sim,Period:=21)</stp>
        <stp>Bar</stp>
        <stp/>
        <stp>Close</stp>
        <stp>D</stp>
        <stp/>
        <stp/>
        <stp/>
        <stp/>
        <stp/>
        <stp>T</stp>
        <tr r="O337" s="1"/>
      </tp>
      <tp>
        <v>6.8685714286000001</v>
        <stp/>
        <stp>StudyData</stp>
        <stp>ATR(S.NSC,MAType:=Sim,Period:=21)</stp>
        <stp>Bar</stp>
        <stp/>
        <stp>Close</stp>
        <stp>D</stp>
        <stp/>
        <stp/>
        <stp/>
        <stp/>
        <stp/>
        <stp>T</stp>
        <tr r="O339" s="1"/>
      </tp>
      <tp>
        <v>5.4738095238</v>
        <stp/>
        <stp>StudyData</stp>
        <stp>ATR(S.NRG,MAType:=Sim,Period:=21)</stp>
        <stp>Bar</stp>
        <stp/>
        <stp>Close</stp>
        <stp>D</stp>
        <stp/>
        <stp/>
        <stp/>
        <stp/>
        <stp/>
        <stp>T</stp>
        <tr r="O338" s="1"/>
      </tp>
      <tp>
        <v>7.0742857143000002</v>
        <stp/>
        <stp>StudyData</stp>
        <stp>ATR(S.NUE,MAType:=Sim,Period:=21)</stp>
        <stp>Bar</stp>
        <stp/>
        <stp>Close</stp>
        <stp>D</stp>
        <stp/>
        <stp/>
        <stp/>
        <stp/>
        <stp/>
        <stp>T</stp>
        <tr r="O342" s="1"/>
      </tp>
      <tp>
        <v>1.6090272698777472</v>
        <stp/>
        <stp>StudyData</stp>
        <stp>S.SO</stp>
        <stp>PCB</stp>
        <stp>BaseType=Index,Index=1</stp>
        <stp>Close</stp>
        <stp>M</stp>
        <stp>0</stp>
        <stp>all</stp>
        <stp/>
        <stp/>
        <stp/>
        <stp>T</stp>
        <tr r="J412" s="1"/>
      </tp>
      <tp>
        <v>0.84600294261892794</v>
        <stp/>
        <stp>StudyData</stp>
        <stp>S.KO</stp>
        <stp>PCB</stp>
        <stp>BaseType=Index,Index=1</stp>
        <stp>Close</stp>
        <stp>W</stp>
        <stp>0</stp>
        <stp>all</stp>
        <stp/>
        <stp/>
        <stp/>
        <stp>T</stp>
        <tr r="I275" s="1"/>
      </tp>
      <tp>
        <v>1.4454482279360557</v>
        <stp/>
        <stp>StudyData</stp>
        <stp>S.MO</stp>
        <stp>PCB</stp>
        <stp>BaseType=Index,Index=1</stp>
        <stp>Close</stp>
        <stp>Q</stp>
        <stp>0</stp>
        <stp>all</stp>
        <stp/>
        <stp/>
        <stp/>
        <stp>T</stp>
        <tr r="K313" s="1"/>
      </tp>
      <tp>
        <v>1.2058570198105132</v>
        <stp/>
        <stp>StudyData</stp>
        <stp>S.KO</stp>
        <stp>PCB</stp>
        <stp>BaseType=Index,Index=1</stp>
        <stp>Close</stp>
        <stp>Q</stp>
        <stp>0</stp>
        <stp>all</stp>
        <stp/>
        <stp/>
        <stp/>
        <stp>T</stp>
        <tr r="K275" s="1"/>
      </tp>
      <tp>
        <v>-1.6439832906616534</v>
        <stp/>
        <stp>StudyData</stp>
        <stp>S.MO</stp>
        <stp>PCB</stp>
        <stp>BaseType=Index,Index=1</stp>
        <stp>Close</stp>
        <stp>W</stp>
        <stp>0</stp>
        <stp>all</stp>
        <stp/>
        <stp/>
        <stp/>
        <stp>T</stp>
        <tr r="I313" s="1"/>
      </tp>
      <tp>
        <v>11.525229357798162</v>
        <stp/>
        <stp>StudyData</stp>
        <stp>S.SO</stp>
        <stp>PCB</stp>
        <stp>BaseType=Index,Index=1</stp>
        <stp>Close</stp>
        <stp>A</stp>
        <stp>0</stp>
        <stp>all</stp>
        <stp/>
        <stp/>
        <stp/>
        <stp>T</stp>
        <tr r="L412" s="1"/>
      </tp>
      <tp>
        <v>26.586888657648267</v>
        <stp/>
        <stp>StudyData</stp>
        <stp>S.MO</stp>
        <stp>PCB</stp>
        <stp>BaseType=Index,Index=1</stp>
        <stp>Close</stp>
        <stp>A</stp>
        <stp>0</stp>
        <stp>all</stp>
        <stp/>
        <stp/>
        <stp/>
        <stp>T</stp>
        <tr r="L313" s="1"/>
      </tp>
      <tp>
        <v>17.651265913317129</v>
        <stp/>
        <stp>StudyData</stp>
        <stp>S.KO</stp>
        <stp>PCB</stp>
        <stp>BaseType=Index,Index=1</stp>
        <stp>Close</stp>
        <stp>A</stp>
        <stp>0</stp>
        <stp>all</stp>
        <stp/>
        <stp/>
        <stp/>
        <stp>T</stp>
        <tr r="L275" s="1"/>
      </tp>
      <tp>
        <v>1.2058570198105132</v>
        <stp/>
        <stp>StudyData</stp>
        <stp>S.KO</stp>
        <stp>PCB</stp>
        <stp>BaseType=Index,Index=1</stp>
        <stp>Close</stp>
        <stp>M</stp>
        <stp>0</stp>
        <stp>all</stp>
        <stp/>
        <stp/>
        <stp/>
        <stp>T</stp>
        <tr r="J275" s="1"/>
      </tp>
      <tp>
        <v>2.0461699895068239</v>
        <stp/>
        <stp>StudyData</stp>
        <stp>S.SO</stp>
        <stp>PCB</stp>
        <stp>BaseType=Index,Index=1</stp>
        <stp>Close</stp>
        <stp>W</stp>
        <stp>0</stp>
        <stp>all</stp>
        <stp/>
        <stp/>
        <stp/>
        <stp>T</stp>
        <tr r="I412" s="1"/>
      </tp>
      <tp>
        <v>1.6090272698777472</v>
        <stp/>
        <stp>StudyData</stp>
        <stp>S.SO</stp>
        <stp>PCB</stp>
        <stp>BaseType=Index,Index=1</stp>
        <stp>Close</stp>
        <stp>Q</stp>
        <stp>0</stp>
        <stp>all</stp>
        <stp/>
        <stp/>
        <stp/>
        <stp>T</stp>
        <tr r="K412" s="1"/>
      </tp>
      <tp>
        <v>1.4454482279360557</v>
        <stp/>
        <stp>StudyData</stp>
        <stp>S.MO</stp>
        <stp>PCB</stp>
        <stp>BaseType=Index,Index=1</stp>
        <stp>Close</stp>
        <stp>M</stp>
        <stp>0</stp>
        <stp>all</stp>
        <stp/>
        <stp/>
        <stp/>
        <stp>T</stp>
        <tr r="J313" s="1"/>
      </tp>
      <tp>
        <v>0.87857142860000004</v>
        <stp/>
        <stp>StudyData</stp>
        <stp>ATR(S.NWS,MAType:=Sim,Period:=21)</stp>
        <stp>Bar</stp>
        <stp/>
        <stp>Close</stp>
        <stp>D</stp>
        <stp/>
        <stp/>
        <stp/>
        <stp/>
        <stp/>
        <stp>T</stp>
        <tr r="O345" s="1"/>
      </tp>
      <tp>
        <v>197.09238095239999</v>
        <stp/>
        <stp>StudyData</stp>
        <stp>ATR(S.NVR,MAType:=Sim,Period:=21)</stp>
        <stp>Bar</stp>
        <stp/>
        <stp>Close</stp>
        <stp>D</stp>
        <stp/>
        <stp/>
        <stp/>
        <stp/>
        <stp/>
        <stp>T</stp>
        <tr r="O344" s="1"/>
      </tp>
      <tp>
        <v>18.091193457700001</v>
        <stp/>
        <stp>StudyData</stp>
        <stp>S.REGN</stp>
        <stp>StdDev</stp>
        <stp>InputChoice=Close,Period1=21</stp>
        <stp>STDDEV</stp>
        <stp>D</stp>
        <stp/>
        <stp>all</stp>
        <stp/>
        <stp/>
        <stp/>
        <stp>T</stp>
        <tr r="Q390" s="1"/>
      </tp>
      <tp>
        <v>9.8553920000000002</v>
        <stp/>
        <stp>StudyData</stp>
        <stp>S.ROST</stp>
        <stp>StdDev</stp>
        <stp>InputChoice=Close,Period1=21</stp>
        <stp>STDDEV</stp>
        <stp>D</stp>
        <stp/>
        <stp>all</stp>
        <stp/>
        <stp/>
        <stp/>
        <stp>T</stp>
        <tr r="Q398" s="1"/>
      </tp>
      <tp>
        <v>1.6428833676000001</v>
        <stp/>
        <stp>StudyData</stp>
        <stp>S.RVTY</stp>
        <stp>StdDev</stp>
        <stp>InputChoice=Close,Period1=21</stp>
        <stp>STDDEV</stp>
        <stp>D</stp>
        <stp/>
        <stp>all</stp>
        <stp/>
        <stp/>
        <stp/>
        <stp>T</stp>
        <tr r="Q401" s="1"/>
      </tp>
      <tp>
        <v>78.407142857099998</v>
        <stp/>
        <stp>StudyData</stp>
        <stp>S.BLDR</stp>
        <stp>MA</stp>
        <stp>InputChoice=Close,MAType=Sim,Period=21</stp>
        <stp>MA</stp>
        <stp>D</stp>
        <stp/>
        <stp>all</stp>
        <stp/>
        <stp/>
        <stp/>
        <stp>T</stp>
        <tr r="P65" s="1"/>
      </tp>
      <tp>
        <v>89.008571428600007</v>
        <stp/>
        <stp>StudyData</stp>
        <stp>S.GDDY</stp>
        <stp>MA</stp>
        <stp>InputChoice=Close,MAType=Sim,Period=21</stp>
        <stp>MA</stp>
        <stp>D</stp>
        <stp/>
        <stp>all</stp>
        <stp/>
        <stp/>
        <stp/>
        <stp>T</stp>
        <tr r="P203" s="1"/>
      </tp>
      <tp>
        <v>202.96904761900001</v>
        <stp/>
        <stp>StudyData</stp>
        <stp>S.NVDA</stp>
        <stp>MA</stp>
        <stp>InputChoice=Close,MAType=Sim,Period=21</stp>
        <stp>MA</stp>
        <stp>D</stp>
        <stp/>
        <stp>all</stp>
        <stp/>
        <stp/>
        <stp/>
        <stp>T</stp>
        <tr r="P343" s="1"/>
      </tp>
      <tp>
        <v>160.25190476189999</v>
        <stp/>
        <stp>StudyData</stp>
        <stp>S.PODD</stp>
        <stp>MA</stp>
        <stp>InputChoice=Close,MAType=Sim,Period=21</stp>
        <stp>MA</stp>
        <stp>D</stp>
        <stp/>
        <stp>all</stp>
        <stp/>
        <stp/>
        <stp/>
        <stp>T</stp>
        <tr r="P376" s="1"/>
      </tp>
      <tp>
        <v>1753.7976190475999</v>
        <stp/>
        <stp>StudyData</stp>
        <stp>S.SNDK</stp>
        <stp>MA</stp>
        <stp>InputChoice=Close,MAType=Sim,Period=21</stp>
        <stp>MA</stp>
        <stp>D</stp>
        <stp/>
        <stp>all</stp>
        <stp/>
        <stp/>
        <stp/>
        <stp>T</stp>
        <tr r="P410" s="1"/>
      </tp>
      <tp>
        <v>2.5642857143</v>
        <stp/>
        <stp>StudyData</stp>
        <stp>ATR(S.MAA,MAType:=Sim,Period:=21)</stp>
        <stp>Bar</stp>
        <stp/>
        <stp>Close</stp>
        <stp>D</stp>
        <stp/>
        <stp/>
        <stp/>
        <stp/>
        <stp/>
        <stp>T</stp>
        <tr r="O297" s="1"/>
      </tp>
      <tp>
        <v>8.2552380951999993</v>
        <stp/>
        <stp>StudyData</stp>
        <stp>ATR(S.MAR,MAType:=Sim,Period:=21)</stp>
        <stp>Bar</stp>
        <stp/>
        <stp>Close</stp>
        <stp>D</stp>
        <stp/>
        <stp/>
        <stp/>
        <stp/>
        <stp/>
        <stp>T</stp>
        <tr r="O298" s="1"/>
      </tp>
      <tp>
        <v>2.2023809524</v>
        <stp/>
        <stp>StudyData</stp>
        <stp>ATR(S.MAS,MAType:=Sim,Period:=21)</stp>
        <stp>Bar</stp>
        <stp/>
        <stp>Close</stp>
        <stp>D</stp>
        <stp/>
        <stp/>
        <stp/>
        <stp/>
        <stp/>
        <stp>T</stp>
        <tr r="O299" s="1"/>
      </tp>
      <tp>
        <v>6.0119047619000003</v>
        <stp/>
        <stp>StudyData</stp>
        <stp>ATR(S.MCD,MAType:=Sim,Period:=21)</stp>
        <stp>Bar</stp>
        <stp/>
        <stp>Close</stp>
        <stp>D</stp>
        <stp/>
        <stp/>
        <stp/>
        <stp/>
        <stp/>
        <stp>T</stp>
        <tr r="O300" s="1"/>
      </tp>
      <tp>
        <v>14.630952381</v>
        <stp/>
        <stp>StudyData</stp>
        <stp>ATR(S.MCO,MAType:=Sim,Period:=21)</stp>
        <stp>Bar</stp>
        <stp/>
        <stp>Close</stp>
        <stp>D</stp>
        <stp/>
        <stp/>
        <stp/>
        <stp/>
        <stp/>
        <stp>T</stp>
        <tr r="O303" s="1"/>
      </tp>
      <tp>
        <v>22.156190476199999</v>
        <stp/>
        <stp>StudyData</stp>
        <stp>ATR(S.MCK,MAType:=Sim,Period:=21)</stp>
        <stp>Bar</stp>
        <stp/>
        <stp>Close</stp>
        <stp>D</stp>
        <stp/>
        <stp/>
        <stp/>
        <stp/>
        <stp/>
        <stp>T</stp>
        <tr r="O302" s="1"/>
      </tp>
      <tp>
        <v>1.91</v>
        <stp/>
        <stp>StudyData</stp>
        <stp>ATR(S.MET,MAType:=Sim,Period:=21)</stp>
        <stp>Bar</stp>
        <stp/>
        <stp>Close</stp>
        <stp>D</stp>
        <stp/>
        <stp/>
        <stp/>
        <stp/>
        <stp/>
        <stp>T</stp>
        <tr r="O306" s="1"/>
      </tp>
      <tp>
        <v>2.2880952380999999</v>
        <stp/>
        <stp>StudyData</stp>
        <stp>ATR(S.MDT,MAType:=Sim,Period:=21)</stp>
        <stp>Bar</stp>
        <stp/>
        <stp>Close</stp>
        <stp>D</stp>
        <stp/>
        <stp/>
        <stp/>
        <stp/>
        <stp/>
        <stp>T</stp>
        <tr r="O305" s="1"/>
      </tp>
      <tp>
        <v>1.1347619047999999</v>
        <stp/>
        <stp>StudyData</stp>
        <stp>ATR(S.MGM,MAType:=Sim,Period:=21)</stp>
        <stp>Bar</stp>
        <stp/>
        <stp>Close</stp>
        <stp>D</stp>
        <stp/>
        <stp/>
        <stp/>
        <stp/>
        <stp/>
        <stp>T</stp>
        <tr r="O308" s="1"/>
      </tp>
      <tp>
        <v>1.8723809523999999</v>
        <stp/>
        <stp>StudyData</stp>
        <stp>ATR(S.MKC,MAType:=Sim,Period:=21)</stp>
        <stp>Bar</stp>
        <stp/>
        <stp>Close</stp>
        <stp>D</stp>
        <stp/>
        <stp/>
        <stp/>
        <stp/>
        <stp/>
        <stp>T</stp>
        <tr r="O309" s="1"/>
      </tp>
      <tp>
        <v>4.5119047619000003</v>
        <stp/>
        <stp>StudyData</stp>
        <stp>ATR(S.MMM,MAType:=Sim,Period:=21)</stp>
        <stp>Bar</stp>
        <stp/>
        <stp>Close</stp>
        <stp>D</stp>
        <stp/>
        <stp/>
        <stp/>
        <stp/>
        <stp/>
        <stp>T</stp>
        <tr r="O311" s="1"/>
      </tp>
      <tp>
        <v>17.659523809500001</v>
        <stp/>
        <stp>StudyData</stp>
        <stp>ATR(S.MLM,MAType:=Sim,Period:=21)</stp>
        <stp>Bar</stp>
        <stp/>
        <stp>Close</stp>
        <stp>D</stp>
        <stp/>
        <stp/>
        <stp/>
        <stp/>
        <stp/>
        <stp>T</stp>
        <tr r="O310" s="1"/>
      </tp>
      <tp>
        <v>0.86904761900000005</v>
        <stp/>
        <stp>StudyData</stp>
        <stp>ATR(S.MOS,MAType:=Sim,Period:=21)</stp>
        <stp>Bar</stp>
        <stp/>
        <stp>Close</stp>
        <stp>D</stp>
        <stp/>
        <stp/>
        <stp/>
        <stp/>
        <stp/>
        <stp>T</stp>
        <tr r="O314" s="1"/>
      </tp>
      <tp>
        <v>8.8385714285999999</v>
        <stp/>
        <stp>StudyData</stp>
        <stp>ATR(S.MPC,MAType:=Sim,Period:=21)</stp>
        <stp>Bar</stp>
        <stp/>
        <stp>Close</stp>
        <stp>D</stp>
        <stp/>
        <stp/>
        <stp/>
        <stp/>
        <stp/>
        <stp>T</stp>
        <tr r="O315" s="1"/>
      </tp>
      <tp>
        <v>9.8109523809999999</v>
        <stp/>
        <stp>StudyData</stp>
        <stp>ATR(S.MSI,MAType:=Sim,Period:=21)</stp>
        <stp>Bar</stp>
        <stp/>
        <stp>Close</stp>
        <stp>D</stp>
        <stp/>
        <stp/>
        <stp/>
        <stp/>
        <stp/>
        <stp>T</stp>
        <tr r="O324" s="1"/>
      </tp>
      <tp>
        <v>3.5833333333000001</v>
        <stp/>
        <stp>StudyData</stp>
        <stp>ATR(S.MRK,MAType:=Sim,Period:=21)</stp>
        <stp>Bar</stp>
        <stp/>
        <stp>Close</stp>
        <stp>D</stp>
        <stp/>
        <stp/>
        <stp/>
        <stp/>
        <stp/>
        <stp>T</stp>
        <tr r="O317" s="1"/>
      </tp>
      <tp>
        <v>36.545238095199998</v>
        <stp/>
        <stp>StudyData</stp>
        <stp>ATR(S.MTD,MAType:=Sim,Period:=21)</stp>
        <stp>Bar</stp>
        <stp/>
        <stp>Close</stp>
        <stp>D</stp>
        <stp/>
        <stp/>
        <stp/>
        <stp/>
        <stp/>
        <stp>T</stp>
        <tr r="O326" s="1"/>
      </tp>
      <tp>
        <v>4.7928571429</v>
        <stp/>
        <stp>StudyData</stp>
        <stp>ATR(S.MTB,MAType:=Sim,Period:=21)</stp>
        <stp>Bar</stp>
        <stp/>
        <stp>Close</stp>
        <stp>D</stp>
        <stp/>
        <stp/>
        <stp/>
        <stp/>
        <stp/>
        <stp>T</stp>
        <tr r="O325" s="1"/>
      </tp>
      <tp>
        <v>-6.9330609601156024</v>
        <stp/>
        <stp>StudyData</stp>
        <stp>S.RL</stp>
        <stp>PCB</stp>
        <stp>BaseType=Index,Index=1</stp>
        <stp>Close</stp>
        <stp>M</stp>
        <stp>0</stp>
        <stp>all</stp>
        <stp/>
        <stp/>
        <stp/>
        <stp>T</stp>
        <tr r="J393" s="1"/>
      </tp>
      <tp>
        <v>-2.9102305798074863</v>
        <stp/>
        <stp>StudyData</stp>
        <stp>S.GL</stp>
        <stp>PCB</stp>
        <stp>BaseType=Index,Index=1</stp>
        <stp>Close</stp>
        <stp>Q</stp>
        <stp>0</stp>
        <stp>all</stp>
        <stp/>
        <stp/>
        <stp/>
        <stp>T</stp>
        <tr r="K210" s="1"/>
      </tp>
      <tp>
        <v>-2.3983652398365285</v>
        <stp/>
        <stp>StudyData</stp>
        <stp>S.CL</stp>
        <stp>PCB</stp>
        <stp>BaseType=Index,Index=1</stp>
        <stp>Close</stp>
        <stp>W</stp>
        <stp>0</stp>
        <stp>all</stp>
        <stp/>
        <stp/>
        <stp/>
        <stp>T</stp>
        <tr r="I96" s="1"/>
      </tp>
      <tp>
        <v>1.6972767574414229</v>
        <stp/>
        <stp>StudyData</stp>
        <stp>S.EL</stp>
        <stp>PCB</stp>
        <stp>BaseType=Index,Index=1</stp>
        <stp>Close</stp>
        <stp>Q</stp>
        <stp>0</stp>
        <stp>all</stp>
        <stp/>
        <stp/>
        <stp/>
        <stp>T</stp>
        <tr r="K161" s="1"/>
      </tp>
      <tp>
        <v>5.6474647210203246</v>
        <stp/>
        <stp>StudyData</stp>
        <stp>S.RL</stp>
        <stp>PCB</stp>
        <stp>BaseType=Index,Index=1</stp>
        <stp>Close</stp>
        <stp>A</stp>
        <stp>0</stp>
        <stp>all</stp>
        <stp/>
        <stp/>
        <stp/>
        <stp>T</stp>
        <tr r="L393" s="1"/>
      </tp>
      <tp>
        <v>-1.0143979057591697</v>
        <stp/>
        <stp>StudyData</stp>
        <stp>S.CL</stp>
        <stp>PCB</stp>
        <stp>BaseType=Index,Index=1</stp>
        <stp>Close</stp>
        <stp>Q</stp>
        <stp>0</stp>
        <stp>all</stp>
        <stp/>
        <stp/>
        <stp/>
        <stp>T</stp>
        <tr r="K96" s="1"/>
      </tp>
      <tp>
        <v>-2.2403506635821131</v>
        <stp/>
        <stp>StudyData</stp>
        <stp>S.EL</stp>
        <stp>PCB</stp>
        <stp>BaseType=Index,Index=1</stp>
        <stp>Close</stp>
        <stp>W</stp>
        <stp>0</stp>
        <stp>all</stp>
        <stp/>
        <stp/>
        <stp/>
        <stp>T</stp>
        <tr r="I161" s="1"/>
      </tp>
      <tp>
        <v>-6.1052175795626766</v>
        <stp/>
        <stp>StudyData</stp>
        <stp>S.GL</stp>
        <stp>PCB</stp>
        <stp>BaseType=Index,Index=1</stp>
        <stp>Close</stp>
        <stp>W</stp>
        <stp>0</stp>
        <stp>all</stp>
        <stp/>
        <stp/>
        <stp/>
        <stp>T</stp>
        <tr r="I210" s="1"/>
      </tp>
      <tp>
        <v>-1.0143979057591697</v>
        <stp/>
        <stp>StudyData</stp>
        <stp>S.CL</stp>
        <stp>PCB</stp>
        <stp>BaseType=Index,Index=1</stp>
        <stp>Close</stp>
        <stp>M</stp>
        <stp>0</stp>
        <stp>all</stp>
        <stp/>
        <stp/>
        <stp/>
        <stp>T</stp>
        <tr r="J96" s="1"/>
      </tp>
      <tp>
        <v>-2.9102305798074863</v>
        <stp/>
        <stp>StudyData</stp>
        <stp>S.GL</stp>
        <stp>PCB</stp>
        <stp>BaseType=Index,Index=1</stp>
        <stp>Close</stp>
        <stp>M</stp>
        <stp>0</stp>
        <stp>all</stp>
        <stp/>
        <stp/>
        <stp/>
        <stp>T</stp>
        <tr r="J210" s="1"/>
      </tp>
      <tp>
        <v>1.6972767574414229</v>
        <stp/>
        <stp>StudyData</stp>
        <stp>S.EL</stp>
        <stp>PCB</stp>
        <stp>BaseType=Index,Index=1</stp>
        <stp>Close</stp>
        <stp>M</stp>
        <stp>0</stp>
        <stp>all</stp>
        <stp/>
        <stp/>
        <stp/>
        <stp>T</stp>
        <tr r="J161" s="1"/>
      </tp>
      <tp>
        <v>24.038324038324021</v>
        <stp/>
        <stp>StudyData</stp>
        <stp>S.GL</stp>
        <stp>PCB</stp>
        <stp>BaseType=Index,Index=1</stp>
        <stp>Close</stp>
        <stp>A</stp>
        <stp>0</stp>
        <stp>all</stp>
        <stp/>
        <stp/>
        <stp/>
        <stp>T</stp>
        <tr r="L210" s="1"/>
      </tp>
      <tp>
        <v>-1.8057563411749258</v>
        <stp/>
        <stp>StudyData</stp>
        <stp>S.RL</stp>
        <stp>PCB</stp>
        <stp>BaseType=Index,Index=1</stp>
        <stp>Close</stp>
        <stp>W</stp>
        <stp>0</stp>
        <stp>all</stp>
        <stp/>
        <stp/>
        <stp/>
        <stp>T</stp>
        <tr r="I393" s="1"/>
      </tp>
      <tp>
        <v>-23.328877005347586</v>
        <stp/>
        <stp>StudyData</stp>
        <stp>S.EL</stp>
        <stp>PCB</stp>
        <stp>BaseType=Index,Index=1</stp>
        <stp>Close</stp>
        <stp>A</stp>
        <stp>0</stp>
        <stp>all</stp>
        <stp/>
        <stp/>
        <stp/>
        <stp>T</stp>
        <tr r="L161" s="1"/>
      </tp>
      <tp>
        <v>-6.9330609601156024</v>
        <stp/>
        <stp>StudyData</stp>
        <stp>S.RL</stp>
        <stp>PCB</stp>
        <stp>BaseType=Index,Index=1</stp>
        <stp>Close</stp>
        <stp>Q</stp>
        <stp>0</stp>
        <stp>all</stp>
        <stp/>
        <stp/>
        <stp/>
        <stp>T</stp>
        <tr r="K393" s="1"/>
      </tp>
      <tp>
        <v>14.844343204252095</v>
        <stp/>
        <stp>StudyData</stp>
        <stp>S.CL</stp>
        <stp>PCB</stp>
        <stp>BaseType=Index,Index=1</stp>
        <stp>Close</stp>
        <stp>A</stp>
        <stp>0</stp>
        <stp>all</stp>
        <stp/>
        <stp/>
        <stp/>
        <stp>T</stp>
        <tr r="L96" s="1"/>
      </tp>
      <tp>
        <v>8.9594261539000009</v>
        <stp/>
        <stp>StudyData</stp>
        <stp>S.QCOM</stp>
        <stp>StdDev</stp>
        <stp>InputChoice=Close,Period1=21</stp>
        <stp>STDDEV</stp>
        <stp>D</stp>
        <stp/>
        <stp>all</stp>
        <stp/>
        <stp/>
        <stp/>
        <stp>T</stp>
        <tr r="Q387" s="1"/>
      </tp>
      <tp>
        <v>72.707142857099996</v>
        <stp/>
        <stp>StudyData</stp>
        <stp>S.UBER</stp>
        <stp>MA</stp>
        <stp>InputChoice=Close,MAType=Sim,Period=21</stp>
        <stp>MA</stp>
        <stp>D</stp>
        <stp/>
        <stp>all</stp>
        <stp/>
        <stp/>
        <stp/>
        <stp>T</stp>
        <tr r="P457" s="1"/>
      </tp>
      <tp>
        <v>119.1</v>
        <stp/>
        <stp>StudyData</stp>
        <stp>S.ARES</stp>
        <stp>MA</stp>
        <stp>InputChoice=Close,MAType=Sim,Period=21</stp>
        <stp>MA</stp>
        <stp>D</stp>
        <stp/>
        <stp>all</stp>
        <stp/>
        <stp/>
        <stp/>
        <stp>T</stp>
        <tr r="P44" s="1"/>
      </tp>
      <tp>
        <v>186.9395238095</v>
        <stp/>
        <stp>StudyData</stp>
        <stp>S.VEEV</stp>
        <stp>MA</stp>
        <stp>InputChoice=Close,MAType=Sim,Period=21</stp>
        <stp>MA</stp>
        <stp>D</stp>
        <stp/>
        <stp>all</stp>
        <stp/>
        <stp/>
        <stp/>
        <stp>T</stp>
        <tr r="P467" s="1"/>
      </tp>
      <tp>
        <v>172.29952380949999</v>
        <stp/>
        <stp>StudyData</stp>
        <stp>S.ANET</stp>
        <stp>MA</stp>
        <stp>InputChoice=Close,MAType=Sim,Period=21</stp>
        <stp>MA</stp>
        <stp>D</stp>
        <stp/>
        <stp>all</stp>
        <stp/>
        <stp/>
        <stp/>
        <stp>T</stp>
        <tr r="P34" s="1"/>
      </tp>
      <tp>
        <v>135.75476190480001</v>
        <stp/>
        <stp>StudyData</stp>
        <stp>S.FLEX</stp>
        <stp>MA</stp>
        <stp>InputChoice=Close,MAType=Sim,Period=21</stp>
        <stp>MA</stp>
        <stp>D</stp>
        <stp/>
        <stp>all</stp>
        <stp/>
        <stp/>
        <stp/>
        <stp>T</stp>
        <tr r="P195" s="1"/>
      </tp>
      <tp>
        <v>432.97857142859999</v>
        <stp/>
        <stp>StudyData</stp>
        <stp>S.CIEN</stp>
        <stp>MA</stp>
        <stp>InputChoice=Close,MAType=Sim,Period=21</stp>
        <stp>MA</stp>
        <stp>D</stp>
        <stp/>
        <stp>all</stp>
        <stp/>
        <stp/>
        <stp/>
        <stp>T</stp>
        <tr r="P94" s="1"/>
      </tp>
      <tp>
        <v>2.6909523809999998</v>
        <stp/>
        <stp>StudyData</stp>
        <stp>ATR(S.LEN,MAType:=Sim,Period:=21)</stp>
        <stp>Bar</stp>
        <stp/>
        <stp>Close</stp>
        <stp>D</stp>
        <stp/>
        <stp/>
        <stp/>
        <stp/>
        <stp/>
        <stp>T</stp>
        <tr r="O280" s="1"/>
      </tp>
      <tp>
        <v>11.2438095238</v>
        <stp/>
        <stp>StudyData</stp>
        <stp>ATR(S.LIN,MAType:=Sim,Period:=21)</stp>
        <stp>Bar</stp>
        <stp/>
        <stp>Close</stp>
        <stp>D</stp>
        <stp/>
        <stp/>
        <stp/>
        <stp/>
        <stp/>
        <stp>T</stp>
        <tr r="O284" s="1"/>
      </tp>
      <tp>
        <v>17.042857142900001</v>
        <stp/>
        <stp>StudyData</stp>
        <stp>ATR(S.LII,MAType:=Sim,Period:=21)</stp>
        <stp>Bar</stp>
        <stp/>
        <stp>Close</stp>
        <stp>D</stp>
        <stp/>
        <stp/>
        <stp/>
        <stp/>
        <stp/>
        <stp>T</stp>
        <tr r="O283" s="1"/>
      </tp>
      <tp>
        <v>7.3076190476000003</v>
        <stp/>
        <stp>StudyData</stp>
        <stp>ATR(S.LHX,MAType:=Sim,Period:=21)</stp>
        <stp>Bar</stp>
        <stp/>
        <stp>Close</stp>
        <stp>D</stp>
        <stp/>
        <stp/>
        <stp/>
        <stp/>
        <stp/>
        <stp>T</stp>
        <tr r="O282" s="1"/>
      </tp>
      <tp>
        <v>16.136666666699998</v>
        <stp/>
        <stp>StudyData</stp>
        <stp>ATR(S.LMT,MAType:=Sim,Period:=21)</stp>
        <stp>Bar</stp>
        <stp/>
        <stp>Close</stp>
        <stp>D</stp>
        <stp/>
        <stp/>
        <stp/>
        <stp/>
        <stp/>
        <stp>T</stp>
        <tr r="O287" s="1"/>
      </tp>
      <tp>
        <v>39.529523809499999</v>
        <stp/>
        <stp>StudyData</stp>
        <stp>ATR(S.LLY,MAType:=Sim,Period:=21)</stp>
        <stp>Bar</stp>
        <stp/>
        <stp>Close</stp>
        <stp>D</stp>
        <stp/>
        <stp/>
        <stp/>
        <stp/>
        <stp/>
        <stp>T</stp>
        <tr r="O286" s="1"/>
      </tp>
      <tp>
        <v>5.6604761904999998</v>
        <stp/>
        <stp>StudyData</stp>
        <stp>ATR(S.LOW,MAType:=Sim,Period:=21)</stp>
        <stp>Bar</stp>
        <stp/>
        <stp>Close</stp>
        <stp>D</stp>
        <stp/>
        <stp/>
        <stp/>
        <stp/>
        <stp/>
        <stp>T</stp>
        <tr r="O289" s="1"/>
      </tp>
      <tp>
        <v>1.4238095237999999</v>
        <stp/>
        <stp>StudyData</stp>
        <stp>ATR(S.LNT,MAType:=Sim,Period:=21)</stp>
        <stp>Bar</stp>
        <stp/>
        <stp>Close</stp>
        <stp>D</stp>
        <stp/>
        <stp/>
        <stp/>
        <stp/>
        <stp/>
        <stp>T</stp>
        <tr r="O288" s="1"/>
      </tp>
      <tp>
        <v>1.6419047619</v>
        <stp/>
        <stp>StudyData</stp>
        <stp>ATR(S.LUV,MAType:=Sim,Period:=21)</stp>
        <stp>Bar</stp>
        <stp/>
        <stp>Close</stp>
        <stp>D</stp>
        <stp/>
        <stp/>
        <stp/>
        <stp/>
        <stp/>
        <stp>T</stp>
        <tr r="O292" s="1"/>
      </tp>
      <tp>
        <v>6.6828809905477886</v>
        <stp/>
        <stp>StudyData</stp>
        <stp>S.PM</stp>
        <stp>PCB</stp>
        <stp>BaseType=Index,Index=1</stp>
        <stp>Close</stp>
        <stp>M</stp>
        <stp>0</stp>
        <stp>all</stp>
        <stp/>
        <stp/>
        <stp/>
        <stp>T</stp>
        <tr r="J372" s="1"/>
      </tp>
      <tp>
        <v>7.1204235463029457</v>
        <stp/>
        <stp>StudyData</stp>
        <stp>S.WM</stp>
        <stp>PCB</stp>
        <stp>BaseType=Index,Index=1</stp>
        <stp>Close</stp>
        <stp>M</stp>
        <stp>0</stp>
        <stp>all</stp>
        <stp/>
        <stp/>
        <stp/>
        <stp>T</stp>
        <tr r="J488" s="1"/>
      </tp>
      <tp>
        <v>7.213284898806438</v>
        <stp/>
        <stp>StudyData</stp>
        <stp>S.GM</stp>
        <stp>PCB</stp>
        <stp>BaseType=Index,Index=1</stp>
        <stp>Close</stp>
        <stp>Q</stp>
        <stp>0</stp>
        <stp>all</stp>
        <stp/>
        <stp/>
        <stp/>
        <stp>T</stp>
        <tr r="K212" s="1"/>
      </tp>
      <tp>
        <v>8.6659687770242559</v>
        <stp/>
        <stp>StudyData</stp>
        <stp>S.WM</stp>
        <stp>PCB</stp>
        <stp>BaseType=Index,Index=1</stp>
        <stp>Close</stp>
        <stp>A</stp>
        <stp>0</stp>
        <stp>all</stp>
        <stp/>
        <stp/>
        <stp/>
        <stp>T</stp>
        <tr r="L488" s="1"/>
      </tp>
      <tp>
        <v>20.324189526184536</v>
        <stp/>
        <stp>StudyData</stp>
        <stp>S.PM</stp>
        <stp>PCB</stp>
        <stp>BaseType=Index,Index=1</stp>
        <stp>Close</stp>
        <stp>A</stp>
        <stp>0</stp>
        <stp>all</stp>
        <stp/>
        <stp/>
        <stp/>
        <stp>T</stp>
        <tr r="L372" s="1"/>
      </tp>
      <tp>
        <v>8.6367819113973887</v>
        <stp/>
        <stp>StudyData</stp>
        <stp>S.GM</stp>
        <stp>PCB</stp>
        <stp>BaseType=Index,Index=1</stp>
        <stp>Close</stp>
        <stp>W</stp>
        <stp>0</stp>
        <stp>all</stp>
        <stp/>
        <stp/>
        <stp/>
        <stp>T</stp>
        <tr r="I212" s="1"/>
      </tp>
      <tp>
        <v>7.213284898806438</v>
        <stp/>
        <stp>StudyData</stp>
        <stp>S.GM</stp>
        <stp>PCB</stp>
        <stp>BaseType=Index,Index=1</stp>
        <stp>Close</stp>
        <stp>M</stp>
        <stp>0</stp>
        <stp>all</stp>
        <stp/>
        <stp/>
        <stp/>
        <stp>T</stp>
        <tr r="J212" s="1"/>
      </tp>
      <tp>
        <v>1.0363768266132143E-2</v>
        <stp/>
        <stp>StudyData</stp>
        <stp>S.PM</stp>
        <stp>PCB</stp>
        <stp>BaseType=Index,Index=1</stp>
        <stp>Close</stp>
        <stp>W</stp>
        <stp>0</stp>
        <stp>all</stp>
        <stp/>
        <stp/>
        <stp/>
        <stp>T</stp>
        <tr r="I372" s="1"/>
      </tp>
      <tp>
        <v>1.6232169208066809</v>
        <stp/>
        <stp>StudyData</stp>
        <stp>S.GM</stp>
        <stp>PCB</stp>
        <stp>BaseType=Index,Index=1</stp>
        <stp>Close</stp>
        <stp>A</stp>
        <stp>0</stp>
        <stp>all</stp>
        <stp/>
        <stp/>
        <stp/>
        <stp>T</stp>
        <tr r="L212" s="1"/>
      </tp>
      <tp>
        <v>7.1204235463029457</v>
        <stp/>
        <stp>StudyData</stp>
        <stp>S.WM</stp>
        <stp>PCB</stp>
        <stp>BaseType=Index,Index=1</stp>
        <stp>Close</stp>
        <stp>Q</stp>
        <stp>0</stp>
        <stp>all</stp>
        <stp/>
        <stp/>
        <stp/>
        <stp>T</stp>
        <tr r="K488" s="1"/>
      </tp>
      <tp>
        <v>6.6828809905477886</v>
        <stp/>
        <stp>StudyData</stp>
        <stp>S.PM</stp>
        <stp>PCB</stp>
        <stp>BaseType=Index,Index=1</stp>
        <stp>Close</stp>
        <stp>Q</stp>
        <stp>0</stp>
        <stp>all</stp>
        <stp/>
        <stp/>
        <stp/>
        <stp>T</stp>
        <tr r="K372" s="1"/>
      </tp>
      <tp>
        <v>-0.23400610087334514</v>
        <stp/>
        <stp>StudyData</stp>
        <stp>S.WM</stp>
        <stp>PCB</stp>
        <stp>BaseType=Index,Index=1</stp>
        <stp>Close</stp>
        <stp>W</stp>
        <stp>0</stp>
        <stp>all</stp>
        <stp/>
        <stp/>
        <stp/>
        <stp>T</stp>
        <tr r="I488" s="1"/>
      </tp>
      <tp>
        <v>1.2371428571</v>
        <stp/>
        <stp>StudyData</stp>
        <stp>ATR(S.LVS,MAType:=Sim,Period:=21)</stp>
        <stp>Bar</stp>
        <stp/>
        <stp>Close</stp>
        <stp>D</stp>
        <stp/>
        <stp/>
        <stp/>
        <stp/>
        <stp/>
        <stp>T</stp>
        <tr r="O293" s="1"/>
      </tp>
      <tp>
        <v>2.0157142857000001</v>
        <stp/>
        <stp>StudyData</stp>
        <stp>ATR(S.LYB,MAType:=Sim,Period:=21)</stp>
        <stp>Bar</stp>
        <stp/>
        <stp>Close</stp>
        <stp>D</stp>
        <stp/>
        <stp/>
        <stp/>
        <stp/>
        <stp/>
        <stp>T</stp>
        <tr r="O294" s="1"/>
      </tp>
      <tp>
        <v>4.6295238095000002</v>
        <stp/>
        <stp>StudyData</stp>
        <stp>ATR(S.LYV,MAType:=Sim,Period:=21)</stp>
        <stp>Bar</stp>
        <stp/>
        <stp>Close</stp>
        <stp>D</stp>
        <stp/>
        <stp/>
        <stp/>
        <stp/>
        <stp/>
        <stp>T</stp>
        <tr r="O295" s="1"/>
      </tp>
      <tp>
        <v>3.5469230381000001</v>
        <stp/>
        <stp>StudyData</stp>
        <stp>S.PCAR</stp>
        <stp>StdDev</stp>
        <stp>InputChoice=Close,Period1=21</stp>
        <stp>STDDEV</stp>
        <stp>D</stp>
        <stp/>
        <stp>all</stp>
        <stp/>
        <stp/>
        <stp/>
        <stp>T</stp>
        <tr r="Q359" s="1"/>
      </tp>
      <tp>
        <v>16.936707481599999</v>
        <stp/>
        <stp>StudyData</stp>
        <stp>S.PANW</stp>
        <stp>StdDev</stp>
        <stp>InputChoice=Close,Period1=21</stp>
        <stp>STDDEV</stp>
        <stp>D</stp>
        <stp/>
        <stp>all</stp>
        <stp/>
        <stp/>
        <stp/>
        <stp>T</stp>
        <tr r="Q357" s="1"/>
      </tp>
      <tp>
        <v>5.3675391186999999</v>
        <stp/>
        <stp>StudyData</stp>
        <stp>S.PAYX</stp>
        <stp>StdDev</stp>
        <stp>InputChoice=Close,Period1=21</stp>
        <stp>STDDEV</stp>
        <stp>D</stp>
        <stp/>
        <stp>all</stp>
        <stp/>
        <stp/>
        <stp/>
        <stp>T</stp>
        <tr r="Q358" s="1"/>
      </tp>
      <tp>
        <v>3.5380484518999999</v>
        <stp/>
        <stp>StudyData</stp>
        <stp>S.PODD</stp>
        <stp>StdDev</stp>
        <stp>InputChoice=Close,Period1=21</stp>
        <stp>STDDEV</stp>
        <stp>D</stp>
        <stp/>
        <stp>all</stp>
        <stp/>
        <stp/>
        <stp/>
        <stp>T</stp>
        <tr r="Q376" s="1"/>
      </tp>
      <tp>
        <v>7.7417900628999998</v>
        <stp/>
        <stp>StudyData</stp>
        <stp>S.PLTR</stp>
        <stp>StdDev</stp>
        <stp>InputChoice=Close,Period1=21</stp>
        <stp>STDDEV</stp>
        <stp>D</stp>
        <stp/>
        <stp>all</stp>
        <stp/>
        <stp/>
        <stp/>
        <stp>T</stp>
        <tr r="Q371" s="1"/>
      </tp>
      <tp>
        <v>0.59905859630000002</v>
        <stp/>
        <stp>StudyData</stp>
        <stp>S.PSKY</stp>
        <stp>StdDev</stp>
        <stp>InputChoice=Close,Period1=21</stp>
        <stp>STDDEV</stp>
        <stp>D</stp>
        <stp/>
        <stp>all</stp>
        <stp/>
        <stp/>
        <stp/>
        <stp>T</stp>
        <tr r="Q381" s="1"/>
      </tp>
      <tp>
        <v>5.5121386559000003</v>
        <stp/>
        <stp>StudyData</stp>
        <stp>S.PYPL</stp>
        <stp>StdDev</stp>
        <stp>InputChoice=Close,Period1=21</stp>
        <stp>STDDEV</stp>
        <stp>D</stp>
        <stp/>
        <stp>all</stp>
        <stp/>
        <stp/>
        <stp/>
        <stp>T</stp>
        <tr r="Q385" s="1"/>
      </tp>
      <tp>
        <v>7.3689858701484621</v>
        <stp/>
        <stp>StudyData</stp>
        <stp>S.TMUS</stp>
        <stp>PCB</stp>
        <stp>BaseType=Index,Index=1</stp>
        <stp>Close</stp>
        <stp>M</stp>
        <stp>0</stp>
        <stp>all</stp>
        <stp/>
        <stp/>
        <stp/>
        <stp>T</stp>
        <tr r="J440" s="1"/>
      </tp>
      <tp>
        <v>-11.303191489361698</v>
        <stp/>
        <stp>StudyData</stp>
        <stp>S.TMUS</stp>
        <stp>PCB</stp>
        <stp>BaseType=Index,Index=1</stp>
        <stp>Close</stp>
        <stp>A</stp>
        <stp>0</stp>
        <stp>all</stp>
        <stp/>
        <stp/>
        <stp/>
        <stp>T</stp>
        <tr r="L440" s="1"/>
      </tp>
      <tp>
        <v>7.3689858701484621</v>
        <stp/>
        <stp>StudyData</stp>
        <stp>S.TMUS</stp>
        <stp>PCB</stp>
        <stp>BaseType=Index,Index=1</stp>
        <stp>Close</stp>
        <stp>Q</stp>
        <stp>0</stp>
        <stp>all</stp>
        <stp/>
        <stp/>
        <stp/>
        <stp>T</stp>
        <tr r="K440" s="1"/>
      </tp>
      <tp>
        <v>-6.4127215091202014</v>
        <stp/>
        <stp>StudyData</stp>
        <stp>S.TMUS</stp>
        <stp>PCB</stp>
        <stp>BaseType=Index,Index=1</stp>
        <stp>Close</stp>
        <stp>W</stp>
        <stp>0</stp>
        <stp>all</stp>
        <stp/>
        <stp/>
        <stp/>
        <stp>T</stp>
        <tr r="I440" s="1"/>
      </tp>
      <tp>
        <v>8.5642317380352715</v>
        <stp/>
        <stp>StudyData</stp>
        <stp>S.VTRS</stp>
        <stp>PCB</stp>
        <stp>BaseType=Index,Index=1</stp>
        <stp>Close</stp>
        <stp>M</stp>
        <stp>0</stp>
        <stp>all</stp>
        <stp/>
        <stp/>
        <stp/>
        <stp>T</stp>
        <tr r="J478" s="1"/>
      </tp>
      <tp>
        <v>38.47389558232932</v>
        <stp/>
        <stp>StudyData</stp>
        <stp>S.VTRS</stp>
        <stp>PCB</stp>
        <stp>BaseType=Index,Index=1</stp>
        <stp>Close</stp>
        <stp>A</stp>
        <stp>0</stp>
        <stp>all</stp>
        <stp/>
        <stp/>
        <stp/>
        <stp>T</stp>
        <tr r="L478" s="1"/>
      </tp>
      <tp>
        <v>-0.28918449971079907</v>
        <stp/>
        <stp>StudyData</stp>
        <stp>S.VTRS</stp>
        <stp>PCB</stp>
        <stp>BaseType=Index,Index=1</stp>
        <stp>Close</stp>
        <stp>W</stp>
        <stp>0</stp>
        <stp>all</stp>
        <stp/>
        <stp/>
        <stp/>
        <stp>T</stp>
        <tr r="I478" s="1"/>
      </tp>
      <tp>
        <v>8.5642317380352715</v>
        <stp/>
        <stp>StudyData</stp>
        <stp>S.VTRS</stp>
        <stp>PCB</stp>
        <stp>BaseType=Index,Index=1</stp>
        <stp>Close</stp>
        <stp>Q</stp>
        <stp>0</stp>
        <stp>all</stp>
        <stp/>
        <stp/>
        <stp/>
        <stp>T</stp>
        <tr r="K478" s="1"/>
      </tp>
      <tp>
        <v>-16.275472459479445</v>
        <stp/>
        <stp>StudyData</stp>
        <stp>S.SNPS</stp>
        <stp>PCB</stp>
        <stp>BaseType=Index,Index=1</stp>
        <stp>Close</stp>
        <stp>M</stp>
        <stp>0</stp>
        <stp>all</stp>
        <stp/>
        <stp/>
        <stp/>
        <stp>T</stp>
        <tr r="J411" s="1"/>
      </tp>
      <tp>
        <v>-20.490930767265603</v>
        <stp/>
        <stp>StudyData</stp>
        <stp>S.SNPS</stp>
        <stp>PCB</stp>
        <stp>BaseType=Index,Index=1</stp>
        <stp>Close</stp>
        <stp>A</stp>
        <stp>0</stp>
        <stp>all</stp>
        <stp/>
        <stp/>
        <stp/>
        <stp>T</stp>
        <tr r="L411" s="1"/>
      </tp>
      <tp>
        <v>-2.8105238504176633</v>
        <stp/>
        <stp>StudyData</stp>
        <stp>S.SNPS</stp>
        <stp>PCB</stp>
        <stp>BaseType=Index,Index=1</stp>
        <stp>Close</stp>
        <stp>W</stp>
        <stp>0</stp>
        <stp>all</stp>
        <stp/>
        <stp/>
        <stp/>
        <stp>T</stp>
        <tr r="I411" s="1"/>
      </tp>
      <tp>
        <v>-16.275472459479445</v>
        <stp/>
        <stp>StudyData</stp>
        <stp>S.SNPS</stp>
        <stp>PCB</stp>
        <stp>BaseType=Index,Index=1</stp>
        <stp>Close</stp>
        <stp>Q</stp>
        <stp>0</stp>
        <stp>all</stp>
        <stp/>
        <stp/>
        <stp/>
        <stp>T</stp>
        <tr r="K411" s="1"/>
      </tp>
      <tp>
        <v>1.4490311710193755</v>
        <stp/>
        <stp>StudyData</stp>
        <stp>S.SWKS</stp>
        <stp>PCB</stp>
        <stp>BaseType=Index,Index=1</stp>
        <stp>Close</stp>
        <stp>W</stp>
        <stp>0</stp>
        <stp>all</stp>
        <stp/>
        <stp/>
        <stp/>
        <stp>T</stp>
        <tr r="I424" s="1"/>
      </tp>
      <tp>
        <v>-11.194690265486722</v>
        <stp/>
        <stp>StudyData</stp>
        <stp>S.SWKS</stp>
        <stp>PCB</stp>
        <stp>BaseType=Index,Index=1</stp>
        <stp>Close</stp>
        <stp>Q</stp>
        <stp>0</stp>
        <stp>all</stp>
        <stp/>
        <stp/>
        <stp/>
        <stp>T</stp>
        <tr r="K424" s="1"/>
      </tp>
      <tp>
        <v>-5.0465226304999247</v>
        <stp/>
        <stp>StudyData</stp>
        <stp>S.SWKS</stp>
        <stp>PCB</stp>
        <stp>BaseType=Index,Index=1</stp>
        <stp>Close</stp>
        <stp>A</stp>
        <stp>0</stp>
        <stp>all</stp>
        <stp/>
        <stp/>
        <stp/>
        <stp>T</stp>
        <tr r="L424" s="1"/>
      </tp>
      <tp>
        <v>-11.194690265486722</v>
        <stp/>
        <stp>StudyData</stp>
        <stp>S.SWKS</stp>
        <stp>PCB</stp>
        <stp>BaseType=Index,Index=1</stp>
        <stp>Close</stp>
        <stp>M</stp>
        <stp>0</stp>
        <stp>all</stp>
        <stp/>
        <stp/>
        <stp/>
        <stp>T</stp>
        <tr r="J424" s="1"/>
      </tp>
      <tp>
        <v>13.655556553768756</v>
        <stp/>
        <stp>StudyData</stp>
        <stp>S.ARES</stp>
        <stp>PCB</stp>
        <stp>BaseType=Index,Index=1</stp>
        <stp>Close</stp>
        <stp>Q</stp>
        <stp>0</stp>
        <stp>all</stp>
        <stp/>
        <stp/>
        <stp/>
        <stp>T</stp>
        <tr r="K44" s="1"/>
      </tp>
      <tp>
        <v>0.66040738383195274</v>
        <stp/>
        <stp>StudyData</stp>
        <stp>S.ARES</stp>
        <stp>PCB</stp>
        <stp>BaseType=Index,Index=1</stp>
        <stp>Close</stp>
        <stp>W</stp>
        <stp>0</stp>
        <stp>all</stp>
        <stp/>
        <stp/>
        <stp/>
        <stp>T</stp>
        <tr r="I44" s="1"/>
      </tp>
      <tp>
        <v>13.655556553768756</v>
        <stp/>
        <stp>StudyData</stp>
        <stp>S.ARES</stp>
        <stp>PCB</stp>
        <stp>BaseType=Index,Index=1</stp>
        <stp>Close</stp>
        <stp>M</stp>
        <stp>0</stp>
        <stp>all</stp>
        <stp/>
        <stp/>
        <stp/>
        <stp>T</stp>
        <tr r="J44" s="1"/>
      </tp>
      <tp>
        <v>-21.728639485244074</v>
        <stp/>
        <stp>StudyData</stp>
        <stp>S.ARES</stp>
        <stp>PCB</stp>
        <stp>BaseType=Index,Index=1</stp>
        <stp>Close</stp>
        <stp>A</stp>
        <stp>0</stp>
        <stp>all</stp>
        <stp/>
        <stp/>
        <stp/>
        <stp>T</stp>
        <tr r="L44" s="1"/>
      </tp>
      <tp>
        <v>-13.076841095598418</v>
        <stp/>
        <stp>StudyData</stp>
        <stp>S.CDNS</stp>
        <stp>PCB</stp>
        <stp>BaseType=Index,Index=1</stp>
        <stp>Close</stp>
        <stp>Q</stp>
        <stp>0</stp>
        <stp>all</stp>
        <stp/>
        <stp/>
        <stp/>
        <stp>T</stp>
        <tr r="K85" s="1"/>
      </tp>
      <tp>
        <v>-1.1723364938959755</v>
        <stp/>
        <stp>StudyData</stp>
        <stp>S.CDNS</stp>
        <stp>PCB</stp>
        <stp>BaseType=Index,Index=1</stp>
        <stp>Close</stp>
        <stp>W</stp>
        <stp>0</stp>
        <stp>all</stp>
        <stp/>
        <stp/>
        <stp/>
        <stp>T</stp>
        <tr r="I85" s="1"/>
      </tp>
      <tp>
        <v>4.3700812591976534</v>
        <stp/>
        <stp>StudyData</stp>
        <stp>S.CDNS</stp>
        <stp>PCB</stp>
        <stp>BaseType=Index,Index=1</stp>
        <stp>Close</stp>
        <stp>A</stp>
        <stp>0</stp>
        <stp>all</stp>
        <stp/>
        <stp/>
        <stp/>
        <stp>T</stp>
        <tr r="L85" s="1"/>
      </tp>
      <tp>
        <v>-13.076841095598418</v>
        <stp/>
        <stp>StudyData</stp>
        <stp>S.CDNS</stp>
        <stp>PCB</stp>
        <stp>BaseType=Index,Index=1</stp>
        <stp>Close</stp>
        <stp>M</stp>
        <stp>0</stp>
        <stp>all</stp>
        <stp/>
        <stp/>
        <stp/>
        <stp>T</stp>
        <tr r="J85" s="1"/>
      </tp>
      <tp>
        <v>0.71411102959157713</v>
        <stp/>
        <stp>StudyData</stp>
        <stp>S.CTAS</stp>
        <stp>PCB</stp>
        <stp>BaseType=Index,Index=1</stp>
        <stp>Close</stp>
        <stp>W</stp>
        <stp>0</stp>
        <stp>all</stp>
        <stp/>
        <stp/>
        <stp/>
        <stp>T</stp>
        <tr r="I122" s="1"/>
      </tp>
      <tp>
        <v>21.066556914393214</v>
        <stp/>
        <stp>StudyData</stp>
        <stp>S.CTAS</stp>
        <stp>PCB</stp>
        <stp>BaseType=Index,Index=1</stp>
        <stp>Close</stp>
        <stp>Q</stp>
        <stp>0</stp>
        <stp>all</stp>
        <stp/>
        <stp/>
        <stp/>
        <stp>T</stp>
        <tr r="K122" s="1"/>
      </tp>
      <tp>
        <v>21.066556914393214</v>
        <stp/>
        <stp>StudyData</stp>
        <stp>S.CTAS</stp>
        <stp>PCB</stp>
        <stp>BaseType=Index,Index=1</stp>
        <stp>Close</stp>
        <stp>M</stp>
        <stp>0</stp>
        <stp>all</stp>
        <stp/>
        <stp/>
        <stp/>
        <stp>T</stp>
        <tr r="J122" s="1"/>
      </tp>
      <tp>
        <v>9.4858297442441657</v>
        <stp/>
        <stp>StudyData</stp>
        <stp>S.CTAS</stp>
        <stp>PCB</stp>
        <stp>BaseType=Index,Index=1</stp>
        <stp>Close</stp>
        <stp>A</stp>
        <stp>0</stp>
        <stp>all</stp>
        <stp/>
        <stp/>
        <stp/>
        <stp>T</stp>
        <tr r="L122" s="1"/>
      </tp>
      <tp>
        <v>8.9055064581917076</v>
        <stp/>
        <stp>StudyData</stp>
        <stp>S.LDOS</stp>
        <stp>PCB</stp>
        <stp>BaseType=Index,Index=1</stp>
        <stp>Close</stp>
        <stp>Q</stp>
        <stp>0</stp>
        <stp>all</stp>
        <stp/>
        <stp/>
        <stp/>
        <stp>T</stp>
        <tr r="K279" s="1"/>
      </tp>
      <tp>
        <v>5.3155522163786593</v>
        <stp/>
        <stp>StudyData</stp>
        <stp>S.LDOS</stp>
        <stp>PCB</stp>
        <stp>BaseType=Index,Index=1</stp>
        <stp>Close</stp>
        <stp>W</stp>
        <stp>0</stp>
        <stp>all</stp>
        <stp/>
        <stp/>
        <stp/>
        <stp>T</stp>
        <tr r="I279" s="1"/>
      </tp>
      <tp>
        <v>-37.838137472283819</v>
        <stp/>
        <stp>StudyData</stp>
        <stp>S.LDOS</stp>
        <stp>PCB</stp>
        <stp>BaseType=Index,Index=1</stp>
        <stp>Close</stp>
        <stp>A</stp>
        <stp>0</stp>
        <stp>all</stp>
        <stp/>
        <stp/>
        <stp/>
        <stp>T</stp>
        <tr r="L279" s="1"/>
      </tp>
      <tp>
        <v>8.9055064581917076</v>
        <stp/>
        <stp>StudyData</stp>
        <stp>S.LDOS</stp>
        <stp>PCB</stp>
        <stp>BaseType=Index,Index=1</stp>
        <stp>Close</stp>
        <stp>M</stp>
        <stp>0</stp>
        <stp>all</stp>
        <stp/>
        <stp/>
        <stp/>
        <stp>T</stp>
        <tr r="J279" s="1"/>
      </tp>
      <tp>
        <v>-2.0694349897889666</v>
        <stp/>
        <stp>StudyData</stp>
        <stp>S.OTIS</stp>
        <stp>PCB</stp>
        <stp>BaseType=Index,Index=1</stp>
        <stp>Close</stp>
        <stp>W</stp>
        <stp>0</stp>
        <stp>all</stp>
        <stp/>
        <stp/>
        <stp/>
        <stp>T</stp>
        <tr r="I355" s="1"/>
      </tp>
      <tp>
        <v>0.4608938547486009</v>
        <stp/>
        <stp>StudyData</stp>
        <stp>S.OTIS</stp>
        <stp>PCB</stp>
        <stp>BaseType=Index,Index=1</stp>
        <stp>Close</stp>
        <stp>Q</stp>
        <stp>0</stp>
        <stp>all</stp>
        <stp/>
        <stp/>
        <stp/>
        <stp>T</stp>
        <tr r="K355" s="1"/>
      </tp>
      <tp>
        <v>-17.653119633657699</v>
        <stp/>
        <stp>StudyData</stp>
        <stp>S.OTIS</stp>
        <stp>PCB</stp>
        <stp>BaseType=Index,Index=1</stp>
        <stp>Close</stp>
        <stp>A</stp>
        <stp>0</stp>
        <stp>all</stp>
        <stp/>
        <stp/>
        <stp/>
        <stp>T</stp>
        <tr r="L355" s="1"/>
      </tp>
      <tp>
        <v>0.4608938547486009</v>
        <stp/>
        <stp>StudyData</stp>
        <stp>S.OTIS</stp>
        <stp>PCB</stp>
        <stp>BaseType=Index,Index=1</stp>
        <stp>Close</stp>
        <stp>M</stp>
        <stp>0</stp>
        <stp>all</stp>
        <stp/>
        <stp/>
        <stp/>
        <stp>T</stp>
        <tr r="J355" s="1"/>
      </tp>
      <tp>
        <v>3.8426138978370954</v>
        <stp/>
        <stp>StudyData</stp>
        <stp>S.NTRS</stp>
        <stp>PCB</stp>
        <stp>BaseType=Index,Index=1</stp>
        <stp>Close</stp>
        <stp>M</stp>
        <stp>0</stp>
        <stp>all</stp>
        <stp/>
        <stp/>
        <stp/>
        <stp>T</stp>
        <tr r="J341" s="1"/>
      </tp>
      <tp>
        <v>32.161944505454287</v>
        <stp/>
        <stp>StudyData</stp>
        <stp>S.NTRS</stp>
        <stp>PCB</stp>
        <stp>BaseType=Index,Index=1</stp>
        <stp>Close</stp>
        <stp>A</stp>
        <stp>0</stp>
        <stp>all</stp>
        <stp/>
        <stp/>
        <stp/>
        <stp>T</stp>
        <tr r="L341" s="1"/>
      </tp>
      <tp>
        <v>-2.2525449426034205</v>
        <stp/>
        <stp>StudyData</stp>
        <stp>S.NTRS</stp>
        <stp>PCB</stp>
        <stp>BaseType=Index,Index=1</stp>
        <stp>Close</stp>
        <stp>W</stp>
        <stp>0</stp>
        <stp>all</stp>
        <stp/>
        <stp/>
        <stp/>
        <stp>T</stp>
        <tr r="I341" s="1"/>
      </tp>
      <tp>
        <v>3.8426138978370954</v>
        <stp/>
        <stp>StudyData</stp>
        <stp>S.NTRS</stp>
        <stp>PCB</stp>
        <stp>BaseType=Index,Index=1</stp>
        <stp>Close</stp>
        <stp>Q</stp>
        <stp>0</stp>
        <stp>all</stp>
        <stp/>
        <stp/>
        <stp/>
        <stp>T</stp>
        <tr r="K341" s="1"/>
      </tp>
      <tp>
        <v>56.833505585904824</v>
        <stp/>
        <stp>StudyData</stp>
        <stp>S.KEYS</stp>
        <stp>PCB</stp>
        <stp>BaseType=Index,Index=1</stp>
        <stp>Close</stp>
        <stp>A</stp>
        <stp>0</stp>
        <stp>all</stp>
        <stp/>
        <stp/>
        <stp/>
        <stp>T</stp>
        <tr r="L268" s="1"/>
      </tp>
      <tp>
        <v>-8.9696346444996653</v>
        <stp/>
        <stp>StudyData</stp>
        <stp>S.KEYS</stp>
        <stp>PCB</stp>
        <stp>BaseType=Index,Index=1</stp>
        <stp>Close</stp>
        <stp>M</stp>
        <stp>0</stp>
        <stp>all</stp>
        <stp/>
        <stp/>
        <stp/>
        <stp>T</stp>
        <tr r="J268" s="1"/>
      </tp>
      <tp>
        <v>0.87685976574864866</v>
        <stp/>
        <stp>StudyData</stp>
        <stp>S.KEYS</stp>
        <stp>PCB</stp>
        <stp>BaseType=Index,Index=1</stp>
        <stp>Close</stp>
        <stp>W</stp>
        <stp>0</stp>
        <stp>all</stp>
        <stp/>
        <stp/>
        <stp/>
        <stp>T</stp>
        <tr r="I268" s="1"/>
      </tp>
      <tp>
        <v>-8.9696346444996653</v>
        <stp/>
        <stp>StudyData</stp>
        <stp>S.KEYS</stp>
        <stp>PCB</stp>
        <stp>BaseType=Index,Index=1</stp>
        <stp>Close</stp>
        <stp>Q</stp>
        <stp>0</stp>
        <stp>all</stp>
        <stp/>
        <stp/>
        <stp/>
        <stp>T</stp>
        <tr r="K268" s="1"/>
      </tp>
      <tp>
        <v>5.3133333333000001</v>
        <stp/>
        <stp>StudyData</stp>
        <stp>ATR(S.CAH,MAType:=Sim,Period:=21)</stp>
        <stp>Bar</stp>
        <stp/>
        <stp>Close</stp>
        <stp>D</stp>
        <stp/>
        <stp/>
        <stp/>
        <stp/>
        <stp/>
        <stp>T</stp>
        <tr r="O76" s="1"/>
      </tp>
      <tp>
        <v>43.189047619</v>
        <stp/>
        <stp>StudyData</stp>
        <stp>ATR(S.CAT,MAType:=Sim,Period:=21)</stp>
        <stp>Bar</stp>
        <stp/>
        <stp>Close</stp>
        <stp>D</stp>
        <stp/>
        <stp/>
        <stp/>
        <stp/>
        <stp/>
        <stp>T</stp>
        <tr r="O79" s="1"/>
      </tp>
      <tp>
        <v>1.0252380952</v>
        <stp/>
        <stp>StudyData</stp>
        <stp>ATR(S.CCL,MAType:=Sim,Period:=21)</stp>
        <stp>Bar</stp>
        <stp/>
        <stp>Close</stp>
        <stp>D</stp>
        <stp/>
        <stp/>
        <stp/>
        <stp/>
        <stp/>
        <stp>T</stp>
        <tr r="O84" s="1"/>
      </tp>
      <tp>
        <v>2.5790476189999998</v>
        <stp/>
        <stp>StudyData</stp>
        <stp>ATR(S.CCI,MAType:=Sim,Period:=21)</stp>
        <stp>Bar</stp>
        <stp/>
        <stp>Close</stp>
        <stp>D</stp>
        <stp/>
        <stp/>
        <stp/>
        <stp/>
        <stp/>
        <stp>T</stp>
        <tr r="O83" s="1"/>
      </tp>
      <tp>
        <v>9.1523809523999997</v>
        <stp/>
        <stp>StudyData</stp>
        <stp>ATR(S.CEG,MAType:=Sim,Period:=21)</stp>
        <stp>Bar</stp>
        <stp/>
        <stp>Close</stp>
        <stp>D</stp>
        <stp/>
        <stp/>
        <stp/>
        <stp/>
        <stp/>
        <stp>T</stp>
        <tr r="O87" s="1"/>
      </tp>
      <tp>
        <v>5.4338095237999999</v>
        <stp/>
        <stp>StudyData</stp>
        <stp>ATR(S.CDW,MAType:=Sim,Period:=21)</stp>
        <stp>Bar</stp>
        <stp/>
        <stp>Close</stp>
        <stp>D</stp>
        <stp/>
        <stp/>
        <stp/>
        <stp/>
        <stp/>
        <stp>T</stp>
        <tr r="O86" s="1"/>
      </tp>
      <tp>
        <v>1.7533333333000001</v>
        <stp/>
        <stp>StudyData</stp>
        <stp>ATR(S.CFG,MAType:=Sim,Period:=21)</stp>
        <stp>Bar</stp>
        <stp/>
        <stp>Close</stp>
        <stp>D</stp>
        <stp/>
        <stp/>
        <stp/>
        <stp/>
        <stp/>
        <stp>T</stp>
        <tr r="O89" s="1"/>
      </tp>
      <tp>
        <v>2.2599999999999998</v>
        <stp/>
        <stp>StudyData</stp>
        <stp>ATR(S.CHD,MAType:=Sim,Period:=21)</stp>
        <stp>Bar</stp>
        <stp/>
        <stp>Close</stp>
        <stp>D</stp>
        <stp/>
        <stp/>
        <stp/>
        <stp/>
        <stp/>
        <stp>T</stp>
        <tr r="O90" s="1"/>
      </tp>
      <tp>
        <v>1.2709523810000001</v>
        <stp/>
        <stp>StudyData</stp>
        <stp>ATR(S.CMG,MAType:=Sim,Period:=21)</stp>
        <stp>Bar</stp>
        <stp/>
        <stp>Close</stp>
        <stp>D</stp>
        <stp/>
        <stp/>
        <stp/>
        <stp/>
        <stp/>
        <stp>T</stp>
        <tr r="O100" s="1"/>
      </tp>
      <tp>
        <v>7.0771428571000001</v>
        <stp/>
        <stp>StudyData</stp>
        <stp>ATR(S.CME,MAType:=Sim,Period:=21)</stp>
        <stp>Bar</stp>
        <stp/>
        <stp>Close</stp>
        <stp>D</stp>
        <stp/>
        <stp/>
        <stp/>
        <stp/>
        <stp/>
        <stp>T</stp>
        <tr r="O99" s="1"/>
      </tp>
      <tp>
        <v>24.509047619</v>
        <stp/>
        <stp>StudyData</stp>
        <stp>ATR(S.CMI,MAType:=Sim,Period:=21)</stp>
        <stp>Bar</stp>
        <stp/>
        <stp>Close</stp>
        <stp>D</stp>
        <stp/>
        <stp/>
        <stp/>
        <stp/>
        <stp/>
        <stp>T</stp>
        <tr r="O101" s="1"/>
      </tp>
      <tp>
        <v>1.5671428570999999</v>
        <stp/>
        <stp>StudyData</stp>
        <stp>ATR(S.CMS,MAType:=Sim,Period:=21)</stp>
        <stp>Bar</stp>
        <stp/>
        <stp>Close</stp>
        <stp>D</stp>
        <stp/>
        <stp/>
        <stp/>
        <stp/>
        <stp/>
        <stp>T</stp>
        <tr r="O102" s="1"/>
      </tp>
      <tp>
        <v>2.890952381</v>
        <stp/>
        <stp>StudyData</stp>
        <stp>ATR(S.CLX,MAType:=Sim,Period:=21)</stp>
        <stp>Bar</stp>
        <stp/>
        <stp>Close</stp>
        <stp>D</stp>
        <stp/>
        <stp/>
        <stp/>
        <stp/>
        <stp/>
        <stp>T</stp>
        <tr r="O97" s="1"/>
      </tp>
      <tp>
        <v>5.8123809523999999</v>
        <stp/>
        <stp>StudyData</stp>
        <stp>ATR(S.COF,MAType:=Sim,Period:=21)</stp>
        <stp>Bar</stp>
        <stp/>
        <stp>Close</stp>
        <stp>D</stp>
        <stp/>
        <stp/>
        <stp/>
        <stp/>
        <stp/>
        <stp>T</stp>
        <tr r="O105" s="1"/>
      </tp>
      <tp>
        <v>1.9704761904999999</v>
        <stp/>
        <stp>StudyData</stp>
        <stp>ATR(S.COO,MAType:=Sim,Period:=21)</stp>
        <stp>Bar</stp>
        <stp/>
        <stp>Close</stp>
        <stp>D</stp>
        <stp/>
        <stp/>
        <stp/>
        <stp/>
        <stp/>
        <stp>T</stp>
        <tr r="O108" s="1"/>
      </tp>
      <tp>
        <v>7.6733333332999996</v>
        <stp/>
        <stp>StudyData</stp>
        <stp>ATR(S.COR,MAType:=Sim,Period:=21)</stp>
        <stp>Bar</stp>
        <stp/>
        <stp>Close</stp>
        <stp>D</stp>
        <stp/>
        <stp/>
        <stp/>
        <stp/>
        <stp/>
        <stp>T</stp>
        <tr r="O110" s="1"/>
      </tp>
      <tp>
        <v>2.6076190476000001</v>
        <stp/>
        <stp>StudyData</stp>
        <stp>ATR(S.COP,MAType:=Sim,Period:=21)</stp>
        <stp>Bar</stp>
        <stp/>
        <stp>Close</stp>
        <stp>D</stp>
        <stp/>
        <stp/>
        <stp/>
        <stp/>
        <stp/>
        <stp>T</stp>
        <tr r="O109" s="1"/>
      </tp>
      <tp>
        <v>2.4028571428999999</v>
        <stp/>
        <stp>StudyData</stp>
        <stp>ATR(S.CNC,MAType:=Sim,Period:=21)</stp>
        <stp>Bar</stp>
        <stp/>
        <stp>Close</stp>
        <stp>D</stp>
        <stp/>
        <stp/>
        <stp/>
        <stp/>
        <stp/>
        <stp>T</stp>
        <tr r="O103" s="1"/>
      </tp>
      <tp>
        <v>0.83761904760000006</v>
        <stp/>
        <stp>StudyData</stp>
        <stp>ATR(S.CNP,MAType:=Sim,Period:=21)</stp>
        <stp>Bar</stp>
        <stp/>
        <stp>Close</stp>
        <stp>D</stp>
        <stp/>
        <stp/>
        <stp/>
        <stp/>
        <stp/>
        <stp>T</stp>
        <tr r="O104" s="1"/>
      </tp>
      <tp>
        <v>2.1209523809999999</v>
        <stp/>
        <stp>StudyData</stp>
        <stp>ATR(S.CPT,MAType:=Sim,Period:=21)</stp>
        <stp>Bar</stp>
        <stp/>
        <stp>Close</stp>
        <stp>D</stp>
        <stp/>
        <stp/>
        <stp/>
        <stp/>
        <stp/>
        <stp>T</stp>
        <tr r="O114" s="1"/>
      </tp>
      <tp>
        <v>1.0209523810000001</v>
        <stp/>
        <stp>StudyData</stp>
        <stp>ATR(S.CSX,MAType:=Sim,Period:=21)</stp>
        <stp>Bar</stp>
        <stp/>
        <stp>Close</stp>
        <stp>D</stp>
        <stp/>
        <stp/>
        <stp/>
        <stp/>
        <stp/>
        <stp>T</stp>
        <tr r="O121" s="1"/>
      </tp>
      <tp>
        <v>9.0004761905000006</v>
        <stp/>
        <stp>StudyData</stp>
        <stp>ATR(S.CRL,MAType:=Sim,Period:=21)</stp>
        <stp>Bar</stp>
        <stp/>
        <stp>Close</stp>
        <stp>D</stp>
        <stp/>
        <stp/>
        <stp/>
        <stp/>
        <stp/>
        <stp>T</stp>
        <tr r="O116" s="1"/>
      </tp>
      <tp>
        <v>7.0161904762000002</v>
        <stp/>
        <stp>StudyData</stp>
        <stp>ATR(S.CRM,MAType:=Sim,Period:=21)</stp>
        <stp>Bar</stp>
        <stp/>
        <stp>Close</stp>
        <stp>D</stp>
        <stp/>
        <stp/>
        <stp/>
        <stp/>
        <stp/>
        <stp>T</stp>
        <tr r="O117" s="1"/>
      </tp>
      <tp>
        <v>3.2880952380999999</v>
        <stp/>
        <stp>StudyData</stp>
        <stp>ATR(S.CRH,MAType:=Sim,Period:=21)</stp>
        <stp>Bar</stp>
        <stp/>
        <stp>Close</stp>
        <stp>D</stp>
        <stp/>
        <stp/>
        <stp/>
        <stp/>
        <stp/>
        <stp>T</stp>
        <tr r="O115" s="1"/>
      </tp>
      <tp>
        <v>2.1552703316674164</v>
        <stp/>
        <stp>StudyData</stp>
        <stp>S.CB</stp>
        <stp>PCB</stp>
        <stp>BaseType=Index,Index=1</stp>
        <stp>Close</stp>
        <stp>W</stp>
        <stp>0</stp>
        <stp>all</stp>
        <stp/>
        <stp/>
        <stp/>
        <stp>T</stp>
        <tr r="I80" s="1"/>
      </tp>
      <tp>
        <v>5.5790338674649265</v>
        <stp/>
        <stp>StudyData</stp>
        <stp>S.CB</stp>
        <stp>PCB</stp>
        <stp>BaseType=Index,Index=1</stp>
        <stp>Close</stp>
        <stp>Q</stp>
        <stp>0</stp>
        <stp>all</stp>
        <stp/>
        <stp/>
        <stp/>
        <stp>T</stp>
        <tr r="K80" s="1"/>
      </tp>
      <tp>
        <v>5.5790338674649265</v>
        <stp/>
        <stp>StudyData</stp>
        <stp>S.CB</stp>
        <stp>PCB</stp>
        <stp>BaseType=Index,Index=1</stp>
        <stp>Close</stp>
        <stp>M</stp>
        <stp>0</stp>
        <stp>all</stp>
        <stp/>
        <stp/>
        <stp/>
        <stp>T</stp>
        <tr r="J80" s="1"/>
      </tp>
      <tp>
        <v>15.260156350121747</v>
        <stp/>
        <stp>StudyData</stp>
        <stp>S.CB</stp>
        <stp>PCB</stp>
        <stp>BaseType=Index,Index=1</stp>
        <stp>Close</stp>
        <stp>A</stp>
        <stp>0</stp>
        <stp>all</stp>
        <stp/>
        <stp/>
        <stp/>
        <stp>T</stp>
        <tr r="L80" s="1"/>
      </tp>
      <tp>
        <v>2.4914285714000002</v>
        <stp/>
        <stp>StudyData</stp>
        <stp>ATR(S.CVS,MAType:=Sim,Period:=21)</stp>
        <stp>Bar</stp>
        <stp/>
        <stp>Close</stp>
        <stp>D</stp>
        <stp/>
        <stp/>
        <stp/>
        <stp/>
        <stp/>
        <stp>T</stp>
        <tr r="O126" s="1"/>
      </tp>
      <tp>
        <v>3.6109523810000002</v>
        <stp/>
        <stp>StudyData</stp>
        <stp>ATR(S.CVX,MAType:=Sim,Period:=21)</stp>
        <stp>Bar</stp>
        <stp/>
        <stp>Close</stp>
        <stp>D</stp>
        <stp/>
        <stp/>
        <stp/>
        <stp/>
        <stp/>
        <stp>T</stp>
        <tr r="O127" s="1"/>
      </tp>
      <tp>
        <v>-8.6197339246119729</v>
        <stp/>
        <stp>StudyData</stp>
        <stp>S.UBER</stp>
        <stp>PCB</stp>
        <stp>BaseType=Index,Index=1</stp>
        <stp>Close</stp>
        <stp>Q</stp>
        <stp>0</stp>
        <stp>all</stp>
        <stp/>
        <stp/>
        <stp/>
        <stp>T</stp>
        <tr r="K457" s="1"/>
      </tp>
      <tp>
        <v>-8.9980678995307883</v>
        <stp/>
        <stp>StudyData</stp>
        <stp>S.UBER</stp>
        <stp>PCB</stp>
        <stp>BaseType=Index,Index=1</stp>
        <stp>Close</stp>
        <stp>W</stp>
        <stp>0</stp>
        <stp>all</stp>
        <stp/>
        <stp/>
        <stp/>
        <stp>T</stp>
        <tr r="I457" s="1"/>
      </tp>
      <tp>
        <v>-8.6197339246119729</v>
        <stp/>
        <stp>StudyData</stp>
        <stp>S.UBER</stp>
        <stp>PCB</stp>
        <stp>BaseType=Index,Index=1</stp>
        <stp>Close</stp>
        <stp>M</stp>
        <stp>0</stp>
        <stp>all</stp>
        <stp/>
        <stp/>
        <stp/>
        <stp>T</stp>
        <tr r="J457" s="1"/>
      </tp>
      <tp>
        <v>-19.299963284787673</v>
        <stp/>
        <stp>StudyData</stp>
        <stp>S.UBER</stp>
        <stp>PCB</stp>
        <stp>BaseType=Index,Index=1</stp>
        <stp>Close</stp>
        <stp>A</stp>
        <stp>0</stp>
        <stp>all</stp>
        <stp/>
        <stp/>
        <stp/>
        <stp>T</stp>
        <tr r="L457" s="1"/>
      </tp>
      <tp>
        <v>92.740476190500004</v>
        <stp/>
        <stp>StudyData</stp>
        <stp>S.IBKR</stp>
        <stp>MA</stp>
        <stp>InputChoice=Close,MAType=Sim,Period=21</stp>
        <stp>MA</stp>
        <stp>D</stp>
        <stp/>
        <stp>all</stp>
        <stp/>
        <stp/>
        <stp/>
        <stp>T</stp>
        <tr r="P241" s="1"/>
      </tp>
      <tp>
        <v>61.8252380952</v>
        <stp/>
        <stp>StudyData</stp>
        <stp>S.SWKS</stp>
        <stp>MA</stp>
        <stp>InputChoice=Close,MAType=Sim,Period=21</stp>
        <stp>MA</stp>
        <stp>D</stp>
        <stp/>
        <stp>all</stp>
        <stp/>
        <stp/>
        <stp/>
        <stp>T</stp>
        <tr r="P424" s="1"/>
      </tp>
      <tp>
        <v>4.7860538827258372</v>
        <stp/>
        <stp>StudyData</stp>
        <stp>S.PCAR</stp>
        <stp>PCB</stp>
        <stp>BaseType=Index,Index=1</stp>
        <stp>Close</stp>
        <stp>W</stp>
        <stp>0</stp>
        <stp>all</stp>
        <stp/>
        <stp/>
        <stp/>
        <stp>T</stp>
        <tr r="I359" s="1"/>
      </tp>
      <tp>
        <v>10.089910089910093</v>
        <stp/>
        <stp>StudyData</stp>
        <stp>S.PCAR</stp>
        <stp>PCB</stp>
        <stp>BaseType=Index,Index=1</stp>
        <stp>Close</stp>
        <stp>Q</stp>
        <stp>0</stp>
        <stp>all</stp>
        <stp/>
        <stp/>
        <stp/>
        <stp>T</stp>
        <tr r="K359" s="1"/>
      </tp>
      <tp>
        <v>10.089910089910093</v>
        <stp/>
        <stp>StudyData</stp>
        <stp>S.PCAR</stp>
        <stp>PCB</stp>
        <stp>BaseType=Index,Index=1</stp>
        <stp>Close</stp>
        <stp>M</stp>
        <stp>0</stp>
        <stp>all</stp>
        <stp/>
        <stp/>
        <stp/>
        <stp>T</stp>
        <tr r="J359" s="1"/>
      </tp>
      <tp>
        <v>20.756095333759479</v>
        <stp/>
        <stp>StudyData</stp>
        <stp>S.PCAR</stp>
        <stp>PCB</stp>
        <stp>BaseType=Index,Index=1</stp>
        <stp>Close</stp>
        <stp>A</stp>
        <stp>0</stp>
        <stp>all</stp>
        <stp/>
        <stp/>
        <stp/>
        <stp>T</stp>
        <tr r="L359" s="1"/>
      </tp>
      <tp>
        <v>5.3569898002914202</v>
        <stp/>
        <stp>StudyData</stp>
        <stp>S.PLTR</stp>
        <stp>PCB</stp>
        <stp>BaseType=Index,Index=1</stp>
        <stp>Close</stp>
        <stp>M</stp>
        <stp>0</stp>
        <stp>all</stp>
        <stp/>
        <stp/>
        <stp/>
        <stp>T</stp>
        <tr r="J371" s="1"/>
      </tp>
      <tp>
        <v>-30.846694796061882</v>
        <stp/>
        <stp>StudyData</stp>
        <stp>S.PLTR</stp>
        <stp>PCB</stp>
        <stp>BaseType=Index,Index=1</stp>
        <stp>Close</stp>
        <stp>A</stp>
        <stp>0</stp>
        <stp>all</stp>
        <stp/>
        <stp/>
        <stp/>
        <stp>T</stp>
        <tr r="L371" s="1"/>
      </tp>
      <tp>
        <v>5.3569898002914202</v>
        <stp/>
        <stp>StudyData</stp>
        <stp>S.PLTR</stp>
        <stp>PCB</stp>
        <stp>BaseType=Index,Index=1</stp>
        <stp>Close</stp>
        <stp>Q</stp>
        <stp>0</stp>
        <stp>all</stp>
        <stp/>
        <stp/>
        <stp/>
        <stp>T</stp>
        <tr r="K371" s="1"/>
      </tp>
      <tp>
        <v>-7.1460945762199684</v>
        <stp/>
        <stp>StudyData</stp>
        <stp>S.PLTR</stp>
        <stp>PCB</stp>
        <stp>BaseType=Index,Index=1</stp>
        <stp>Close</stp>
        <stp>W</stp>
        <stp>0</stp>
        <stp>all</stp>
        <stp/>
        <stp/>
        <stp/>
        <stp>T</stp>
        <tr r="I371" s="1"/>
      </tp>
      <tp>
        <v>9.3438095237999992</v>
        <stp/>
        <stp>StudyData</stp>
        <stp>S.PSKY</stp>
        <stp>MA</stp>
        <stp>InputChoice=Close,MAType=Sim,Period=21</stp>
        <stp>MA</stp>
        <stp>D</stp>
        <stp/>
        <stp>all</stp>
        <stp/>
        <stp/>
        <stp/>
        <stp>T</stp>
        <tr r="P381" s="1"/>
      </tp>
      <tp>
        <v>495.3</v>
        <stp/>
        <stp>StudyData</stp>
        <stp>S.BRKB</stp>
        <stp>MA</stp>
        <stp>InputChoice=Close,MAType=Sim,Period=21</stp>
        <stp>MA</stp>
        <stp>D</stp>
        <stp/>
        <stp>all</stp>
        <stp/>
        <stp/>
        <stp/>
        <stp>T</stp>
        <tr r="P70" s="1"/>
      </tp>
      <tp>
        <v>-0.41339396444811904</v>
        <stp/>
        <stp>StudyData</stp>
        <stp>S.DLTR</stp>
        <stp>PCB</stp>
        <stp>BaseType=Index,Index=1</stp>
        <stp>Close</stp>
        <stp>M</stp>
        <stp>0</stp>
        <stp>all</stp>
        <stp/>
        <stp/>
        <stp/>
        <stp>T</stp>
        <tr r="J142" s="1"/>
      </tp>
      <tp>
        <v>-2.0811316153158299</v>
        <stp/>
        <stp>StudyData</stp>
        <stp>S.DLTR</stp>
        <stp>PCB</stp>
        <stp>BaseType=Index,Index=1</stp>
        <stp>Close</stp>
        <stp>A</stp>
        <stp>0</stp>
        <stp>all</stp>
        <stp/>
        <stp/>
        <stp/>
        <stp>T</stp>
        <tr r="L142" s="1"/>
      </tp>
      <tp>
        <v>-0.41339396444811904</v>
        <stp/>
        <stp>StudyData</stp>
        <stp>S.DLTR</stp>
        <stp>PCB</stp>
        <stp>BaseType=Index,Index=1</stp>
        <stp>Close</stp>
        <stp>Q</stp>
        <stp>0</stp>
        <stp>all</stp>
        <stp/>
        <stp/>
        <stp/>
        <stp>T</stp>
        <tr r="K142" s="1"/>
      </tp>
      <tp>
        <v>-4.3592186755597861</v>
        <stp/>
        <stp>StudyData</stp>
        <stp>S.DLTR</stp>
        <stp>PCB</stp>
        <stp>BaseType=Index,Index=1</stp>
        <stp>Close</stp>
        <stp>W</stp>
        <stp>0</stp>
        <stp>all</stp>
        <stp/>
        <stp/>
        <stp/>
        <stp>T</stp>
        <tr r="I142" s="1"/>
      </tp>
      <tp>
        <v>-14.044753348025095</v>
        <stp/>
        <stp>StudyData</stp>
        <stp>S.FSLR</stp>
        <stp>PCB</stp>
        <stp>BaseType=Index,Index=1</stp>
        <stp>Close</stp>
        <stp>Q</stp>
        <stp>0</stp>
        <stp>all</stp>
        <stp/>
        <stp/>
        <stp/>
        <stp>T</stp>
        <tr r="K199" s="1"/>
      </tp>
      <tp>
        <v>-4.325675739421678</v>
        <stp/>
        <stp>StudyData</stp>
        <stp>S.FSLR</stp>
        <stp>PCB</stp>
        <stp>BaseType=Index,Index=1</stp>
        <stp>Close</stp>
        <stp>W</stp>
        <stp>0</stp>
        <stp>all</stp>
        <stp/>
        <stp/>
        <stp/>
        <stp>T</stp>
        <tr r="I199" s="1"/>
      </tp>
      <tp>
        <v>-22.359606477050885</v>
        <stp/>
        <stp>StudyData</stp>
        <stp>S.FSLR</stp>
        <stp>PCB</stp>
        <stp>BaseType=Index,Index=1</stp>
        <stp>Close</stp>
        <stp>A</stp>
        <stp>0</stp>
        <stp>all</stp>
        <stp/>
        <stp/>
        <stp/>
        <stp>T</stp>
        <tr r="L199" s="1"/>
      </tp>
      <tp>
        <v>-14.044753348025095</v>
        <stp/>
        <stp>StudyData</stp>
        <stp>S.FSLR</stp>
        <stp>PCB</stp>
        <stp>BaseType=Index,Index=1</stp>
        <stp>Close</stp>
        <stp>M</stp>
        <stp>0</stp>
        <stp>all</stp>
        <stp/>
        <stp/>
        <stp/>
        <stp>T</stp>
        <tr r="J199" s="1"/>
      </tp>
      <tp>
        <v>1.3654984069185285</v>
        <stp/>
        <stp>StudyData</stp>
        <stp>S.AMCR</stp>
        <stp>PCB</stp>
        <stp>BaseType=Index,Index=1</stp>
        <stp>Close</stp>
        <stp>W</stp>
        <stp>0</stp>
        <stp>all</stp>
        <stp/>
        <stp/>
        <stp/>
        <stp>T</stp>
        <tr r="I27" s="1"/>
      </tp>
      <tp>
        <v>2.745098039215681</v>
        <stp/>
        <stp>StudyData</stp>
        <stp>S.AMCR</stp>
        <stp>PCB</stp>
        <stp>BaseType=Index,Index=1</stp>
        <stp>Close</stp>
        <stp>Q</stp>
        <stp>0</stp>
        <stp>all</stp>
        <stp/>
        <stp/>
        <stp/>
        <stp>T</stp>
        <tr r="K27" s="1"/>
      </tp>
      <tp>
        <v>2.745098039215681</v>
        <stp/>
        <stp>StudyData</stp>
        <stp>S.AMCR</stp>
        <stp>PCB</stp>
        <stp>BaseType=Index,Index=1</stp>
        <stp>Close</stp>
        <stp>M</stp>
        <stp>0</stp>
        <stp>all</stp>
        <stp/>
        <stp/>
        <stp/>
        <stp>T</stp>
        <tr r="J27" s="1"/>
      </tp>
      <tp>
        <v>6.8105515587529881</v>
        <stp/>
        <stp>StudyData</stp>
        <stp>S.AMCR</stp>
        <stp>PCB</stp>
        <stp>BaseType=Index,Index=1</stp>
        <stp>Close</stp>
        <stp>A</stp>
        <stp>0</stp>
        <stp>all</stp>
        <stp/>
        <stp/>
        <stp/>
        <stp>T</stp>
        <tr r="L27" s="1"/>
      </tp>
      <tp>
        <v>-6.0940695296523693</v>
        <stp/>
        <stp>StudyData</stp>
        <stp>S.CARR</stp>
        <stp>PCB</stp>
        <stp>BaseType=Index,Index=1</stp>
        <stp>Close</stp>
        <stp>M</stp>
        <stp>0</stp>
        <stp>all</stp>
        <stp/>
        <stp/>
        <stp/>
        <stp>T</stp>
        <tr r="J77" s="1"/>
      </tp>
      <tp>
        <v>30.355791067373183</v>
        <stp/>
        <stp>StudyData</stp>
        <stp>S.CARR</stp>
        <stp>PCB</stp>
        <stp>BaseType=Index,Index=1</stp>
        <stp>Close</stp>
        <stp>A</stp>
        <stp>0</stp>
        <stp>all</stp>
        <stp/>
        <stp/>
        <stp/>
        <stp>T</stp>
        <tr r="L77" s="1"/>
      </tp>
      <tp>
        <v>0.27660503712330431</v>
        <stp/>
        <stp>StudyData</stp>
        <stp>S.CARR</stp>
        <stp>PCB</stp>
        <stp>BaseType=Index,Index=1</stp>
        <stp>Close</stp>
        <stp>W</stp>
        <stp>0</stp>
        <stp>all</stp>
        <stp/>
        <stp/>
        <stp/>
        <stp>T</stp>
        <tr r="I77" s="1"/>
      </tp>
      <tp>
        <v>-6.0940695296523693</v>
        <stp/>
        <stp>StudyData</stp>
        <stp>S.CARR</stp>
        <stp>PCB</stp>
        <stp>BaseType=Index,Index=1</stp>
        <stp>Close</stp>
        <stp>Q</stp>
        <stp>0</stp>
        <stp>all</stp>
        <stp/>
        <stp/>
        <stp/>
        <stp>T</stp>
        <tr r="K77" s="1"/>
      </tp>
      <tp>
        <v>-13.290204626960131</v>
        <stp/>
        <stp>StudyData</stp>
        <stp>S.CHTR</stp>
        <stp>PCB</stp>
        <stp>BaseType=Index,Index=1</stp>
        <stp>Close</stp>
        <stp>M</stp>
        <stp>0</stp>
        <stp>all</stp>
        <stp/>
        <stp/>
        <stp/>
        <stp>T</stp>
        <tr r="J92" s="1"/>
      </tp>
      <tp>
        <v>-40.929341317365271</v>
        <stp/>
        <stp>StudyData</stp>
        <stp>S.CHTR</stp>
        <stp>PCB</stp>
        <stp>BaseType=Index,Index=1</stp>
        <stp>Close</stp>
        <stp>A</stp>
        <stp>0</stp>
        <stp>all</stp>
        <stp/>
        <stp/>
        <stp/>
        <stp>T</stp>
        <tr r="L92" s="1"/>
      </tp>
      <tp>
        <v>-13.290204626960131</v>
        <stp/>
        <stp>StudyData</stp>
        <stp>S.CHTR</stp>
        <stp>PCB</stp>
        <stp>BaseType=Index,Index=1</stp>
        <stp>Close</stp>
        <stp>Q</stp>
        <stp>0</stp>
        <stp>all</stp>
        <stp/>
        <stp/>
        <stp/>
        <stp>T</stp>
        <tr r="K92" s="1"/>
      </tp>
      <tp>
        <v>-6.1353429245642088</v>
        <stp/>
        <stp>StudyData</stp>
        <stp>S.CHTR</stp>
        <stp>PCB</stp>
        <stp>BaseType=Index,Index=1</stp>
        <stp>Close</stp>
        <stp>W</stp>
        <stp>0</stp>
        <stp>all</stp>
        <stp/>
        <stp/>
        <stp/>
        <stp>T</stp>
        <tr r="I92" s="1"/>
      </tp>
      <tp>
        <v>1.7255043227665574</v>
        <stp/>
        <stp>StudyData</stp>
        <stp>S.COHR</stp>
        <stp>PCB</stp>
        <stp>BaseType=Index,Index=1</stp>
        <stp>Close</stp>
        <stp>W</stp>
        <stp>0</stp>
        <stp>all</stp>
        <stp/>
        <stp/>
        <stp/>
        <stp>T</stp>
        <tr r="I106" s="1"/>
      </tp>
      <tp>
        <v>-28.412807057570923</v>
        <stp/>
        <stp>StudyData</stp>
        <stp>S.COHR</stp>
        <stp>PCB</stp>
        <stp>BaseType=Index,Index=1</stp>
        <stp>Close</stp>
        <stp>Q</stp>
        <stp>0</stp>
        <stp>all</stp>
        <stp/>
        <stp/>
        <stp/>
        <stp>T</stp>
        <tr r="K106" s="1"/>
      </tp>
      <tp>
        <v>52.99886222029582</v>
        <stp/>
        <stp>StudyData</stp>
        <stp>S.COHR</stp>
        <stp>PCB</stp>
        <stp>BaseType=Index,Index=1</stp>
        <stp>Close</stp>
        <stp>A</stp>
        <stp>0</stp>
        <stp>all</stp>
        <stp/>
        <stp/>
        <stp/>
        <stp>T</stp>
        <tr r="L106" s="1"/>
      </tp>
      <tp>
        <v>-28.412807057570923</v>
        <stp/>
        <stp>StudyData</stp>
        <stp>S.COHR</stp>
        <stp>PCB</stp>
        <stp>BaseType=Index,Index=1</stp>
        <stp>Close</stp>
        <stp>M</stp>
        <stp>0</stp>
        <stp>all</stp>
        <stp/>
        <stp/>
        <stp/>
        <stp>T</stp>
        <tr r="J106" s="1"/>
      </tp>
      <tp>
        <v>-18.573983012963794</v>
        <stp/>
        <stp>StudyData</stp>
        <stp>S.BLDR</stp>
        <stp>PCB</stp>
        <stp>BaseType=Index,Index=1</stp>
        <stp>Close</stp>
        <stp>Q</stp>
        <stp>0</stp>
        <stp>all</stp>
        <stp/>
        <stp/>
        <stp/>
        <stp>T</stp>
        <tr r="K65" s="1"/>
      </tp>
      <tp>
        <v>-1.8852679773767917</v>
        <stp/>
        <stp>StudyData</stp>
        <stp>S.BLDR</stp>
        <stp>PCB</stp>
        <stp>BaseType=Index,Index=1</stp>
        <stp>Close</stp>
        <stp>W</stp>
        <stp>0</stp>
        <stp>all</stp>
        <stp/>
        <stp/>
        <stp/>
        <stp>T</stp>
        <tr r="I65" s="1"/>
      </tp>
      <tp>
        <v>-18.573983012963794</v>
        <stp/>
        <stp>StudyData</stp>
        <stp>S.BLDR</stp>
        <stp>PCB</stp>
        <stp>BaseType=Index,Index=1</stp>
        <stp>Close</stp>
        <stp>M</stp>
        <stp>0</stp>
        <stp>all</stp>
        <stp/>
        <stp/>
        <stp/>
        <stp>T</stp>
        <tr r="J65" s="1"/>
      </tp>
      <tp>
        <v>-29.186509864904266</v>
        <stp/>
        <stp>StudyData</stp>
        <stp>S.BLDR</stp>
        <stp>PCB</stp>
        <stp>BaseType=Index,Index=1</stp>
        <stp>Close</stp>
        <stp>A</stp>
        <stp>0</stp>
        <stp>all</stp>
        <stp/>
        <stp/>
        <stp/>
        <stp>T</stp>
        <tr r="L65" s="1"/>
      </tp>
      <tp>
        <v>-3.5121097253971598</v>
        <stp/>
        <stp>StudyData</stp>
        <stp>S.MPWR</stp>
        <stp>PCB</stp>
        <stp>BaseType=Index,Index=1</stp>
        <stp>Close</stp>
        <stp>M</stp>
        <stp>0</stp>
        <stp>all</stp>
        <stp/>
        <stp/>
        <stp/>
        <stp>T</stp>
        <tr r="J316" s="1"/>
      </tp>
      <tp>
        <v>47.161172161172153</v>
        <stp/>
        <stp>StudyData</stp>
        <stp>S.MPWR</stp>
        <stp>PCB</stp>
        <stp>BaseType=Index,Index=1</stp>
        <stp>Close</stp>
        <stp>A</stp>
        <stp>0</stp>
        <stp>all</stp>
        <stp/>
        <stp/>
        <stp/>
        <stp>T</stp>
        <tr r="L316" s="1"/>
      </tp>
      <tp>
        <v>-3.5121097253971598</v>
        <stp/>
        <stp>StudyData</stp>
        <stp>S.MPWR</stp>
        <stp>PCB</stp>
        <stp>BaseType=Index,Index=1</stp>
        <stp>Close</stp>
        <stp>Q</stp>
        <stp>0</stp>
        <stp>all</stp>
        <stp/>
        <stp/>
        <stp/>
        <stp>T</stp>
        <tr r="K316" s="1"/>
      </tp>
      <tp>
        <v>1.6623475609756055</v>
        <stp/>
        <stp>StudyData</stp>
        <stp>S.MPWR</stp>
        <stp>PCB</stp>
        <stp>BaseType=Index,Index=1</stp>
        <stp>Close</stp>
        <stp>W</stp>
        <stp>0</stp>
        <stp>all</stp>
        <stp/>
        <stp/>
        <stp/>
        <stp>T</stp>
        <tr r="I316" s="1"/>
      </tp>
      <tp>
        <v>1.3365735115431281</v>
        <stp/>
        <stp>StudyData</stp>
        <stp>S.IBKR</stp>
        <stp>PCB</stp>
        <stp>BaseType=Index,Index=1</stp>
        <stp>Close</stp>
        <stp>W</stp>
        <stp>0</stp>
        <stp>all</stp>
        <stp/>
        <stp/>
        <stp/>
        <stp>T</stp>
        <tr r="I241" s="1"/>
      </tp>
      <tp>
        <v>5.3998161764705754</v>
        <stp/>
        <stp>StudyData</stp>
        <stp>S.IBKR</stp>
        <stp>PCB</stp>
        <stp>BaseType=Index,Index=1</stp>
        <stp>Close</stp>
        <stp>Q</stp>
        <stp>0</stp>
        <stp>all</stp>
        <stp/>
        <stp/>
        <stp/>
        <stp>T</stp>
        <tr r="K241" s="1"/>
      </tp>
      <tp>
        <v>42.652775618099817</v>
        <stp/>
        <stp>StudyData</stp>
        <stp>S.IBKR</stp>
        <stp>PCB</stp>
        <stp>BaseType=Index,Index=1</stp>
        <stp>Close</stp>
        <stp>A</stp>
        <stp>0</stp>
        <stp>all</stp>
        <stp/>
        <stp/>
        <stp/>
        <stp>T</stp>
        <tr r="L241" s="1"/>
      </tp>
      <tp>
        <v>5.3998161764705754</v>
        <stp/>
        <stp>StudyData</stp>
        <stp>S.IBKR</stp>
        <stp>PCB</stp>
        <stp>BaseType=Index,Index=1</stp>
        <stp>Close</stp>
        <stp>M</stp>
        <stp>0</stp>
        <stp>all</stp>
        <stp/>
        <stp/>
        <stp/>
        <stp>T</stp>
        <tr r="J241" s="1"/>
      </tp>
      <tp>
        <v>1.2152380951999999</v>
        <stp/>
        <stp>StudyData</stp>
        <stp>ATR(S.BAC,MAType:=Sim,Period:=21)</stp>
        <stp>Bar</stp>
        <stp/>
        <stp>Close</stp>
        <stp>D</stp>
        <stp/>
        <stp/>
        <stp/>
        <stp/>
        <stp/>
        <stp>T</stp>
        <tr r="O54" s="1"/>
      </tp>
      <tp>
        <v>0.77523809519999998</v>
        <stp/>
        <stp>StudyData</stp>
        <stp>ATR(S.BAX,MAType:=Sim,Period:=21)</stp>
        <stp>Bar</stp>
        <stp/>
        <stp>Close</stp>
        <stp>D</stp>
        <stp/>
        <stp/>
        <stp/>
        <stp/>
        <stp/>
        <stp>T</stp>
        <tr r="O56" s="1"/>
      </tp>
      <tp>
        <v>2.3709523809999999</v>
        <stp/>
        <stp>StudyData</stp>
        <stp>ATR(S.BBY,MAType:=Sim,Period:=21)</stp>
        <stp>Bar</stp>
        <stp/>
        <stp>Close</stp>
        <stp>D</stp>
        <stp/>
        <stp/>
        <stp/>
        <stp/>
        <stp/>
        <stp>T</stp>
        <tr r="O57" s="1"/>
      </tp>
      <tp>
        <v>0.87190476189999999</v>
        <stp/>
        <stp>StudyData</stp>
        <stp>ATR(S.BEN,MAType:=Sim,Period:=21)</stp>
        <stp>Bar</stp>
        <stp/>
        <stp>Close</stp>
        <stp>D</stp>
        <stp/>
        <stp/>
        <stp/>
        <stp/>
        <stp/>
        <stp>T</stp>
        <tr r="O59" s="1"/>
      </tp>
      <tp>
        <v>4.2690476190000002</v>
        <stp/>
        <stp>StudyData</stp>
        <stp>ATR(S.BDX,MAType:=Sim,Period:=21)</stp>
        <stp>Bar</stp>
        <stp/>
        <stp>Close</stp>
        <stp>D</stp>
        <stp/>
        <stp/>
        <stp/>
        <stp/>
        <stp/>
        <stp>T</stp>
        <tr r="O58" s="1"/>
      </tp>
      <tp>
        <v>0.86333333329999995</v>
        <stp/>
        <stp>StudyData</stp>
        <stp>ATR(S.BFB,MAType:=Sim,Period:=21)</stp>
        <stp>Bar</stp>
        <stp/>
        <stp>Close</stp>
        <stp>D</stp>
        <stp/>
        <stp/>
        <stp/>
        <stp/>
        <stp/>
        <stp>T</stp>
        <tr r="O60" s="1"/>
      </tp>
      <tp>
        <v>1.6847619048</v>
        <stp/>
        <stp>StudyData</stp>
        <stp>ATR(S.BKR,MAType:=Sim,Period:=21)</stp>
        <stp>Bar</stp>
        <stp/>
        <stp>Close</stp>
        <stp>D</stp>
        <stp/>
        <stp/>
        <stp/>
        <stp/>
        <stp/>
        <stp>T</stp>
        <tr r="O64" s="1"/>
      </tp>
      <tp>
        <v>1.5676190476</v>
        <stp/>
        <stp>StudyData</stp>
        <stp>ATR(S.BMY,MAType:=Sim,Period:=21)</stp>
        <stp>Bar</stp>
        <stp/>
        <stp>Close</stp>
        <stp>D</stp>
        <stp/>
        <stp/>
        <stp/>
        <stp/>
        <stp/>
        <stp>T</stp>
        <tr r="O67" s="1"/>
      </tp>
      <tp>
        <v>28.6747619048</v>
        <stp/>
        <stp>StudyData</stp>
        <stp>ATR(S.BLK,MAType:=Sim,Period:=21)</stp>
        <stp>Bar</stp>
        <stp/>
        <stp>Close</stp>
        <stp>D</stp>
        <stp/>
        <stp/>
        <stp/>
        <stp/>
        <stp/>
        <stp>T</stp>
        <tr r="O66" s="1"/>
      </tp>
      <tp>
        <v>3.609047619</v>
        <stp/>
        <stp>StudyData</stp>
        <stp>ATR(S.BNY,MAType:=Sim,Period:=21)</stp>
        <stp>Bar</stp>
        <stp/>
        <stp>Close</stp>
        <stp>D</stp>
        <stp/>
        <stp/>
        <stp/>
        <stp/>
        <stp/>
        <stp>T</stp>
        <tr r="O68" s="1"/>
      </tp>
      <tp>
        <v>1.4261904761999999</v>
        <stp/>
        <stp>StudyData</stp>
        <stp>ATR(S.BSX,MAType:=Sim,Period:=21)</stp>
        <stp>Bar</stp>
        <stp/>
        <stp>Close</stp>
        <stp>D</stp>
        <stp/>
        <stp/>
        <stp/>
        <stp/>
        <stp/>
        <stp>T</stp>
        <tr r="O72" s="1"/>
      </tp>
      <tp>
        <v>2.13</v>
        <stp/>
        <stp>StudyData</stp>
        <stp>ATR(S.BRO,MAType:=Sim,Period:=21)</stp>
        <stp>Bar</stp>
        <stp/>
        <stp>Close</stp>
        <stp>D</stp>
        <stp/>
        <stp/>
        <stp/>
        <stp/>
        <stp/>
        <stp>T</stp>
        <tr r="O71" s="1"/>
      </tp>
      <tp>
        <v>1.7238095238</v>
        <stp/>
        <stp>StudyData</stp>
        <stp>ATR(S.BXP,MAType:=Sim,Period:=21)</stp>
        <stp>Bar</stp>
        <stp/>
        <stp>Close</stp>
        <stp>D</stp>
        <stp/>
        <stp/>
        <stp/>
        <stp/>
        <stp/>
        <stp>T</stp>
        <tr r="O74" s="1"/>
      </tp>
      <tp>
        <v>327.45952380950001</v>
        <stp/>
        <stp>StudyData</stp>
        <stp>S.COHR</stp>
        <stp>MA</stp>
        <stp>InputChoice=Close,MAType=Sim,Period=21</stp>
        <stp>MA</stp>
        <stp>D</stp>
        <stp/>
        <stp>all</stp>
        <stp/>
        <stp/>
        <stp/>
        <stp>T</stp>
        <tr r="P106" s="1"/>
      </tp>
      <tp>
        <v>85.670476190499997</v>
        <stp/>
        <stp>StudyData</stp>
        <stp>S.MCHP</stp>
        <stp>MA</stp>
        <stp>InputChoice=Close,MAType=Sim,Period=21</stp>
        <stp>MA</stp>
        <stp>D</stp>
        <stp/>
        <stp>all</stp>
        <stp/>
        <stp/>
        <stp/>
        <stp>T</stp>
        <tr r="P301" s="1"/>
      </tp>
      <tp>
        <v>99.166666666699996</v>
        <stp/>
        <stp>StudyData</stp>
        <stp>S.SCHW</stp>
        <stp>MA</stp>
        <stp>InputChoice=Close,MAType=Sim,Period=21</stp>
        <stp>MA</stp>
        <stp>D</stp>
        <stp/>
        <stp>all</stp>
        <stp/>
        <stp/>
        <stp/>
        <stp>T</stp>
        <tr r="P404" s="1"/>
      </tp>
      <tp>
        <v>284.93857142860003</v>
        <stp/>
        <stp>StudyData</stp>
        <stp>S.JBHT</stp>
        <stp>MA</stp>
        <stp>InputChoice=Close,MAType=Sim,Period=21</stp>
        <stp>MA</stp>
        <stp>D</stp>
        <stp/>
        <stp>all</stp>
        <stp/>
        <stp/>
        <stp/>
        <stp>T</stp>
        <tr r="P260" s="1"/>
      </tp>
      <tp>
        <v>145.97952380949999</v>
        <stp/>
        <stp>StudyData</stp>
        <stp>S.JKHY</stp>
        <stp>MA</stp>
        <stp>InputChoice=Close,MAType=Sim,Period=21</stp>
        <stp>MA</stp>
        <stp>D</stp>
        <stp/>
        <stp>all</stp>
        <stp/>
        <stp/>
        <stp/>
        <stp>T</stp>
        <tr r="P263" s="1"/>
      </tp>
      <tp>
        <v>63.894285714299997</v>
        <stp/>
        <stp>StudyData</stp>
        <stp>S.GEHC</stp>
        <stp>MA</stp>
        <stp>InputChoice=Close,MAType=Sim,Period=21</stp>
        <stp>MA</stp>
        <stp>D</stp>
        <stp/>
        <stp>all</stp>
        <stp/>
        <stp/>
        <stp/>
        <stp>T</stp>
        <tr r="P205" s="1"/>
      </tp>
      <tp>
        <v>0.4910519423832419</v>
        <stp/>
        <stp>StudyData</stp>
        <stp>S.NDAQ</stp>
        <stp>PCB</stp>
        <stp>BaseType=Index,Index=1</stp>
        <stp>Close</stp>
        <stp>W</stp>
        <stp>0</stp>
        <stp>all</stp>
        <stp/>
        <stp/>
        <stp/>
        <stp>T</stp>
        <tr r="I329" s="1"/>
      </tp>
      <tp>
        <v>16.835828469931482</v>
        <stp/>
        <stp>StudyData</stp>
        <stp>S.NDAQ</stp>
        <stp>PCB</stp>
        <stp>BaseType=Index,Index=1</stp>
        <stp>Close</stp>
        <stp>Q</stp>
        <stp>0</stp>
        <stp>all</stp>
        <stp/>
        <stp/>
        <stp/>
        <stp>T</stp>
        <tr r="K329" s="1"/>
      </tp>
      <tp>
        <v>16.835828469931482</v>
        <stp/>
        <stp>StudyData</stp>
        <stp>S.NDAQ</stp>
        <stp>PCB</stp>
        <stp>BaseType=Index,Index=1</stp>
        <stp>Close</stp>
        <stp>M</stp>
        <stp>0</stp>
        <stp>all</stp>
        <stp/>
        <stp/>
        <stp/>
        <stp>T</stp>
        <tr r="J329" s="1"/>
      </tp>
      <tp>
        <v>-5.1889220632142408</v>
        <stp/>
        <stp>StudyData</stp>
        <stp>S.NDAQ</stp>
        <stp>PCB</stp>
        <stp>BaseType=Index,Index=1</stp>
        <stp>Close</stp>
        <stp>A</stp>
        <stp>0</stp>
        <stp>all</stp>
        <stp/>
        <stp/>
        <stp/>
        <stp>T</stp>
        <tr r="L329" s="1"/>
      </tp>
      <tp>
        <v>95.710476190500003</v>
        <stp/>
        <stp>StudyData</stp>
        <stp>S.ECHO</stp>
        <stp>MA</stp>
        <stp>InputChoice=Close,MAType=Sim,Period=21</stp>
        <stp>MA</stp>
        <stp>D</stp>
        <stp/>
        <stp>all</stp>
        <stp/>
        <stp/>
        <stp/>
        <stp>T</stp>
        <tr r="P155" s="1"/>
      </tp>
      <tp>
        <v>6.4538095238000004</v>
        <stp/>
        <stp>StudyData</stp>
        <stp>ATR(S.ACN,MAType:=Sim,Period:=21)</stp>
        <stp>Bar</stp>
        <stp/>
        <stp>Close</stp>
        <stp>D</stp>
        <stp/>
        <stp/>
        <stp/>
        <stp/>
        <stp/>
        <stp>T</stp>
        <tr r="O8" s="1"/>
      </tp>
      <tp>
        <v>3.0519047618999999</v>
        <stp/>
        <stp>StudyData</stp>
        <stp>ATR(S.ABT,MAType:=Sim,Period:=21)</stp>
        <stp>Bar</stp>
        <stp/>
        <stp>Close</stp>
        <stp>D</stp>
        <stp/>
        <stp/>
        <stp/>
        <stp/>
        <stp/>
        <stp>T</stp>
        <tr r="O6" s="1"/>
      </tp>
      <tp>
        <v>2.2509523809999998</v>
        <stp/>
        <stp>StudyData</stp>
        <stp>ATR(S.AEE,MAType:=Sim,Period:=21)</stp>
        <stp>Bar</stp>
        <stp/>
        <stp>Close</stp>
        <stp>D</stp>
        <stp/>
        <stp/>
        <stp/>
        <stp/>
        <stp/>
        <stp>T</stp>
        <tr r="O14" s="1"/>
      </tp>
      <tp>
        <v>6.57142857E-2</v>
        <stp/>
        <stp>StudyData</stp>
        <stp>ATR(S.AES,MAType:=Sim,Period:=21)</stp>
        <stp>Bar</stp>
        <stp/>
        <stp>Close</stp>
        <stp>D</stp>
        <stp/>
        <stp/>
        <stp/>
        <stp/>
        <stp/>
        <stp>T</stp>
        <tr r="O16" s="1"/>
      </tp>
      <tp>
        <v>2.6342857142999998</v>
        <stp/>
        <stp>StudyData</stp>
        <stp>ATR(S.AEP,MAType:=Sim,Period:=21)</stp>
        <stp>Bar</stp>
        <stp/>
        <stp>Close</stp>
        <stp>D</stp>
        <stp/>
        <stp/>
        <stp/>
        <stp/>
        <stp/>
        <stp>T</stp>
        <tr r="O15" s="1"/>
      </tp>
      <tp>
        <v>1.7976190476</v>
        <stp/>
        <stp>StudyData</stp>
        <stp>ATR(S.ADM,MAType:=Sim,Period:=21)</stp>
        <stp>Bar</stp>
        <stp/>
        <stp>Close</stp>
        <stp>D</stp>
        <stp/>
        <stp/>
        <stp/>
        <stp/>
        <stp/>
        <stp>T</stp>
        <tr r="O11" s="1"/>
      </tp>
      <tp>
        <v>15.4680952381</v>
        <stp/>
        <stp>StudyData</stp>
        <stp>ATR(S.ADI,MAType:=Sim,Period:=21)</stp>
        <stp>Bar</stp>
        <stp/>
        <stp>Close</stp>
        <stp>D</stp>
        <stp/>
        <stp/>
        <stp/>
        <stp/>
        <stp/>
        <stp>T</stp>
        <tr r="O10" s="1"/>
      </tp>
      <tp>
        <v>7.2342857143000003</v>
        <stp/>
        <stp>StudyData</stp>
        <stp>ATR(S.ADP,MAType:=Sim,Period:=21)</stp>
        <stp>Bar</stp>
        <stp/>
        <stp>Close</stp>
        <stp>D</stp>
        <stp/>
        <stp/>
        <stp/>
        <stp/>
        <stp/>
        <stp>T</stp>
        <tr r="O12" s="1"/>
      </tp>
      <tp>
        <v>2.1195238095</v>
        <stp/>
        <stp>StudyData</stp>
        <stp>ATR(S.AFL,MAType:=Sim,Period:=21)</stp>
        <stp>Bar</stp>
        <stp/>
        <stp>Close</stp>
        <stp>D</stp>
        <stp/>
        <stp/>
        <stp/>
        <stp/>
        <stp/>
        <stp>T</stp>
        <tr r="O17" s="1"/>
      </tp>
      <tp>
        <v>1.7971428571000001</v>
        <stp/>
        <stp>StudyData</stp>
        <stp>ATR(S.AIG,MAType:=Sim,Period:=21)</stp>
        <stp>Bar</stp>
        <stp/>
        <stp>Close</stp>
        <stp>D</stp>
        <stp/>
        <stp/>
        <stp/>
        <stp/>
        <stp/>
        <stp>T</stp>
        <tr r="O18" s="1"/>
      </tp>
      <tp>
        <v>5.1804761905000003</v>
        <stp/>
        <stp>StudyData</stp>
        <stp>ATR(S.AIZ,MAType:=Sim,Period:=21)</stp>
        <stp>Bar</stp>
        <stp/>
        <stp>Close</stp>
        <stp>D</stp>
        <stp/>
        <stp/>
        <stp/>
        <stp/>
        <stp/>
        <stp>T</stp>
        <tr r="O19" s="1"/>
      </tp>
      <tp>
        <v>7.1904761905000001</v>
        <stp/>
        <stp>StudyData</stp>
        <stp>ATR(S.AJG,MAType:=Sim,Period:=21)</stp>
        <stp>Bar</stp>
        <stp/>
        <stp>Close</stp>
        <stp>D</stp>
        <stp/>
        <stp/>
        <stp/>
        <stp/>
        <stp/>
        <stp>T</stp>
        <tr r="O20" s="1"/>
      </tp>
      <tp>
        <v>144.73904761899999</v>
        <stp/>
        <stp>StudyData</stp>
        <stp>S.Q</stp>
        <stp>MA</stp>
        <stp>InputChoice=Close,MAType=Sim,Period=21</stp>
        <stp>MA</stp>
        <stp>D</stp>
        <stp/>
        <stp>all</stp>
        <stp/>
        <stp/>
        <stp/>
        <stp>T</stp>
        <tr r="P386" s="1"/>
      </tp>
      <tp>
        <v>38.675714285700003</v>
        <stp/>
        <stp>StudyData</stp>
        <stp>ATR(S.AMD,MAType:=Sim,Period:=21)</stp>
        <stp>Bar</stp>
        <stp/>
        <stp>Close</stp>
        <stp>D</stp>
        <stp/>
        <stp/>
        <stp/>
        <stp/>
        <stp/>
        <stp>T</stp>
        <tr r="O28" s="1"/>
      </tp>
      <tp>
        <v>5.4185714286</v>
        <stp/>
        <stp>StudyData</stp>
        <stp>ATR(S.AME,MAType:=Sim,Period:=21)</stp>
        <stp>Bar</stp>
        <stp/>
        <stp>Close</stp>
        <stp>D</stp>
        <stp/>
        <stp/>
        <stp/>
        <stp/>
        <stp/>
        <stp>T</stp>
        <tr r="O29" s="1"/>
      </tp>
      <tp>
        <v>351.83857142860001</v>
        <stp/>
        <stp>StudyData</stp>
        <stp>S.V</stp>
        <stp>MA</stp>
        <stp>InputChoice=Close,MAType=Sim,Period=21</stp>
        <stp>MA</stp>
        <stp>D</stp>
        <stp/>
        <stp>all</stp>
        <stp/>
        <stp/>
        <stp/>
        <stp>T</stp>
        <tr r="P466" s="1"/>
      </tp>
      <tp>
        <v>4.5514285713999998</v>
        <stp/>
        <stp>StudyData</stp>
        <stp>ATR(S.AMT,MAType:=Sim,Period:=21)</stp>
        <stp>Bar</stp>
        <stp/>
        <stp>Close</stp>
        <stp>D</stp>
        <stp/>
        <stp/>
        <stp/>
        <stp/>
        <stp/>
        <stp>T</stp>
        <tr r="O32" s="1"/>
      </tp>
      <tp>
        <v>14.6552380952</v>
        <stp/>
        <stp>StudyData</stp>
        <stp>ATR(S.AMP,MAType:=Sim,Period:=21)</stp>
        <stp>Bar</stp>
        <stp/>
        <stp>Close</stp>
        <stp>D</stp>
        <stp/>
        <stp/>
        <stp/>
        <stp/>
        <stp/>
        <stp>T</stp>
        <tr r="O31" s="1"/>
      </tp>
      <tp>
        <v>5.9171428571</v>
        <stp/>
        <stp>StudyData</stp>
        <stp>ATR(S.ALB,MAType:=Sim,Period:=21)</stp>
        <stp>Bar</stp>
        <stp/>
        <stp>Close</stp>
        <stp>D</stp>
        <stp/>
        <stp/>
        <stp/>
        <stp/>
        <stp/>
        <stp>T</stp>
        <tr r="O22" s="1"/>
      </tp>
      <tp>
        <v>6.2328571429000004</v>
        <stp/>
        <stp>StudyData</stp>
        <stp>ATR(S.ALL,MAType:=Sim,Period:=21)</stp>
        <stp>Bar</stp>
        <stp/>
        <stp>Close</stp>
        <stp>D</stp>
        <stp/>
        <stp/>
        <stp/>
        <stp/>
        <stp/>
        <stp>T</stp>
        <tr r="O24" s="1"/>
      </tp>
      <tp>
        <v>9.4190476190000005</v>
        <stp/>
        <stp>StudyData</stp>
        <stp>ATR(S.AON,MAType:=Sim,Period:=21)</stp>
        <stp>Bar</stp>
        <stp/>
        <stp>Close</stp>
        <stp>D</stp>
        <stp/>
        <stp/>
        <stp/>
        <stp/>
        <stp/>
        <stp>T</stp>
        <tr r="O35" s="1"/>
      </tp>
      <tp>
        <v>21.7176190476</v>
        <stp/>
        <stp>StudyData</stp>
        <stp>S.T</stp>
        <stp>MA</stp>
        <stp>InputChoice=Close,MAType=Sim,Period=21</stp>
        <stp>MA</stp>
        <stp>D</stp>
        <stp/>
        <stp>all</stp>
        <stp/>
        <stp/>
        <stp/>
        <stp>T</stp>
        <tr r="P428" s="1"/>
      </tp>
      <tp>
        <v>1.6119047619</v>
        <stp/>
        <stp>StudyData</stp>
        <stp>ATR(S.AOS,MAType:=Sim,Period:=21)</stp>
        <stp>Bar</stp>
        <stp/>
        <stp>Close</stp>
        <stp>D</stp>
        <stp/>
        <stp/>
        <stp/>
        <stp/>
        <stp/>
        <stp>T</stp>
        <tr r="O36" s="1"/>
      </tp>
      <tp>
        <v>128.51238095240001</v>
        <stp/>
        <stp>StudyData</stp>
        <stp>S.J</stp>
        <stp>MA</stp>
        <stp>InputChoice=Close,MAType=Sim,Period=21</stp>
        <stp>MA</stp>
        <stp>D</stp>
        <stp/>
        <stp>all</stp>
        <stp/>
        <stp/>
        <stp/>
        <stp>T</stp>
        <tr r="P259" s="1"/>
      </tp>
      <tp>
        <v>8.9285714285999997</v>
        <stp/>
        <stp>StudyData</stp>
        <stp>ATR(S.APD,MAType:=Sim,Period:=21)</stp>
        <stp>Bar</stp>
        <stp/>
        <stp>Close</stp>
        <stp>D</stp>
        <stp/>
        <stp/>
        <stp/>
        <stp/>
        <stp/>
        <stp>T</stp>
        <tr r="O38" s="1"/>
      </tp>
      <tp>
        <v>1.08</v>
        <stp/>
        <stp>StudyData</stp>
        <stp>ATR(S.APA,MAType:=Sim,Period:=21)</stp>
        <stp>Bar</stp>
        <stp/>
        <stp>Close</stp>
        <stp>D</stp>
        <stp/>
        <stp/>
        <stp/>
        <stp/>
        <stp/>
        <stp>T</stp>
        <tr r="O37" s="1"/>
      </tp>
      <tp>
        <v>4.0519047619000004</v>
        <stp/>
        <stp>StudyData</stp>
        <stp>ATR(S.APO,MAType:=Sim,Period:=21)</stp>
        <stp>Bar</stp>
        <stp/>
        <stp>Close</stp>
        <stp>D</stp>
        <stp/>
        <stp/>
        <stp/>
        <stp/>
        <stp/>
        <stp>T</stp>
        <tr r="O40" s="1"/>
      </tp>
      <tp>
        <v>6.7104761904999997</v>
        <stp/>
        <stp>StudyData</stp>
        <stp>ATR(S.APH,MAType:=Sim,Period:=21)</stp>
        <stp>Bar</stp>
        <stp/>
        <stp>Close</stp>
        <stp>D</stp>
        <stp/>
        <stp/>
        <stp/>
        <stp/>
        <stp/>
        <stp>T</stp>
        <tr r="O39" s="1"/>
      </tp>
      <tp>
        <v>30.836666666700001</v>
        <stp/>
        <stp>StudyData</stp>
        <stp>ATR(S.APP,MAType:=Sim,Period:=21)</stp>
        <stp>Bar</stp>
        <stp/>
        <stp>Close</stp>
        <stp>D</stp>
        <stp/>
        <stp/>
        <stp/>
        <stp/>
        <stp/>
        <stp>T</stp>
        <tr r="O41" s="1"/>
      </tp>
      <tp>
        <v>1.7747619048000001</v>
        <stp/>
        <stp>StudyData</stp>
        <stp>ATR(S.ARE,MAType:=Sim,Period:=21)</stp>
        <stp>Bar</stp>
        <stp/>
        <stp>Close</stp>
        <stp>D</stp>
        <stp/>
        <stp/>
        <stp/>
        <stp/>
        <stp/>
        <stp>T</stp>
        <tr r="O43" s="1"/>
      </tp>
      <tp>
        <v>63.8528571429</v>
        <stp/>
        <stp>StudyData</stp>
        <stp>S.O</stp>
        <stp>MA</stp>
        <stp>InputChoice=Close,MAType=Sim,Period=21</stp>
        <stp>MA</stp>
        <stp>D</stp>
        <stp/>
        <stp>all</stp>
        <stp/>
        <stp/>
        <stp/>
        <stp>T</stp>
        <tr r="P348" s="1"/>
      </tp>
      <tp>
        <v>3.1095238095000002</v>
        <stp/>
        <stp>StudyData</stp>
        <stp>ATR(S.ATO,MAType:=Sim,Period:=21)</stp>
        <stp>Bar</stp>
        <stp/>
        <stp>Close</stp>
        <stp>D</stp>
        <stp/>
        <stp/>
        <stp/>
        <stp/>
        <stp/>
        <stp>T</stp>
        <tr r="O45" s="1"/>
      </tp>
      <tp>
        <v>114.739047619</v>
        <stp/>
        <stp>StudyData</stp>
        <stp>S.L</stp>
        <stp>MA</stp>
        <stp>InputChoice=Close,MAType=Sim,Period=21</stp>
        <stp>MA</stp>
        <stp>D</stp>
        <stp/>
        <stp>all</stp>
        <stp/>
        <stp/>
        <stp/>
        <stp>T</stp>
        <tr r="P278" s="1"/>
      </tp>
      <tp>
        <v>3.1933333333</v>
        <stp/>
        <stp>StudyData</stp>
        <stp>ATR(S.AWK,MAType:=Sim,Period:=21)</stp>
        <stp>Bar</stp>
        <stp/>
        <stp>Close</stp>
        <stp>D</stp>
        <stp/>
        <stp/>
        <stp/>
        <stp/>
        <stp/>
        <stp>T</stp>
        <tr r="O49" s="1"/>
      </tp>
      <tp>
        <v>3.8033333332999999</v>
        <stp/>
        <stp>StudyData</stp>
        <stp>ATR(S.AVB,MAType:=Sim,Period:=21)</stp>
        <stp>Bar</stp>
        <stp/>
        <stp>Close</stp>
        <stp>D</stp>
        <stp/>
        <stp/>
        <stp/>
        <stp/>
        <stp/>
        <stp>T</stp>
        <tr r="O46" s="1"/>
      </tp>
      <tp>
        <v>4.2300000000000004</v>
        <stp/>
        <stp>StudyData</stp>
        <stp>ATR(S.AVY,MAType:=Sim,Period:=21)</stp>
        <stp>Bar</stp>
        <stp/>
        <stp>Close</stp>
        <stp>D</stp>
        <stp/>
        <stp/>
        <stp/>
        <stp/>
        <stp/>
        <stp>T</stp>
        <tr r="O48" s="1"/>
      </tp>
      <tp>
        <v>137.11857142860001</v>
        <stp/>
        <stp>StudyData</stp>
        <stp>S.C</stp>
        <stp>MA</stp>
        <stp>InputChoice=Close,MAType=Sim,Period=21</stp>
        <stp>MA</stp>
        <stp>D</stp>
        <stp/>
        <stp>all</stp>
        <stp/>
        <stp/>
        <stp/>
        <stp>T</stp>
        <tr r="P75" s="1"/>
      </tp>
      <tp>
        <v>9.1714285713999999</v>
        <stp/>
        <stp>StudyData</stp>
        <stp>ATR(S.AXP,MAType:=Sim,Period:=21)</stp>
        <stp>Bar</stp>
        <stp/>
        <stp>Close</stp>
        <stp>D</stp>
        <stp/>
        <stp/>
        <stp/>
        <stp/>
        <stp/>
        <stp>T</stp>
        <tr r="O51" s="1"/>
      </tp>
      <tp>
        <v>133.6357142857</v>
        <stp/>
        <stp>StudyData</stp>
        <stp>S.A</stp>
        <stp>MA</stp>
        <stp>InputChoice=Close,MAType=Sim,Period=21</stp>
        <stp>MA</stp>
        <stp>D</stp>
        <stp/>
        <stp>all</stp>
        <stp/>
        <stp/>
        <stp/>
        <stp>T</stp>
        <tr r="P2" s="1"/>
      </tp>
      <tp>
        <v>96.056666666699996</v>
        <stp/>
        <stp>StudyData</stp>
        <stp>ATR(S.AZO,MAType:=Sim,Period:=21)</stp>
        <stp>Bar</stp>
        <stp/>
        <stp>Close</stp>
        <stp>D</stp>
        <stp/>
        <stp/>
        <stp/>
        <stp/>
        <stp/>
        <stp>T</stp>
        <tr r="O52" s="1"/>
      </tp>
      <tp>
        <v>13.964285714300001</v>
        <stp/>
        <stp>StudyData</stp>
        <stp>S.F</stp>
        <stp>MA</stp>
        <stp>InputChoice=Close,MAType=Sim,Period=21</stp>
        <stp>MA</stp>
        <stp>D</stp>
        <stp/>
        <stp>all</stp>
        <stp/>
        <stp/>
        <stp/>
        <stp>T</stp>
        <tr r="P181" s="1"/>
      </tp>
      <tp>
        <v>70.097619047600006</v>
        <stp/>
        <stp>StudyData</stp>
        <stp>S.D</stp>
        <stp>MA</stp>
        <stp>InputChoice=Close,MAType=Sim,Period=21</stp>
        <stp>MA</stp>
        <stp>D</stp>
        <stp/>
        <stp>all</stp>
        <stp/>
        <stp/>
        <stp/>
        <stp>T</stp>
        <tr r="P128" s="1"/>
      </tp>
      <tp>
        <v>4.9190721265010806</v>
        <stp/>
        <stp>StudyData</stp>
        <stp>S.TRGP</stp>
        <stp>PCB</stp>
        <stp>BaseType=Index,Index=1</stp>
        <stp>Close</stp>
        <stp>Q</stp>
        <stp>0</stp>
        <stp>all</stp>
        <stp/>
        <stp/>
        <stp/>
        <stp>T</stp>
        <tr r="K443" s="1"/>
      </tp>
      <tp>
        <v>-0.55848149588209706</v>
        <stp/>
        <stp>StudyData</stp>
        <stp>S.TRGP</stp>
        <stp>PCB</stp>
        <stp>BaseType=Index,Index=1</stp>
        <stp>Close</stp>
        <stp>W</stp>
        <stp>0</stp>
        <stp>all</stp>
        <stp/>
        <stp/>
        <stp/>
        <stp>T</stp>
        <tr r="I443" s="1"/>
      </tp>
      <tp>
        <v>4.9190721265010806</v>
        <stp/>
        <stp>StudyData</stp>
        <stp>S.TRGP</stp>
        <stp>PCB</stp>
        <stp>BaseType=Index,Index=1</stp>
        <stp>Close</stp>
        <stp>M</stp>
        <stp>0</stp>
        <stp>all</stp>
        <stp/>
        <stp/>
        <stp/>
        <stp>T</stp>
        <tr r="J443" s="1"/>
      </tp>
      <tp>
        <v>52.482384823848228</v>
        <stp/>
        <stp>StudyData</stp>
        <stp>S.TRGP</stp>
        <stp>PCB</stp>
        <stp>BaseType=Index,Index=1</stp>
        <stp>Close</stp>
        <stp>A</stp>
        <stp>0</stp>
        <stp>all</stp>
        <stp/>
        <stp/>
        <stp/>
        <stp>T</stp>
        <tr r="L443" s="1"/>
      </tp>
      <tp>
        <v>72.589047618999999</v>
        <stp/>
        <stp>StudyData</stp>
        <stp>S.OTIS</stp>
        <stp>MA</stp>
        <stp>InputChoice=Close,MAType=Sim,Period=21</stp>
        <stp>MA</stp>
        <stp>D</stp>
        <stp/>
        <stp>all</stp>
        <stp/>
        <stp/>
        <stp/>
        <stp>T</stp>
        <tr r="P355" s="1"/>
      </tp>
      <tp>
        <v>411.57666666670002</v>
        <stp/>
        <stp>StudyData</stp>
        <stp>S.FFIV</stp>
        <stp>MA</stp>
        <stp>InputChoice=Close,MAType=Sim,Period=21</stp>
        <stp>MA</stp>
        <stp>D</stp>
        <stp/>
        <stp>all</stp>
        <stp/>
        <stp/>
        <stp/>
        <stp>T</stp>
        <tr r="P189" s="1"/>
      </tp>
      <tp>
        <v>1035.8314285714</v>
        <stp/>
        <stp>StudyData</stp>
        <stp>S.EQIX</stp>
        <stp>MA</stp>
        <stp>InputChoice=Close,MAType=Sim,Period=21</stp>
        <stp>MA</stp>
        <stp>D</stp>
        <stp/>
        <stp>all</stp>
        <stp/>
        <stp/>
        <stp/>
        <stp>T</stp>
        <tr r="P166" s="1"/>
      </tp>
      <tp>
        <v>205.04333333330001</v>
        <stp/>
        <stp>StudyData</stp>
        <stp>S.BIIB</stp>
        <stp>MA</stp>
        <stp>InputChoice=Close,MAType=Sim,Period=21</stp>
        <stp>MA</stp>
        <stp>D</stp>
        <stp/>
        <stp>all</stp>
        <stp/>
        <stp/>
        <stp/>
        <stp>T</stp>
        <tr r="P62" s="1"/>
      </tp>
      <tp>
        <v>85.483333333299996</v>
        <stp/>
        <stp>StudyData</stp>
        <stp>S.HSIC</stp>
        <stp>MA</stp>
        <stp>InputChoice=Close,MAType=Sim,Period=21</stp>
        <stp>MA</stp>
        <stp>D</stp>
        <stp/>
        <stp>all</stp>
        <stp/>
        <stp/>
        <stp/>
        <stp>T</stp>
        <tr r="P235" s="1"/>
      </tp>
      <tp>
        <v>-2.3305084745762716</v>
        <stp/>
        <stp>StudyData</stp>
        <stp>S.CSGP</stp>
        <stp>PCB</stp>
        <stp>BaseType=Index,Index=1</stp>
        <stp>Close</stp>
        <stp>Q</stp>
        <stp>0</stp>
        <stp>all</stp>
        <stp/>
        <stp/>
        <stp/>
        <stp>T</stp>
        <tr r="K120" s="1"/>
      </tp>
      <tp>
        <v>-7.1188717259906005</v>
        <stp/>
        <stp>StudyData</stp>
        <stp>S.CSGP</stp>
        <stp>PCB</stp>
        <stp>BaseType=Index,Index=1</stp>
        <stp>Close</stp>
        <stp>W</stp>
        <stp>0</stp>
        <stp>all</stp>
        <stp/>
        <stp/>
        <stp/>
        <stp>T</stp>
        <tr r="I120" s="1"/>
      </tp>
      <tp>
        <v>-2.3305084745762716</v>
        <stp/>
        <stp>StudyData</stp>
        <stp>S.CSGP</stp>
        <stp>PCB</stp>
        <stp>BaseType=Index,Index=1</stp>
        <stp>Close</stp>
        <stp>M</stp>
        <stp>0</stp>
        <stp>all</stp>
        <stp/>
        <stp/>
        <stp/>
        <stp>T</stp>
        <tr r="J120" s="1"/>
      </tp>
      <tp>
        <v>-58.863771564544912</v>
        <stp/>
        <stp>StudyData</stp>
        <stp>S.CSGP</stp>
        <stp>PCB</stp>
        <stp>BaseType=Index,Index=1</stp>
        <stp>Close</stp>
        <stp>A</stp>
        <stp>0</stp>
        <stp>all</stp>
        <stp/>
        <stp/>
        <stp/>
        <stp>T</stp>
        <tr r="L120" s="1"/>
      </tp>
      <tp>
        <v>236.0838095238</v>
        <stp/>
        <stp>StudyData</stp>
        <stp>S.ERIE</stp>
        <stp>MA</stp>
        <stp>InputChoice=Close,MAType=Sim,Period=21</stp>
        <stp>MA</stp>
        <stp>D</stp>
        <stp/>
        <stp>all</stp>
        <stp/>
        <stp/>
        <stp/>
        <stp>T</stp>
        <tr r="P169" s="1"/>
      </tp>
      <tp>
        <v>-2.5938735177865717</v>
        <stp/>
        <stp>StudyData</stp>
        <stp>S.MCHP</stp>
        <stp>PCB</stp>
        <stp>BaseType=Index,Index=1</stp>
        <stp>Close</stp>
        <stp>W</stp>
        <stp>0</stp>
        <stp>all</stp>
        <stp/>
        <stp/>
        <stp/>
        <stp>T</stp>
        <tr r="I301" s="1"/>
      </tp>
      <tp>
        <v>-13.530701754385968</v>
        <stp/>
        <stp>StudyData</stp>
        <stp>S.MCHP</stp>
        <stp>PCB</stp>
        <stp>BaseType=Index,Index=1</stp>
        <stp>Close</stp>
        <stp>Q</stp>
        <stp>0</stp>
        <stp>all</stp>
        <stp/>
        <stp/>
        <stp/>
        <stp>T</stp>
        <tr r="K301" s="1"/>
      </tp>
      <tp>
        <v>23.760200878844948</v>
        <stp/>
        <stp>StudyData</stp>
        <stp>S.MCHP</stp>
        <stp>PCB</stp>
        <stp>BaseType=Index,Index=1</stp>
        <stp>Close</stp>
        <stp>A</stp>
        <stp>0</stp>
        <stp>all</stp>
        <stp/>
        <stp/>
        <stp/>
        <stp>T</stp>
        <tr r="L301" s="1"/>
      </tp>
      <tp>
        <v>-13.530701754385968</v>
        <stp/>
        <stp>StudyData</stp>
        <stp>S.MCHP</stp>
        <stp>PCB</stp>
        <stp>BaseType=Index,Index=1</stp>
        <stp>Close</stp>
        <stp>M</stp>
        <stp>0</stp>
        <stp>all</stp>
        <stp/>
        <stp/>
        <stp/>
        <stp>T</stp>
        <tr r="J301" s="1"/>
      </tp>
      <tp>
        <v>2.3553819868196326</v>
        <stp/>
        <stp>StudyData</stp>
        <stp>S.NTAP</stp>
        <stp>PCB</stp>
        <stp>BaseType=Index,Index=1</stp>
        <stp>Close</stp>
        <stp>W</stp>
        <stp>0</stp>
        <stp>all</stp>
        <stp/>
        <stp/>
        <stp/>
        <stp>T</stp>
        <tr r="I340" s="1"/>
      </tp>
      <tp>
        <v>8.3871801499095504</v>
        <stp/>
        <stp>StudyData</stp>
        <stp>S.NTAP</stp>
        <stp>PCB</stp>
        <stp>BaseType=Index,Index=1</stp>
        <stp>Close</stp>
        <stp>Q</stp>
        <stp>0</stp>
        <stp>all</stp>
        <stp/>
        <stp/>
        <stp/>
        <stp>T</stp>
        <tr r="K340" s="1"/>
      </tp>
      <tp>
        <v>8.3871801499095504</v>
        <stp/>
        <stp>StudyData</stp>
        <stp>S.NTAP</stp>
        <stp>PCB</stp>
        <stp>BaseType=Index,Index=1</stp>
        <stp>Close</stp>
        <stp>M</stp>
        <stp>0</stp>
        <stp>all</stp>
        <stp/>
        <stp/>
        <stp/>
        <stp>T</stp>
        <tr r="J340" s="1"/>
      </tp>
      <tp>
        <v>56.634606405826872</v>
        <stp/>
        <stp>StudyData</stp>
        <stp>S.NTAP</stp>
        <stp>PCB</stp>
        <stp>BaseType=Index,Index=1</stp>
        <stp>Close</stp>
        <stp>A</stp>
        <stp>0</stp>
        <stp>all</stp>
        <stp/>
        <stp/>
        <stp/>
        <stp>T</stp>
        <tr r="L340" s="1"/>
      </tp>
      <tp>
        <v>159.47285714290001</v>
        <stp/>
        <stp>StudyData</stp>
        <stp>S.COIN</stp>
        <stp>MA</stp>
        <stp>InputChoice=Close,MAType=Sim,Period=21</stp>
        <stp>MA</stp>
        <stp>D</stp>
        <stp/>
        <stp>all</stp>
        <stp/>
        <stp/>
        <stp/>
        <stp>T</stp>
        <tr r="P107" s="1"/>
      </tp>
      <tp>
        <v>5.0739875389407993</v>
        <stp/>
        <stp>StudyData</stp>
        <stp>S.MA</stp>
        <stp>PCB</stp>
        <stp>BaseType=Index,Index=1</stp>
        <stp>Close</stp>
        <stp>Q</stp>
        <stp>0</stp>
        <stp>all</stp>
        <stp/>
        <stp/>
        <stp/>
        <stp>T</stp>
        <tr r="K296" s="1"/>
      </tp>
      <tp>
        <v>-0.72479764532745672</v>
        <stp/>
        <stp>StudyData</stp>
        <stp>S.MA</stp>
        <stp>PCB</stp>
        <stp>BaseType=Index,Index=1</stp>
        <stp>Close</stp>
        <stp>W</stp>
        <stp>0</stp>
        <stp>all</stp>
        <stp/>
        <stp/>
        <stp/>
        <stp>T</stp>
        <tr r="I296" s="1"/>
      </tp>
      <tp>
        <v>-2.1071812362752844</v>
        <stp/>
        <stp>StudyData</stp>
        <stp>S.BA</stp>
        <stp>PCB</stp>
        <stp>BaseType=Index,Index=1</stp>
        <stp>Close</stp>
        <stp>W</stp>
        <stp>0</stp>
        <stp>all</stp>
        <stp/>
        <stp/>
        <stp/>
        <stp>T</stp>
        <tr r="I53" s="1"/>
      </tp>
      <tp>
        <v>1.960593055013661</v>
        <stp/>
        <stp>StudyData</stp>
        <stp>S.EA</stp>
        <stp>PCB</stp>
        <stp>BaseType=Index,Index=1</stp>
        <stp>Close</stp>
        <stp>Q</stp>
        <stp>0</stp>
        <stp>all</stp>
        <stp/>
        <stp/>
        <stp/>
        <stp>T</stp>
        <tr r="K153" s="1"/>
      </tp>
      <tp>
        <v>-3.2106065505612733</v>
        <stp/>
        <stp>StudyData</stp>
        <stp>S.BA</stp>
        <stp>PCB</stp>
        <stp>BaseType=Index,Index=1</stp>
        <stp>Close</stp>
        <stp>Q</stp>
        <stp>0</stp>
        <stp>all</stp>
        <stp/>
        <stp/>
        <stp/>
        <stp>T</stp>
        <tr r="K53" s="1"/>
      </tp>
      <tp>
        <v>7.6591670655814542E-2</v>
        <stp/>
        <stp>StudyData</stp>
        <stp>S.EA</stp>
        <stp>PCB</stp>
        <stp>BaseType=Index,Index=1</stp>
        <stp>Close</stp>
        <stp>W</stp>
        <stp>0</stp>
        <stp>all</stp>
        <stp/>
        <stp/>
        <stp/>
        <stp>T</stp>
        <tr r="I153" s="1"/>
      </tp>
      <tp>
        <v>-3.2106065505612733</v>
        <stp/>
        <stp>StudyData</stp>
        <stp>S.BA</stp>
        <stp>PCB</stp>
        <stp>BaseType=Index,Index=1</stp>
        <stp>Close</stp>
        <stp>M</stp>
        <stp>0</stp>
        <stp>all</stp>
        <stp/>
        <stp/>
        <stp/>
        <stp>T</stp>
        <tr r="J53" s="1"/>
      </tp>
      <tp>
        <v>-5.4687500000000044</v>
        <stp/>
        <stp>StudyData</stp>
        <stp>S.MA</stp>
        <stp>PCB</stp>
        <stp>BaseType=Index,Index=1</stp>
        <stp>Close</stp>
        <stp>A</stp>
        <stp>0</stp>
        <stp>all</stp>
        <stp/>
        <stp/>
        <stp/>
        <stp>T</stp>
        <tr r="L296" s="1"/>
      </tp>
      <tp>
        <v>1.960593055013661</v>
        <stp/>
        <stp>StudyData</stp>
        <stp>S.EA</stp>
        <stp>PCB</stp>
        <stp>BaseType=Index,Index=1</stp>
        <stp>Close</stp>
        <stp>M</stp>
        <stp>0</stp>
        <stp>all</stp>
        <stp/>
        <stp/>
        <stp/>
        <stp>T</stp>
        <tr r="J153" s="1"/>
      </tp>
      <tp>
        <v>2.3148827876474281</v>
        <stp/>
        <stp>StudyData</stp>
        <stp>S.EA</stp>
        <stp>PCB</stp>
        <stp>BaseType=Index,Index=1</stp>
        <stp>Close</stp>
        <stp>A</stp>
        <stp>0</stp>
        <stp>all</stp>
        <stp/>
        <stp/>
        <stp/>
        <stp>T</stp>
        <tr r="L153" s="1"/>
      </tp>
      <tp>
        <v>-3.5003684598378753</v>
        <stp/>
        <stp>StudyData</stp>
        <stp>S.BA</stp>
        <stp>PCB</stp>
        <stp>BaseType=Index,Index=1</stp>
        <stp>Close</stp>
        <stp>A</stp>
        <stp>0</stp>
        <stp>all</stp>
        <stp/>
        <stp/>
        <stp/>
        <stp>T</stp>
        <tr r="L53" s="1"/>
      </tp>
      <tp>
        <v>5.0739875389407993</v>
        <stp/>
        <stp>StudyData</stp>
        <stp>S.MA</stp>
        <stp>PCB</stp>
        <stp>BaseType=Index,Index=1</stp>
        <stp>Close</stp>
        <stp>M</stp>
        <stp>0</stp>
        <stp>all</stp>
        <stp/>
        <stp/>
        <stp/>
        <stp>T</stp>
        <tr r="J296" s="1"/>
      </tp>
      <tp>
        <v>2.4716333890403748</v>
        <stp/>
        <stp>StudyData</stp>
        <stp>S.TROW</stp>
        <stp>PCB</stp>
        <stp>BaseType=Index,Index=1</stp>
        <stp>Close</stp>
        <stp>Q</stp>
        <stp>0</stp>
        <stp>all</stp>
        <stp/>
        <stp/>
        <stp/>
        <stp>T</stp>
        <tr r="K445" s="1"/>
      </tp>
      <tp>
        <v>-0.72432893054964509</v>
        <stp/>
        <stp>StudyData</stp>
        <stp>S.TROW</stp>
        <stp>PCB</stp>
        <stp>BaseType=Index,Index=1</stp>
        <stp>Close</stp>
        <stp>W</stp>
        <stp>0</stp>
        <stp>all</stp>
        <stp/>
        <stp/>
        <stp/>
        <stp>T</stp>
        <tr r="I445" s="1"/>
      </tp>
      <tp>
        <v>13.791756202383283</v>
        <stp/>
        <stp>StudyData</stp>
        <stp>S.TROW</stp>
        <stp>PCB</stp>
        <stp>BaseType=Index,Index=1</stp>
        <stp>Close</stp>
        <stp>A</stp>
        <stp>0</stp>
        <stp>all</stp>
        <stp/>
        <stp/>
        <stp/>
        <stp>T</stp>
        <tr r="L445" s="1"/>
      </tp>
      <tp>
        <v>2.4716333890403748</v>
        <stp/>
        <stp>StudyData</stp>
        <stp>S.TROW</stp>
        <stp>PCB</stp>
        <stp>BaseType=Index,Index=1</stp>
        <stp>Close</stp>
        <stp>M</stp>
        <stp>0</stp>
        <stp>all</stp>
        <stp/>
        <stp/>
        <stp/>
        <stp>T</stp>
        <tr r="J445" s="1"/>
      </tp>
      <tp>
        <v>363.08</v>
        <stp/>
        <stp>StudyData</stp>
        <stp>S.CDNS</stp>
        <stp>MA</stp>
        <stp>InputChoice=Close,MAType=Sim,Period=21</stp>
        <stp>MA</stp>
        <stp>D</stp>
        <stp/>
        <stp>all</stp>
        <stp/>
        <stp/>
        <stp/>
        <stp>T</stp>
        <tr r="P85" s="1"/>
      </tp>
      <tp>
        <v>-5.0524895900533577</v>
        <stp/>
        <stp>StudyData</stp>
        <stp>S.PANW</stp>
        <stp>PCB</stp>
        <stp>BaseType=Index,Index=1</stp>
        <stp>Close</stp>
        <stp>Q</stp>
        <stp>0</stp>
        <stp>all</stp>
        <stp/>
        <stp/>
        <stp/>
        <stp>T</stp>
        <tr r="K357" s="1"/>
      </tp>
      <tp>
        <v>-9.7273335563733649</v>
        <stp/>
        <stp>StudyData</stp>
        <stp>S.PANW</stp>
        <stp>PCB</stp>
        <stp>BaseType=Index,Index=1</stp>
        <stp>Close</stp>
        <stp>W</stp>
        <stp>0</stp>
        <stp>all</stp>
        <stp/>
        <stp/>
        <stp/>
        <stp>T</stp>
        <tr r="I357" s="1"/>
      </tp>
      <tp>
        <v>75.781758957654716</v>
        <stp/>
        <stp>StudyData</stp>
        <stp>S.PANW</stp>
        <stp>PCB</stp>
        <stp>BaseType=Index,Index=1</stp>
        <stp>Close</stp>
        <stp>A</stp>
        <stp>0</stp>
        <stp>all</stp>
        <stp/>
        <stp/>
        <stp/>
        <stp>T</stp>
        <tr r="L357" s="1"/>
      </tp>
      <tp>
        <v>-5.0524895900533577</v>
        <stp/>
        <stp>StudyData</stp>
        <stp>S.PANW</stp>
        <stp>PCB</stp>
        <stp>BaseType=Index,Index=1</stp>
        <stp>Close</stp>
        <stp>M</stp>
        <stp>0</stp>
        <stp>all</stp>
        <stp/>
        <stp/>
        <stp/>
        <stp>T</stp>
        <tr r="J357" s="1"/>
      </tp>
      <tp>
        <v>336.91333333329999</v>
        <stp/>
        <stp>StudyData</stp>
        <stp>S.PANW</stp>
        <stp>MA</stp>
        <stp>InputChoice=Close,MAType=Sim,Period=21</stp>
        <stp>MA</stp>
        <stp>D</stp>
        <stp/>
        <stp>all</stp>
        <stp/>
        <stp/>
        <stp/>
        <stp>T</stp>
        <tr r="P357" s="1"/>
      </tp>
      <tp>
        <v>0.40370224497833457</v>
        <stp/>
        <stp>StudyData</stp>
        <stp>S.SCHW</stp>
        <stp>PCB</stp>
        <stp>BaseType=Index,Index=1</stp>
        <stp>Close</stp>
        <stp>W</stp>
        <stp>0</stp>
        <stp>all</stp>
        <stp/>
        <stp/>
        <stp/>
        <stp>T</stp>
        <tr r="I404" s="1"/>
      </tp>
      <tp>
        <v>10.512625988945489</v>
        <stp/>
        <stp>StudyData</stp>
        <stp>S.SCHW</stp>
        <stp>PCB</stp>
        <stp>BaseType=Index,Index=1</stp>
        <stp>Close</stp>
        <stp>Q</stp>
        <stp>0</stp>
        <stp>all</stp>
        <stp/>
        <stp/>
        <stp/>
        <stp>T</stp>
        <tr r="K404" s="1"/>
      </tp>
      <tp>
        <v>2.0618556701030948</v>
        <stp/>
        <stp>StudyData</stp>
        <stp>S.SCHW</stp>
        <stp>PCB</stp>
        <stp>BaseType=Index,Index=1</stp>
        <stp>Close</stp>
        <stp>A</stp>
        <stp>0</stp>
        <stp>all</stp>
        <stp/>
        <stp/>
        <stp/>
        <stp>T</stp>
        <tr r="L404" s="1"/>
      </tp>
      <tp>
        <v>10.512625988945489</v>
        <stp/>
        <stp>StudyData</stp>
        <stp>S.SCHW</stp>
        <stp>PCB</stp>
        <stp>BaseType=Index,Index=1</stp>
        <stp>Close</stp>
        <stp>M</stp>
        <stp>0</stp>
        <stp>all</stp>
        <stp/>
        <stp/>
        <stp/>
        <stp>T</stp>
        <tr r="J404" s="1"/>
      </tp>
      <tp>
        <v>157.91857142859999</v>
        <stp/>
        <stp>StudyData</stp>
        <stp>S.FTNT</stp>
        <stp>MA</stp>
        <stp>InputChoice=Close,MAType=Sim,Period=21</stp>
        <stp>MA</stp>
        <stp>D</stp>
        <stp/>
        <stp>all</stp>
        <stp/>
        <stp/>
        <stp/>
        <stp>T</stp>
        <tr r="P200" s="1"/>
      </tp>
      <tp t="s">
        <v>Visa Inc.</v>
        <stp/>
        <stp>ContractData</stp>
        <stp>S.V</stp>
        <stp>LongDescription</stp>
        <stp/>
        <stp>T</stp>
        <tr r="B466" s="1"/>
      </tp>
      <tp t="s">
        <v>AT&amp;T Inc</v>
        <stp/>
        <stp>ContractData</stp>
        <stp>S.T</stp>
        <stp>LongDescription</stp>
        <stp/>
        <stp>T</stp>
        <tr r="I38" s="2"/>
        <tr r="C11" s="2"/>
        <tr r="B428" s="1"/>
      </tp>
      <tp t="s">
        <v>Qnity Electronics Inc.</v>
        <stp/>
        <stp>ContractData</stp>
        <stp>S.Q</stp>
        <stp>LongDescription</stp>
        <stp/>
        <stp>T</stp>
        <tr r="B386" s="1"/>
      </tp>
      <tp t="s">
        <v>Realty Income Corp</v>
        <stp/>
        <stp>ContractData</stp>
        <stp>S.O</stp>
        <stp>LongDescription</stp>
        <stp/>
        <stp>T</stp>
        <tr r="B348" s="1"/>
      </tp>
      <tp t="s">
        <v>Loews Corporation</v>
        <stp/>
        <stp>ContractData</stp>
        <stp>S.L</stp>
        <stp>LongDescription</stp>
        <stp/>
        <stp>T</stp>
        <tr r="B278" s="1"/>
      </tp>
      <tp t="s">
        <v>Jacobs Solutions Inc.</v>
        <stp/>
        <stp>ContractData</stp>
        <stp>S.J</stp>
        <stp>LongDescription</stp>
        <stp/>
        <stp>T</stp>
        <tr r="B259" s="1"/>
      </tp>
      <tp t="s">
        <v>Ford Motor Company</v>
        <stp/>
        <stp>ContractData</stp>
        <stp>S.F</stp>
        <stp>LongDescription</stp>
        <stp/>
        <stp>T</stp>
        <tr r="B181" s="1"/>
      </tp>
      <tp t="s">
        <v>Dominion Energy, Inc.</v>
        <stp/>
        <stp>ContractData</stp>
        <stp>S.D</stp>
        <stp>LongDescription</stp>
        <stp/>
        <stp>T</stp>
        <tr r="B128" s="1"/>
      </tp>
      <tp t="s">
        <v>Citigroup Inc</v>
        <stp/>
        <stp>ContractData</stp>
        <stp>S.C</stp>
        <stp>LongDescription</stp>
        <stp/>
        <stp>T</stp>
        <tr r="B75" s="1"/>
      </tp>
      <tp t="s">
        <v>Agilent Technologies</v>
        <stp/>
        <stp>ContractData</stp>
        <stp>S.A</stp>
        <stp>LongDescription</stp>
        <stp/>
        <stp>T</stp>
        <tr r="B2" s="1"/>
      </tp>
      <tp>
        <v>145.3166666667</v>
        <stp/>
        <stp>StudyData</stp>
        <stp>S.ABNB</stp>
        <stp>MA</stp>
        <stp>InputChoice=Close,MAType=Sim,Period=21</stp>
        <stp>MA</stp>
        <stp>D</stp>
        <stp/>
        <stp>all</stp>
        <stp/>
        <stp/>
        <stp/>
        <stp>T</stp>
        <tr r="P5" s="1"/>
      </tp>
      <tp>
        <v>66.134285714300006</v>
        <stp/>
        <stp>StudyData</stp>
        <stp>S.CVNA</stp>
        <stp>MA</stp>
        <stp>InputChoice=Close,MAType=Sim,Period=21</stp>
        <stp>MA</stp>
        <stp>D</stp>
        <stp/>
        <stp>all</stp>
        <stp/>
        <stp/>
        <stp/>
        <stp>T</stp>
        <tr r="P125" s="1"/>
      </tp>
      <tp>
        <v>67.391428571399999</v>
        <stp/>
        <stp>StudyData</stp>
        <stp>S.MRNA</stp>
        <stp>MA</stp>
        <stp>InputChoice=Close,MAType=Sim,Period=21</stp>
        <stp>MA</stp>
        <stp>D</stp>
        <stp/>
        <stp>all</stp>
        <stp/>
        <stp/>
        <stp/>
        <stp>T</stp>
        <tr r="P318" s="1"/>
      </tp>
      <tp>
        <v>217.39142857140001</v>
        <stp/>
        <stp>StudyData</stp>
        <stp>S.HONA</stp>
        <stp>MA</stp>
        <stp>InputChoice=Close,MAType=Sim,Period=21</stp>
        <stp>MA</stp>
        <stp>D</stp>
        <stp/>
        <stp>all</stp>
        <stp/>
        <stp/>
        <stp/>
        <stp>T</stp>
        <tr r="P230" s="1"/>
      </tp>
      <tp>
        <v>181.98904761899999</v>
        <stp/>
        <stp>StudyData</stp>
        <stp>S.CINF</stp>
        <stp>MA</stp>
        <stp>InputChoice=Close,MAType=Sim,Period=21</stp>
        <stp>MA</stp>
        <stp>D</stp>
        <stp/>
        <stp>all</stp>
        <stp/>
        <stp/>
        <stp/>
        <stp>T</stp>
        <tr r="P95" s="1"/>
      </tp>
      <tp>
        <v>187.38809523809999</v>
        <stp/>
        <stp>StudyData</stp>
        <stp>S.FANG</stp>
        <stp>MA</stp>
        <stp>InputChoice=Close,MAType=Sim,Period=21</stp>
        <stp>MA</stp>
        <stp>D</stp>
        <stp/>
        <stp>all</stp>
        <stp/>
        <stp/>
        <stp/>
        <stp>T</stp>
        <tr r="P182" s="1"/>
      </tp>
      <tp>
        <v>179.2514285714</v>
        <stp/>
        <stp>StudyData</stp>
        <stp>S.BKNG</stp>
        <stp>MA</stp>
        <stp>InputChoice=Close,MAType=Sim,Period=21</stp>
        <stp>MA</stp>
        <stp>D</stp>
        <stp/>
        <stp>all</stp>
        <stp/>
        <stp/>
        <stp/>
        <stp>T</stp>
        <tr r="P63" s="1"/>
      </tp>
      <tp>
        <v>-0.97695656790910246</v>
        <stp/>
        <stp>StudyData</stp>
        <stp>S.CHRW</stp>
        <stp>PCB</stp>
        <stp>BaseType=Index,Index=1</stp>
        <stp>Close</stp>
        <stp>M</stp>
        <stp>0</stp>
        <stp>all</stp>
        <stp/>
        <stp/>
        <stp/>
        <stp>T</stp>
        <tr r="J91" s="1"/>
      </tp>
      <tp>
        <v>16.011445633242104</v>
        <stp/>
        <stp>StudyData</stp>
        <stp>S.CHRW</stp>
        <stp>PCB</stp>
        <stp>BaseType=Index,Index=1</stp>
        <stp>Close</stp>
        <stp>A</stp>
        <stp>0</stp>
        <stp>all</stp>
        <stp/>
        <stp/>
        <stp/>
        <stp>T</stp>
        <tr r="L91" s="1"/>
      </tp>
      <tp>
        <v>-10.551558752997602</v>
        <stp/>
        <stp>StudyData</stp>
        <stp>S.CHRW</stp>
        <stp>PCB</stp>
        <stp>BaseType=Index,Index=1</stp>
        <stp>Close</stp>
        <stp>W</stp>
        <stp>0</stp>
        <stp>all</stp>
        <stp/>
        <stp/>
        <stp/>
        <stp>T</stp>
        <tr r="I91" s="1"/>
      </tp>
      <tp>
        <v>-0.97695656790910246</v>
        <stp/>
        <stp>StudyData</stp>
        <stp>S.CHRW</stp>
        <stp>PCB</stp>
        <stp>BaseType=Index,Index=1</stp>
        <stp>Close</stp>
        <stp>Q</stp>
        <stp>0</stp>
        <stp>all</stp>
        <stp/>
        <stp/>
        <stp/>
        <stp>T</stp>
        <tr r="K91" s="1"/>
      </tp>
      <tp>
        <v>97.156666666700005</v>
        <stp/>
        <stp>StudyData</stp>
        <stp>S.WYNN</stp>
        <stp>MA</stp>
        <stp>InputChoice=Close,MAType=Sim,Period=21</stp>
        <stp>MA</stp>
        <stp>D</stp>
        <stp/>
        <stp>all</stp>
        <stp/>
        <stp/>
        <stp/>
        <stp>T</stp>
        <tr r="P496" s="1"/>
      </tp>
      <tp>
        <v>0.87380952379999999</v>
        <stp/>
        <stp>StudyData</stp>
        <stp>ATR(S.GEN,MAType:=Sim,Period:=21)</stp>
        <stp>Bar</stp>
        <stp/>
        <stp>Close</stp>
        <stp>D</stp>
        <stp/>
        <stp/>
        <stp/>
        <stp/>
        <stp/>
        <stp>T</stp>
        <tr r="O206" s="1"/>
      </tp>
      <tp>
        <v>63.911428571400002</v>
        <stp/>
        <stp>StudyData</stp>
        <stp>ATR(S.GEV,MAType:=Sim,Period:=21)</stp>
        <stp>Bar</stp>
        <stp/>
        <stp>Close</stp>
        <stp>D</stp>
        <stp/>
        <stp/>
        <stp/>
        <stp/>
        <stp/>
        <stp>T</stp>
        <tr r="O207" s="1"/>
      </tp>
      <tp>
        <v>1.3147619048000001</v>
        <stp/>
        <stp>StudyData</stp>
        <stp>ATR(S.GIS,MAType:=Sim,Period:=21)</stp>
        <stp>Bar</stp>
        <stp/>
        <stp>Close</stp>
        <stp>D</stp>
        <stp/>
        <stp/>
        <stp/>
        <stp/>
        <stp/>
        <stp>T</stp>
        <tr r="O209" s="1"/>
      </tp>
      <tp>
        <v>17.428095238099999</v>
        <stp/>
        <stp>StudyData</stp>
        <stp>ATR(S.GLW,MAType:=Sim,Period:=21)</stp>
        <stp>Bar</stp>
        <stp/>
        <stp>Close</stp>
        <stp>D</stp>
        <stp/>
        <stp/>
        <stp/>
        <stp/>
        <stp/>
        <stp>T</stp>
        <tr r="O211" s="1"/>
      </tp>
      <tp>
        <v>4.8985714286000004</v>
        <stp/>
        <stp>StudyData</stp>
        <stp>ATR(S.GPC,MAType:=Sim,Period:=21)</stp>
        <stp>Bar</stp>
        <stp/>
        <stp>Close</stp>
        <stp>D</stp>
        <stp/>
        <stp/>
        <stp/>
        <stp/>
        <stp/>
        <stp>T</stp>
        <tr r="O216" s="1"/>
      </tp>
      <tp>
        <v>3.0233333333000001</v>
        <stp/>
        <stp>StudyData</stp>
        <stp>ATR(S.GPN,MAType:=Sim,Period:=21)</stp>
        <stp>Bar</stp>
        <stp/>
        <stp>Close</stp>
        <stp>D</stp>
        <stp/>
        <stp/>
        <stp/>
        <stp/>
        <stp/>
        <stp>T</stp>
        <tr r="O217" s="1"/>
      </tp>
      <tp>
        <v>2.1854304635761594</v>
        <stp/>
        <stp>StudyData</stp>
        <stp>S.RF</stp>
        <stp>PCB</stp>
        <stp>BaseType=Index,Index=1</stp>
        <stp>Close</stp>
        <stp>M</stp>
        <stp>0</stp>
        <stp>all</stp>
        <stp/>
        <stp/>
        <stp/>
        <stp>T</stp>
        <tr r="J391" s="1"/>
      </tp>
      <tp>
        <v>3.0060945478504411</v>
        <stp/>
        <stp>StudyData</stp>
        <stp>S.CF</stp>
        <stp>PCB</stp>
        <stp>BaseType=Index,Index=1</stp>
        <stp>Close</stp>
        <stp>W</stp>
        <stp>0</stp>
        <stp>all</stp>
        <stp/>
        <stp/>
        <stp/>
        <stp>T</stp>
        <tr r="I88" s="1"/>
      </tp>
      <tp>
        <v>13.874538745387445</v>
        <stp/>
        <stp>StudyData</stp>
        <stp>S.RF</stp>
        <stp>PCB</stp>
        <stp>BaseType=Index,Index=1</stp>
        <stp>Close</stp>
        <stp>A</stp>
        <stp>0</stp>
        <stp>all</stp>
        <stp/>
        <stp/>
        <stp/>
        <stp>T</stp>
        <tr r="L391" s="1"/>
      </tp>
      <tp>
        <v>15.527433955292814</v>
        <stp/>
        <stp>StudyData</stp>
        <stp>S.CF</stp>
        <stp>PCB</stp>
        <stp>BaseType=Index,Index=1</stp>
        <stp>Close</stp>
        <stp>Q</stp>
        <stp>0</stp>
        <stp>all</stp>
        <stp/>
        <stp/>
        <stp/>
        <stp>T</stp>
        <tr r="K88" s="1"/>
      </tp>
      <tp>
        <v>15.527433955292814</v>
        <stp/>
        <stp>StudyData</stp>
        <stp>S.CF</stp>
        <stp>PCB</stp>
        <stp>BaseType=Index,Index=1</stp>
        <stp>Close</stp>
        <stp>M</stp>
        <stp>0</stp>
        <stp>all</stp>
        <stp/>
        <stp/>
        <stp/>
        <stp>T</stp>
        <tr r="J88" s="1"/>
      </tp>
      <tp>
        <v>-2.4960505529225991</v>
        <stp/>
        <stp>StudyData</stp>
        <stp>S.RF</stp>
        <stp>PCB</stp>
        <stp>BaseType=Index,Index=1</stp>
        <stp>Close</stp>
        <stp>W</stp>
        <stp>0</stp>
        <stp>all</stp>
        <stp/>
        <stp/>
        <stp/>
        <stp>T</stp>
        <tr r="I391" s="1"/>
      </tp>
      <tp>
        <v>2.1854304635761594</v>
        <stp/>
        <stp>StudyData</stp>
        <stp>S.RF</stp>
        <stp>PCB</stp>
        <stp>BaseType=Index,Index=1</stp>
        <stp>Close</stp>
        <stp>Q</stp>
        <stp>0</stp>
        <stp>all</stp>
        <stp/>
        <stp/>
        <stp/>
        <stp>T</stp>
        <tr r="K391" s="1"/>
      </tp>
      <tp>
        <v>61.714507370054307</v>
        <stp/>
        <stp>StudyData</stp>
        <stp>S.CF</stp>
        <stp>PCB</stp>
        <stp>BaseType=Index,Index=1</stp>
        <stp>Close</stp>
        <stp>A</stp>
        <stp>0</stp>
        <stp>all</stp>
        <stp/>
        <stp/>
        <stp/>
        <stp>T</stp>
        <tr r="L88" s="1"/>
      </tp>
      <tp>
        <v>31.859047618999998</v>
        <stp/>
        <stp>StudyData</stp>
        <stp>ATR(S.GWW,MAType:=Sim,Period:=21)</stp>
        <stp>Bar</stp>
        <stp/>
        <stp>Close</stp>
        <stp>D</stp>
        <stp/>
        <stp/>
        <stp/>
        <stp/>
        <stp/>
        <stp>T</stp>
        <tr r="O220" s="1"/>
      </tp>
      <tp>
        <v>106.3323809524</v>
        <stp/>
        <stp>StudyData</stp>
        <stp>S.LDOS</stp>
        <stp>MA</stp>
        <stp>InputChoice=Close,MAType=Sim,Period=21</stp>
        <stp>MA</stp>
        <stp>D</stp>
        <stp/>
        <stp>all</stp>
        <stp/>
        <stp/>
        <stp/>
        <stp>T</stp>
        <tr r="P279" s="1"/>
      </tp>
      <tp>
        <v>4.9416802839916665</v>
        <stp/>
        <stp>StudyData</stp>
        <stp>S.VEEV</stp>
        <stp>PCB</stp>
        <stp>BaseType=Index,Index=1</stp>
        <stp>Close</stp>
        <stp>Q</stp>
        <stp>0</stp>
        <stp>all</stp>
        <stp/>
        <stp/>
        <stp/>
        <stp>T</stp>
        <tr r="K467" s="1"/>
      </tp>
      <tp>
        <v>-4.6780632613368756</v>
        <stp/>
        <stp>StudyData</stp>
        <stp>S.VEEV</stp>
        <stp>PCB</stp>
        <stp>BaseType=Index,Index=1</stp>
        <stp>Close</stp>
        <stp>W</stp>
        <stp>0</stp>
        <stp>all</stp>
        <stp/>
        <stp/>
        <stp/>
        <stp>T</stp>
        <tr r="I467" s="1"/>
      </tp>
      <tp>
        <v>4.9416802839916665</v>
        <stp/>
        <stp>StudyData</stp>
        <stp>S.VEEV</stp>
        <stp>PCB</stp>
        <stp>BaseType=Index,Index=1</stp>
        <stp>Close</stp>
        <stp>M</stp>
        <stp>0</stp>
        <stp>all</stp>
        <stp/>
        <stp/>
        <stp/>
        <stp>T</stp>
        <tr r="J467" s="1"/>
      </tp>
      <tp>
        <v>-16.570353447117323</v>
        <stp/>
        <stp>StudyData</stp>
        <stp>S.VEEV</stp>
        <stp>PCB</stp>
        <stp>BaseType=Index,Index=1</stp>
        <stp>Close</stp>
        <stp>A</stp>
        <stp>0</stp>
        <stp>all</stp>
        <stp/>
        <stp/>
        <stp/>
        <stp>T</stp>
        <tr r="L467" s="1"/>
      </tp>
      <tp>
        <v>116.1076190476</v>
        <stp/>
        <stp>StudyData</stp>
        <stp>S.TROW</stp>
        <stp>MA</stp>
        <stp>InputChoice=Close,MAType=Sim,Period=21</stp>
        <stp>MA</stp>
        <stp>D</stp>
        <stp/>
        <stp>all</stp>
        <stp/>
        <stp/>
        <stp/>
        <stp>T</stp>
        <tr r="P445" s="1"/>
      </tp>
      <tp>
        <v>1.1147116007777049</v>
        <stp/>
        <stp>StudyData</stp>
        <stp>S.SOLV</stp>
        <stp>PCB</stp>
        <stp>BaseType=Index,Index=1</stp>
        <stp>Close</stp>
        <stp>Q</stp>
        <stp>0</stp>
        <stp>all</stp>
        <stp/>
        <stp/>
        <stp/>
        <stp>T</stp>
        <tr r="K413" s="1"/>
      </tp>
      <tp>
        <v>-4.0585413848235117</v>
        <stp/>
        <stp>StudyData</stp>
        <stp>S.SOLV</stp>
        <stp>PCB</stp>
        <stp>BaseType=Index,Index=1</stp>
        <stp>Close</stp>
        <stp>W</stp>
        <stp>0</stp>
        <stp>all</stp>
        <stp/>
        <stp/>
        <stp/>
        <stp>T</stp>
        <tr r="I413" s="1"/>
      </tp>
      <tp>
        <v>-1.5522463402321931</v>
        <stp/>
        <stp>StudyData</stp>
        <stp>S.SOLV</stp>
        <stp>PCB</stp>
        <stp>BaseType=Index,Index=1</stp>
        <stp>Close</stp>
        <stp>A</stp>
        <stp>0</stp>
        <stp>all</stp>
        <stp/>
        <stp/>
        <stp/>
        <stp>T</stp>
        <tr r="L413" s="1"/>
      </tp>
      <tp>
        <v>1.1147116007777049</v>
        <stp/>
        <stp>StudyData</stp>
        <stp>S.SOLV</stp>
        <stp>PCB</stp>
        <stp>BaseType=Index,Index=1</stp>
        <stp>Close</stp>
        <stp>M</stp>
        <stp>0</stp>
        <stp>all</stp>
        <stp/>
        <stp/>
        <stp/>
        <stp>T</stp>
        <tr r="J413" s="1"/>
      </tp>
      <tp>
        <v>-4.1262313916253133</v>
        <stp/>
        <stp>StudyData</stp>
        <stp>S.FFIV</stp>
        <stp>PCB</stp>
        <stp>BaseType=Index,Index=1</stp>
        <stp>Close</stp>
        <stp>W</stp>
        <stp>0</stp>
        <stp>all</stp>
        <stp/>
        <stp/>
        <stp/>
        <stp>T</stp>
        <tr r="I189" s="1"/>
      </tp>
      <tp>
        <v>-5.7096836234253292</v>
        <stp/>
        <stp>StudyData</stp>
        <stp>S.FFIV</stp>
        <stp>PCB</stp>
        <stp>BaseType=Index,Index=1</stp>
        <stp>Close</stp>
        <stp>Q</stp>
        <stp>0</stp>
        <stp>all</stp>
        <stp/>
        <stp/>
        <stp/>
        <stp>T</stp>
        <tr r="K189" s="1"/>
      </tp>
      <tp>
        <v>53.651179189845649</v>
        <stp/>
        <stp>StudyData</stp>
        <stp>S.FFIV</stp>
        <stp>PCB</stp>
        <stp>BaseType=Index,Index=1</stp>
        <stp>Close</stp>
        <stp>A</stp>
        <stp>0</stp>
        <stp>all</stp>
        <stp/>
        <stp/>
        <stp/>
        <stp>T</stp>
        <tr r="L189" s="1"/>
      </tp>
      <tp>
        <v>-5.7096836234253292</v>
        <stp/>
        <stp>StudyData</stp>
        <stp>S.FFIV</stp>
        <stp>PCB</stp>
        <stp>BaseType=Index,Index=1</stp>
        <stp>Close</stp>
        <stp>M</stp>
        <stp>0</stp>
        <stp>all</stp>
        <stp/>
        <stp/>
        <stp/>
        <stp>T</stp>
        <tr r="J189" s="1"/>
      </tp>
      <tp>
        <v>4.016309887869518</v>
        <stp/>
        <stp>StudyData</stp>
        <stp>S.FISV</stp>
        <stp>PCB</stp>
        <stp>BaseType=Index,Index=1</stp>
        <stp>Close</stp>
        <stp>M</stp>
        <stp>0</stp>
        <stp>all</stp>
        <stp/>
        <stp/>
        <stp/>
        <stp>T</stp>
        <tr r="J192" s="1"/>
      </tp>
      <tp>
        <v>-24.043471788000591</v>
        <stp/>
        <stp>StudyData</stp>
        <stp>S.FISV</stp>
        <stp>PCB</stp>
        <stp>BaseType=Index,Index=1</stp>
        <stp>Close</stp>
        <stp>A</stp>
        <stp>0</stp>
        <stp>all</stp>
        <stp/>
        <stp/>
        <stp/>
        <stp>T</stp>
        <tr r="L192" s="1"/>
      </tp>
      <tp>
        <v>0.77029429192178656</v>
        <stp/>
        <stp>StudyData</stp>
        <stp>S.FISV</stp>
        <stp>PCB</stp>
        <stp>BaseType=Index,Index=1</stp>
        <stp>Close</stp>
        <stp>W</stp>
        <stp>0</stp>
        <stp>all</stp>
        <stp/>
        <stp/>
        <stp/>
        <stp>T</stp>
        <tr r="I192" s="1"/>
      </tp>
      <tp>
        <v>4.016309887869518</v>
        <stp/>
        <stp>StudyData</stp>
        <stp>S.FISV</stp>
        <stp>PCB</stp>
        <stp>BaseType=Index,Index=1</stp>
        <stp>Close</stp>
        <stp>Q</stp>
        <stp>0</stp>
        <stp>all</stp>
        <stp/>
        <stp/>
        <stp/>
        <stp>T</stp>
        <tr r="K192" s="1"/>
      </tp>
      <tp>
        <v>1.9136311839365023</v>
        <stp/>
        <stp>StudyData</stp>
        <stp>S.ABBV</stp>
        <stp>PCB</stp>
        <stp>BaseType=Index,Index=1</stp>
        <stp>Close</stp>
        <stp>W</stp>
        <stp>0</stp>
        <stp>all</stp>
        <stp/>
        <stp/>
        <stp/>
        <stp>T</stp>
        <tr r="I4" s="1"/>
      </tp>
      <tp>
        <v>3.0678747416944834</v>
        <stp/>
        <stp>StudyData</stp>
        <stp>S.ABBV</stp>
        <stp>PCB</stp>
        <stp>BaseType=Index,Index=1</stp>
        <stp>Close</stp>
        <stp>Q</stp>
        <stp>0</stp>
        <stp>all</stp>
        <stp/>
        <stp/>
        <stp/>
        <stp>T</stp>
        <tr r="K4" s="1"/>
      </tp>
      <tp>
        <v>3.0678747416944834</v>
        <stp/>
        <stp>StudyData</stp>
        <stp>S.ABBV</stp>
        <stp>PCB</stp>
        <stp>BaseType=Index,Index=1</stp>
        <stp>Close</stp>
        <stp>M</stp>
        <stp>0</stp>
        <stp>all</stp>
        <stp/>
        <stp/>
        <stp/>
        <stp>T</stp>
        <tr r="J4" s="1"/>
      </tp>
      <tp>
        <v>13.510438093570837</v>
        <stp/>
        <stp>StudyData</stp>
        <stp>S.ABBV</stp>
        <stp>PCB</stp>
        <stp>BaseType=Index,Index=1</stp>
        <stp>Close</stp>
        <stp>A</stp>
        <stp>0</stp>
        <stp>all</stp>
        <stp/>
        <stp/>
        <stp/>
        <stp>T</stp>
        <tr r="L4" s="1"/>
      </tp>
      <tp>
        <v>-7.8690127077223826</v>
        <stp/>
        <stp>StudyData</stp>
        <stp>S.APTV</stp>
        <stp>PCB</stp>
        <stp>BaseType=Index,Index=1</stp>
        <stp>Close</stp>
        <stp>M</stp>
        <stp>0</stp>
        <stp>all</stp>
        <stp/>
        <stp/>
        <stp/>
        <stp>T</stp>
        <tr r="J42" s="1"/>
      </tp>
      <tp>
        <v>-25.680115652516754</v>
        <stp/>
        <stp>StudyData</stp>
        <stp>S.APTV</stp>
        <stp>PCB</stp>
        <stp>BaseType=Index,Index=1</stp>
        <stp>Close</stp>
        <stp>A</stp>
        <stp>0</stp>
        <stp>all</stp>
        <stp/>
        <stp/>
        <stp/>
        <stp>T</stp>
        <tr r="L42" s="1"/>
      </tp>
      <tp>
        <v>-7.8690127077223826</v>
        <stp/>
        <stp>StudyData</stp>
        <stp>S.APTV</stp>
        <stp>PCB</stp>
        <stp>BaseType=Index,Index=1</stp>
        <stp>Close</stp>
        <stp>Q</stp>
        <stp>0</stp>
        <stp>all</stp>
        <stp/>
        <stp/>
        <stp/>
        <stp>T</stp>
        <tr r="K42" s="1"/>
      </tp>
      <tp>
        <v>-1.6008352183747949</v>
        <stp/>
        <stp>StudyData</stp>
        <stp>S.APTV</stp>
        <stp>PCB</stp>
        <stp>BaseType=Index,Index=1</stp>
        <stp>Close</stp>
        <stp>W</stp>
        <stp>0</stp>
        <stp>all</stp>
        <stp/>
        <stp/>
        <stp/>
        <stp>T</stp>
        <tr r="I42" s="1"/>
      </tp>
      <tp>
        <v>349.9571428571</v>
        <stp/>
        <stp>StudyData</stp>
        <stp>S.GOOG</stp>
        <stp>MA</stp>
        <stp>InputChoice=Close,MAType=Sim,Period=21</stp>
        <stp>MA</stp>
        <stp>D</stp>
        <stp/>
        <stp>all</stp>
        <stp/>
        <stp/>
        <stp/>
        <stp>T</stp>
        <tr r="P214" s="1"/>
      </tp>
      <tp>
        <v>255.51142857139999</v>
        <stp/>
        <stp>StudyData</stp>
        <stp>S.DDOG</stp>
        <stp>MA</stp>
        <stp>InputChoice=Close,MAType=Sim,Period=21</stp>
        <stp>MA</stp>
        <stp>D</stp>
        <stp/>
        <stp>all</stp>
        <stp/>
        <stp/>
        <stp/>
        <stp>T</stp>
        <tr r="P132" s="1"/>
      </tp>
      <tp>
        <v>106.5785714286</v>
        <stp/>
        <stp>StudyData</stp>
        <stp>S.HOOD</stp>
        <stp>MA</stp>
        <stp>InputChoice=Close,MAType=Sim,Period=21</stp>
        <stp>MA</stp>
        <stp>D</stp>
        <stp/>
        <stp>all</stp>
        <stp/>
        <stp/>
        <stp/>
        <stp>T</stp>
        <tr r="P231" s="1"/>
      </tp>
      <tp>
        <v>264.16952380949999</v>
        <stp/>
        <stp>StudyData</stp>
        <stp>S.CBOE</stp>
        <stp>MA</stp>
        <stp>InputChoice=Close,MAType=Sim,Period=21</stp>
        <stp>MA</stp>
        <stp>D</stp>
        <stp/>
        <stp>all</stp>
        <stp/>
        <stp/>
        <stp/>
        <stp>T</stp>
        <tr r="P81" s="1"/>
      </tp>
      <tp>
        <v>542.57142857140002</v>
        <stp/>
        <stp>StudyData</stp>
        <stp>S.AXON</stp>
        <stp>MA</stp>
        <stp>InputChoice=Close,MAType=Sim,Period=21</stp>
        <stp>MA</stp>
        <stp>D</stp>
        <stp/>
        <stp>all</stp>
        <stp/>
        <stp/>
        <stp/>
        <stp>T</stp>
        <tr r="P50" s="1"/>
      </tp>
      <tp>
        <v>181.0585714286</v>
        <stp/>
        <stp>StudyData</stp>
        <stp>S.QCOM</stp>
        <stp>MA</stp>
        <stp>InputChoice=Close,MAType=Sim,Period=21</stp>
        <stp>MA</stp>
        <stp>D</stp>
        <stp/>
        <stp>all</stp>
        <stp/>
        <stp/>
        <stp/>
        <stp>T</stp>
        <tr r="P387" s="1"/>
      </tp>
      <tp>
        <v>2.5923809524000001</v>
        <stp/>
        <stp>StudyData</stp>
        <stp>ATR(S.FCX,MAType:=Sim,Period:=21)</stp>
        <stp>Bar</stp>
        <stp/>
        <stp>Close</stp>
        <stp>D</stp>
        <stp/>
        <stp/>
        <stp/>
        <stp/>
        <stp/>
        <stp>T</stp>
        <tr r="O184" s="1"/>
      </tp>
      <tp>
        <v>12.599523809500001</v>
        <stp/>
        <stp>StudyData</stp>
        <stp>ATR(S.FDS,MAType:=Sim,Period:=21)</stp>
        <stp>Bar</stp>
        <stp/>
        <stp>Close</stp>
        <stp>D</stp>
        <stp/>
        <stp/>
        <stp/>
        <stp/>
        <stp/>
        <stp>T</stp>
        <tr r="O185" s="1"/>
      </tp>
      <tp>
        <v>8.6461904761999993</v>
        <stp/>
        <stp>StudyData</stp>
        <stp>ATR(S.FDX,MAType:=Sim,Period:=21)</stp>
        <stp>Bar</stp>
        <stp/>
        <stp>Close</stp>
        <stp>D</stp>
        <stp/>
        <stp/>
        <stp/>
        <stp/>
        <stp/>
        <stp>T</stp>
        <tr r="O186" s="1"/>
      </tp>
      <tp>
        <v>1.4461904762</v>
        <stp/>
        <stp>StudyData</stp>
        <stp>ATR(S.FIS,MAType:=Sim,Period:=21)</stp>
        <stp>Bar</stp>
        <stp/>
        <stp>Close</stp>
        <stp>D</stp>
        <stp/>
        <stp/>
        <stp/>
        <stp/>
        <stp/>
        <stp>T</stp>
        <tr r="O191" s="1"/>
      </tp>
      <tp>
        <v>106.05952380950001</v>
        <stp/>
        <stp>StudyData</stp>
        <stp>ATR(S.FIX,MAType:=Sim,Period:=21)</stp>
        <stp>Bar</stp>
        <stp/>
        <stp>Close</stp>
        <stp>D</stp>
        <stp/>
        <stp/>
        <stp/>
        <stp/>
        <stp/>
        <stp>T</stp>
        <tr r="O194" s="1"/>
      </tp>
      <tp>
        <v>1.5361904762</v>
        <stp/>
        <stp>StudyData</stp>
        <stp>ATR(S.FOX,MAType:=Sim,Period:=21)</stp>
        <stp>Bar</stp>
        <stp/>
        <stp>Close</stp>
        <stp>D</stp>
        <stp/>
        <stp/>
        <stp/>
        <stp/>
        <stp/>
        <stp>T</stp>
        <tr r="O196" s="1"/>
      </tp>
      <tp>
        <v>1.8995238095</v>
        <stp/>
        <stp>StudyData</stp>
        <stp>ATR(S.FRT,MAType:=Sim,Period:=21)</stp>
        <stp>Bar</stp>
        <stp/>
        <stp>Close</stp>
        <stp>D</stp>
        <stp/>
        <stp/>
        <stp/>
        <stp/>
        <stp/>
        <stp>T</stp>
        <tr r="O198" s="1"/>
      </tp>
      <tp>
        <v>1.4333333333</v>
        <stp/>
        <stp>StudyData</stp>
        <stp>ATR(S.FTV,MAType:=Sim,Period:=21)</stp>
        <stp>Bar</stp>
        <stp/>
        <stp>Close</stp>
        <stp>D</stp>
        <stp/>
        <stp/>
        <stp/>
        <stp/>
        <stp/>
        <stp>T</stp>
        <tr r="O201" s="1"/>
      </tp>
      <tp>
        <v>0.5250954719039701</v>
        <stp/>
        <stp>StudyData</stp>
        <stp>S.PG</stp>
        <stp>PCB</stp>
        <stp>BaseType=Index,Index=1</stp>
        <stp>Close</stp>
        <stp>M</stp>
        <stp>0</stp>
        <stp>all</stp>
        <stp/>
        <stp/>
        <stp/>
        <stp>T</stp>
        <tr r="J365" s="1"/>
      </tp>
      <tp>
        <v>1.9974821653378056</v>
        <stp/>
        <stp>StudyData</stp>
        <stp>S.BG</stp>
        <stp>PCB</stp>
        <stp>BaseType=Index,Index=1</stp>
        <stp>Close</stp>
        <stp>W</stp>
        <stp>0</stp>
        <stp>all</stp>
        <stp/>
        <stp/>
        <stp/>
        <stp>T</stp>
        <tr r="I61" s="1"/>
      </tp>
      <tp>
        <v>1.8417166188862866</v>
        <stp/>
        <stp>StudyData</stp>
        <stp>S.DG</stp>
        <stp>PCB</stp>
        <stp>BaseType=Index,Index=1</stp>
        <stp>Close</stp>
        <stp>Q</stp>
        <stp>0</stp>
        <stp>all</stp>
        <stp/>
        <stp/>
        <stp/>
        <stp>T</stp>
        <tr r="K136" s="1"/>
      </tp>
      <tp>
        <v>7.8072950200151121</v>
        <stp/>
        <stp>StudyData</stp>
        <stp>S.EG</stp>
        <stp>PCB</stp>
        <stp>BaseType=Index,Index=1</stp>
        <stp>Close</stp>
        <stp>Q</stp>
        <stp>0</stp>
        <stp>all</stp>
        <stp/>
        <stp/>
        <stp/>
        <stp>T</stp>
        <tr r="K159" s="1"/>
      </tp>
      <tp>
        <v>13.866766607326896</v>
        <stp/>
        <stp>StudyData</stp>
        <stp>S.BG</stp>
        <stp>PCB</stp>
        <stp>BaseType=Index,Index=1</stp>
        <stp>Close</stp>
        <stp>Q</stp>
        <stp>0</stp>
        <stp>all</stp>
        <stp/>
        <stp/>
        <stp/>
        <stp>T</stp>
        <tr r="K61" s="1"/>
      </tp>
      <tp>
        <v>-6.7753479125248486</v>
        <stp/>
        <stp>StudyData</stp>
        <stp>S.DG</stp>
        <stp>PCB</stp>
        <stp>BaseType=Index,Index=1</stp>
        <stp>Close</stp>
        <stp>W</stp>
        <stp>0</stp>
        <stp>all</stp>
        <stp/>
        <stp/>
        <stp/>
        <stp>T</stp>
        <tr r="I136" s="1"/>
      </tp>
      <tp>
        <v>0.66654468463288064</v>
        <stp/>
        <stp>StudyData</stp>
        <stp>S.EG</stp>
        <stp>PCB</stp>
        <stp>BaseType=Index,Index=1</stp>
        <stp>Close</stp>
        <stp>W</stp>
        <stp>0</stp>
        <stp>all</stp>
        <stp/>
        <stp/>
        <stp/>
        <stp>T</stp>
        <tr r="I159" s="1"/>
      </tp>
      <tp>
        <v>2.8609308492080068</v>
        <stp/>
        <stp>StudyData</stp>
        <stp>S.PG</stp>
        <stp>PCB</stp>
        <stp>BaseType=Index,Index=1</stp>
        <stp>Close</stp>
        <stp>A</stp>
        <stp>0</stp>
        <stp>all</stp>
        <stp/>
        <stp/>
        <stp/>
        <stp>T</stp>
        <tr r="L365" s="1"/>
      </tp>
      <tp>
        <v>13.866766607326896</v>
        <stp/>
        <stp>StudyData</stp>
        <stp>S.BG</stp>
        <stp>PCB</stp>
        <stp>BaseType=Index,Index=1</stp>
        <stp>Close</stp>
        <stp>M</stp>
        <stp>0</stp>
        <stp>all</stp>
        <stp/>
        <stp/>
        <stp/>
        <stp>T</stp>
        <tr r="J61" s="1"/>
      </tp>
      <tp>
        <v>1.8417166188862866</v>
        <stp/>
        <stp>StudyData</stp>
        <stp>S.DG</stp>
        <stp>PCB</stp>
        <stp>BaseType=Index,Index=1</stp>
        <stp>Close</stp>
        <stp>M</stp>
        <stp>0</stp>
        <stp>all</stp>
        <stp/>
        <stp/>
        <stp/>
        <stp>T</stp>
        <tr r="J136" s="1"/>
      </tp>
      <tp>
        <v>7.8072950200151121</v>
        <stp/>
        <stp>StudyData</stp>
        <stp>S.EG</stp>
        <stp>PCB</stp>
        <stp>BaseType=Index,Index=1</stp>
        <stp>Close</stp>
        <stp>M</stp>
        <stp>0</stp>
        <stp>all</stp>
        <stp/>
        <stp/>
        <stp/>
        <stp>T</stp>
        <tr r="J159" s="1"/>
      </tp>
      <tp>
        <v>-1.7135618082410944</v>
        <stp/>
        <stp>StudyData</stp>
        <stp>S.PG</stp>
        <stp>PCB</stp>
        <stp>BaseType=Index,Index=1</stp>
        <stp>Close</stp>
        <stp>W</stp>
        <stp>0</stp>
        <stp>all</stp>
        <stp/>
        <stp/>
        <stp/>
        <stp>T</stp>
        <tr r="I365" s="1"/>
      </tp>
      <tp>
        <v>-11.70445130677111</v>
        <stp/>
        <stp>StudyData</stp>
        <stp>S.DG</stp>
        <stp>PCB</stp>
        <stp>BaseType=Index,Index=1</stp>
        <stp>Close</stp>
        <stp>A</stp>
        <stp>0</stp>
        <stp>all</stp>
        <stp/>
        <stp/>
        <stp/>
        <stp>T</stp>
        <tr r="L136" s="1"/>
      </tp>
      <tp>
        <v>13.487549727420063</v>
        <stp/>
        <stp>StudyData</stp>
        <stp>S.EG</stp>
        <stp>PCB</stp>
        <stp>BaseType=Index,Index=1</stp>
        <stp>Close</stp>
        <stp>A</stp>
        <stp>0</stp>
        <stp>all</stp>
        <stp/>
        <stp/>
        <stp/>
        <stp>T</stp>
        <tr r="L159" s="1"/>
      </tp>
      <tp>
        <v>36.427929950606206</v>
        <stp/>
        <stp>StudyData</stp>
        <stp>S.BG</stp>
        <stp>PCB</stp>
        <stp>BaseType=Index,Index=1</stp>
        <stp>Close</stp>
        <stp>A</stp>
        <stp>0</stp>
        <stp>all</stp>
        <stp/>
        <stp/>
        <stp/>
        <stp>T</stp>
        <tr r="L61" s="1"/>
      </tp>
      <tp>
        <v>0.5250954719039701</v>
        <stp/>
        <stp>StudyData</stp>
        <stp>S.PG</stp>
        <stp>PCB</stp>
        <stp>BaseType=Index,Index=1</stp>
        <stp>Close</stp>
        <stp>Q</stp>
        <stp>0</stp>
        <stp>all</stp>
        <stp/>
        <stp/>
        <stp/>
        <stp>T</stp>
        <tr r="K365" s="1"/>
      </tp>
      <tp>
        <v>6.9116178770000003</v>
        <stp/>
        <stp>StudyData</stp>
        <stp>S.ZBRA</stp>
        <stp>StdDev</stp>
        <stp>InputChoice=Close,Period1=21</stp>
        <stp>STDDEV</stp>
        <stp>D</stp>
        <stp/>
        <stp>all</stp>
        <stp/>
        <stp/>
        <stp/>
        <stp>T</stp>
        <tr r="Q503" s="1"/>
      </tp>
      <tp>
        <v>222.51619047619999</v>
        <stp/>
        <stp>StudyData</stp>
        <stp>S.FSLR</stp>
        <stp>MA</stp>
        <stp>InputChoice=Close,MAType=Sim,Period=21</stp>
        <stp>MA</stp>
        <stp>D</stp>
        <stp/>
        <stp>all</stp>
        <stp/>
        <stp/>
        <stp/>
        <stp>T</stp>
        <tr r="P199" s="1"/>
      </tp>
      <tp>
        <v>77.968571428600001</v>
        <stp/>
        <stp>StudyData</stp>
        <stp>S.SOLV</stp>
        <stp>MA</stp>
        <stp>InputChoice=Close,MAType=Sim,Period=21</stp>
        <stp>MA</stp>
        <stp>D</stp>
        <stp/>
        <stp>all</stp>
        <stp/>
        <stp/>
        <stp/>
        <stp>T</stp>
        <tr r="P413" s="1"/>
      </tp>
      <tp>
        <v>115.9414285714</v>
        <stp/>
        <stp>StudyData</stp>
        <stp>S.LULU</stp>
        <stp>MA</stp>
        <stp>InputChoice=Close,MAType=Sim,Period=21</stp>
        <stp>MA</stp>
        <stp>D</stp>
        <stp/>
        <stp>all</stp>
        <stp/>
        <stp/>
        <stp/>
        <stp>T</stp>
        <tr r="P291" s="1"/>
      </tp>
      <tp>
        <v>59.885714285699997</v>
        <stp/>
        <stp>StudyData</stp>
        <stp>S.MDLZ</stp>
        <stp>MA</stp>
        <stp>InputChoice=Close,MAType=Sim,Period=21</stp>
        <stp>MA</stp>
        <stp>D</stp>
        <stp/>
        <stp>all</stp>
        <stp/>
        <stp/>
        <stp/>
        <stp>T</stp>
        <tr r="P304" s="1"/>
      </tp>
      <tp>
        <v>72.689523809500002</v>
        <stp/>
        <stp>StudyData</stp>
        <stp>S.NFLX</stp>
        <stp>MA</stp>
        <stp>InputChoice=Close,MAType=Sim,Period=21</stp>
        <stp>MA</stp>
        <stp>D</stp>
        <stp/>
        <stp>all</stp>
        <stp/>
        <stp/>
        <stp/>
        <stp>T</stp>
        <tr r="P333" s="1"/>
      </tp>
      <tp>
        <v>87.119523809499995</v>
        <stp/>
        <stp>StudyData</stp>
        <stp>S.ORLY</stp>
        <stp>MA</stp>
        <stp>InputChoice=Close,MAType=Sim,Period=21</stp>
        <stp>MA</stp>
        <stp>D</stp>
        <stp/>
        <stp>all</stp>
        <stp/>
        <stp/>
        <stp/>
        <stp>T</stp>
        <tr r="P354" s="1"/>
      </tp>
      <tp>
        <v>388.07571428569997</v>
        <stp/>
        <stp>StudyData</stp>
        <stp>S.TSLA</stp>
        <stp>MA</stp>
        <stp>InputChoice=Close,MAType=Sim,Period=21</stp>
        <stp>MA</stp>
        <stp>D</stp>
        <stp/>
        <stp>all</stp>
        <stp/>
        <stp/>
        <stp/>
        <stp>T</stp>
        <tr r="P448" s="1"/>
      </tp>
      <tp>
        <v>233.43428571429999</v>
        <stp/>
        <stp>StudyData</stp>
        <stp>S.STLD</stp>
        <stp>MA</stp>
        <stp>InputChoice=Close,MAType=Sim,Period=21</stp>
        <stp>MA</stp>
        <stp>D</stp>
        <stp/>
        <stp>all</stp>
        <stp/>
        <stp/>
        <stp/>
        <stp>T</stp>
        <tr r="P418" s="1"/>
      </tp>
      <tp>
        <v>130.75285714290001</v>
        <stp/>
        <stp>StudyData</stp>
        <stp>S.GILD</stp>
        <stp>MA</stp>
        <stp>InputChoice=Close,MAType=Sim,Period=21</stp>
        <stp>MA</stp>
        <stp>D</stp>
        <stp/>
        <stp>all</stp>
        <stp/>
        <stp/>
        <stp/>
        <stp>T</stp>
        <tr r="P208" s="1"/>
      </tp>
      <tp>
        <v>139.63</v>
        <stp/>
        <stp>StudyData</stp>
        <stp>S.ALLE</stp>
        <stp>MA</stp>
        <stp>InputChoice=Close,MAType=Sim,Period=21</stp>
        <stp>MA</stp>
        <stp>D</stp>
        <stp/>
        <stp>all</stp>
        <stp/>
        <stp/>
        <stp/>
        <stp>T</stp>
        <tr r="P25" s="1"/>
      </tp>
      <tp>
        <v>8.7581012436498781E-2</v>
        <stp/>
        <stp>StudyData</stp>
        <stp>S.LULU</stp>
        <stp>PCB</stp>
        <stp>BaseType=Index,Index=1</stp>
        <stp>Close</stp>
        <stp>Q</stp>
        <stp>0</stp>
        <stp>all</stp>
        <stp/>
        <stp/>
        <stp/>
        <stp>T</stp>
        <tr r="K291" s="1"/>
      </tp>
      <tp>
        <v>-1.7622281440728937</v>
        <stp/>
        <stp>StudyData</stp>
        <stp>S.LULU</stp>
        <stp>PCB</stp>
        <stp>BaseType=Index,Index=1</stp>
        <stp>Close</stp>
        <stp>W</stp>
        <stp>0</stp>
        <stp>all</stp>
        <stp/>
        <stp/>
        <stp/>
        <stp>T</stp>
        <tr r="I291" s="1"/>
      </tp>
      <tp>
        <v>-45.007458736345697</v>
        <stp/>
        <stp>StudyData</stp>
        <stp>S.LULU</stp>
        <stp>PCB</stp>
        <stp>BaseType=Index,Index=1</stp>
        <stp>Close</stp>
        <stp>A</stp>
        <stp>0</stp>
        <stp>all</stp>
        <stp/>
        <stp/>
        <stp/>
        <stp>T</stp>
        <tr r="L291" s="1"/>
      </tp>
      <tp>
        <v>8.7581012436498781E-2</v>
        <stp/>
        <stp>StudyData</stp>
        <stp>S.LULU</stp>
        <stp>PCB</stp>
        <stp>BaseType=Index,Index=1</stp>
        <stp>Close</stp>
        <stp>M</stp>
        <stp>0</stp>
        <stp>all</stp>
        <stp/>
        <stp/>
        <stp/>
        <stp>T</stp>
        <tr r="J291" s="1"/>
      </tp>
      <tp>
        <v>19.803333333299999</v>
        <stp/>
        <stp>StudyData</stp>
        <stp>S.NCLH</stp>
        <stp>MA</stp>
        <stp>InputChoice=Close,MAType=Sim,Period=21</stp>
        <stp>MA</stp>
        <stp>D</stp>
        <stp/>
        <stp>all</stp>
        <stp/>
        <stp/>
        <stp/>
        <stp>T</stp>
        <tr r="P328" s="1"/>
      </tp>
      <tp>
        <v>13.536398467432944</v>
        <stp/>
        <stp>StudyData</stp>
        <stp>S.INTU</stp>
        <stp>PCB</stp>
        <stp>BaseType=Index,Index=1</stp>
        <stp>Close</stp>
        <stp>M</stp>
        <stp>0</stp>
        <stp>all</stp>
        <stp/>
        <stp/>
        <stp/>
        <stp>T</stp>
        <tr r="J249" s="1"/>
      </tp>
      <tp>
        <v>-55.265541499350867</v>
        <stp/>
        <stp>StudyData</stp>
        <stp>S.INTU</stp>
        <stp>PCB</stp>
        <stp>BaseType=Index,Index=1</stp>
        <stp>Close</stp>
        <stp>A</stp>
        <stp>0</stp>
        <stp>all</stp>
        <stp/>
        <stp/>
        <stp/>
        <stp>T</stp>
        <tr r="L249" s="1"/>
      </tp>
      <tp>
        <v>13.536398467432944</v>
        <stp/>
        <stp>StudyData</stp>
        <stp>S.INTU</stp>
        <stp>PCB</stp>
        <stp>BaseType=Index,Index=1</stp>
        <stp>Close</stp>
        <stp>Q</stp>
        <stp>0</stp>
        <stp>all</stp>
        <stp/>
        <stp/>
        <stp/>
        <stp>T</stp>
        <tr r="K249" s="1"/>
      </tp>
      <tp>
        <v>1.8001305438180464</v>
        <stp/>
        <stp>StudyData</stp>
        <stp>S.INTU</stp>
        <stp>PCB</stp>
        <stp>BaseType=Index,Index=1</stp>
        <stp>Close</stp>
        <stp>W</stp>
        <stp>0</stp>
        <stp>all</stp>
        <stp/>
        <stp/>
        <stp/>
        <stp>T</stp>
        <tr r="I249" s="1"/>
      </tp>
      <tp>
        <v>236.37380952379999</v>
        <stp/>
        <stp>StudyData</stp>
        <stp>S.WELL</stp>
        <stp>MA</stp>
        <stp>InputChoice=Close,MAType=Sim,Period=21</stp>
        <stp>MA</stp>
        <stp>D</stp>
        <stp/>
        <stp>all</stp>
        <stp/>
        <stp/>
        <stp/>
        <stp>T</stp>
        <tr r="P486" s="1"/>
      </tp>
      <tp>
        <v>419.54952380949999</v>
        <stp/>
        <stp>StudyData</stp>
        <stp>S.DELL</stp>
        <stp>MA</stp>
        <stp>InputChoice=Close,MAType=Sim,Period=21</stp>
        <stp>MA</stp>
        <stp>D</stp>
        <stp/>
        <stp>all</stp>
        <stp/>
        <stp/>
        <stp/>
        <stp>T</stp>
        <tr r="P135" s="1"/>
      </tp>
      <tp>
        <v>62.045238095199998</v>
        <stp/>
        <stp>StudyData</stp>
        <stp>S.BALL</stp>
        <stp>MA</stp>
        <stp>InputChoice=Close,MAType=Sim,Period=21</stp>
        <stp>MA</stp>
        <stp>D</stp>
        <stp/>
        <stp>all</stp>
        <stp/>
        <stp/>
        <stp/>
        <stp>T</stp>
        <tr r="P55" s="1"/>
      </tp>
      <tp>
        <v>6.0257142857000003</v>
        <stp/>
        <stp>StudyData</stp>
        <stp>ATR(S.ECL,MAType:=Sim,Period:=21)</stp>
        <stp>Bar</stp>
        <stp/>
        <stp>Close</stp>
        <stp>D</stp>
        <stp/>
        <stp/>
        <stp/>
        <stp/>
        <stp/>
        <stp>T</stp>
        <tr r="O156" s="1"/>
      </tp>
      <tp>
        <v>7.8766666667000003</v>
        <stp/>
        <stp>StudyData</stp>
        <stp>ATR(S.EFX,MAType:=Sim,Period:=21)</stp>
        <stp>Bar</stp>
        <stp/>
        <stp>Close</stp>
        <stp>D</stp>
        <stp/>
        <stp/>
        <stp/>
        <stp/>
        <stp/>
        <stp>T</stp>
        <tr r="O158" s="1"/>
      </tp>
      <tp>
        <v>1.680952381</v>
        <stp/>
        <stp>StudyData</stp>
        <stp>ATR(S.EIX,MAType:=Sim,Period:=21)</stp>
        <stp>Bar</stp>
        <stp/>
        <stp>Close</stp>
        <stp>D</stp>
        <stp/>
        <stp/>
        <stp/>
        <stp/>
        <stp/>
        <stp>T</stp>
        <tr r="O160" s="1"/>
      </tp>
      <tp>
        <v>29.98</v>
        <stp/>
        <stp>StudyData</stp>
        <stp>ATR(S.EME,MAType:=Sim,Period:=21)</stp>
        <stp>Bar</stp>
        <stp/>
        <stp>Close</stp>
        <stp>D</stp>
        <stp/>
        <stp/>
        <stp/>
        <stp/>
        <stp/>
        <stp>T</stp>
        <tr r="O163" s="1"/>
      </tp>
      <tp>
        <v>3.9795238094999998</v>
        <stp/>
        <stp>StudyData</stp>
        <stp>ATR(S.EMR,MAType:=Sim,Period:=21)</stp>
        <stp>Bar</stp>
        <stp/>
        <stp>Close</stp>
        <stp>D</stp>
        <stp/>
        <stp/>
        <stp/>
        <stp/>
        <stp/>
        <stp>T</stp>
        <tr r="O164" s="1"/>
      </tp>
      <tp>
        <v>14.3795238095</v>
        <stp/>
        <stp>StudyData</stp>
        <stp>ATR(S.ELV,MAType:=Sim,Period:=21)</stp>
        <stp>Bar</stp>
        <stp/>
        <stp>Close</stp>
        <stp>D</stp>
        <stp/>
        <stp/>
        <stp/>
        <stp/>
        <stp/>
        <stp>T</stp>
        <tr r="O162" s="1"/>
      </tp>
      <tp>
        <v>3.3471428571000001</v>
        <stp/>
        <stp>StudyData</stp>
        <stp>ATR(S.EOG,MAType:=Sim,Period:=21)</stp>
        <stp>Bar</stp>
        <stp/>
        <stp>Close</stp>
        <stp>D</stp>
        <stp/>
        <stp/>
        <stp/>
        <stp/>
        <stp/>
        <stp>T</stp>
        <tr r="O165" s="1"/>
      </tp>
      <tp>
        <v>1.3747619047999999</v>
        <stp/>
        <stp>StudyData</stp>
        <stp>ATR(S.EQT,MAType:=Sim,Period:=21)</stp>
        <stp>Bar</stp>
        <stp/>
        <stp>Close</stp>
        <stp>D</stp>
        <stp/>
        <stp/>
        <stp/>
        <stp/>
        <stp/>
        <stp>T</stp>
        <tr r="O168" s="1"/>
      </tp>
      <tp>
        <v>1.2947619048000001</v>
        <stp/>
        <stp>StudyData</stp>
        <stp>ATR(S.EQR,MAType:=Sim,Period:=21)</stp>
        <stp>Bar</stp>
        <stp/>
        <stp>Close</stp>
        <stp>D</stp>
        <stp/>
        <stp/>
        <stp/>
        <stp/>
        <stp/>
        <stp>T</stp>
        <tr r="O167" s="1"/>
      </tp>
      <tp>
        <v>5.4933333332999998</v>
        <stp/>
        <stp>StudyData</stp>
        <stp>ATR(S.ESS,MAType:=Sim,Period:=21)</stp>
        <stp>Bar</stp>
        <stp/>
        <stp>Close</stp>
        <stp>D</stp>
        <stp/>
        <stp/>
        <stp/>
        <stp/>
        <stp/>
        <stp>T</stp>
        <tr r="O171" s="1"/>
      </tp>
      <tp>
        <v>16.920000000000002</v>
        <stp/>
        <stp>StudyData</stp>
        <stp>ATR(S.ETN,MAType:=Sim,Period:=21)</stp>
        <stp>Bar</stp>
        <stp/>
        <stp>Close</stp>
        <stp>D</stp>
        <stp/>
        <stp/>
        <stp/>
        <stp/>
        <stp/>
        <stp>T</stp>
        <tr r="O172" s="1"/>
      </tp>
      <tp>
        <v>-1.7381296662436883</v>
        <stp/>
        <stp>StudyData</stp>
        <stp>S.HD</stp>
        <stp>PCB</stp>
        <stp>BaseType=Index,Index=1</stp>
        <stp>Close</stp>
        <stp>W</stp>
        <stp>0</stp>
        <stp>all</stp>
        <stp/>
        <stp/>
        <stp/>
        <stp>T</stp>
        <tr r="I225" s="1"/>
      </tp>
      <tp>
        <v>-5.5858001587841635</v>
        <stp/>
        <stp>StudyData</stp>
        <stp>S.HD</stp>
        <stp>PCB</stp>
        <stp>BaseType=Index,Index=1</stp>
        <stp>Close</stp>
        <stp>Q</stp>
        <stp>0</stp>
        <stp>all</stp>
        <stp/>
        <stp/>
        <stp/>
        <stp>T</stp>
        <tr r="K225" s="1"/>
      </tp>
      <tp>
        <v>9.1773938572719036</v>
        <stp/>
        <stp>StudyData</stp>
        <stp>S.GD</stp>
        <stp>PCB</stp>
        <stp>BaseType=Index,Index=1</stp>
        <stp>Close</stp>
        <stp>Q</stp>
        <stp>0</stp>
        <stp>all</stp>
        <stp/>
        <stp/>
        <stp/>
        <stp>T</stp>
        <tr r="K202" s="1"/>
      </tp>
      <tp>
        <v>1.5187260395163684</v>
        <stp/>
        <stp>StudyData</stp>
        <stp>S.DD</stp>
        <stp>PCB</stp>
        <stp>BaseType=Index,Index=1</stp>
        <stp>Close</stp>
        <stp>Q</stp>
        <stp>0</stp>
        <stp>all</stp>
        <stp/>
        <stp/>
        <stp/>
        <stp>T</stp>
        <tr r="K131" s="1"/>
      </tp>
      <tp>
        <v>2.1513151947934643</v>
        <stp/>
        <stp>StudyData</stp>
        <stp>S.ED</stp>
        <stp>PCB</stp>
        <stp>BaseType=Index,Index=1</stp>
        <stp>Close</stp>
        <stp>Q</stp>
        <stp>0</stp>
        <stp>all</stp>
        <stp/>
        <stp/>
        <stp/>
        <stp>T</stp>
        <tr r="K157" s="1"/>
      </tp>
      <tp>
        <v>1.7813585630867212</v>
        <stp/>
        <stp>StudyData</stp>
        <stp>S.DD</stp>
        <stp>PCB</stp>
        <stp>BaseType=Index,Index=1</stp>
        <stp>Close</stp>
        <stp>W</stp>
        <stp>0</stp>
        <stp>all</stp>
        <stp/>
        <stp/>
        <stp/>
        <stp>T</stp>
        <tr r="I131" s="1"/>
      </tp>
      <tp>
        <v>0.56954703212601276</v>
        <stp/>
        <stp>StudyData</stp>
        <stp>S.ED</stp>
        <stp>PCB</stp>
        <stp>BaseType=Index,Index=1</stp>
        <stp>Close</stp>
        <stp>W</stp>
        <stp>0</stp>
        <stp>all</stp>
        <stp/>
        <stp/>
        <stp/>
        <stp>T</stp>
        <tr r="I157" s="1"/>
      </tp>
      <tp>
        <v>4.9297303163492368</v>
        <stp/>
        <stp>StudyData</stp>
        <stp>S.GD</stp>
        <stp>PCB</stp>
        <stp>BaseType=Index,Index=1</stp>
        <stp>Close</stp>
        <stp>W</stp>
        <stp>0</stp>
        <stp>all</stp>
        <stp/>
        <stp/>
        <stp/>
        <stp>T</stp>
        <tr r="I202" s="1"/>
      </tp>
      <tp>
        <v>9.1773938572719036</v>
        <stp/>
        <stp>StudyData</stp>
        <stp>S.GD</stp>
        <stp>PCB</stp>
        <stp>BaseType=Index,Index=1</stp>
        <stp>Close</stp>
        <stp>M</stp>
        <stp>0</stp>
        <stp>all</stp>
        <stp/>
        <stp/>
        <stp/>
        <stp>T</stp>
        <tr r="J202" s="1"/>
      </tp>
      <tp>
        <v>1.5187260395163684</v>
        <stp/>
        <stp>StudyData</stp>
        <stp>S.DD</stp>
        <stp>PCB</stp>
        <stp>BaseType=Index,Index=1</stp>
        <stp>Close</stp>
        <stp>M</stp>
        <stp>0</stp>
        <stp>all</stp>
        <stp/>
        <stp/>
        <stp/>
        <stp>T</stp>
        <tr r="J131" s="1"/>
      </tp>
      <tp>
        <v>-3.231618715489684</v>
        <stp/>
        <stp>StudyData</stp>
        <stp>S.HD</stp>
        <stp>PCB</stp>
        <stp>BaseType=Index,Index=1</stp>
        <stp>Close</stp>
        <stp>A</stp>
        <stp>0</stp>
        <stp>all</stp>
        <stp/>
        <stp/>
        <stp/>
        <stp>T</stp>
        <tr r="L225" s="1"/>
      </tp>
      <tp>
        <v>2.1513151947934643</v>
        <stp/>
        <stp>StudyData</stp>
        <stp>S.ED</stp>
        <stp>PCB</stp>
        <stp>BaseType=Index,Index=1</stp>
        <stp>Close</stp>
        <stp>M</stp>
        <stp>0</stp>
        <stp>all</stp>
        <stp/>
        <stp/>
        <stp/>
        <stp>T</stp>
        <tr r="J157" s="1"/>
      </tp>
      <tp>
        <v>14.878512445790998</v>
        <stp/>
        <stp>StudyData</stp>
        <stp>S.GD</stp>
        <stp>PCB</stp>
        <stp>BaseType=Index,Index=1</stp>
        <stp>Close</stp>
        <stp>A</stp>
        <stp>0</stp>
        <stp>all</stp>
        <stp/>
        <stp/>
        <stp/>
        <stp>T</stp>
        <tr r="L202" s="1"/>
      </tp>
      <tp>
        <v>14.179104477611945</v>
        <stp/>
        <stp>StudyData</stp>
        <stp>S.DD</stp>
        <stp>PCB</stp>
        <stp>BaseType=Index,Index=1</stp>
        <stp>Close</stp>
        <stp>A</stp>
        <stp>0</stp>
        <stp>all</stp>
        <stp/>
        <stp/>
        <stp/>
        <stp>T</stp>
        <tr r="L131" s="1"/>
      </tp>
      <tp>
        <v>-5.5858001587841635</v>
        <stp/>
        <stp>StudyData</stp>
        <stp>S.HD</stp>
        <stp>PCB</stp>
        <stp>BaseType=Index,Index=1</stp>
        <stp>Close</stp>
        <stp>M</stp>
        <stp>0</stp>
        <stp>all</stp>
        <stp/>
        <stp/>
        <stp/>
        <stp>T</stp>
        <tr r="J225" s="1"/>
      </tp>
      <tp>
        <v>13.783729359645587</v>
        <stp/>
        <stp>StudyData</stp>
        <stp>S.ED</stp>
        <stp>PCB</stp>
        <stp>BaseType=Index,Index=1</stp>
        <stp>Close</stp>
        <stp>A</stp>
        <stp>0</stp>
        <stp>all</stp>
        <stp/>
        <stp/>
        <stp/>
        <stp>T</stp>
        <tr r="L157" s="1"/>
      </tp>
      <tp>
        <v>2.140952381</v>
        <stp/>
        <stp>StudyData</stp>
        <stp>ATR(S.ETR,MAType:=Sim,Period:=21)</stp>
        <stp>Bar</stp>
        <stp/>
        <stp>Close</stp>
        <stp>D</stp>
        <stp/>
        <stp/>
        <stp/>
        <stp/>
        <stp/>
        <stp>T</stp>
        <tr r="O173" s="1"/>
      </tp>
      <tp>
        <v>2.3966666666999998</v>
        <stp/>
        <stp>StudyData</stp>
        <stp>ATR(S.EXE,MAType:=Sim,Period:=21)</stp>
        <stp>Bar</stp>
        <stp/>
        <stp>Close</stp>
        <stp>D</stp>
        <stp/>
        <stp/>
        <stp/>
        <stp/>
        <stp/>
        <stp>T</stp>
        <tr r="O177" s="1"/>
      </tp>
      <tp>
        <v>1.0123809524</v>
        <stp/>
        <stp>StudyData</stp>
        <stp>ATR(S.EXC,MAType:=Sim,Period:=21)</stp>
        <stp>Bar</stp>
        <stp/>
        <stp>Close</stp>
        <stp>D</stp>
        <stp/>
        <stp/>
        <stp/>
        <stp/>
        <stp/>
        <stp>T</stp>
        <tr r="O176" s="1"/>
      </tp>
      <tp>
        <v>3.0961904761999999</v>
        <stp/>
        <stp>StudyData</stp>
        <stp>ATR(S.EXR,MAType:=Sim,Period:=21)</stp>
        <stp>Bar</stp>
        <stp/>
        <stp>Close</stp>
        <stp>D</stp>
        <stp/>
        <stp/>
        <stp/>
        <stp/>
        <stp/>
        <stp>T</stp>
        <tr r="O180" s="1"/>
      </tp>
      <tp>
        <v>12.233967582804802</v>
        <stp/>
        <stp>StudyData</stp>
        <stp>S.ROST</stp>
        <stp>PCB</stp>
        <stp>BaseType=Index,Index=1</stp>
        <stp>Close</stp>
        <stp>M</stp>
        <stp>0</stp>
        <stp>all</stp>
        <stp/>
        <stp/>
        <stp/>
        <stp>T</stp>
        <tr r="J398" s="1"/>
      </tp>
      <tp>
        <v>32.613522815587878</v>
        <stp/>
        <stp>StudyData</stp>
        <stp>S.ROST</stp>
        <stp>PCB</stp>
        <stp>BaseType=Index,Index=1</stp>
        <stp>Close</stp>
        <stp>A</stp>
        <stp>0</stp>
        <stp>all</stp>
        <stp/>
        <stp/>
        <stp/>
        <stp>T</stp>
        <tr r="L398" s="1"/>
      </tp>
      <tp>
        <v>2.3258802364430764</v>
        <stp/>
        <stp>StudyData</stp>
        <stp>S.ROST</stp>
        <stp>PCB</stp>
        <stp>BaseType=Index,Index=1</stp>
        <stp>Close</stp>
        <stp>W</stp>
        <stp>0</stp>
        <stp>all</stp>
        <stp/>
        <stp/>
        <stp/>
        <stp>T</stp>
        <tr r="I398" s="1"/>
      </tp>
      <tp>
        <v>12.233967582804802</v>
        <stp/>
        <stp>StudyData</stp>
        <stp>S.ROST</stp>
        <stp>PCB</stp>
        <stp>BaseType=Index,Index=1</stp>
        <stp>Close</stp>
        <stp>Q</stp>
        <stp>0</stp>
        <stp>all</stp>
        <stp/>
        <stp/>
        <stp/>
        <stp>T</stp>
        <tr r="K398" s="1"/>
      </tp>
      <tp>
        <v>52.0628571429</v>
        <stp/>
        <stp>StudyData</stp>
        <stp>S.TRMB</stp>
        <stp>MA</stp>
        <stp>InputChoice=Close,MAType=Sim,Period=21</stp>
        <stp>MA</stp>
        <stp>D</stp>
        <stp/>
        <stp>all</stp>
        <stp/>
        <stp/>
        <stp/>
        <stp>T</stp>
        <tr r="P444" s="1"/>
      </tp>
      <tp>
        <v>-2.1028523839267081</v>
        <stp/>
        <stp>StudyData</stp>
        <stp>S.FAST</stp>
        <stp>PCB</stp>
        <stp>BaseType=Index,Index=1</stp>
        <stp>Close</stp>
        <stp>M</stp>
        <stp>0</stp>
        <stp>all</stp>
        <stp/>
        <stp/>
        <stp/>
        <stp>T</stp>
        <tr r="J183" s="1"/>
      </tp>
      <tp>
        <v>17.169200099676054</v>
        <stp/>
        <stp>StudyData</stp>
        <stp>S.FAST</stp>
        <stp>PCB</stp>
        <stp>BaseType=Index,Index=1</stp>
        <stp>Close</stp>
        <stp>A</stp>
        <stp>0</stp>
        <stp>all</stp>
        <stp/>
        <stp/>
        <stp/>
        <stp>T</stp>
        <tr r="L183" s="1"/>
      </tp>
      <tp>
        <v>3.3633765662783053</v>
        <stp/>
        <stp>StudyData</stp>
        <stp>S.FAST</stp>
        <stp>PCB</stp>
        <stp>BaseType=Index,Index=1</stp>
        <stp>Close</stp>
        <stp>W</stp>
        <stp>0</stp>
        <stp>all</stp>
        <stp/>
        <stp/>
        <stp/>
        <stp>T</stp>
        <tr r="I183" s="1"/>
      </tp>
      <tp>
        <v>-2.1028523839267081</v>
        <stp/>
        <stp>StudyData</stp>
        <stp>S.FAST</stp>
        <stp>PCB</stp>
        <stp>BaseType=Index,Index=1</stp>
        <stp>Close</stp>
        <stp>Q</stp>
        <stp>0</stp>
        <stp>all</stp>
        <stp/>
        <stp/>
        <stp/>
        <stp>T</stp>
        <tr r="K183" s="1"/>
      </tp>
      <tp>
        <v>-0.81369613331597446</v>
        <stp/>
        <stp>StudyData</stp>
        <stp>S.FTNT</stp>
        <stp>PCB</stp>
        <stp>BaseType=Index,Index=1</stp>
        <stp>Close</stp>
        <stp>Q</stp>
        <stp>0</stp>
        <stp>all</stp>
        <stp/>
        <stp/>
        <stp/>
        <stp>T</stp>
        <tr r="K200" s="1"/>
      </tp>
      <tp>
        <v>-5.7174679784666846</v>
        <stp/>
        <stp>StudyData</stp>
        <stp>S.FTNT</stp>
        <stp>PCB</stp>
        <stp>BaseType=Index,Index=1</stp>
        <stp>Close</stp>
        <stp>W</stp>
        <stp>0</stp>
        <stp>all</stp>
        <stp/>
        <stp/>
        <stp/>
        <stp>T</stp>
        <tr r="I200" s="1"/>
      </tp>
      <tp>
        <v>91.877597279939565</v>
        <stp/>
        <stp>StudyData</stp>
        <stp>S.FTNT</stp>
        <stp>PCB</stp>
        <stp>BaseType=Index,Index=1</stp>
        <stp>Close</stp>
        <stp>A</stp>
        <stp>0</stp>
        <stp>all</stp>
        <stp/>
        <stp/>
        <stp/>
        <stp>T</stp>
        <tr r="L200" s="1"/>
      </tp>
      <tp>
        <v>-0.81369613331597446</v>
        <stp/>
        <stp>StudyData</stp>
        <stp>S.FTNT</stp>
        <stp>PCB</stp>
        <stp>BaseType=Index,Index=1</stp>
        <stp>Close</stp>
        <stp>M</stp>
        <stp>0</stp>
        <stp>all</stp>
        <stp/>
        <stp/>
        <stp/>
        <stp>T</stp>
        <tr r="J200" s="1"/>
      </tp>
      <tp>
        <v>2.4193548387096855</v>
        <stp/>
        <stp>StudyData</stp>
        <stp>S.ANET</stp>
        <stp>PCB</stp>
        <stp>BaseType=Index,Index=1</stp>
        <stp>Close</stp>
        <stp>Q</stp>
        <stp>0</stp>
        <stp>all</stp>
        <stp/>
        <stp/>
        <stp/>
        <stp>T</stp>
        <tr r="K34" s="1"/>
      </tp>
      <tp>
        <v>3.1907953264930877</v>
        <stp/>
        <stp>StudyData</stp>
        <stp>S.ANET</stp>
        <stp>PCB</stp>
        <stp>BaseType=Index,Index=1</stp>
        <stp>Close</stp>
        <stp>W</stp>
        <stp>0</stp>
        <stp>all</stp>
        <stp/>
        <stp/>
        <stp/>
        <stp>T</stp>
        <tr r="I34" s="1"/>
      </tp>
      <tp>
        <v>2.4193548387096855</v>
        <stp/>
        <stp>StudyData</stp>
        <stp>S.ANET</stp>
        <stp>PCB</stp>
        <stp>BaseType=Index,Index=1</stp>
        <stp>Close</stp>
        <stp>M</stp>
        <stp>0</stp>
        <stp>all</stp>
        <stp/>
        <stp/>
        <stp/>
        <stp>T</stp>
        <tr r="J34" s="1"/>
      </tp>
      <tp>
        <v>32.786384797374652</v>
        <stp/>
        <stp>StudyData</stp>
        <stp>S.ANET</stp>
        <stp>PCB</stp>
        <stp>BaseType=Index,Index=1</stp>
        <stp>Close</stp>
        <stp>A</stp>
        <stp>0</stp>
        <stp>all</stp>
        <stp/>
        <stp/>
        <stp/>
        <stp>T</stp>
        <tr r="L34" s="1"/>
      </tp>
      <tp>
        <v>1.2441943888532327</v>
        <stp/>
        <stp>StudyData</stp>
        <stp>S.AMAT</stp>
        <stp>PCB</stp>
        <stp>BaseType=Index,Index=1</stp>
        <stp>Close</stp>
        <stp>W</stp>
        <stp>0</stp>
        <stp>all</stp>
        <stp/>
        <stp/>
        <stp/>
        <stp>T</stp>
        <tr r="I26" s="1"/>
      </tp>
      <tp>
        <v>-25.8298755186722</v>
        <stp/>
        <stp>StudyData</stp>
        <stp>S.AMAT</stp>
        <stp>PCB</stp>
        <stp>BaseType=Index,Index=1</stp>
        <stp>Close</stp>
        <stp>Q</stp>
        <stp>0</stp>
        <stp>all</stp>
        <stp/>
        <stp/>
        <stp/>
        <stp>T</stp>
        <tr r="K26" s="1"/>
      </tp>
      <tp>
        <v>-25.8298755186722</v>
        <stp/>
        <stp>StudyData</stp>
        <stp>S.AMAT</stp>
        <stp>PCB</stp>
        <stp>BaseType=Index,Index=1</stp>
        <stp>Close</stp>
        <stp>M</stp>
        <stp>0</stp>
        <stp>all</stp>
        <stp/>
        <stp/>
        <stp/>
        <stp>T</stp>
        <tr r="J26" s="1"/>
      </tp>
      <tp>
        <v>108.66570683684189</v>
        <stp/>
        <stp>StudyData</stp>
        <stp>S.AMAT</stp>
        <stp>PCB</stp>
        <stp>BaseType=Index,Index=1</stp>
        <stp>Close</stp>
        <stp>A</stp>
        <stp>0</stp>
        <stp>all</stp>
        <stp/>
        <stp/>
        <stp/>
        <stp>T</stp>
        <tr r="L26" s="1"/>
      </tp>
      <tp>
        <v>-4.703518017681535E-2</v>
        <stp/>
        <stp>StudyData</stp>
        <stp>S.COST</stp>
        <stp>PCB</stp>
        <stp>BaseType=Index,Index=1</stp>
        <stp>Close</stp>
        <stp>M</stp>
        <stp>0</stp>
        <stp>all</stp>
        <stp/>
        <stp/>
        <stp/>
        <stp>T</stp>
        <tr r="J111" s="1"/>
      </tp>
      <tp>
        <v>8.4293897998469216</v>
        <stp/>
        <stp>StudyData</stp>
        <stp>S.COST</stp>
        <stp>PCB</stp>
        <stp>BaseType=Index,Index=1</stp>
        <stp>Close</stp>
        <stp>A</stp>
        <stp>0</stp>
        <stp>all</stp>
        <stp/>
        <stp/>
        <stp/>
        <stp>T</stp>
        <tr r="L111" s="1"/>
      </tp>
      <tp>
        <v>-0.62070211612656712</v>
        <stp/>
        <stp>StudyData</stp>
        <stp>S.COST</stp>
        <stp>PCB</stp>
        <stp>BaseType=Index,Index=1</stp>
        <stp>Close</stp>
        <stp>W</stp>
        <stp>0</stp>
        <stp>all</stp>
        <stp/>
        <stp/>
        <stp/>
        <stp>T</stp>
        <tr r="I111" s="1"/>
      </tp>
      <tp>
        <v>-4.703518017681535E-2</v>
        <stp/>
        <stp>StudyData</stp>
        <stp>S.COST</stp>
        <stp>PCB</stp>
        <stp>BaseType=Index,Index=1</stp>
        <stp>Close</stp>
        <stp>Q</stp>
        <stp>0</stp>
        <stp>all</stp>
        <stp/>
        <stp/>
        <stp/>
        <stp>T</stp>
        <tr r="K111" s="1"/>
      </tp>
      <tp>
        <v>-0.88683930471798511</v>
        <stp/>
        <stp>StudyData</stp>
        <stp>S.CPRT</stp>
        <stp>PCB</stp>
        <stp>BaseType=Index,Index=1</stp>
        <stp>Close</stp>
        <stp>M</stp>
        <stp>0</stp>
        <stp>all</stp>
        <stp/>
        <stp/>
        <stp/>
        <stp>T</stp>
        <tr r="J113" s="1"/>
      </tp>
      <tp>
        <v>-28.633461047254144</v>
        <stp/>
        <stp>StudyData</stp>
        <stp>S.CPRT</stp>
        <stp>PCB</stp>
        <stp>BaseType=Index,Index=1</stp>
        <stp>Close</stp>
        <stp>A</stp>
        <stp>0</stp>
        <stp>all</stp>
        <stp/>
        <stp/>
        <stp/>
        <stp>T</stp>
        <tr r="L113" s="1"/>
      </tp>
      <tp>
        <v>1.1952191235059828</v>
        <stp/>
        <stp>StudyData</stp>
        <stp>S.CPRT</stp>
        <stp>PCB</stp>
        <stp>BaseType=Index,Index=1</stp>
        <stp>Close</stp>
        <stp>W</stp>
        <stp>0</stp>
        <stp>all</stp>
        <stp/>
        <stp/>
        <stp/>
        <stp>T</stp>
        <tr r="I113" s="1"/>
      </tp>
      <tp>
        <v>-0.88683930471798511</v>
        <stp/>
        <stp>StudyData</stp>
        <stp>S.CPRT</stp>
        <stp>PCB</stp>
        <stp>BaseType=Index,Index=1</stp>
        <stp>Close</stp>
        <stp>Q</stp>
        <stp>0</stp>
        <stp>all</stp>
        <stp/>
        <stp/>
        <stp/>
        <stp>T</stp>
        <tr r="K113" s="1"/>
      </tp>
      <tp>
        <v>-2.7361631294215667</v>
        <stp/>
        <stp>StudyData</stp>
        <stp>S.MNST</stp>
        <stp>PCB</stp>
        <stp>BaseType=Index,Index=1</stp>
        <stp>Close</stp>
        <stp>M</stp>
        <stp>0</stp>
        <stp>all</stp>
        <stp/>
        <stp/>
        <stp/>
        <stp>T</stp>
        <tr r="J312" s="1"/>
      </tp>
      <tp>
        <v>21.938176601017336</v>
        <stp/>
        <stp>StudyData</stp>
        <stp>S.MNST</stp>
        <stp>PCB</stp>
        <stp>BaseType=Index,Index=1</stp>
        <stp>Close</stp>
        <stp>A</stp>
        <stp>0</stp>
        <stp>all</stp>
        <stp/>
        <stp/>
        <stp/>
        <stp>T</stp>
        <tr r="L312" s="1"/>
      </tp>
      <tp>
        <v>-4.1128205128205177</v>
        <stp/>
        <stp>StudyData</stp>
        <stp>S.MNST</stp>
        <stp>PCB</stp>
        <stp>BaseType=Index,Index=1</stp>
        <stp>Close</stp>
        <stp>W</stp>
        <stp>0</stp>
        <stp>all</stp>
        <stp/>
        <stp/>
        <stp/>
        <stp>T</stp>
        <tr r="I312" s="1"/>
      </tp>
      <tp>
        <v>-2.7361631294215667</v>
        <stp/>
        <stp>StudyData</stp>
        <stp>S.MNST</stp>
        <stp>PCB</stp>
        <stp>BaseType=Index,Index=1</stp>
        <stp>Close</stp>
        <stp>Q</stp>
        <stp>0</stp>
        <stp>all</stp>
        <stp/>
        <stp/>
        <stp/>
        <stp>T</stp>
        <tr r="K312" s="1"/>
      </tp>
      <tp>
        <v>2.3269529783925815</v>
        <stp/>
        <stp>StudyData</stp>
        <stp>S.MSFT</stp>
        <stp>PCB</stp>
        <stp>BaseType=Index,Index=1</stp>
        <stp>Close</stp>
        <stp>Q</stp>
        <stp>0</stp>
        <stp>all</stp>
        <stp/>
        <stp/>
        <stp/>
        <stp>T</stp>
        <tr r="K323" s="1"/>
      </tp>
      <tp>
        <v>-3.0775481184297409</v>
        <stp/>
        <stp>StudyData</stp>
        <stp>S.MSFT</stp>
        <stp>PCB</stp>
        <stp>BaseType=Index,Index=1</stp>
        <stp>Close</stp>
        <stp>W</stp>
        <stp>0</stp>
        <stp>all</stp>
        <stp/>
        <stp/>
        <stp/>
        <stp>T</stp>
        <tr r="I323" s="1"/>
      </tp>
      <tp>
        <v>2.3269529783925815</v>
        <stp/>
        <stp>StudyData</stp>
        <stp>S.MSFT</stp>
        <stp>PCB</stp>
        <stp>BaseType=Index,Index=1</stp>
        <stp>Close</stp>
        <stp>M</stp>
        <stp>0</stp>
        <stp>all</stp>
        <stp/>
        <stp/>
        <stp/>
        <stp>T</stp>
        <tr r="J323" s="1"/>
      </tp>
      <tp>
        <v>-21.074397254042434</v>
        <stp/>
        <stp>StudyData</stp>
        <stp>S.MSFT</stp>
        <stp>PCB</stp>
        <stp>BaseType=Index,Index=1</stp>
        <stp>Close</stp>
        <stp>A</stp>
        <stp>0</stp>
        <stp>all</stp>
        <stp/>
        <stp/>
        <stp/>
        <stp>T</stp>
        <tr r="L323" s="1"/>
      </tp>
      <tp>
        <v>241.63428571430001</v>
        <stp/>
        <stp>StudyData</stp>
        <stp>S.GRMN</stp>
        <stp>MA</stp>
        <stp>InputChoice=Close,MAType=Sim,Period=21</stp>
        <stp>MA</stp>
        <stp>D</stp>
        <stp/>
        <stp>all</stp>
        <stp/>
        <stp/>
        <stp/>
        <stp>T</stp>
        <tr r="P218" s="1"/>
      </tp>
      <tp>
        <v>-1.0672248721732314</v>
        <stp/>
        <stp>StudyData</stp>
        <stp>S.JBHT</stp>
        <stp>PCB</stp>
        <stp>BaseType=Index,Index=1</stp>
        <stp>Close</stp>
        <stp>W</stp>
        <stp>0</stp>
        <stp>all</stp>
        <stp/>
        <stp/>
        <stp/>
        <stp>T</stp>
        <tr r="I260" s="1"/>
      </tp>
      <tp>
        <v>-0.39042255467643144</v>
        <stp/>
        <stp>StudyData</stp>
        <stp>S.JBHT</stp>
        <stp>PCB</stp>
        <stp>BaseType=Index,Index=1</stp>
        <stp>Close</stp>
        <stp>Q</stp>
        <stp>0</stp>
        <stp>all</stp>
        <stp/>
        <stp/>
        <stp/>
        <stp>T</stp>
        <tr r="K260" s="1"/>
      </tp>
      <tp>
        <v>48.348255634455079</v>
        <stp/>
        <stp>StudyData</stp>
        <stp>S.JBHT</stp>
        <stp>PCB</stp>
        <stp>BaseType=Index,Index=1</stp>
        <stp>Close</stp>
        <stp>A</stp>
        <stp>0</stp>
        <stp>all</stp>
        <stp/>
        <stp/>
        <stp/>
        <stp>T</stp>
        <tr r="L260" s="1"/>
      </tp>
      <tp>
        <v>-0.39042255467643144</v>
        <stp/>
        <stp>StudyData</stp>
        <stp>S.JBHT</stp>
        <stp>PCB</stp>
        <stp>BaseType=Index,Index=1</stp>
        <stp>Close</stp>
        <stp>M</stp>
        <stp>0</stp>
        <stp>all</stp>
        <stp/>
        <stp/>
        <stp/>
        <stp>T</stp>
        <tr r="J260" s="1"/>
      </tp>
      <tp>
        <v>2.6785714286000002</v>
        <stp/>
        <stp>StudyData</stp>
        <stp>ATR(S.DAL,MAType:=Sim,Period:=21)</stp>
        <stp>Bar</stp>
        <stp/>
        <stp>Close</stp>
        <stp>D</stp>
        <stp/>
        <stp/>
        <stp/>
        <stp/>
        <stp/>
        <stp>T</stp>
        <tr r="O129" s="1"/>
      </tp>
      <tp>
        <v>6.3052380952</v>
        <stp/>
        <stp>StudyData</stp>
        <stp>ATR(S.DGX,MAType:=Sim,Period:=21)</stp>
        <stp>Bar</stp>
        <stp/>
        <stp>Close</stp>
        <stp>D</stp>
        <stp/>
        <stp/>
        <stp/>
        <stp/>
        <stp/>
        <stp>T</stp>
        <tr r="O137" s="1"/>
      </tp>
      <tp>
        <v>2.2442857143000001</v>
        <stp/>
        <stp>StudyData</stp>
        <stp>ATR(S.DIS,MAType:=Sim,Period:=21)</stp>
        <stp>Bar</stp>
        <stp/>
        <stp>Close</stp>
        <stp>D</stp>
        <stp/>
        <stp/>
        <stp/>
        <stp/>
        <stp/>
        <stp>T</stp>
        <tr r="O140" s="1"/>
      </tp>
      <tp>
        <v>4.8476190476000003</v>
        <stp/>
        <stp>StudyData</stp>
        <stp>ATR(S.DHI,MAType:=Sim,Period:=21)</stp>
        <stp>Bar</stp>
        <stp/>
        <stp>Close</stp>
        <stp>D</stp>
        <stp/>
        <stp/>
        <stp/>
        <stp/>
        <stp/>
        <stp>T</stp>
        <tr r="O138" s="1"/>
      </tp>
      <tp>
        <v>7.0338095237999996</v>
        <stp/>
        <stp>StudyData</stp>
        <stp>ATR(S.DHR,MAType:=Sim,Period:=21)</stp>
        <stp>Bar</stp>
        <stp/>
        <stp>Close</stp>
        <stp>D</stp>
        <stp/>
        <stp/>
        <stp/>
        <stp/>
        <stp/>
        <stp>T</stp>
        <tr r="O139" s="1"/>
      </tp>
      <tp>
        <v>5.75</v>
        <stp/>
        <stp>StudyData</stp>
        <stp>ATR(S.DLR,MAType:=Sim,Period:=21)</stp>
        <stp>Bar</stp>
        <stp/>
        <stp>Close</stp>
        <stp>D</stp>
        <stp/>
        <stp/>
        <stp/>
        <stp/>
        <stp/>
        <stp>T</stp>
        <tr r="L31" s="2"/>
        <tr r="O141" s="1"/>
      </tp>
      <tp>
        <v>0.43142857140000002</v>
        <stp/>
        <stp>StudyData</stp>
        <stp>ATR(S.DOC,MAType:=Sim,Period:=21)</stp>
        <stp>Bar</stp>
        <stp/>
        <stp>Close</stp>
        <stp>D</stp>
        <stp/>
        <stp/>
        <stp/>
        <stp/>
        <stp/>
        <stp>T</stp>
        <tr r="O143" s="1"/>
      </tp>
      <tp>
        <v>6.3390476189999996</v>
        <stp/>
        <stp>StudyData</stp>
        <stp>ATR(S.DOV,MAType:=Sim,Period:=21)</stp>
        <stp>Bar</stp>
        <stp/>
        <stp>Close</stp>
        <stp>D</stp>
        <stp/>
        <stp/>
        <stp/>
        <stp/>
        <stp/>
        <stp>T</stp>
        <tr r="O144" s="1"/>
      </tp>
      <tp>
        <v>1.1438095237999999</v>
        <stp/>
        <stp>StudyData</stp>
        <stp>ATR(S.DOW,MAType:=Sim,Period:=21)</stp>
        <stp>Bar</stp>
        <stp/>
        <stp>Close</stp>
        <stp>D</stp>
        <stp/>
        <stp/>
        <stp/>
        <stp/>
        <stp/>
        <stp>T</stp>
        <tr r="O145" s="1"/>
      </tp>
      <tp>
        <v>12.3095238095</v>
        <stp/>
        <stp>StudyData</stp>
        <stp>ATR(S.DPZ,MAType:=Sim,Period:=21)</stp>
        <stp>Bar</stp>
        <stp/>
        <stp>Close</stp>
        <stp>D</stp>
        <stp/>
        <stp/>
        <stp/>
        <stp/>
        <stp/>
        <stp>T</stp>
        <tr r="O146" s="1"/>
      </tp>
      <tp>
        <v>5.7290476190000001</v>
        <stp/>
        <stp>StudyData</stp>
        <stp>ATR(S.DRI,MAType:=Sim,Period:=21)</stp>
        <stp>Bar</stp>
        <stp/>
        <stp>Close</stp>
        <stp>D</stp>
        <stp/>
        <stp/>
        <stp/>
        <stp/>
        <stp/>
        <stp>T</stp>
        <tr r="O147" s="1"/>
      </tp>
      <tp>
        <v>2.34</v>
        <stp/>
        <stp>StudyData</stp>
        <stp>ATR(S.DUK,MAType:=Sim,Period:=21)</stp>
        <stp>Bar</stp>
        <stp/>
        <stp>Close</stp>
        <stp>D</stp>
        <stp/>
        <stp/>
        <stp/>
        <stp/>
        <stp/>
        <stp>T</stp>
        <tr r="O149" s="1"/>
      </tp>
      <tp>
        <v>2.7871428571000001</v>
        <stp/>
        <stp>StudyData</stp>
        <stp>ATR(S.DTE,MAType:=Sim,Period:=21)</stp>
        <stp>Bar</stp>
        <stp/>
        <stp>Close</stp>
        <stp>D</stp>
        <stp/>
        <stp/>
        <stp/>
        <stp/>
        <stp/>
        <stp>T</stp>
        <tr r="O148" s="1"/>
      </tp>
      <tp>
        <v>5.0063104753891512</v>
        <stp/>
        <stp>StudyData</stp>
        <stp>S.FE</stp>
        <stp>PCB</stp>
        <stp>BaseType=Index,Index=1</stp>
        <stp>Close</stp>
        <stp>Q</stp>
        <stp>0</stp>
        <stp>all</stp>
        <stp/>
        <stp/>
        <stp/>
        <stp>T</stp>
        <tr r="K188" s="1"/>
      </tp>
      <tp>
        <v>-5.3514569341503222</v>
        <stp/>
        <stp>StudyData</stp>
        <stp>S.GE</stp>
        <stp>PCB</stp>
        <stp>BaseType=Index,Index=1</stp>
        <stp>Close</stp>
        <stp>Q</stp>
        <stp>0</stp>
        <stp>all</stp>
        <stp/>
        <stp/>
        <stp/>
        <stp>T</stp>
        <tr r="K204" s="1"/>
      </tp>
      <tp>
        <v>-0.97267983541690806</v>
        <stp/>
        <stp>StudyData</stp>
        <stp>S.DE</stp>
        <stp>PCB</stp>
        <stp>BaseType=Index,Index=1</stp>
        <stp>Close</stp>
        <stp>Q</stp>
        <stp>0</stp>
        <stp>all</stp>
        <stp/>
        <stp/>
        <stp/>
        <stp>T</stp>
        <tr r="K133" s="1"/>
      </tp>
      <tp>
        <v>5.1771482151228918</v>
        <stp/>
        <stp>StudyData</stp>
        <stp>S.DE</stp>
        <stp>PCB</stp>
        <stp>BaseType=Index,Index=1</stp>
        <stp>Close</stp>
        <stp>W</stp>
        <stp>0</stp>
        <stp>all</stp>
        <stp/>
        <stp/>
        <stp/>
        <stp>T</stp>
        <tr r="I133" s="1"/>
      </tp>
      <tp>
        <v>2.8642077065732545</v>
        <stp/>
        <stp>StudyData</stp>
        <stp>S.FE</stp>
        <stp>PCB</stp>
        <stp>BaseType=Index,Index=1</stp>
        <stp>Close</stp>
        <stp>W</stp>
        <stp>0</stp>
        <stp>all</stp>
        <stp/>
        <stp/>
        <stp/>
        <stp>T</stp>
        <tr r="I188" s="1"/>
      </tp>
      <tp>
        <v>1.4046956970444153</v>
        <stp/>
        <stp>StudyData</stp>
        <stp>S.GE</stp>
        <stp>PCB</stp>
        <stp>BaseType=Index,Index=1</stp>
        <stp>Close</stp>
        <stp>W</stp>
        <stp>0</stp>
        <stp>all</stp>
        <stp/>
        <stp/>
        <stp/>
        <stp>T</stp>
        <tr r="I204" s="1"/>
      </tp>
      <tp>
        <v>5.0063104753891512</v>
        <stp/>
        <stp>StudyData</stp>
        <stp>S.FE</stp>
        <stp>PCB</stp>
        <stp>BaseType=Index,Index=1</stp>
        <stp>Close</stp>
        <stp>M</stp>
        <stp>0</stp>
        <stp>all</stp>
        <stp/>
        <stp/>
        <stp/>
        <stp>T</stp>
        <tr r="J188" s="1"/>
      </tp>
      <tp>
        <v>-5.3514569341503222</v>
        <stp/>
        <stp>StudyData</stp>
        <stp>S.GE</stp>
        <stp>PCB</stp>
        <stp>BaseType=Index,Index=1</stp>
        <stp>Close</stp>
        <stp>M</stp>
        <stp>0</stp>
        <stp>all</stp>
        <stp/>
        <stp/>
        <stp/>
        <stp>T</stp>
        <tr r="J204" s="1"/>
      </tp>
      <tp>
        <v>-0.97267983541690806</v>
        <stp/>
        <stp>StudyData</stp>
        <stp>S.DE</stp>
        <stp>PCB</stp>
        <stp>BaseType=Index,Index=1</stp>
        <stp>Close</stp>
        <stp>M</stp>
        <stp>0</stp>
        <stp>all</stp>
        <stp/>
        <stp/>
        <stp/>
        <stp>T</stp>
        <tr r="J133" s="1"/>
      </tp>
      <tp>
        <v>11.503238775966045</v>
        <stp/>
        <stp>StudyData</stp>
        <stp>S.FE</stp>
        <stp>PCB</stp>
        <stp>BaseType=Index,Index=1</stp>
        <stp>Close</stp>
        <stp>A</stp>
        <stp>0</stp>
        <stp>all</stp>
        <stp/>
        <stp/>
        <stp/>
        <stp>T</stp>
        <tr r="L188" s="1"/>
      </tp>
      <tp>
        <v>14.836217251566401</v>
        <stp/>
        <stp>StudyData</stp>
        <stp>S.GE</stp>
        <stp>PCB</stp>
        <stp>BaseType=Index,Index=1</stp>
        <stp>Close</stp>
        <stp>A</stp>
        <stp>0</stp>
        <stp>all</stp>
        <stp/>
        <stp/>
        <stp/>
        <stp>T</stp>
        <tr r="L204" s="1"/>
      </tp>
      <tp>
        <v>34.922782825353863</v>
        <stp/>
        <stp>StudyData</stp>
        <stp>S.DE</stp>
        <stp>PCB</stp>
        <stp>BaseType=Index,Index=1</stp>
        <stp>Close</stp>
        <stp>A</stp>
        <stp>0</stp>
        <stp>all</stp>
        <stp/>
        <stp/>
        <stp/>
        <stp>T</stp>
        <tr r="L133" s="1"/>
      </tp>
      <tp>
        <v>6.4780952380999999</v>
        <stp/>
        <stp>StudyData</stp>
        <stp>ATR(S.DVA,MAType:=Sim,Period:=21)</stp>
        <stp>Bar</stp>
        <stp/>
        <stp>Close</stp>
        <stp>D</stp>
        <stp/>
        <stp/>
        <stp/>
        <stp/>
        <stp/>
        <stp>T</stp>
        <tr r="O150" s="1"/>
      </tp>
      <tp>
        <v>1.2023809524</v>
        <stp/>
        <stp>StudyData</stp>
        <stp>ATR(S.DVN,MAType:=Sim,Period:=21)</stp>
        <stp>Bar</stp>
        <stp/>
        <stp>Close</stp>
        <stp>D</stp>
        <stp/>
        <stp/>
        <stp/>
        <stp/>
        <stp/>
        <stp>T</stp>
        <tr r="O151" s="1"/>
      </tp>
      <tp>
        <v>69.814761904799994</v>
        <stp/>
        <stp>StudyData</stp>
        <stp>S.CARR</stp>
        <stp>MA</stp>
        <stp>InputChoice=Close,MAType=Sim,Period=21</stp>
        <stp>MA</stp>
        <stp>D</stp>
        <stp/>
        <stp>all</stp>
        <stp/>
        <stp/>
        <stp/>
        <stp>T</stp>
        <tr r="P77" s="1"/>
      </tp>
      <tp>
        <v>16.691904761899998</v>
        <stp/>
        <stp>StudyData</stp>
        <stp>S.VTRS</stp>
        <stp>MA</stp>
        <stp>InputChoice=Close,MAType=Sim,Period=21</stp>
        <stp>MA</stp>
        <stp>D</stp>
        <stp/>
        <stp>all</stp>
        <stp/>
        <stp/>
        <stp/>
        <stp>T</stp>
        <tr r="P478" s="1"/>
      </tp>
      <tp>
        <v>180.9323809524</v>
        <stp/>
        <stp>StudyData</stp>
        <stp>S.NTRS</stp>
        <stp>MA</stp>
        <stp>InputChoice=Close,MAType=Sim,Period=21</stp>
        <stp>MA</stp>
        <stp>D</stp>
        <stp/>
        <stp>all</stp>
        <stp/>
        <stp/>
        <stp/>
        <stp>T</stp>
        <tr r="P341" s="1"/>
      </tp>
      <tp>
        <v>12.148387456135467</v>
        <stp/>
        <stp>StudyData</stp>
        <stp>S.VRSK</stp>
        <stp>PCB</stp>
        <stp>BaseType=Index,Index=1</stp>
        <stp>Close</stp>
        <stp>M</stp>
        <stp>0</stp>
        <stp>all</stp>
        <stp/>
        <stp/>
        <stp/>
        <stp>T</stp>
        <tr r="J472" s="1"/>
      </tp>
      <tp>
        <v>-9.9915061021950002</v>
        <stp/>
        <stp>StudyData</stp>
        <stp>S.VRSK</stp>
        <stp>PCB</stp>
        <stp>BaseType=Index,Index=1</stp>
        <stp>Close</stp>
        <stp>A</stp>
        <stp>0</stp>
        <stp>all</stp>
        <stp/>
        <stp/>
        <stp/>
        <stp>T</stp>
        <tr r="L472" s="1"/>
      </tp>
      <tp>
        <v>0.32888180187362792</v>
        <stp/>
        <stp>StudyData</stp>
        <stp>S.VRSK</stp>
        <stp>PCB</stp>
        <stp>BaseType=Index,Index=1</stp>
        <stp>Close</stp>
        <stp>W</stp>
        <stp>0</stp>
        <stp>all</stp>
        <stp/>
        <stp/>
        <stp/>
        <stp>T</stp>
        <tr r="I472" s="1"/>
      </tp>
      <tp>
        <v>12.148387456135467</v>
        <stp/>
        <stp>StudyData</stp>
        <stp>S.VRSK</stp>
        <stp>PCB</stp>
        <stp>BaseType=Index,Index=1</stp>
        <stp>Close</stp>
        <stp>Q</stp>
        <stp>0</stp>
        <stp>all</stp>
        <stp/>
        <stp/>
        <stp/>
        <stp>T</stp>
        <tr r="K472" s="1"/>
      </tp>
      <tp>
        <v>194.85952380949999</v>
        <stp/>
        <stp>StudyData</stp>
        <stp>S.CHRW</stp>
        <stp>MA</stp>
        <stp>InputChoice=Close,MAType=Sim,Period=21</stp>
        <stp>MA</stp>
        <stp>D</stp>
        <stp/>
        <stp>all</stp>
        <stp/>
        <stp/>
        <stp/>
        <stp>T</stp>
        <tr r="P91" s="1"/>
      </tp>
      <tp>
        <v>-36.819235353362103</v>
        <stp/>
        <stp>StudyData</stp>
        <stp>S.SNDK</stp>
        <stp>PCB</stp>
        <stp>BaseType=Index,Index=1</stp>
        <stp>Close</stp>
        <stp>Q</stp>
        <stp>0</stp>
        <stp>all</stp>
        <stp/>
        <stp/>
        <stp/>
        <stp>T</stp>
        <tr r="K410" s="1"/>
      </tp>
      <tp>
        <v>6.0332737928285685</v>
        <stp/>
        <stp>StudyData</stp>
        <stp>S.SNDK</stp>
        <stp>PCB</stp>
        <stp>BaseType=Index,Index=1</stp>
        <stp>Close</stp>
        <stp>W</stp>
        <stp>0</stp>
        <stp>all</stp>
        <stp/>
        <stp/>
        <stp/>
        <stp>T</stp>
        <tr r="I410" s="1"/>
      </tp>
      <tp>
        <v>-36.819235353362103</v>
        <stp/>
        <stp>StudyData</stp>
        <stp>S.SNDK</stp>
        <stp>PCB</stp>
        <stp>BaseType=Index,Index=1</stp>
        <stp>Close</stp>
        <stp>M</stp>
        <stp>0</stp>
        <stp>all</stp>
        <stp/>
        <stp/>
        <stp/>
        <stp>T</stp>
        <tr r="J410" s="1"/>
      </tp>
      <tp>
        <v>505.17314011289909</v>
        <stp/>
        <stp>StudyData</stp>
        <stp>S.SNDK</stp>
        <stp>PCB</stp>
        <stp>BaseType=Index,Index=1</stp>
        <stp>Close</stp>
        <stp>A</stp>
        <stp>0</stp>
        <stp>all</stp>
        <stp/>
        <stp/>
        <stp/>
        <stp>T</stp>
        <tr r="L410" s="1"/>
      </tp>
      <tp>
        <v>28.273333333299998</v>
        <stp/>
        <stp>StudyData</stp>
        <stp>S.CPRT</stp>
        <stp>MA</stp>
        <stp>InputChoice=Close,MAType=Sim,Period=21</stp>
        <stp>MA</stp>
        <stp>D</stp>
        <stp/>
        <stp>all</stp>
        <stp/>
        <stp/>
        <stp/>
        <stp>T</stp>
        <tr r="P113" s="1"/>
      </tp>
      <tp>
        <v>-9.8131279932388029</v>
        <stp/>
        <stp>StudyData</stp>
        <stp>S.DECK</stp>
        <stp>PCB</stp>
        <stp>BaseType=Index,Index=1</stp>
        <stp>Close</stp>
        <stp>W</stp>
        <stp>0</stp>
        <stp>all</stp>
        <stp/>
        <stp/>
        <stp/>
        <stp>T</stp>
        <tr r="I134" s="1"/>
      </tp>
      <tp>
        <v>-3.2732400040286027</v>
        <stp/>
        <stp>StudyData</stp>
        <stp>S.DECK</stp>
        <stp>PCB</stp>
        <stp>BaseType=Index,Index=1</stp>
        <stp>Close</stp>
        <stp>Q</stp>
        <stp>0</stp>
        <stp>all</stp>
        <stp/>
        <stp/>
        <stp/>
        <stp>T</stp>
        <tr r="K134" s="1"/>
      </tp>
      <tp>
        <v>-3.2732400040286027</v>
        <stp/>
        <stp>StudyData</stp>
        <stp>S.DECK</stp>
        <stp>PCB</stp>
        <stp>BaseType=Index,Index=1</stp>
        <stp>Close</stp>
        <stp>M</stp>
        <stp>0</stp>
        <stp>all</stp>
        <stp/>
        <stp/>
        <stp/>
        <stp>T</stp>
        <tr r="J134" s="1"/>
      </tp>
      <tp>
        <v>-7.3598919648885843</v>
        <stp/>
        <stp>StudyData</stp>
        <stp>S.DECK</stp>
        <stp>PCB</stp>
        <stp>BaseType=Index,Index=1</stp>
        <stp>Close</stp>
        <stp>A</stp>
        <stp>0</stp>
        <stp>all</stp>
        <stp/>
        <stp/>
        <stp/>
        <stp>T</stp>
        <tr r="L134" s="1"/>
      </tp>
      <tp>
        <v>239.85857142859999</v>
        <stp/>
        <stp>StudyData</stp>
        <stp>S.GNRC</stp>
        <stp>MA</stp>
        <stp>InputChoice=Close,MAType=Sim,Period=21</stp>
        <stp>MA</stp>
        <stp>D</stp>
        <stp/>
        <stp>all</stp>
        <stp/>
        <stp/>
        <stp/>
        <stp>T</stp>
        <tr r="P213" s="1"/>
      </tp>
      <tp>
        <v>262.5995238095</v>
        <stp/>
        <stp>StudyData</stp>
        <stp>S.ZBRA</stp>
        <stp>MA</stp>
        <stp>InputChoice=Close,MAType=Sim,Period=21</stp>
        <stp>MA</stp>
        <stp>D</stp>
        <stp/>
        <stp>all</stp>
        <stp/>
        <stp/>
        <stp/>
        <stp>T</stp>
        <tr r="P503" s="1"/>
      </tp>
      <tp>
        <v>7.8849912560436071</v>
        <stp/>
        <stp>StudyData</stp>
        <stp>S.ADSK</stp>
        <stp>PCB</stp>
        <stp>BaseType=Index,Index=1</stp>
        <stp>Close</stp>
        <stp>M</stp>
        <stp>0</stp>
        <stp>all</stp>
        <stp/>
        <stp/>
        <stp/>
        <stp>T</stp>
        <tr r="J13" s="1"/>
      </tp>
      <tp>
        <v>-29.140907401776968</v>
        <stp/>
        <stp>StudyData</stp>
        <stp>S.ADSK</stp>
        <stp>PCB</stp>
        <stp>BaseType=Index,Index=1</stp>
        <stp>Close</stp>
        <stp>A</stp>
        <stp>0</stp>
        <stp>all</stp>
        <stp/>
        <stp/>
        <stp/>
        <stp>T</stp>
        <tr r="L13" s="1"/>
      </tp>
      <tp>
        <v>-3.9386306388825254</v>
        <stp/>
        <stp>StudyData</stp>
        <stp>S.ADSK</stp>
        <stp>PCB</stp>
        <stp>BaseType=Index,Index=1</stp>
        <stp>Close</stp>
        <stp>W</stp>
        <stp>0</stp>
        <stp>all</stp>
        <stp/>
        <stp/>
        <stp/>
        <stp>T</stp>
        <tr r="I13" s="1"/>
      </tp>
      <tp>
        <v>7.8849912560436071</v>
        <stp/>
        <stp>StudyData</stp>
        <stp>S.ADSK</stp>
        <stp>PCB</stp>
        <stp>BaseType=Index,Index=1</stp>
        <stp>Close</stp>
        <stp>Q</stp>
        <stp>0</stp>
        <stp>all</stp>
        <stp/>
        <stp/>
        <stp/>
        <stp>T</stp>
        <tr r="K13" s="1"/>
      </tp>
      <tp>
        <v>86.326666666700007</v>
        <stp/>
        <stp>StudyData</stp>
        <stp>S.EVRG</stp>
        <stp>MA</stp>
        <stp>InputChoice=Close,MAType=Sim,Period=21</stp>
        <stp>MA</stp>
        <stp>D</stp>
        <stp/>
        <stp>all</stp>
        <stp/>
        <stp/>
        <stp/>
        <stp>T</stp>
        <tr r="P174" s="1"/>
      </tp>
      <tp>
        <v>388.89380952379997</v>
        <stp/>
        <stp>StudyData</stp>
        <stp>S.ISRG</stp>
        <stp>MA</stp>
        <stp>InputChoice=Close,MAType=Sim,Period=21</stp>
        <stp>MA</stp>
        <stp>D</stp>
        <stp/>
        <stp>all</stp>
        <stp/>
        <stp/>
        <stp/>
        <stp>T</stp>
        <tr r="P255" s="1"/>
      </tp>
      <tp>
        <v>138.74571428569999</v>
        <stp/>
        <stp>StudyData</stp>
        <stp>S.CBRE</stp>
        <stp>MA</stp>
        <stp>InputChoice=Close,MAType=Sim,Period=21</stp>
        <stp>MA</stp>
        <stp>D</stp>
        <stp/>
        <stp>all</stp>
        <stp/>
        <stp/>
        <stp/>
        <stp>T</stp>
        <tr r="P82" s="1"/>
      </tp>
      <tp>
        <v>9.5418044402456275</v>
        <stp/>
        <stp>StudyData</stp>
        <stp>S.VZ</stp>
        <stp>PCB</stp>
        <stp>BaseType=Index,Index=1</stp>
        <stp>Close</stp>
        <stp>M</stp>
        <stp>0</stp>
        <stp>all</stp>
        <stp/>
        <stp/>
        <stp/>
        <stp>T</stp>
        <tr r="J479" s="1"/>
      </tp>
      <tp>
        <v>13.871838939356735</v>
        <stp/>
        <stp>StudyData</stp>
        <stp>S.VZ</stp>
        <stp>PCB</stp>
        <stp>BaseType=Index,Index=1</stp>
        <stp>Close</stp>
        <stp>A</stp>
        <stp>0</stp>
        <stp>all</stp>
        <stp/>
        <stp/>
        <stp/>
        <stp>T</stp>
        <tr r="L479" s="1"/>
      </tp>
      <tp>
        <v>9.5418044402456275</v>
        <stp/>
        <stp>StudyData</stp>
        <stp>S.VZ</stp>
        <stp>PCB</stp>
        <stp>BaseType=Index,Index=1</stp>
        <stp>Close</stp>
        <stp>Q</stp>
        <stp>0</stp>
        <stp>all</stp>
        <stp/>
        <stp/>
        <stp/>
        <stp>T</stp>
        <tr r="K479" s="1"/>
      </tp>
      <tp>
        <v>6.400550584996556</v>
        <stp/>
        <stp>StudyData</stp>
        <stp>S.VZ</stp>
        <stp>PCB</stp>
        <stp>BaseType=Index,Index=1</stp>
        <stp>Close</stp>
        <stp>W</stp>
        <stp>0</stp>
        <stp>all</stp>
        <stp/>
        <stp/>
        <stp/>
        <stp>T</stp>
        <tr r="I479" s="1"/>
      </tp>
      <tp>
        <v>3.9285321209999999</v>
        <stp/>
        <stp>StudyData</stp>
        <stp>S.GDDY</stp>
        <stp>StdDev</stp>
        <stp>InputChoice=Close,Period1=21</stp>
        <stp>STDDEV</stp>
        <stp>D</stp>
        <stp/>
        <stp>all</stp>
        <stp/>
        <stp/>
        <stp/>
        <stp>T</stp>
        <tr r="Q203" s="1"/>
      </tp>
      <tp>
        <v>1.5461798436</v>
        <stp/>
        <stp>StudyData</stp>
        <stp>S.GEHC</stp>
        <stp>StdDev</stp>
        <stp>InputChoice=Close,Period1=21</stp>
        <stp>STDDEV</stp>
        <stp>D</stp>
        <stp/>
        <stp>all</stp>
        <stp/>
        <stp/>
        <stp/>
        <stp>T</stp>
        <tr r="Q205" s="1"/>
      </tp>
      <tp>
        <v>3.4348218819</v>
        <stp/>
        <stp>StudyData</stp>
        <stp>S.GILD</stp>
        <stp>StdDev</stp>
        <stp>InputChoice=Close,Period1=21</stp>
        <stp>STDDEV</stp>
        <stp>D</stp>
        <stp/>
        <stp>all</stp>
        <stp/>
        <stp/>
        <stp/>
        <stp>T</stp>
        <tr r="Q208" s="1"/>
      </tp>
      <tp>
        <v>28.329291972699998</v>
        <stp/>
        <stp>StudyData</stp>
        <stp>S.GNRC</stp>
        <stp>StdDev</stp>
        <stp>InputChoice=Close,Period1=21</stp>
        <stp>STDDEV</stp>
        <stp>D</stp>
        <stp/>
        <stp>all</stp>
        <stp/>
        <stp/>
        <stp/>
        <stp>T</stp>
        <tr r="Q213" s="1"/>
      </tp>
      <tp>
        <v>12.8877195673</v>
        <stp/>
        <stp>StudyData</stp>
        <stp>S.GOOG</stp>
        <stp>StdDev</stp>
        <stp>InputChoice=Close,Period1=21</stp>
        <stp>STDDEV</stp>
        <stp>D</stp>
        <stp/>
        <stp>all</stp>
        <stp/>
        <stp/>
        <stp/>
        <stp>T</stp>
        <tr r="Q214" s="1"/>
      </tp>
      <tp>
        <v>4.833197277</v>
        <stp/>
        <stp>StudyData</stp>
        <stp>S.GRMN</stp>
        <stp>StdDev</stp>
        <stp>InputChoice=Close,Period1=21</stp>
        <stp>STDDEV</stp>
        <stp>D</stp>
        <stp/>
        <stp>all</stp>
        <stp/>
        <stp/>
        <stp/>
        <stp>T</stp>
        <tr r="Q218" s="1"/>
      </tp>
      <tp>
        <v>50.573333333299999</v>
        <stp/>
        <stp>StudyData</stp>
        <stp>S.FISV</stp>
        <stp>MA</stp>
        <stp>InputChoice=Close,MAType=Sim,Period=21</stp>
        <stp>MA</stp>
        <stp>D</stp>
        <stp/>
        <stp>all</stp>
        <stp/>
        <stp/>
        <stp/>
        <stp>T</stp>
        <tr r="P192" s="1"/>
      </tp>
      <tp>
        <v>222.67095238100001</v>
        <stp/>
        <stp>StudyData</stp>
        <stp>S.ROST</stp>
        <stp>MA</stp>
        <stp>InputChoice=Close,MAType=Sim,Period=21</stp>
        <stp>MA</stp>
        <stp>D</stp>
        <stp/>
        <stp>all</stp>
        <stp/>
        <stp/>
        <stp/>
        <stp>T</stp>
        <tr r="P398" s="1"/>
      </tp>
      <tp>
        <v>46.626190476200001</v>
        <stp/>
        <stp>StudyData</stp>
        <stp>S.FAST</stp>
        <stp>MA</stp>
        <stp>InputChoice=Close,MAType=Sim,Period=21</stp>
        <stp>MA</stp>
        <stp>D</stp>
        <stp/>
        <stp>all</stp>
        <stp/>
        <stp/>
        <stp/>
        <stp>T</stp>
        <tr r="P183" s="1"/>
      </tp>
      <tp>
        <v>935.14047619049995</v>
        <stp/>
        <stp>StudyData</stp>
        <stp>S.COST</stp>
        <stp>MA</stp>
        <stp>InputChoice=Close,MAType=Sim,Period=21</stp>
        <stp>MA</stp>
        <stp>D</stp>
        <stp/>
        <stp>all</stp>
        <stp/>
        <stp/>
        <stp/>
        <stp>T</stp>
        <tr r="P111" s="1"/>
      </tp>
      <tp>
        <v>96.524285714300007</v>
        <stp/>
        <stp>StudyData</stp>
        <stp>S.MNST</stp>
        <stp>MA</stp>
        <stp>InputChoice=Close,MAType=Sim,Period=21</stp>
        <stp>MA</stp>
        <stp>D</stp>
        <stp/>
        <stp>all</stp>
        <stp/>
        <stp/>
        <stp/>
        <stp>T</stp>
        <tr r="P312" s="1"/>
      </tp>
      <tp>
        <v>825.40238095239999</v>
        <stp/>
        <stp>StudyData</stp>
        <stp>S.CASY</stp>
        <stp>MA</stp>
        <stp>InputChoice=Close,MAType=Sim,Period=21</stp>
        <stp>MA</stp>
        <stp>D</stp>
        <stp/>
        <stp>all</stp>
        <stp/>
        <stp/>
        <stp/>
        <stp>T</stp>
        <tr r="P78" s="1"/>
      </tp>
      <tp>
        <v>26.892857142899999</v>
        <stp/>
        <stp>StudyData</stp>
        <stp>S.NWSA</stp>
        <stp>MA</stp>
        <stp>InputChoice=Close,MAType=Sim,Period=21</stp>
        <stp>MA</stp>
        <stp>D</stp>
        <stp/>
        <stp>all</stp>
        <stp/>
        <stp/>
        <stp/>
        <stp>T</stp>
        <tr r="P346" s="1"/>
      </tp>
      <tp>
        <v>190.20666666669999</v>
        <stp/>
        <stp>StudyData</stp>
        <stp>S.VRSK</stp>
        <stp>MA</stp>
        <stp>InputChoice=Close,MAType=Sim,Period=21</stp>
        <stp>MA</stp>
        <stp>D</stp>
        <stp/>
        <stp>all</stp>
        <stp/>
        <stp/>
        <stp/>
        <stp>T</stp>
        <tr r="P472" s="1"/>
      </tp>
      <tp>
        <v>206.47</v>
        <stp/>
        <stp>StudyData</stp>
        <stp>S.ADSK</stp>
        <stp>MA</stp>
        <stp>InputChoice=Close,MAType=Sim,Period=21</stp>
        <stp>MA</stp>
        <stp>D</stp>
        <stp/>
        <stp>all</stp>
        <stp/>
        <stp/>
        <stp/>
        <stp>T</stp>
        <tr r="P13" s="1"/>
      </tp>
      <tp>
        <v>185.87714285710001</v>
        <stp/>
        <stp>StudyData</stp>
        <stp>S.DASH</stp>
        <stp>MA</stp>
        <stp>InputChoice=Close,MAType=Sim,Period=21</stp>
        <stp>MA</stp>
        <stp>D</stp>
        <stp/>
        <stp>all</stp>
        <stp/>
        <stp/>
        <stp/>
        <stp>T</stp>
        <tr r="P130" s="1"/>
      </tp>
      <tp>
        <v>42.525238095200002</v>
        <stp/>
        <stp>StudyData</stp>
        <stp>S.CTSH</stp>
        <stp>MA</stp>
        <stp>InputChoice=Close,MAType=Sim,Period=21</stp>
        <stp>MA</stp>
        <stp>D</stp>
        <stp/>
        <stp>all</stp>
        <stp/>
        <stp/>
        <stp/>
        <stp>T</stp>
        <tr r="P123" s="1"/>
      </tp>
      <tp>
        <v>176.25523809520001</v>
        <stp/>
        <stp>StudyData</stp>
        <stp>S.MRSH</stp>
        <stp>MA</stp>
        <stp>InputChoice=Close,MAType=Sim,Period=21</stp>
        <stp>MA</stp>
        <stp>D</stp>
        <stp/>
        <stp>all</stp>
        <stp/>
        <stp/>
        <stp/>
        <stp>T</stp>
        <tr r="P319" s="1"/>
      </tp>
      <tp>
        <v>265.0914285714</v>
        <stp/>
        <stp>StudyData</stp>
        <stp>S.VRSN</stp>
        <stp>MA</stp>
        <stp>InputChoice=Close,MAType=Sim,Period=21</stp>
        <stp>MA</stp>
        <stp>D</stp>
        <stp/>
        <stp>all</stp>
        <stp/>
        <stp/>
        <stp/>
        <stp>T</stp>
        <tr r="P473" s="1"/>
      </tp>
      <tp>
        <v>291.94428571430001</v>
        <stp/>
        <stp>StudyData</stp>
        <stp>S.NDSN</stp>
        <stp>MA</stp>
        <stp>InputChoice=Close,MAType=Sim,Period=21</stp>
        <stp>MA</stp>
        <stp>D</stp>
        <stp/>
        <stp>all</stp>
        <stp/>
        <stp/>
        <stp/>
        <stp>T</stp>
        <tr r="P330" s="1"/>
      </tp>
      <tp>
        <v>3.1509523810000002</v>
        <stp/>
        <stp>StudyData</stp>
        <stp>ATR(S.ZBH,MAType:=Sim,Period:=21)</stp>
        <stp>Bar</stp>
        <stp/>
        <stp>Close</stp>
        <stp>D</stp>
        <stp/>
        <stp/>
        <stp/>
        <stp/>
        <stp/>
        <stp>T</stp>
        <tr r="O502" s="1"/>
      </tp>
      <tp>
        <v>2.3195238095000001</v>
        <stp/>
        <stp>StudyData</stp>
        <stp>ATR(S.ZTS,MAType:=Sim,Period:=21)</stp>
        <stp>Bar</stp>
        <stp/>
        <stp>Close</stp>
        <stp>D</stp>
        <stp/>
        <stp/>
        <stp/>
        <stp/>
        <stp/>
        <stp>T</stp>
        <tr r="O504" s="1"/>
      </tp>
      <tp>
        <v>10.2599056057</v>
        <stp/>
        <stp>StudyData</stp>
        <stp>S.FANG</stp>
        <stp>StdDev</stp>
        <stp>InputChoice=Close,Period1=21</stp>
        <stp>STDDEV</stp>
        <stp>D</stp>
        <stp/>
        <stp>all</stp>
        <stp/>
        <stp/>
        <stp/>
        <stp>T</stp>
        <tr r="Q182" s="1"/>
      </tp>
      <tp>
        <v>1.0518576592</v>
        <stp/>
        <stp>StudyData</stp>
        <stp>S.FAST</stp>
        <stp>StdDev</stp>
        <stp>InputChoice=Close,Period1=21</stp>
        <stp>STDDEV</stp>
        <stp>D</stp>
        <stp/>
        <stp>all</stp>
        <stp/>
        <stp/>
        <stp/>
        <stp>T</stp>
        <tr r="Q183" s="1"/>
      </tp>
      <tp>
        <v>13.2474897293</v>
        <stp/>
        <stp>StudyData</stp>
        <stp>S.FFIV</stp>
        <stp>StdDev</stp>
        <stp>InputChoice=Close,Period1=21</stp>
        <stp>STDDEV</stp>
        <stp>D</stp>
        <stp/>
        <stp>all</stp>
        <stp/>
        <stp/>
        <stp/>
        <stp>T</stp>
        <tr r="Q189" s="1"/>
      </tp>
      <tp>
        <v>4.3882497711999999</v>
        <stp/>
        <stp>StudyData</stp>
        <stp>S.FDXF</stp>
        <stp>StdDev</stp>
        <stp>InputChoice=Close,Period1=21</stp>
        <stp>STDDEV</stp>
        <stp>D</stp>
        <stp/>
        <stp>all</stp>
        <stp/>
        <stp/>
        <stp/>
        <stp>T</stp>
        <tr r="Q187" s="1"/>
      </tp>
      <tp>
        <v>40.202224755400003</v>
        <stp/>
        <stp>StudyData</stp>
        <stp>S.FICO</stp>
        <stp>StdDev</stp>
        <stp>InputChoice=Close,Period1=21</stp>
        <stp>STDDEV</stp>
        <stp>D</stp>
        <stp/>
        <stp>all</stp>
        <stp/>
        <stp/>
        <stp/>
        <stp>T</stp>
        <tr r="Q190" s="1"/>
      </tp>
      <tp>
        <v>0.76397753759999998</v>
        <stp/>
        <stp>StudyData</stp>
        <stp>S.FITB</stp>
        <stp>StdDev</stp>
        <stp>InputChoice=Close,Period1=21</stp>
        <stp>STDDEV</stp>
        <stp>D</stp>
        <stp/>
        <stp>all</stp>
        <stp/>
        <stp/>
        <stp/>
        <stp>T</stp>
        <tr r="Q193" s="1"/>
      </tp>
      <tp>
        <v>1.2131082994</v>
        <stp/>
        <stp>StudyData</stp>
        <stp>S.FISV</stp>
        <stp>StdDev</stp>
        <stp>InputChoice=Close,Period1=21</stp>
        <stp>STDDEV</stp>
        <stp>D</stp>
        <stp/>
        <stp>all</stp>
        <stp/>
        <stp/>
        <stp/>
        <stp>T</stp>
        <tr r="Q192" s="1"/>
      </tp>
      <tp>
        <v>2.4274362425999998</v>
        <stp/>
        <stp>StudyData</stp>
        <stp>S.FOXA</stp>
        <stp>StdDev</stp>
        <stp>InputChoice=Close,Period1=21</stp>
        <stp>STDDEV</stp>
        <stp>D</stp>
        <stp/>
        <stp>all</stp>
        <stp/>
        <stp/>
        <stp/>
        <stp>T</stp>
        <tr r="Q197" s="1"/>
      </tp>
      <tp>
        <v>13.3467804639</v>
        <stp/>
        <stp>StudyData</stp>
        <stp>S.FLEX</stp>
        <stp>StdDev</stp>
        <stp>InputChoice=Close,Period1=21</stp>
        <stp>STDDEV</stp>
        <stp>D</stp>
        <stp/>
        <stp>all</stp>
        <stp/>
        <stp/>
        <stp/>
        <stp>T</stp>
        <tr r="Q195" s="1"/>
      </tp>
      <tp>
        <v>12.328276624700001</v>
        <stp/>
        <stp>StudyData</stp>
        <stp>S.FSLR</stp>
        <stp>StdDev</stp>
        <stp>InputChoice=Close,Period1=21</stp>
        <stp>STDDEV</stp>
        <stp>D</stp>
        <stp/>
        <stp>all</stp>
        <stp/>
        <stp/>
        <stp/>
        <stp>T</stp>
        <tr r="Q199" s="1"/>
      </tp>
      <tp>
        <v>4.5190857542999998</v>
        <stp/>
        <stp>StudyData</stp>
        <stp>S.FTNT</stp>
        <stp>StdDev</stp>
        <stp>InputChoice=Close,Period1=21</stp>
        <stp>STDDEV</stp>
        <stp>D</stp>
        <stp/>
        <stp>all</stp>
        <stp/>
        <stp/>
        <stp/>
        <stp>T</stp>
        <tr r="Q200" s="1"/>
      </tp>
      <tp>
        <v>422.62238095240002</v>
        <stp/>
        <stp>StudyData</stp>
        <stp>S.SNPS</stp>
        <stp>MA</stp>
        <stp>InputChoice=Close,MAType=Sim,Period=21</stp>
        <stp>MA</stp>
        <stp>D</stp>
        <stp/>
        <stp>all</stp>
        <stp/>
        <stp/>
        <stp/>
        <stp>T</stp>
        <tr r="P411" s="1"/>
      </tp>
      <tp>
        <v>-0.52102716784518266</v>
        <stp/>
        <stp>StudyData</stp>
        <stp>S.VICI</stp>
        <stp>PCB</stp>
        <stp>BaseType=Index,Index=1</stp>
        <stp>Close</stp>
        <stp>W</stp>
        <stp>0</stp>
        <stp>all</stp>
        <stp/>
        <stp/>
        <stp/>
        <stp>T</stp>
        <tr r="I468" s="1"/>
      </tp>
      <tp>
        <v>0.67796610169491411</v>
        <stp/>
        <stp>StudyData</stp>
        <stp>S.VICI</stp>
        <stp>PCB</stp>
        <stp>BaseType=Index,Index=1</stp>
        <stp>Close</stp>
        <stp>Q</stp>
        <stp>0</stp>
        <stp>all</stp>
        <stp/>
        <stp/>
        <stp/>
        <stp>T</stp>
        <tr r="K468" s="1"/>
      </tp>
      <tp>
        <v>0.67796610169491411</v>
        <stp/>
        <stp>StudyData</stp>
        <stp>S.VICI</stp>
        <stp>PCB</stp>
        <stp>BaseType=Index,Index=1</stp>
        <stp>Close</stp>
        <stp>M</stp>
        <stp>0</stp>
        <stp>all</stp>
        <stp/>
        <stp/>
        <stp/>
        <stp>T</stp>
        <tr r="J468" s="1"/>
      </tp>
      <tp>
        <v>-4.9431009957325767</v>
        <stp/>
        <stp>StudyData</stp>
        <stp>S.VICI</stp>
        <stp>PCB</stp>
        <stp>BaseType=Index,Index=1</stp>
        <stp>Close</stp>
        <stp>A</stp>
        <stp>0</stp>
        <stp>all</stp>
        <stp/>
        <stp/>
        <stp/>
        <stp>T</stp>
        <tr r="L468" s="1"/>
      </tp>
      <tp>
        <v>24.483043837882555</v>
        <stp/>
        <stp>StudyData</stp>
        <stp>S.SMCI</stp>
        <stp>PCB</stp>
        <stp>BaseType=Index,Index=1</stp>
        <stp>Close</stp>
        <stp>W</stp>
        <stp>0</stp>
        <stp>all</stp>
        <stp/>
        <stp/>
        <stp/>
        <stp>T</stp>
        <tr r="I408" s="1"/>
      </tp>
      <tp>
        <v>2.6252983293556071</v>
        <stp/>
        <stp>StudyData</stp>
        <stp>S.SMCI</stp>
        <stp>PCB</stp>
        <stp>BaseType=Index,Index=1</stp>
        <stp>Close</stp>
        <stp>Q</stp>
        <stp>0</stp>
        <stp>all</stp>
        <stp/>
        <stp/>
        <stp/>
        <stp>T</stp>
        <tr r="K408" s="1"/>
      </tp>
      <tp>
        <v>2.6252983293556071</v>
        <stp/>
        <stp>StudyData</stp>
        <stp>S.SMCI</stp>
        <stp>PCB</stp>
        <stp>BaseType=Index,Index=1</stp>
        <stp>Close</stp>
        <stp>M</stp>
        <stp>0</stp>
        <stp>all</stp>
        <stp/>
        <stp/>
        <stp/>
        <stp>T</stp>
        <tr r="J408" s="1"/>
      </tp>
      <tp>
        <v>2.8356679193713763</v>
        <stp/>
        <stp>StudyData</stp>
        <stp>S.SMCI</stp>
        <stp>PCB</stp>
        <stp>BaseType=Index,Index=1</stp>
        <stp>Close</stp>
        <stp>A</stp>
        <stp>0</stp>
        <stp>all</stp>
        <stp/>
        <stp/>
        <stp/>
        <stp>T</stp>
        <tr r="L408" s="1"/>
      </tp>
      <tp>
        <v>4.6997004370672402</v>
        <stp/>
        <stp>StudyData</stp>
        <stp>S.SPGI</stp>
        <stp>PCB</stp>
        <stp>BaseType=Index,Index=1</stp>
        <stp>Close</stp>
        <stp>Q</stp>
        <stp>0</stp>
        <stp>all</stp>
        <stp/>
        <stp/>
        <stp/>
        <stp>T</stp>
        <tr r="K415" s="1"/>
      </tp>
      <tp>
        <v>-5.4209919261822366</v>
        <stp/>
        <stp>StudyData</stp>
        <stp>S.SPGI</stp>
        <stp>PCB</stp>
        <stp>BaseType=Index,Index=1</stp>
        <stp>Close</stp>
        <stp>W</stp>
        <stp>0</stp>
        <stp>all</stp>
        <stp/>
        <stp/>
        <stp/>
        <stp>T</stp>
        <tr r="I415" s="1"/>
      </tp>
      <tp>
        <v>4.6997004370672402</v>
        <stp/>
        <stp>StudyData</stp>
        <stp>S.SPGI</stp>
        <stp>PCB</stp>
        <stp>BaseType=Index,Index=1</stp>
        <stp>Close</stp>
        <stp>M</stp>
        <stp>0</stp>
        <stp>all</stp>
        <stp/>
        <stp/>
        <stp/>
        <stp>T</stp>
        <tr r="J415" s="1"/>
      </tp>
      <tp>
        <v>-18.406398897797505</v>
        <stp/>
        <stp>StudyData</stp>
        <stp>S.SPGI</stp>
        <stp>PCB</stp>
        <stp>BaseType=Index,Index=1</stp>
        <stp>Close</stp>
        <stp>A</stp>
        <stp>0</stp>
        <stp>all</stp>
        <stp/>
        <stp/>
        <stp/>
        <stp>T</stp>
        <tr r="L415" s="1"/>
      </tp>
      <tp>
        <v>171.4871428571</v>
        <stp/>
        <stp>StudyData</stp>
        <stp>S.EXPD</stp>
        <stp>MA</stp>
        <stp>InputChoice=Close,MAType=Sim,Period=21</stp>
        <stp>MA</stp>
        <stp>D</stp>
        <stp/>
        <stp>all</stp>
        <stp/>
        <stp/>
        <stp/>
        <stp>T</stp>
        <tr r="P178" s="1"/>
      </tp>
      <tp>
        <v>264.33714285709999</v>
        <stp/>
        <stp>StudyData</stp>
        <stp>S.EXPE</stp>
        <stp>MA</stp>
        <stp>InputChoice=Close,MAType=Sim,Period=21</stp>
        <stp>MA</stp>
        <stp>D</stp>
        <stp/>
        <stp>all</stp>
        <stp/>
        <stp/>
        <stp/>
        <stp>T</stp>
        <tr r="P179" s="1"/>
      </tp>
      <tp>
        <v>-12.386663697388096</v>
        <stp/>
        <stp>StudyData</stp>
        <stp>S.MSCI</stp>
        <stp>PCB</stp>
        <stp>BaseType=Index,Index=1</stp>
        <stp>Close</stp>
        <stp>W</stp>
        <stp>0</stp>
        <stp>all</stp>
        <stp/>
        <stp/>
        <stp/>
        <stp>T</stp>
        <tr r="I322" s="1"/>
      </tp>
      <tp>
        <v>-1.651667738018713</v>
        <stp/>
        <stp>StudyData</stp>
        <stp>S.MSCI</stp>
        <stp>PCB</stp>
        <stp>BaseType=Index,Index=1</stp>
        <stp>Close</stp>
        <stp>Q</stp>
        <stp>0</stp>
        <stp>all</stp>
        <stp/>
        <stp/>
        <stp/>
        <stp>T</stp>
        <tr r="K322" s="1"/>
      </tp>
      <tp>
        <v>-1.651667738018713</v>
        <stp/>
        <stp>StudyData</stp>
        <stp>S.MSCI</stp>
        <stp>PCB</stp>
        <stp>BaseType=Index,Index=1</stp>
        <stp>Close</stp>
        <stp>M</stp>
        <stp>0</stp>
        <stp>all</stp>
        <stp/>
        <stp/>
        <stp/>
        <stp>T</stp>
        <tr r="J322" s="1"/>
      </tp>
      <tp>
        <v>-3.9983964582643496</v>
        <stp/>
        <stp>StudyData</stp>
        <stp>S.MSCI</stp>
        <stp>PCB</stp>
        <stp>BaseType=Index,Index=1</stp>
        <stp>Close</stp>
        <stp>A</stp>
        <stp>0</stp>
        <stp>all</stp>
        <stp/>
        <stp/>
        <stp/>
        <stp>T</stp>
        <tr r="L322" s="1"/>
      </tp>
      <tp>
        <v>-4.1952816425292738</v>
        <stp/>
        <stp>StudyData</stp>
        <stp>S.NXPI</stp>
        <stp>PCB</stp>
        <stp>BaseType=Index,Index=1</stp>
        <stp>Close</stp>
        <stp>M</stp>
        <stp>0</stp>
        <stp>all</stp>
        <stp/>
        <stp/>
        <stp/>
        <stp>T</stp>
        <tr r="J347" s="1"/>
      </tp>
      <tp>
        <v>24.039436100617344</v>
        <stp/>
        <stp>StudyData</stp>
        <stp>S.NXPI</stp>
        <stp>PCB</stp>
        <stp>BaseType=Index,Index=1</stp>
        <stp>Close</stp>
        <stp>A</stp>
        <stp>0</stp>
        <stp>all</stp>
        <stp/>
        <stp/>
        <stp/>
        <stp>T</stp>
        <tr r="L347" s="1"/>
      </tp>
      <tp>
        <v>1.0167710951862752</v>
        <stp/>
        <stp>StudyData</stp>
        <stp>S.NXPI</stp>
        <stp>PCB</stp>
        <stp>BaseType=Index,Index=1</stp>
        <stp>Close</stp>
        <stp>W</stp>
        <stp>0</stp>
        <stp>all</stp>
        <stp/>
        <stp/>
        <stp/>
        <stp>T</stp>
        <tr r="I347" s="1"/>
      </tp>
      <tp>
        <v>-4.1952816425292738</v>
        <stp/>
        <stp>StudyData</stp>
        <stp>S.NXPI</stp>
        <stp>PCB</stp>
        <stp>BaseType=Index,Index=1</stp>
        <stp>Close</stp>
        <stp>Q</stp>
        <stp>0</stp>
        <stp>all</stp>
        <stp/>
        <stp/>
        <stp/>
        <stp>T</stp>
        <tr r="K347" s="1"/>
      </tp>
      <tp>
        <v>278.66619047619997</v>
        <stp/>
        <stp>StudyData</stp>
        <stp>S.NXPI</stp>
        <stp>MA</stp>
        <stp>InputChoice=Close,MAType=Sim,Period=21</stp>
        <stp>MA</stp>
        <stp>D</stp>
        <stp/>
        <stp>all</stp>
        <stp/>
        <stp/>
        <stp/>
        <stp>T</stp>
        <tr r="P347" s="1"/>
      </tp>
      <tp>
        <v>49.278095238100001</v>
        <stp/>
        <stp>StudyData</stp>
        <stp>S.PYPL</stp>
        <stp>MA</stp>
        <stp>InputChoice=Close,MAType=Sim,Period=21</stp>
        <stp>MA</stp>
        <stp>D</stp>
        <stp/>
        <stp>all</stp>
        <stp/>
        <stp/>
        <stp/>
        <stp>T</stp>
        <tr r="P385" s="1"/>
      </tp>
      <tp>
        <v>312.5171428571</v>
        <stp/>
        <stp>StudyData</stp>
        <stp>S.AAPL</stp>
        <stp>MA</stp>
        <stp>InputChoice=Close,MAType=Sim,Period=21</stp>
        <stp>MA</stp>
        <stp>D</stp>
        <stp/>
        <stp>all</stp>
        <stp/>
        <stp/>
        <stp/>
        <stp>T</stp>
        <tr r="P3" s="1"/>
      </tp>
      <tp>
        <v>4.4138095238000004</v>
        <stp/>
        <stp>StudyData</stp>
        <stp>ATR(S.YUM,MAType:=Sim,Period:=21)</stp>
        <stp>Bar</stp>
        <stp/>
        <stp>Close</stp>
        <stp>D</stp>
        <stp/>
        <stp/>
        <stp/>
        <stp/>
        <stp/>
        <stp>T</stp>
        <tr r="O501" s="1"/>
      </tp>
      <tp>
        <v>2.4347963123473355</v>
        <stp/>
        <stp>StudyData</stp>
        <stp>S.BX</stp>
        <stp>PCB</stp>
        <stp>BaseType=Index,Index=1</stp>
        <stp>Close</stp>
        <stp>W</stp>
        <stp>0</stp>
        <stp>all</stp>
        <stp/>
        <stp/>
        <stp/>
        <stp>T</stp>
        <tr r="I73" s="1"/>
      </tp>
      <tp>
        <v>10.478456700943315</v>
        <stp/>
        <stp>StudyData</stp>
        <stp>S.BX</stp>
        <stp>PCB</stp>
        <stp>BaseType=Index,Index=1</stp>
        <stp>Close</stp>
        <stp>Q</stp>
        <stp>0</stp>
        <stp>all</stp>
        <stp/>
        <stp/>
        <stp/>
        <stp>T</stp>
        <tr r="K73" s="1"/>
      </tp>
      <tp>
        <v>10.478456700943315</v>
        <stp/>
        <stp>StudyData</stp>
        <stp>S.BX</stp>
        <stp>PCB</stp>
        <stp>BaseType=Index,Index=1</stp>
        <stp>Close</stp>
        <stp>M</stp>
        <stp>0</stp>
        <stp>all</stp>
        <stp/>
        <stp/>
        <stp/>
        <stp>T</stp>
        <tr r="J73" s="1"/>
      </tp>
      <tp>
        <v>-15.661087323212673</v>
        <stp/>
        <stp>StudyData</stp>
        <stp>S.BX</stp>
        <stp>PCB</stp>
        <stp>BaseType=Index,Index=1</stp>
        <stp>Close</stp>
        <stp>A</stp>
        <stp>0</stp>
        <stp>all</stp>
        <stp/>
        <stp/>
        <stp/>
        <stp>T</stp>
        <tr r="L73" s="1"/>
      </tp>
      <tp>
        <v>2.6381979523000001</v>
        <stp/>
        <stp>StudyData</stp>
        <stp>S.EBAY</stp>
        <stp>StdDev</stp>
        <stp>InputChoice=Close,Period1=21</stp>
        <stp>STDDEV</stp>
        <stp>D</stp>
        <stp/>
        <stp>all</stp>
        <stp/>
        <stp/>
        <stp/>
        <stp>T</stp>
        <tr r="Q154" s="1"/>
      </tp>
      <tp>
        <v>3.8022167421000002</v>
        <stp/>
        <stp>StudyData</stp>
        <stp>S.ECHO</stp>
        <stp>StdDev</stp>
        <stp>InputChoice=Close,Period1=21</stp>
        <stp>STDDEV</stp>
        <stp>D</stp>
        <stp/>
        <stp>all</stp>
        <stp/>
        <stp/>
        <stp/>
        <stp>T</stp>
        <tr r="Q155" s="1"/>
      </tp>
      <tp>
        <v>15.4509316952</v>
        <stp/>
        <stp>StudyData</stp>
        <stp>S.ERIE</stp>
        <stp>StdDev</stp>
        <stp>InputChoice=Close,Period1=21</stp>
        <stp>STDDEV</stp>
        <stp>D</stp>
        <stp/>
        <stp>all</stp>
        <stp/>
        <stp/>
        <stp/>
        <stp>T</stp>
        <tr r="Q169" s="1"/>
      </tp>
      <tp>
        <v>27.728628713700001</v>
        <stp/>
        <stp>StudyData</stp>
        <stp>S.EQIX</stp>
        <stp>StdDev</stp>
        <stp>InputChoice=Close,Period1=21</stp>
        <stp>STDDEV</stp>
        <stp>D</stp>
        <stp/>
        <stp>all</stp>
        <stp/>
        <stp/>
        <stp/>
        <stp>T</stp>
        <tr r="Q166" s="1"/>
      </tp>
      <tp>
        <v>0.77454338830000002</v>
        <stp/>
        <stp>StudyData</stp>
        <stp>S.EVRG</stp>
        <stp>StdDev</stp>
        <stp>InputChoice=Close,Period1=21</stp>
        <stp>STDDEV</stp>
        <stp>D</stp>
        <stp/>
        <stp>all</stp>
        <stp/>
        <stp/>
        <stp/>
        <stp>T</stp>
        <tr r="Q174" s="1"/>
      </tp>
      <tp>
        <v>6.9875427541999997</v>
        <stp/>
        <stp>StudyData</stp>
        <stp>S.EXPD</stp>
        <stp>StdDev</stp>
        <stp>InputChoice=Close,Period1=21</stp>
        <stp>STDDEV</stp>
        <stp>D</stp>
        <stp/>
        <stp>all</stp>
        <stp/>
        <stp/>
        <stp/>
        <stp>T</stp>
        <tr r="Q178" s="1"/>
      </tp>
      <tp>
        <v>5.0347309408000003</v>
        <stp/>
        <stp>StudyData</stp>
        <stp>S.EXPE</stp>
        <stp>StdDev</stp>
        <stp>InputChoice=Close,Period1=21</stp>
        <stp>STDDEV</stp>
        <stp>D</stp>
        <stp/>
        <stp>all</stp>
        <stp/>
        <stp/>
        <stp/>
        <stp>T</stp>
        <tr r="Q179" s="1"/>
      </tp>
      <tp>
        <v>-0.72102052135329453</v>
        <stp/>
        <stp>StudyData</stp>
        <stp>S.TECH</stp>
        <stp>PCB</stp>
        <stp>BaseType=Index,Index=1</stp>
        <stp>Close</stp>
        <stp>W</stp>
        <stp>0</stp>
        <stp>all</stp>
        <stp/>
        <stp/>
        <stp/>
        <stp>T</stp>
        <tr r="I432" s="1"/>
      </tp>
      <tp>
        <v>1.3446567586695013</v>
        <stp/>
        <stp>StudyData</stp>
        <stp>S.TECH</stp>
        <stp>PCB</stp>
        <stp>BaseType=Index,Index=1</stp>
        <stp>Close</stp>
        <stp>Q</stp>
        <stp>0</stp>
        <stp>all</stp>
        <stp/>
        <stp/>
        <stp/>
        <stp>T</stp>
        <tr r="K432" s="1"/>
      </tp>
      <tp>
        <v>1.3446567586695013</v>
        <stp/>
        <stp>StudyData</stp>
        <stp>S.TECH</stp>
        <stp>PCB</stp>
        <stp>BaseType=Index,Index=1</stp>
        <stp>Close</stp>
        <stp>M</stp>
        <stp>0</stp>
        <stp>all</stp>
        <stp/>
        <stp/>
        <stp/>
        <stp>T</stp>
        <tr r="J432" s="1"/>
      </tp>
      <tp>
        <v>21.74800204046932</v>
        <stp/>
        <stp>StudyData</stp>
        <stp>S.TECH</stp>
        <stp>PCB</stp>
        <stp>BaseType=Index,Index=1</stp>
        <stp>Close</stp>
        <stp>A</stp>
        <stp>0</stp>
        <stp>all</stp>
        <stp/>
        <stp/>
        <stp/>
        <stp>T</stp>
        <tr r="L432" s="1"/>
      </tp>
      <tp>
        <v>-6.2970790657345717</v>
        <stp/>
        <stp>StudyData</stp>
        <stp>S.DASH</stp>
        <stp>PCB</stp>
        <stp>BaseType=Index,Index=1</stp>
        <stp>Close</stp>
        <stp>M</stp>
        <stp>0</stp>
        <stp>all</stp>
        <stp/>
        <stp/>
        <stp/>
        <stp>T</stp>
        <tr r="J130" s="1"/>
      </tp>
      <tp>
        <v>-23.653302719886973</v>
        <stp/>
        <stp>StudyData</stp>
        <stp>S.DASH</stp>
        <stp>PCB</stp>
        <stp>BaseType=Index,Index=1</stp>
        <stp>Close</stp>
        <stp>A</stp>
        <stp>0</stp>
        <stp>all</stp>
        <stp/>
        <stp/>
        <stp/>
        <stp>T</stp>
        <tr r="L130" s="1"/>
      </tp>
      <tp>
        <v>-6.0986206147496569</v>
        <stp/>
        <stp>StudyData</stp>
        <stp>S.DASH</stp>
        <stp>PCB</stp>
        <stp>BaseType=Index,Index=1</stp>
        <stp>Close</stp>
        <stp>W</stp>
        <stp>0</stp>
        <stp>all</stp>
        <stp/>
        <stp/>
        <stp/>
        <stp>T</stp>
        <tr r="I130" s="1"/>
      </tp>
      <tp>
        <v>-6.2970790657345717</v>
        <stp/>
        <stp>StudyData</stp>
        <stp>S.DASH</stp>
        <stp>PCB</stp>
        <stp>BaseType=Index,Index=1</stp>
        <stp>Close</stp>
        <stp>Q</stp>
        <stp>0</stp>
        <stp>all</stp>
        <stp/>
        <stp/>
        <stp/>
        <stp>T</stp>
        <tr r="K130" s="1"/>
      </tp>
      <tp>
        <v>17.350890782339267</v>
        <stp/>
        <stp>StudyData</stp>
        <stp>S.CTSH</stp>
        <stp>PCB</stp>
        <stp>BaseType=Index,Index=1</stp>
        <stp>Close</stp>
        <stp>M</stp>
        <stp>0</stp>
        <stp>all</stp>
        <stp/>
        <stp/>
        <stp/>
        <stp>T</stp>
        <tr r="J123" s="1"/>
      </tp>
      <tp>
        <v>-45.24096385542169</v>
        <stp/>
        <stp>StudyData</stp>
        <stp>S.CTSH</stp>
        <stp>PCB</stp>
        <stp>BaseType=Index,Index=1</stp>
        <stp>Close</stp>
        <stp>A</stp>
        <stp>0</stp>
        <stp>all</stp>
        <stp/>
        <stp/>
        <stp/>
        <stp>T</stp>
        <tr r="L123" s="1"/>
      </tp>
      <tp>
        <v>1.5188742461469726</v>
        <stp/>
        <stp>StudyData</stp>
        <stp>S.CTSH</stp>
        <stp>PCB</stp>
        <stp>BaseType=Index,Index=1</stp>
        <stp>Close</stp>
        <stp>W</stp>
        <stp>0</stp>
        <stp>all</stp>
        <stp/>
        <stp/>
        <stp/>
        <stp>T</stp>
        <tr r="I123" s="1"/>
      </tp>
      <tp>
        <v>17.350890782339267</v>
        <stp/>
        <stp>StudyData</stp>
        <stp>S.CTSH</stp>
        <stp>PCB</stp>
        <stp>BaseType=Index,Index=1</stp>
        <stp>Close</stp>
        <stp>Q</stp>
        <stp>0</stp>
        <stp>all</stp>
        <stp/>
        <stp/>
        <stp/>
        <stp>T</stp>
        <tr r="K123" s="1"/>
      </tp>
      <tp>
        <v>8.4418311633767278</v>
        <stp/>
        <stp>StudyData</stp>
        <stp>S.MRSH</stp>
        <stp>PCB</stp>
        <stp>BaseType=Index,Index=1</stp>
        <stp>Close</stp>
        <stp>M</stp>
        <stp>0</stp>
        <stp>all</stp>
        <stp/>
        <stp/>
        <stp/>
        <stp>T</stp>
        <tr r="J319" s="1"/>
      </tp>
      <tp>
        <v>-2.5765416127641232</v>
        <stp/>
        <stp>StudyData</stp>
        <stp>S.MRSH</stp>
        <stp>PCB</stp>
        <stp>BaseType=Index,Index=1</stp>
        <stp>Close</stp>
        <stp>A</stp>
        <stp>0</stp>
        <stp>all</stp>
        <stp/>
        <stp/>
        <stp/>
        <stp>T</stp>
        <tr r="L319" s="1"/>
      </tp>
      <tp>
        <v>-0.79042705017016013</v>
        <stp/>
        <stp>StudyData</stp>
        <stp>S.MRSH</stp>
        <stp>PCB</stp>
        <stp>BaseType=Index,Index=1</stp>
        <stp>Close</stp>
        <stp>W</stp>
        <stp>0</stp>
        <stp>all</stp>
        <stp/>
        <stp/>
        <stp/>
        <stp>T</stp>
        <tr r="I319" s="1"/>
      </tp>
      <tp>
        <v>8.4418311633767278</v>
        <stp/>
        <stp>StudyData</stp>
        <stp>S.MRSH</stp>
        <stp>PCB</stp>
        <stp>BaseType=Index,Index=1</stp>
        <stp>Close</stp>
        <stp>Q</stp>
        <stp>0</stp>
        <stp>all</stp>
        <stp/>
        <stp/>
        <stp/>
        <stp>T</stp>
        <tr r="K319" s="1"/>
      </tp>
      <tp>
        <v>-8.2425390810042565</v>
        <stp/>
        <stp>StudyData</stp>
        <stp>S.NCLH</stp>
        <stp>PCB</stp>
        <stp>BaseType=Index,Index=1</stp>
        <stp>Close</stp>
        <stp>Q</stp>
        <stp>0</stp>
        <stp>all</stp>
        <stp/>
        <stp/>
        <stp/>
        <stp>T</stp>
        <tr r="K328" s="1"/>
      </tp>
      <tp>
        <v>-0.46248715313463445</v>
        <stp/>
        <stp>StudyData</stp>
        <stp>S.NCLH</stp>
        <stp>PCB</stp>
        <stp>BaseType=Index,Index=1</stp>
        <stp>Close</stp>
        <stp>W</stp>
        <stp>0</stp>
        <stp>all</stp>
        <stp/>
        <stp/>
        <stp/>
        <stp>T</stp>
        <tr r="I328" s="1"/>
      </tp>
      <tp>
        <v>-13.216845878136198</v>
        <stp/>
        <stp>StudyData</stp>
        <stp>S.NCLH</stp>
        <stp>PCB</stp>
        <stp>BaseType=Index,Index=1</stp>
        <stp>Close</stp>
        <stp>A</stp>
        <stp>0</stp>
        <stp>all</stp>
        <stp/>
        <stp/>
        <stp/>
        <stp>T</stp>
        <tr r="L328" s="1"/>
      </tp>
      <tp>
        <v>-8.2425390810042565</v>
        <stp/>
        <stp>StudyData</stp>
        <stp>S.NCLH</stp>
        <stp>PCB</stp>
        <stp>BaseType=Index,Index=1</stp>
        <stp>Close</stp>
        <stp>M</stp>
        <stp>0</stp>
        <stp>all</stp>
        <stp/>
        <stp/>
        <stp/>
        <stp>T</stp>
        <tr r="J328" s="1"/>
      </tp>
      <tp>
        <v>-1.4233697451175098</v>
        <stp/>
        <stp>StudyData</stp>
        <stp>S.INVH</stp>
        <stp>PCB</stp>
        <stp>BaseType=Index,Index=1</stp>
        <stp>Close</stp>
        <stp>M</stp>
        <stp>0</stp>
        <stp>all</stp>
        <stp/>
        <stp/>
        <stp/>
        <stp>T</stp>
        <tr r="J250" s="1"/>
      </tp>
      <tp>
        <v>7.1608492263404173</v>
        <stp/>
        <stp>StudyData</stp>
        <stp>S.INVH</stp>
        <stp>PCB</stp>
        <stp>BaseType=Index,Index=1</stp>
        <stp>Close</stp>
        <stp>A</stp>
        <stp>0</stp>
        <stp>all</stp>
        <stp/>
        <stp/>
        <stp/>
        <stp>T</stp>
        <tr r="L250" s="1"/>
      </tp>
      <tp>
        <v>-1.4233697451175098</v>
        <stp/>
        <stp>StudyData</stp>
        <stp>S.INVH</stp>
        <stp>PCB</stp>
        <stp>BaseType=Index,Index=1</stp>
        <stp>Close</stp>
        <stp>Q</stp>
        <stp>0</stp>
        <stp>all</stp>
        <stp/>
        <stp/>
        <stp/>
        <stp>T</stp>
        <tr r="K250" s="1"/>
      </tp>
      <tp>
        <v>-1.1288180610889769</v>
        <stp/>
        <stp>StudyData</stp>
        <stp>S.INVH</stp>
        <stp>PCB</stp>
        <stp>BaseType=Index,Index=1</stp>
        <stp>Close</stp>
        <stp>W</stp>
        <stp>0</stp>
        <stp>all</stp>
        <stp/>
        <stp/>
        <stp/>
        <stp>T</stp>
        <tr r="I250" s="1"/>
      </tp>
      <tp>
        <v>1.6028571429</v>
        <stp/>
        <stp>StudyData</stp>
        <stp>ATR(S.XEL,MAType:=Sim,Period:=21)</stp>
        <stp>Bar</stp>
        <stp/>
        <stp>Close</stp>
        <stp>D</stp>
        <stp/>
        <stp/>
        <stp/>
        <stp/>
        <stp/>
        <stp>T</stp>
        <tr r="O497" s="1"/>
      </tp>
      <tp>
        <v>3.0752380952</v>
        <stp/>
        <stp>StudyData</stp>
        <stp>ATR(S.XOM,MAType:=Sim,Period:=21)</stp>
        <stp>Bar</stp>
        <stp/>
        <stp>Close</stp>
        <stp>D</stp>
        <stp/>
        <stp/>
        <stp/>
        <stp/>
        <stp/>
        <stp>T</stp>
        <tr r="O498" s="1"/>
      </tp>
      <tp>
        <v>0</v>
        <stp/>
        <stp>StudyData</stp>
        <stp>S.WY</stp>
        <stp>PCB</stp>
        <stp>BaseType=Index,Index=1</stp>
        <stp>Close</stp>
        <stp>M</stp>
        <stp>0</stp>
        <stp>all</stp>
        <stp/>
        <stp/>
        <stp/>
        <stp>T</stp>
        <tr r="J495" s="1"/>
      </tp>
      <tp>
        <v>1.0552975939214857</v>
        <stp/>
        <stp>StudyData</stp>
        <stp>S.WY</stp>
        <stp>PCB</stp>
        <stp>BaseType=Index,Index=1</stp>
        <stp>Close</stp>
        <stp>A</stp>
        <stp>0</stp>
        <stp>all</stp>
        <stp/>
        <stp/>
        <stp/>
        <stp>T</stp>
        <tr r="L495" s="1"/>
      </tp>
      <tp>
        <v>0</v>
        <stp/>
        <stp>StudyData</stp>
        <stp>S.WY</stp>
        <stp>PCB</stp>
        <stp>BaseType=Index,Index=1</stp>
        <stp>Close</stp>
        <stp>Q</stp>
        <stp>0</stp>
        <stp>all</stp>
        <stp/>
        <stp/>
        <stp/>
        <stp>T</stp>
        <tr r="K495" s="1"/>
      </tp>
      <tp>
        <v>-2.2458146182115177</v>
        <stp/>
        <stp>StudyData</stp>
        <stp>S.WY</stp>
        <stp>PCB</stp>
        <stp>BaseType=Index,Index=1</stp>
        <stp>Close</stp>
        <stp>W</stp>
        <stp>0</stp>
        <stp>all</stp>
        <stp/>
        <stp/>
        <stp/>
        <stp>T</stp>
        <tr r="I495" s="1"/>
      </tp>
      <tp>
        <v>2.9333333332999998</v>
        <stp/>
        <stp>StudyData</stp>
        <stp>ATR(S.XYL,MAType:=Sim,Period:=21)</stp>
        <stp>Bar</stp>
        <stp/>
        <stp>Close</stp>
        <stp>D</stp>
        <stp/>
        <stp/>
        <stp/>
        <stp/>
        <stp/>
        <stp>T</stp>
        <tr r="O499" s="1"/>
      </tp>
      <tp>
        <v>2.8552380951999998</v>
        <stp/>
        <stp>StudyData</stp>
        <stp>ATR(S.XYZ,MAType:=Sim,Period:=21)</stp>
        <stp>Bar</stp>
        <stp/>
        <stp>Close</stp>
        <stp>D</stp>
        <stp/>
        <stp/>
        <stp/>
        <stp/>
        <stp/>
        <stp>T</stp>
        <tr r="O500" s="1"/>
      </tp>
      <tp>
        <v>6.4657214401000003</v>
        <stp/>
        <stp>StudyData</stp>
        <stp>S.DASH</stp>
        <stp>StdDev</stp>
        <stp>InputChoice=Close,Period1=21</stp>
        <stp>STDDEV</stp>
        <stp>D</stp>
        <stp/>
        <stp>all</stp>
        <stp/>
        <stp/>
        <stp/>
        <stp>T</stp>
        <tr r="Q130" s="1"/>
      </tp>
      <tp>
        <v>11.086371421400001</v>
        <stp/>
        <stp>StudyData</stp>
        <stp>S.DDOG</stp>
        <stp>StdDev</stp>
        <stp>InputChoice=Close,Period1=21</stp>
        <stp>STDDEV</stp>
        <stp>D</stp>
        <stp/>
        <stp>all</stp>
        <stp/>
        <stp/>
        <stp/>
        <stp>T</stp>
        <tr r="Q132" s="1"/>
      </tp>
      <tp>
        <v>3.3971635494000001</v>
        <stp/>
        <stp>StudyData</stp>
        <stp>S.DECK</stp>
        <stp>StdDev</stp>
        <stp>InputChoice=Close,Period1=21</stp>
        <stp>STDDEV</stp>
        <stp>D</stp>
        <stp/>
        <stp>all</stp>
        <stp/>
        <stp/>
        <stp/>
        <stp>T</stp>
        <tr r="Q134" s="1"/>
      </tp>
      <tp>
        <v>20.098029867000001</v>
        <stp/>
        <stp>StudyData</stp>
        <stp>S.DELL</stp>
        <stp>StdDev</stp>
        <stp>InputChoice=Close,Period1=21</stp>
        <stp>STDDEV</stp>
        <stp>D</stp>
        <stp/>
        <stp>all</stp>
        <stp/>
        <stp/>
        <stp/>
        <stp>T</stp>
        <tr r="Q135" s="1"/>
      </tp>
      <tp>
        <v>2.8017743002</v>
        <stp/>
        <stp>StudyData</stp>
        <stp>S.DLTR</stp>
        <stp>StdDev</stp>
        <stp>InputChoice=Close,Period1=21</stp>
        <stp>STDDEV</stp>
        <stp>D</stp>
        <stp/>
        <stp>all</stp>
        <stp/>
        <stp/>
        <stp/>
        <stp>T</stp>
        <tr r="Q142" s="1"/>
      </tp>
      <tp>
        <v>2.7908583355999999</v>
        <stp/>
        <stp>StudyData</stp>
        <stp>S.DXCM</stp>
        <stp>StdDev</stp>
        <stp>InputChoice=Close,Period1=21</stp>
        <stp>STDDEV</stp>
        <stp>D</stp>
        <stp/>
        <stp>all</stp>
        <stp/>
        <stp/>
        <stp/>
        <stp>T</stp>
        <tr r="Q152" s="1"/>
      </tp>
      <tp>
        <v>1.6715830875122846</v>
        <stp/>
        <stp>StudyData</stp>
        <stp>S.TSCO</stp>
        <stp>PCB</stp>
        <stp>BaseType=Index,Index=1</stp>
        <stp>Close</stp>
        <stp>W</stp>
        <stp>0</stp>
        <stp>all</stp>
        <stp/>
        <stp/>
        <stp/>
        <stp>T</stp>
        <tr r="I447" s="1"/>
      </tp>
      <tp>
        <v>-1.8664979436887057</v>
        <stp/>
        <stp>StudyData</stp>
        <stp>S.TSCO</stp>
        <stp>PCB</stp>
        <stp>BaseType=Index,Index=1</stp>
        <stp>Close</stp>
        <stp>Q</stp>
        <stp>0</stp>
        <stp>all</stp>
        <stp/>
        <stp/>
        <stp/>
        <stp>T</stp>
        <tr r="K447" s="1"/>
      </tp>
      <tp>
        <v>-1.8664979436887057</v>
        <stp/>
        <stp>StudyData</stp>
        <stp>S.TSCO</stp>
        <stp>PCB</stp>
        <stp>BaseType=Index,Index=1</stp>
        <stp>Close</stp>
        <stp>M</stp>
        <stp>0</stp>
        <stp>all</stp>
        <stp/>
        <stp/>
        <stp/>
        <stp>T</stp>
        <tr r="J447" s="1"/>
      </tp>
      <tp>
        <v>-37.972405518896217</v>
        <stp/>
        <stp>StudyData</stp>
        <stp>S.TSCO</stp>
        <stp>PCB</stp>
        <stp>BaseType=Index,Index=1</stp>
        <stp>Close</stp>
        <stp>A</stp>
        <stp>0</stp>
        <stp>all</stp>
        <stp/>
        <stp/>
        <stp/>
        <stp>T</stp>
        <tr r="L447" s="1"/>
      </tp>
      <tp>
        <v>-7.3325866069285581</v>
        <stp/>
        <stp>StudyData</stp>
        <stp>S.TTWO</stp>
        <stp>PCB</stp>
        <stp>BaseType=Index,Index=1</stp>
        <stp>Close</stp>
        <stp>M</stp>
        <stp>0</stp>
        <stp>all</stp>
        <stp/>
        <stp/>
        <stp/>
        <stp>T</stp>
        <tr r="J452" s="1"/>
      </tp>
      <tp>
        <v>-9.5223216029371631</v>
        <stp/>
        <stp>StudyData</stp>
        <stp>S.TTWO</stp>
        <stp>PCB</stp>
        <stp>BaseType=Index,Index=1</stp>
        <stp>Close</stp>
        <stp>A</stp>
        <stp>0</stp>
        <stp>all</stp>
        <stp/>
        <stp/>
        <stp/>
        <stp>T</stp>
        <tr r="L452" s="1"/>
      </tp>
      <tp>
        <v>-7.3325866069285581</v>
        <stp/>
        <stp>StudyData</stp>
        <stp>S.TTWO</stp>
        <stp>PCB</stp>
        <stp>BaseType=Index,Index=1</stp>
        <stp>Close</stp>
        <stp>Q</stp>
        <stp>0</stp>
        <stp>all</stp>
        <stp/>
        <stp/>
        <stp/>
        <stp>T</stp>
        <tr r="K452" s="1"/>
      </tp>
      <tp>
        <v>-2.1252323812742948</v>
        <stp/>
        <stp>StudyData</stp>
        <stp>S.TTWO</stp>
        <stp>PCB</stp>
        <stp>BaseType=Index,Index=1</stp>
        <stp>Close</stp>
        <stp>W</stp>
        <stp>0</stp>
        <stp>all</stp>
        <stp/>
        <stp/>
        <stp/>
        <stp>T</stp>
        <tr r="I452" s="1"/>
      </tp>
      <tp>
        <v>3.7663509246729689</v>
        <stp/>
        <stp>StudyData</stp>
        <stp>S.VLTO</stp>
        <stp>PCB</stp>
        <stp>BaseType=Index,Index=1</stp>
        <stp>Close</stp>
        <stp>M</stp>
        <stp>0</stp>
        <stp>all</stp>
        <stp/>
        <stp/>
        <stp/>
        <stp>T</stp>
        <tr r="J470" s="1"/>
      </tp>
      <tp>
        <v>-7.7771096412106679</v>
        <stp/>
        <stp>StudyData</stp>
        <stp>S.VLTO</stp>
        <stp>PCB</stp>
        <stp>BaseType=Index,Index=1</stp>
        <stp>Close</stp>
        <stp>A</stp>
        <stp>0</stp>
        <stp>all</stp>
        <stp/>
        <stp/>
        <stp/>
        <stp>T</stp>
        <tr r="L470" s="1"/>
      </tp>
      <tp>
        <v>3.7663509246729689</v>
        <stp/>
        <stp>StudyData</stp>
        <stp>S.VLTO</stp>
        <stp>PCB</stp>
        <stp>BaseType=Index,Index=1</stp>
        <stp>Close</stp>
        <stp>Q</stp>
        <stp>0</stp>
        <stp>all</stp>
        <stp/>
        <stp/>
        <stp/>
        <stp>T</stp>
        <tr r="K470" s="1"/>
      </tp>
      <tp>
        <v>-1.90811214156274</v>
        <stp/>
        <stp>StudyData</stp>
        <stp>S.VLTO</stp>
        <stp>PCB</stp>
        <stp>BaseType=Index,Index=1</stp>
        <stp>Close</stp>
        <stp>W</stp>
        <stp>0</stp>
        <stp>all</stp>
        <stp/>
        <stp/>
        <stp/>
        <stp>T</stp>
        <tr r="I470" s="1"/>
      </tp>
      <tp>
        <v>-4.4782608695652222</v>
        <stp/>
        <stp>StudyData</stp>
        <stp>S.ECHO</stp>
        <stp>PCB</stp>
        <stp>BaseType=Index,Index=1</stp>
        <stp>Close</stp>
        <stp>W</stp>
        <stp>0</stp>
        <stp>all</stp>
        <stp/>
        <stp/>
        <stp/>
        <stp>T</stp>
        <tr r="I155" s="1"/>
      </tp>
      <tp>
        <v>-13.418719211822665</v>
        <stp/>
        <stp>StudyData</stp>
        <stp>S.ECHO</stp>
        <stp>PCB</stp>
        <stp>BaseType=Index,Index=1</stp>
        <stp>Close</stp>
        <stp>Q</stp>
        <stp>0</stp>
        <stp>all</stp>
        <stp/>
        <stp/>
        <stp/>
        <stp>T</stp>
        <tr r="K155" s="1"/>
      </tp>
      <tp>
        <v>87.88</v>
        <stp/>
        <stp>StudyData</stp>
        <stp>S.ECHO</stp>
        <stp>PCB</stp>
        <stp>BaseType=Index,Index=1</stp>
        <stp>Close</stp>
        <stp>A</stp>
        <stp>0</stp>
        <stp>all</stp>
        <stp/>
        <stp/>
        <stp/>
        <stp>T</stp>
        <tr r="L155" s="1"/>
      </tp>
      <tp>
        <v>-13.418719211822665</v>
        <stp/>
        <stp>StudyData</stp>
        <stp>S.ECHO</stp>
        <stp>PCB</stp>
        <stp>BaseType=Index,Index=1</stp>
        <stp>Close</stp>
        <stp>M</stp>
        <stp>0</stp>
        <stp>all</stp>
        <stp/>
        <stp/>
        <stp/>
        <stp>T</stp>
        <tr r="J155" s="1"/>
      </tp>
      <tp>
        <v>-1.5702683138309301</v>
        <stp/>
        <stp>StudyData</stp>
        <stp>S.FICO</stp>
        <stp>PCB</stp>
        <stp>BaseType=Index,Index=1</stp>
        <stp>Close</stp>
        <stp>W</stp>
        <stp>0</stp>
        <stp>all</stp>
        <stp/>
        <stp/>
        <stp/>
        <stp>T</stp>
        <tr r="I190" s="1"/>
      </tp>
      <tp>
        <v>3.5646729941914113</v>
        <stp/>
        <stp>StudyData</stp>
        <stp>S.FICO</stp>
        <stp>PCB</stp>
        <stp>BaseType=Index,Index=1</stp>
        <stp>Close</stp>
        <stp>Q</stp>
        <stp>0</stp>
        <stp>all</stp>
        <stp/>
        <stp/>
        <stp/>
        <stp>T</stp>
        <tr r="K190" s="1"/>
      </tp>
      <tp>
        <v>3.5646729941914113</v>
        <stp/>
        <stp>StudyData</stp>
        <stp>S.FICO</stp>
        <stp>PCB</stp>
        <stp>BaseType=Index,Index=1</stp>
        <stp>Close</stp>
        <stp>M</stp>
        <stp>0</stp>
        <stp>all</stp>
        <stp/>
        <stp/>
        <stp/>
        <stp>T</stp>
        <tr r="J190" s="1"/>
      </tp>
      <tp>
        <v>-26.809691119234362</v>
        <stp/>
        <stp>StudyData</stp>
        <stp>S.FICO</stp>
        <stp>PCB</stp>
        <stp>BaseType=Index,Index=1</stp>
        <stp>Close</stp>
        <stp>A</stp>
        <stp>0</stp>
        <stp>all</stp>
        <stp/>
        <stp/>
        <stp/>
        <stp>T</stp>
        <tr r="L190" s="1"/>
      </tp>
      <tp>
        <v>85.674285714299998</v>
        <stp/>
        <stp>StudyData</stp>
        <stp>S.CTVA</stp>
        <stp>MA</stp>
        <stp>InputChoice=Close,MAType=Sim,Period=21</stp>
        <stp>MA</stp>
        <stp>D</stp>
        <stp/>
        <stp>all</stp>
        <stp/>
        <stp/>
        <stp/>
        <stp>T</stp>
        <tr r="P124" s="1"/>
      </tp>
      <tp>
        <v>1.1039046988749215</v>
        <stp/>
        <stp>StudyData</stp>
        <stp>S.AVGO</stp>
        <stp>PCB</stp>
        <stp>BaseType=Index,Index=1</stp>
        <stp>Close</stp>
        <stp>Q</stp>
        <stp>0</stp>
        <stp>all</stp>
        <stp/>
        <stp/>
        <stp/>
        <stp>T</stp>
        <tr r="K47" s="1"/>
      </tp>
      <tp>
        <v>2.9933660536109223</v>
        <stp/>
        <stp>StudyData</stp>
        <stp>S.AVGO</stp>
        <stp>PCB</stp>
        <stp>BaseType=Index,Index=1</stp>
        <stp>Close</stp>
        <stp>W</stp>
        <stp>0</stp>
        <stp>all</stp>
        <stp/>
        <stp/>
        <stp/>
        <stp>T</stp>
        <tr r="I47" s="1"/>
      </tp>
      <tp>
        <v>1.1039046988749215</v>
        <stp/>
        <stp>StudyData</stp>
        <stp>S.AVGO</stp>
        <stp>PCB</stp>
        <stp>BaseType=Index,Index=1</stp>
        <stp>Close</stp>
        <stp>M</stp>
        <stp>0</stp>
        <stp>all</stp>
        <stp/>
        <stp/>
        <stp/>
        <stp>T</stp>
        <tr r="J47" s="1"/>
      </tp>
      <tp>
        <v>10.349609939323891</v>
        <stp/>
        <stp>StudyData</stp>
        <stp>S.AVGO</stp>
        <stp>PCB</stp>
        <stp>BaseType=Index,Index=1</stp>
        <stp>Close</stp>
        <stp>A</stp>
        <stp>0</stp>
        <stp>all</stp>
        <stp/>
        <stp/>
        <stp/>
        <stp>T</stp>
        <tr r="L47" s="1"/>
      </tp>
      <tp>
        <v>1.9921386457030588</v>
        <stp/>
        <stp>StudyData</stp>
        <stp>S.CSCO</stp>
        <stp>PCB</stp>
        <stp>BaseType=Index,Index=1</stp>
        <stp>Close</stp>
        <stp>W</stp>
        <stp>0</stp>
        <stp>all</stp>
        <stp/>
        <stp/>
        <stp/>
        <stp>T</stp>
        <tr r="I119" s="1"/>
      </tp>
      <tp>
        <v>-2.8009535160905892</v>
        <stp/>
        <stp>StudyData</stp>
        <stp>S.CSCO</stp>
        <stp>PCB</stp>
        <stp>BaseType=Index,Index=1</stp>
        <stp>Close</stp>
        <stp>Q</stp>
        <stp>0</stp>
        <stp>all</stp>
        <stp/>
        <stp/>
        <stp/>
        <stp>T</stp>
        <tr r="K119" s="1"/>
      </tp>
      <tp>
        <v>-2.8009535160905892</v>
        <stp/>
        <stp>StudyData</stp>
        <stp>S.CSCO</stp>
        <stp>PCB</stp>
        <stp>BaseType=Index,Index=1</stp>
        <stp>Close</stp>
        <stp>M</stp>
        <stp>0</stp>
        <stp>all</stp>
        <stp/>
        <stp/>
        <stp/>
        <stp>T</stp>
        <tr r="J119" s="1"/>
      </tp>
      <tp>
        <v>48.214981176165132</v>
        <stp/>
        <stp>StudyData</stp>
        <stp>S.CSCO</stp>
        <stp>PCB</stp>
        <stp>BaseType=Index,Index=1</stp>
        <stp>Close</stp>
        <stp>A</stp>
        <stp>0</stp>
        <stp>all</stp>
        <stp/>
        <stp/>
        <stp/>
        <stp>T</stp>
        <tr r="L119" s="1"/>
      </tp>
      <tp>
        <v>30.0104761905</v>
        <stp/>
        <stp>StudyData</stp>
        <stp>S.INVH</stp>
        <stp>MA</stp>
        <stp>InputChoice=Close,MAType=Sim,Period=21</stp>
        <stp>MA</stp>
        <stp>D</stp>
        <stp/>
        <stp>all</stp>
        <stp/>
        <stp/>
        <stp/>
        <stp>T</stp>
        <tr r="P250" s="1"/>
      </tp>
      <tp>
        <v>232.02</v>
        <stp/>
        <stp>StudyData</stp>
        <stp>S.MRVL</stp>
        <stp>MA</stp>
        <stp>InputChoice=Close,MAType=Sim,Period=21</stp>
        <stp>MA</stp>
        <stp>D</stp>
        <stp/>
        <stp>all</stp>
        <stp/>
        <stp/>
        <stp/>
        <stp>T</stp>
        <tr r="P320" s="1"/>
      </tp>
      <tp>
        <v>16.195576255599999</v>
        <stp/>
        <stp>StudyData</stp>
        <stp>S.CBOE</stp>
        <stp>StdDev</stp>
        <stp>InputChoice=Close,Period1=21</stp>
        <stp>STDDEV</stp>
        <stp>D</stp>
        <stp/>
        <stp>all</stp>
        <stp/>
        <stp/>
        <stp/>
        <stp>T</stp>
        <tr r="Q81" s="1"/>
      </tp>
      <tp>
        <v>2.8334373730000002</v>
        <stp/>
        <stp>StudyData</stp>
        <stp>S.CBRE</stp>
        <stp>StdDev</stp>
        <stp>InputChoice=Close,Period1=21</stp>
        <stp>STDDEV</stp>
        <stp>D</stp>
        <stp/>
        <stp>all</stp>
        <stp/>
        <stp/>
        <stp/>
        <stp>T</stp>
        <tr r="Q82" s="1"/>
      </tp>
      <tp>
        <v>2.4346244826999999</v>
        <stp/>
        <stp>StudyData</stp>
        <stp>S.CARR</stp>
        <stp>StdDev</stp>
        <stp>InputChoice=Close,Period1=21</stp>
        <stp>STDDEV</stp>
        <stp>D</stp>
        <stp/>
        <stp>all</stp>
        <stp/>
        <stp/>
        <stp/>
        <stp>T</stp>
        <tr r="Q77" s="1"/>
      </tp>
      <tp>
        <v>31.706103649199999</v>
        <stp/>
        <stp>StudyData</stp>
        <stp>S.CASY</stp>
        <stp>StdDev</stp>
        <stp>InputChoice=Close,Period1=21</stp>
        <stp>STDDEV</stp>
        <stp>D</stp>
        <stp/>
        <stp>all</stp>
        <stp/>
        <stp/>
        <stp/>
        <stp>T</stp>
        <tr r="Q78" s="1"/>
      </tp>
      <tp>
        <v>19.770409587</v>
        <stp/>
        <stp>StudyData</stp>
        <stp>S.CDNS</stp>
        <stp>StdDev</stp>
        <stp>InputChoice=Close,Period1=21</stp>
        <stp>STDDEV</stp>
        <stp>D</stp>
        <stp/>
        <stp>all</stp>
        <stp/>
        <stp/>
        <stp/>
        <stp>T</stp>
        <tr r="Q85" s="1"/>
      </tp>
      <tp>
        <v>5.3427998893000002</v>
        <stp/>
        <stp>StudyData</stp>
        <stp>S.CHTR</stp>
        <stp>StdDev</stp>
        <stp>InputChoice=Close,Period1=21</stp>
        <stp>STDDEV</stp>
        <stp>D</stp>
        <stp/>
        <stp>all</stp>
        <stp/>
        <stp/>
        <stp/>
        <stp>T</stp>
        <tr r="Q92" s="1"/>
      </tp>
      <tp>
        <v>9.0706084618999991</v>
        <stp/>
        <stp>StudyData</stp>
        <stp>S.CHRW</stp>
        <stp>StdDev</stp>
        <stp>InputChoice=Close,Period1=21</stp>
        <stp>STDDEV</stp>
        <stp>D</stp>
        <stp/>
        <stp>all</stp>
        <stp/>
        <stp/>
        <stp/>
        <stp>T</stp>
        <tr r="Q91" s="1"/>
      </tp>
      <tp>
        <v>35.390919105099997</v>
        <stp/>
        <stp>StudyData</stp>
        <stp>S.CIEN</stp>
        <stp>StdDev</stp>
        <stp>InputChoice=Close,Period1=21</stp>
        <stp>STDDEV</stp>
        <stp>D</stp>
        <stp/>
        <stp>all</stp>
        <stp/>
        <stp/>
        <stp/>
        <stp>T</stp>
        <tr r="Q94" s="1"/>
      </tp>
      <tp>
        <v>4.8095222064999996</v>
        <stp/>
        <stp>StudyData</stp>
        <stp>S.CINF</stp>
        <stp>StdDev</stp>
        <stp>InputChoice=Close,Period1=21</stp>
        <stp>STDDEV</stp>
        <stp>D</stp>
        <stp/>
        <stp>all</stp>
        <stp/>
        <stp/>
        <stp/>
        <stp>T</stp>
        <tr r="Q95" s="1"/>
      </tp>
      <tp>
        <v>38.224397653399997</v>
        <stp/>
        <stp>StudyData</stp>
        <stp>S.COHR</stp>
        <stp>StdDev</stp>
        <stp>InputChoice=Close,Period1=21</stp>
        <stp>STDDEV</stp>
        <stp>D</stp>
        <stp/>
        <stp>all</stp>
        <stp/>
        <stp/>
        <stp/>
        <stp>T</stp>
        <tr r="Q106" s="1"/>
      </tp>
      <tp>
        <v>7.4577132604000003</v>
        <stp/>
        <stp>StudyData</stp>
        <stp>S.COIN</stp>
        <stp>StdDev</stp>
        <stp>InputChoice=Close,Period1=21</stp>
        <stp>STDDEV</stp>
        <stp>D</stp>
        <stp/>
        <stp>all</stp>
        <stp/>
        <stp/>
        <stp/>
        <stp>T</stp>
        <tr r="Q107" s="1"/>
      </tp>
      <tp>
        <v>12.619634164300001</v>
        <stp/>
        <stp>StudyData</stp>
        <stp>S.COST</stp>
        <stp>StdDev</stp>
        <stp>InputChoice=Close,Period1=21</stp>
        <stp>STDDEV</stp>
        <stp>D</stp>
        <stp/>
        <stp>all</stp>
        <stp/>
        <stp/>
        <stp/>
        <stp>T</stp>
        <tr r="Q111" s="1"/>
      </tp>
      <tp>
        <v>9.7655734570000003</v>
        <stp/>
        <stp>StudyData</stp>
        <stp>S.CRWD</stp>
        <stp>StdDev</stp>
        <stp>InputChoice=Close,Period1=21</stp>
        <stp>STDDEV</stp>
        <stp>D</stp>
        <stp/>
        <stp>all</stp>
        <stp/>
        <stp/>
        <stp/>
        <stp>T</stp>
        <tr r="Q118" s="1"/>
      </tp>
      <tp>
        <v>0.89487581319999998</v>
        <stp/>
        <stp>StudyData</stp>
        <stp>S.CSGP</stp>
        <stp>StdDev</stp>
        <stp>InputChoice=Close,Period1=21</stp>
        <stp>STDDEV</stp>
        <stp>D</stp>
        <stp/>
        <stp>all</stp>
        <stp/>
        <stp/>
        <stp/>
        <stp>T</stp>
        <tr r="Q120" s="1"/>
      </tp>
      <tp>
        <v>3.1787177780000002</v>
        <stp/>
        <stp>StudyData</stp>
        <stp>S.CSCO</stp>
        <stp>StdDev</stp>
        <stp>InputChoice=Close,Period1=21</stp>
        <stp>STDDEV</stp>
        <stp>D</stp>
        <stp/>
        <stp>all</stp>
        <stp/>
        <stp/>
        <stp/>
        <stp>T</stp>
        <tr r="Q119" s="1"/>
      </tp>
      <tp>
        <v>13.2857513739</v>
        <stp/>
        <stp>StudyData</stp>
        <stp>S.CPAY</stp>
        <stp>StdDev</stp>
        <stp>InputChoice=Close,Period1=21</stp>
        <stp>STDDEV</stp>
        <stp>D</stp>
        <stp/>
        <stp>all</stp>
        <stp/>
        <stp/>
        <stp/>
        <stp>T</stp>
        <tr r="Q112" s="1"/>
      </tp>
      <tp>
        <v>1.0065042442000001</v>
        <stp/>
        <stp>StudyData</stp>
        <stp>S.CPRT</stp>
        <stp>StdDev</stp>
        <stp>InputChoice=Close,Period1=21</stp>
        <stp>STDDEV</stp>
        <stp>D</stp>
        <stp/>
        <stp>all</stp>
        <stp/>
        <stp/>
        <stp/>
        <stp>T</stp>
        <tr r="Q113" s="1"/>
      </tp>
      <tp>
        <v>3.0450499588</v>
        <stp/>
        <stp>StudyData</stp>
        <stp>S.CVNA</stp>
        <stp>StdDev</stp>
        <stp>InputChoice=Close,Period1=21</stp>
        <stp>STDDEV</stp>
        <stp>D</stp>
        <stp/>
        <stp>all</stp>
        <stp/>
        <stp/>
        <stp/>
        <stp>T</stp>
        <tr r="Q125" s="1"/>
      </tp>
      <tp>
        <v>13.066988698699999</v>
        <stp/>
        <stp>StudyData</stp>
        <stp>S.CTAS</stp>
        <stp>StdDev</stp>
        <stp>InputChoice=Close,Period1=21</stp>
        <stp>STDDEV</stp>
        <stp>D</stp>
        <stp/>
        <stp>all</stp>
        <stp/>
        <stp/>
        <stp/>
        <stp>T</stp>
        <tr r="Q122" s="1"/>
      </tp>
      <tp>
        <v>1.9647647901</v>
        <stp/>
        <stp>StudyData</stp>
        <stp>S.CTVA</stp>
        <stp>StdDev</stp>
        <stp>InputChoice=Close,Period1=21</stp>
        <stp>STDDEV</stp>
        <stp>D</stp>
        <stp/>
        <stp>all</stp>
        <stp/>
        <stp/>
        <stp/>
        <stp>T</stp>
        <tr r="Q124" s="1"/>
      </tp>
      <tp>
        <v>1.9556112648999999</v>
        <stp/>
        <stp>StudyData</stp>
        <stp>S.CTSH</stp>
        <stp>StdDev</stp>
        <stp>InputChoice=Close,Period1=21</stp>
        <stp>STDDEV</stp>
        <stp>D</stp>
        <stp/>
        <stp>all</stp>
        <stp/>
        <stp/>
        <stp/>
        <stp>T</stp>
        <tr r="Q123" s="1"/>
      </tp>
      <tp>
        <v>1343.2157142857</v>
        <stp/>
        <stp>StudyData</stp>
        <stp>S.MPWR</stp>
        <stp>MA</stp>
        <stp>InputChoice=Close,MAType=Sim,Period=21</stp>
        <stp>MA</stp>
        <stp>D</stp>
        <stp/>
        <stp>all</stp>
        <stp/>
        <stp/>
        <stp/>
        <stp>T</stp>
        <tr r="P316" s="1"/>
      </tp>
      <tp>
        <v>-0.17509527242764619</v>
        <stp/>
        <stp>StudyData</stp>
        <stp>S.WYNN</stp>
        <stp>PCB</stp>
        <stp>BaseType=Index,Index=1</stp>
        <stp>Close</stp>
        <stp>Q</stp>
        <stp>0</stp>
        <stp>all</stp>
        <stp/>
        <stp/>
        <stp/>
        <stp>T</stp>
        <tr r="K496" s="1"/>
      </tp>
      <tp>
        <v>0.28973509933774949</v>
        <stp/>
        <stp>StudyData</stp>
        <stp>S.WYNN</stp>
        <stp>PCB</stp>
        <stp>BaseType=Index,Index=1</stp>
        <stp>Close</stp>
        <stp>W</stp>
        <stp>0</stp>
        <stp>all</stp>
        <stp/>
        <stp/>
        <stp/>
        <stp>T</stp>
        <tr r="I496" s="1"/>
      </tp>
      <tp>
        <v>-19.454832543837778</v>
        <stp/>
        <stp>StudyData</stp>
        <stp>S.WYNN</stp>
        <stp>PCB</stp>
        <stp>BaseType=Index,Index=1</stp>
        <stp>Close</stp>
        <stp>A</stp>
        <stp>0</stp>
        <stp>all</stp>
        <stp/>
        <stp/>
        <stp/>
        <stp>T</stp>
        <tr r="L496" s="1"/>
      </tp>
      <tp>
        <v>-0.17509527242764619</v>
        <stp/>
        <stp>StudyData</stp>
        <stp>S.WYNN</stp>
        <stp>PCB</stp>
        <stp>BaseType=Index,Index=1</stp>
        <stp>Close</stp>
        <stp>M</stp>
        <stp>0</stp>
        <stp>all</stp>
        <stp/>
        <stp/>
        <stp/>
        <stp>T</stp>
        <tr r="J496" s="1"/>
      </tp>
      <tp>
        <v>11.305453967244393</v>
        <stp/>
        <stp>StudyData</stp>
        <stp>S.VRSN</stp>
        <stp>PCB</stp>
        <stp>BaseType=Index,Index=1</stp>
        <stp>Close</stp>
        <stp>M</stp>
        <stp>0</stp>
        <stp>all</stp>
        <stp/>
        <stp/>
        <stp/>
        <stp>T</stp>
        <tr r="J473" s="1"/>
      </tp>
      <tp>
        <v>15.250051450915819</v>
        <stp/>
        <stp>StudyData</stp>
        <stp>S.VRSN</stp>
        <stp>PCB</stp>
        <stp>BaseType=Index,Index=1</stp>
        <stp>Close</stp>
        <stp>A</stp>
        <stp>0</stp>
        <stp>all</stp>
        <stp/>
        <stp/>
        <stp/>
        <stp>T</stp>
        <tr r="L473" s="1"/>
      </tp>
      <tp>
        <v>0.84275732910753243</v>
        <stp/>
        <stp>StudyData</stp>
        <stp>S.VRSN</stp>
        <stp>PCB</stp>
        <stp>BaseType=Index,Index=1</stp>
        <stp>Close</stp>
        <stp>W</stp>
        <stp>0</stp>
        <stp>all</stp>
        <stp/>
        <stp/>
        <stp/>
        <stp>T</stp>
        <tr r="I473" s="1"/>
      </tp>
      <tp>
        <v>11.305453967244393</v>
        <stp/>
        <stp>StudyData</stp>
        <stp>S.VRSN</stp>
        <stp>PCB</stp>
        <stp>BaseType=Index,Index=1</stp>
        <stp>Close</stp>
        <stp>Q</stp>
        <stp>0</stp>
        <stp>all</stp>
        <stp/>
        <stp/>
        <stp/>
        <stp>T</stp>
        <tr r="K473" s="1"/>
      </tp>
      <tp>
        <v>5.2073644032459878</v>
        <stp/>
        <stp>StudyData</stp>
        <stp>S.REGN</stp>
        <stp>PCB</stp>
        <stp>BaseType=Index,Index=1</stp>
        <stp>Close</stp>
        <stp>Q</stp>
        <stp>0</stp>
        <stp>all</stp>
        <stp/>
        <stp/>
        <stp/>
        <stp>T</stp>
        <tr r="K390" s="1"/>
      </tp>
      <tp>
        <v>-3.0560522543557704</v>
        <stp/>
        <stp>StudyData</stp>
        <stp>S.REGN</stp>
        <stp>PCB</stp>
        <stp>BaseType=Index,Index=1</stp>
        <stp>Close</stp>
        <stp>W</stp>
        <stp>0</stp>
        <stp>all</stp>
        <stp/>
        <stp/>
        <stp/>
        <stp>T</stp>
        <tr r="I390" s="1"/>
      </tp>
      <tp>
        <v>5.2073644032459878</v>
        <stp/>
        <stp>StudyData</stp>
        <stp>S.REGN</stp>
        <stp>PCB</stp>
        <stp>BaseType=Index,Index=1</stp>
        <stp>Close</stp>
        <stp>M</stp>
        <stp>0</stp>
        <stp>all</stp>
        <stp/>
        <stp/>
        <stp/>
        <stp>T</stp>
        <tr r="J390" s="1"/>
      </tp>
      <tp>
        <v>-15.010299661860158</v>
        <stp/>
        <stp>StudyData</stp>
        <stp>S.REGN</stp>
        <stp>PCB</stp>
        <stp>BaseType=Index,Index=1</stp>
        <stp>Close</stp>
        <stp>A</stp>
        <stp>0</stp>
        <stp>all</stp>
        <stp/>
        <stp/>
        <stp/>
        <stp>T</stp>
        <tr r="L390" s="1"/>
      </tp>
      <tp>
        <v>2.3111896943672683</v>
        <stp/>
        <stp>StudyData</stp>
        <stp>S.GRMN</stp>
        <stp>PCB</stp>
        <stp>BaseType=Index,Index=1</stp>
        <stp>Close</stp>
        <stp>Q</stp>
        <stp>0</stp>
        <stp>all</stp>
        <stp/>
        <stp/>
        <stp/>
        <stp>T</stp>
        <tr r="K218" s="1"/>
      </tp>
      <tp>
        <v>-2.6166052251963459</v>
        <stp/>
        <stp>StudyData</stp>
        <stp>S.GRMN</stp>
        <stp>PCB</stp>
        <stp>BaseType=Index,Index=1</stp>
        <stp>Close</stp>
        <stp>W</stp>
        <stp>0</stp>
        <stp>all</stp>
        <stp/>
        <stp/>
        <stp/>
        <stp>T</stp>
        <tr r="I218" s="1"/>
      </tp>
      <tp>
        <v>19.807739709144691</v>
        <stp/>
        <stp>StudyData</stp>
        <stp>S.GRMN</stp>
        <stp>PCB</stp>
        <stp>BaseType=Index,Index=1</stp>
        <stp>Close</stp>
        <stp>A</stp>
        <stp>0</stp>
        <stp>all</stp>
        <stp/>
        <stp/>
        <stp/>
        <stp>T</stp>
        <tr r="L218" s="1"/>
      </tp>
      <tp>
        <v>2.3111896943672683</v>
        <stp/>
        <stp>StudyData</stp>
        <stp>S.GRMN</stp>
        <stp>PCB</stp>
        <stp>BaseType=Index,Index=1</stp>
        <stp>Close</stp>
        <stp>M</stp>
        <stp>0</stp>
        <stp>all</stp>
        <stp/>
        <stp/>
        <stp/>
        <stp>T</stp>
        <tr r="J218" s="1"/>
      </tp>
      <tp>
        <v>-0.97829953753113119</v>
        <stp/>
        <stp>StudyData</stp>
        <stp>S.ALGN</stp>
        <stp>PCB</stp>
        <stp>BaseType=Index,Index=1</stp>
        <stp>Close</stp>
        <stp>Q</stp>
        <stp>0</stp>
        <stp>all</stp>
        <stp/>
        <stp/>
        <stp/>
        <stp>T</stp>
        <tr r="K23" s="1"/>
      </tp>
      <tp>
        <v>-5.5159538357094373</v>
        <stp/>
        <stp>StudyData</stp>
        <stp>S.ALGN</stp>
        <stp>PCB</stp>
        <stp>BaseType=Index,Index=1</stp>
        <stp>Close</stp>
        <stp>W</stp>
        <stp>0</stp>
        <stp>all</stp>
        <stp/>
        <stp/>
        <stp/>
        <stp>T</stp>
        <tr r="I23" s="1"/>
      </tp>
      <tp>
        <v>-0.97829953753113119</v>
        <stp/>
        <stp>StudyData</stp>
        <stp>S.ALGN</stp>
        <stp>PCB</stp>
        <stp>BaseType=Index,Index=1</stp>
        <stp>Close</stp>
        <stp>M</stp>
        <stp>0</stp>
        <stp>all</stp>
        <stp/>
        <stp/>
        <stp/>
        <stp>T</stp>
        <tr r="J23" s="1"/>
      </tp>
      <tp>
        <v>6.9548511047070027</v>
        <stp/>
        <stp>StudyData</stp>
        <stp>S.ALGN</stp>
        <stp>PCB</stp>
        <stp>BaseType=Index,Index=1</stp>
        <stp>Close</stp>
        <stp>A</stp>
        <stp>0</stp>
        <stp>all</stp>
        <stp/>
        <stp/>
        <stp/>
        <stp>T</stp>
        <tr r="L23" s="1"/>
      </tp>
      <tp>
        <v>0.5588770470496579</v>
        <stp/>
        <stp>StudyData</stp>
        <stp>S.AMZN</stp>
        <stp>PCB</stp>
        <stp>BaseType=Index,Index=1</stp>
        <stp>Close</stp>
        <stp>A</stp>
        <stp>0</stp>
        <stp>all</stp>
        <stp/>
        <stp/>
        <stp/>
        <stp>T</stp>
        <tr r="L33" s="1"/>
      </tp>
      <tp>
        <v>-2.6139128975413235</v>
        <stp/>
        <stp>StudyData</stp>
        <stp>S.AMZN</stp>
        <stp>PCB</stp>
        <stp>BaseType=Index,Index=1</stp>
        <stp>Close</stp>
        <stp>M</stp>
        <stp>0</stp>
        <stp>all</stp>
        <stp/>
        <stp/>
        <stp/>
        <stp>T</stp>
        <tr r="J33" s="1"/>
      </tp>
      <tp>
        <v>3.8440296034463759</v>
        <stp/>
        <stp>StudyData</stp>
        <stp>S.AMGN</stp>
        <stp>PCB</stp>
        <stp>BaseType=Index,Index=1</stp>
        <stp>Close</stp>
        <stp>Q</stp>
        <stp>0</stp>
        <stp>all</stp>
        <stp/>
        <stp/>
        <stp/>
        <stp>T</stp>
        <tr r="K30" s="1"/>
      </tp>
      <tp>
        <v>2.6618253296568293</v>
        <stp/>
        <stp>StudyData</stp>
        <stp>S.AMGN</stp>
        <stp>PCB</stp>
        <stp>BaseType=Index,Index=1</stp>
        <stp>Close</stp>
        <stp>W</stp>
        <stp>0</stp>
        <stp>all</stp>
        <stp/>
        <stp/>
        <stp/>
        <stp>T</stp>
        <tr r="I30" s="1"/>
      </tp>
      <tp>
        <v>-6.1157626501638163</v>
        <stp/>
        <stp>StudyData</stp>
        <stp>S.AMZN</stp>
        <stp>PCB</stp>
        <stp>BaseType=Index,Index=1</stp>
        <stp>Close</stp>
        <stp>W</stp>
        <stp>0</stp>
        <stp>all</stp>
        <stp/>
        <stp/>
        <stp/>
        <stp>T</stp>
        <tr r="I33" s="1"/>
      </tp>
      <tp>
        <v>-2.6139128975413235</v>
        <stp/>
        <stp>StudyData</stp>
        <stp>S.AMZN</stp>
        <stp>PCB</stp>
        <stp>BaseType=Index,Index=1</stp>
        <stp>Close</stp>
        <stp>Q</stp>
        <stp>0</stp>
        <stp>all</stp>
        <stp/>
        <stp/>
        <stp/>
        <stp>T</stp>
        <tr r="K33" s="1"/>
      </tp>
      <tp>
        <v>3.8440296034463759</v>
        <stp/>
        <stp>StudyData</stp>
        <stp>S.AMGN</stp>
        <stp>PCB</stp>
        <stp>BaseType=Index,Index=1</stp>
        <stp>Close</stp>
        <stp>M</stp>
        <stp>0</stp>
        <stp>all</stp>
        <stp/>
        <stp/>
        <stp/>
        <stp>T</stp>
        <tr r="J30" s="1"/>
      </tp>
      <tp>
        <v>14.888026641410288</v>
        <stp/>
        <stp>StudyData</stp>
        <stp>S.AMGN</stp>
        <stp>PCB</stp>
        <stp>BaseType=Index,Index=1</stp>
        <stp>Close</stp>
        <stp>A</stp>
        <stp>0</stp>
        <stp>all</stp>
        <stp/>
        <stp/>
        <stp/>
        <stp>T</stp>
        <tr r="L30" s="1"/>
      </tp>
      <tp>
        <v>-10.394035068942754</v>
        <stp/>
        <stp>StudyData</stp>
        <stp>S.AXON</stp>
        <stp>PCB</stp>
        <stp>BaseType=Index,Index=1</stp>
        <stp>Close</stp>
        <stp>Q</stp>
        <stp>0</stp>
        <stp>all</stp>
        <stp/>
        <stp/>
        <stp/>
        <stp>T</stp>
        <tr r="K50" s="1"/>
      </tp>
      <tp>
        <v>-1.5560084659402675</v>
        <stp/>
        <stp>StudyData</stp>
        <stp>S.AXON</stp>
        <stp>PCB</stp>
        <stp>BaseType=Index,Index=1</stp>
        <stp>Close</stp>
        <stp>W</stp>
        <stp>0</stp>
        <stp>all</stp>
        <stp/>
        <stp/>
        <stp/>
        <stp>T</stp>
        <tr r="I50" s="1"/>
      </tp>
      <tp>
        <v>-11.548958498406499</v>
        <stp/>
        <stp>StudyData</stp>
        <stp>S.AXON</stp>
        <stp>PCB</stp>
        <stp>BaseType=Index,Index=1</stp>
        <stp>Close</stp>
        <stp>A</stp>
        <stp>0</stp>
        <stp>all</stp>
        <stp/>
        <stp/>
        <stp/>
        <stp>T</stp>
        <tr r="L50" s="1"/>
      </tp>
      <tp>
        <v>-10.394035068942754</v>
        <stp/>
        <stp>StudyData</stp>
        <stp>S.AXON</stp>
        <stp>PCB</stp>
        <stp>BaseType=Index,Index=1</stp>
        <stp>Close</stp>
        <stp>M</stp>
        <stp>0</stp>
        <stp>all</stp>
        <stp/>
        <stp/>
        <stp/>
        <stp>T</stp>
        <tr r="J50" s="1"/>
      </tp>
      <tp>
        <v>-20.303326810176117</v>
        <stp/>
        <stp>StudyData</stp>
        <stp>S.CIEN</stp>
        <stp>PCB</stp>
        <stp>BaseType=Index,Index=1</stp>
        <stp>Close</stp>
        <stp>Q</stp>
        <stp>0</stp>
        <stp>all</stp>
        <stp/>
        <stp/>
        <stp/>
        <stp>T</stp>
        <tr r="K94" s="1"/>
      </tp>
      <tp>
        <v>4.420287919660268</v>
        <stp/>
        <stp>StudyData</stp>
        <stp>S.CIEN</stp>
        <stp>PCB</stp>
        <stp>BaseType=Index,Index=1</stp>
        <stp>Close</stp>
        <stp>W</stp>
        <stp>0</stp>
        <stp>all</stp>
        <stp/>
        <stp/>
        <stp/>
        <stp>T</stp>
        <tr r="I94" s="1"/>
      </tp>
      <tp>
        <v>-20.303326810176117</v>
        <stp/>
        <stp>StudyData</stp>
        <stp>S.CIEN</stp>
        <stp>PCB</stp>
        <stp>BaseType=Index,Index=1</stp>
        <stp>Close</stp>
        <stp>M</stp>
        <stp>0</stp>
        <stp>all</stp>
        <stp/>
        <stp/>
        <stp/>
        <stp>T</stp>
        <tr r="J94" s="1"/>
      </tp>
      <tp>
        <v>67.169795185359405</v>
        <stp/>
        <stp>StudyData</stp>
        <stp>S.CIEN</stp>
        <stp>PCB</stp>
        <stp>BaseType=Index,Index=1</stp>
        <stp>Close</stp>
        <stp>A</stp>
        <stp>0</stp>
        <stp>all</stp>
        <stp/>
        <stp/>
        <stp/>
        <stp>T</stp>
        <tr r="L94" s="1"/>
      </tp>
      <tp>
        <v>0.74465376782076587</v>
        <stp/>
        <stp>StudyData</stp>
        <stp>S.COIN</stp>
        <stp>PCB</stp>
        <stp>BaseType=Index,Index=1</stp>
        <stp>Close</stp>
        <stp>W</stp>
        <stp>0</stp>
        <stp>all</stp>
        <stp/>
        <stp/>
        <stp/>
        <stp>T</stp>
        <tr r="I107" s="1"/>
      </tp>
      <tp>
        <v>8.2768999247554511</v>
        <stp/>
        <stp>StudyData</stp>
        <stp>S.COIN</stp>
        <stp>PCB</stp>
        <stp>BaseType=Index,Index=1</stp>
        <stp>Close</stp>
        <stp>Q</stp>
        <stp>0</stp>
        <stp>all</stp>
        <stp/>
        <stp/>
        <stp/>
        <stp>T</stp>
        <tr r="K107" s="1"/>
      </tp>
      <tp>
        <v>-30.00353763155568</v>
        <stp/>
        <stp>StudyData</stp>
        <stp>S.COIN</stp>
        <stp>PCB</stp>
        <stp>BaseType=Index,Index=1</stp>
        <stp>Close</stp>
        <stp>A</stp>
        <stp>0</stp>
        <stp>all</stp>
        <stp/>
        <stp/>
        <stp/>
        <stp>T</stp>
        <tr r="L107" s="1"/>
      </tp>
      <tp>
        <v>8.2768999247554511</v>
        <stp/>
        <stp>StudyData</stp>
        <stp>S.COIN</stp>
        <stp>PCB</stp>
        <stp>BaseType=Index,Index=1</stp>
        <stp>Close</stp>
        <stp>M</stp>
        <stp>0</stp>
        <stp>all</stp>
        <stp/>
        <stp/>
        <stp/>
        <stp>T</stp>
        <tr r="J107" s="1"/>
      </tp>
      <tp>
        <v>192.20476190479999</v>
        <stp/>
        <stp>StudyData</stp>
        <stp>S.CRWD</stp>
        <stp>MA</stp>
        <stp>InputChoice=Close,MAType=Sim,Period=21</stp>
        <stp>MA</stp>
        <stp>D</stp>
        <stp/>
        <stp>all</stp>
        <stp/>
        <stp/>
        <stp/>
        <stp>T</stp>
        <tr r="P118" s="1"/>
      </tp>
      <tp>
        <v>-1.9622791607279049</v>
        <stp/>
        <stp>StudyData</stp>
        <stp>S.NDSN</stp>
        <stp>PCB</stp>
        <stp>BaseType=Index,Index=1</stp>
        <stp>Close</stp>
        <stp>M</stp>
        <stp>0</stp>
        <stp>all</stp>
        <stp/>
        <stp/>
        <stp/>
        <stp>T</stp>
        <tr r="J330" s="1"/>
      </tp>
      <tp>
        <v>23.017094372582445</v>
        <stp/>
        <stp>StudyData</stp>
        <stp>S.NDSN</stp>
        <stp>PCB</stp>
        <stp>BaseType=Index,Index=1</stp>
        <stp>Close</stp>
        <stp>A</stp>
        <stp>0</stp>
        <stp>all</stp>
        <stp/>
        <stp/>
        <stp/>
        <stp>T</stp>
        <tr r="L330" s="1"/>
      </tp>
      <tp>
        <v>2.3496435739497414</v>
        <stp/>
        <stp>StudyData</stp>
        <stp>S.NDSN</stp>
        <stp>PCB</stp>
        <stp>BaseType=Index,Index=1</stp>
        <stp>Close</stp>
        <stp>W</stp>
        <stp>0</stp>
        <stp>all</stp>
        <stp/>
        <stp/>
        <stp/>
        <stp>T</stp>
        <tr r="I330" s="1"/>
      </tp>
      <tp>
        <v>-1.9622791607279049</v>
        <stp/>
        <stp>StudyData</stp>
        <stp>S.NDSN</stp>
        <stp>PCB</stp>
        <stp>BaseType=Index,Index=1</stp>
        <stp>Close</stp>
        <stp>Q</stp>
        <stp>0</stp>
        <stp>all</stp>
        <stp/>
        <stp/>
        <stp/>
        <stp>T</stp>
        <tr r="K330" s="1"/>
      </tp>
      <tp>
        <v>-4.8767123287671259</v>
        <stp/>
        <stp>StudyData</stp>
        <stp>S.HBAN</stp>
        <stp>PCB</stp>
        <stp>BaseType=Index,Index=1</stp>
        <stp>Close</stp>
        <stp>W</stp>
        <stp>0</stp>
        <stp>all</stp>
        <stp/>
        <stp/>
        <stp/>
        <stp>T</stp>
        <tr r="I223" s="1"/>
      </tp>
      <tp>
        <v>-2.0868584320361023</v>
        <stp/>
        <stp>StudyData</stp>
        <stp>S.HBAN</stp>
        <stp>PCB</stp>
        <stp>BaseType=Index,Index=1</stp>
        <stp>Close</stp>
        <stp>Q</stp>
        <stp>0</stp>
        <stp>all</stp>
        <stp/>
        <stp/>
        <stp/>
        <stp>T</stp>
        <tr r="K223" s="1"/>
      </tp>
      <tp>
        <v>-2.0868584320361023</v>
        <stp/>
        <stp>StudyData</stp>
        <stp>S.HBAN</stp>
        <stp>PCB</stp>
        <stp>BaseType=Index,Index=1</stp>
        <stp>Close</stp>
        <stp>M</stp>
        <stp>0</stp>
        <stp>all</stp>
        <stp/>
        <stp/>
        <stp/>
        <stp>T</stp>
        <tr r="J223" s="1"/>
      </tp>
      <tp>
        <v>5.7636887608057699E-2</v>
        <stp/>
        <stp>StudyData</stp>
        <stp>S.HBAN</stp>
        <stp>PCB</stp>
        <stp>BaseType=Index,Index=1</stp>
        <stp>Close</stp>
        <stp>A</stp>
        <stp>0</stp>
        <stp>all</stp>
        <stp/>
        <stp/>
        <stp/>
        <stp>T</stp>
        <tr r="L223" s="1"/>
      </tp>
      <tp>
        <v>243.24476190479999</v>
        <stp/>
        <stp>StudyData</stp>
        <stp>S.TTWO</stp>
        <stp>MA</stp>
        <stp>InputChoice=Close,MAType=Sim,Period=21</stp>
        <stp>MA</stp>
        <stp>D</stp>
        <stp/>
        <stp>all</stp>
        <stp/>
        <stp/>
        <stp/>
        <stp>T</stp>
        <tr r="P452" s="1"/>
      </tp>
      <tp>
        <v>0.9249330429</v>
        <stp/>
        <stp>StudyData</stp>
        <stp>S.BALL</stp>
        <stp>StdDev</stp>
        <stp>InputChoice=Close,Period1=21</stp>
        <stp>STDDEV</stp>
        <stp>D</stp>
        <stp/>
        <stp>all</stp>
        <stp/>
        <stp/>
        <stp/>
        <stp>T</stp>
        <tr r="Q55" s="1"/>
      </tp>
      <tp>
        <v>3.3455375904000002</v>
        <stp/>
        <stp>StudyData</stp>
        <stp>S.BKNG</stp>
        <stp>StdDev</stp>
        <stp>InputChoice=Close,Period1=21</stp>
        <stp>STDDEV</stp>
        <stp>D</stp>
        <stp/>
        <stp>all</stp>
        <stp/>
        <stp/>
        <stp/>
        <stp>T</stp>
        <tr r="Q63" s="1"/>
      </tp>
      <tp>
        <v>6.9407391766000002</v>
        <stp/>
        <stp>StudyData</stp>
        <stp>S.BIIB</stp>
        <stp>StdDev</stp>
        <stp>InputChoice=Close,Period1=21</stp>
        <stp>STDDEV</stp>
        <stp>D</stp>
        <stp/>
        <stp>all</stp>
        <stp/>
        <stp/>
        <stp/>
        <stp>T</stp>
        <tr r="Q62" s="1"/>
      </tp>
      <tp>
        <v>6.6831908139999996</v>
        <stp/>
        <stp>StudyData</stp>
        <stp>S.BLDR</stp>
        <stp>StdDev</stp>
        <stp>InputChoice=Close,Period1=21</stp>
        <stp>STDDEV</stp>
        <stp>D</stp>
        <stp/>
        <stp>all</stp>
        <stp/>
        <stp/>
        <stp/>
        <stp>T</stp>
        <tr r="Q65" s="1"/>
      </tp>
      <tp>
        <v>5.6511145129000004</v>
        <stp/>
        <stp>StudyData</stp>
        <stp>S.BRKB</stp>
        <stp>StdDev</stp>
        <stp>InputChoice=Close,Period1=21</stp>
        <stp>STDDEV</stp>
        <stp>D</stp>
        <stp/>
        <stp>all</stp>
        <stp/>
        <stp/>
        <stp/>
        <stp>T</stp>
        <tr r="Q70" s="1"/>
      </tp>
      <tp>
        <v>126.9176190476</v>
        <stp/>
        <stp>StudyData</stp>
        <stp>S.PLTR</stp>
        <stp>MA</stp>
        <stp>InputChoice=Close,MAType=Sim,Period=21</stp>
        <stp>MA</stp>
        <stp>D</stp>
        <stp/>
        <stp>all</stp>
        <stp/>
        <stp/>
        <stp/>
        <stp>T</stp>
        <tr r="P371" s="1"/>
      </tp>
      <tp>
        <v>123.2919047619</v>
        <stp/>
        <stp>StudyData</stp>
        <stp>S.DLTR</stp>
        <stp>MA</stp>
        <stp>InputChoice=Close,MAType=Sim,Period=21</stp>
        <stp>MA</stp>
        <stp>D</stp>
        <stp/>
        <stp>all</stp>
        <stp/>
        <stp/>
        <stp/>
        <stp>T</stp>
        <tr r="P142" s="1"/>
      </tp>
      <tp>
        <v>132.95190476190001</v>
        <stp/>
        <stp>StudyData</stp>
        <stp>S.CHTR</stp>
        <stp>MA</stp>
        <stp>InputChoice=Close,MAType=Sim,Period=21</stp>
        <stp>MA</stp>
        <stp>D</stp>
        <stp/>
        <stp>all</stp>
        <stp/>
        <stp/>
        <stp/>
        <stp>T</stp>
        <tr r="P92" s="1"/>
      </tp>
      <tp>
        <v>-9.6433789707235213</v>
        <stp/>
        <stp>StudyData</stp>
        <stp>S.QCOM</stp>
        <stp>PCB</stp>
        <stp>BaseType=Index,Index=1</stp>
        <stp>Close</stp>
        <stp>Q</stp>
        <stp>0</stp>
        <stp>all</stp>
        <stp/>
        <stp/>
        <stp/>
        <stp>T</stp>
        <tr r="K387" s="1"/>
      </tp>
      <tp>
        <v>-2.8000931423914324</v>
        <stp/>
        <stp>StudyData</stp>
        <stp>S.QCOM</stp>
        <stp>PCB</stp>
        <stp>BaseType=Index,Index=1</stp>
        <stp>Close</stp>
        <stp>W</stp>
        <stp>0</stp>
        <stp>all</stp>
        <stp/>
        <stp/>
        <stp/>
        <stp>T</stp>
        <tr r="I387" s="1"/>
      </tp>
      <tp>
        <v>-2.385267465653325</v>
        <stp/>
        <stp>StudyData</stp>
        <stp>S.QCOM</stp>
        <stp>PCB</stp>
        <stp>BaseType=Index,Index=1</stp>
        <stp>Close</stp>
        <stp>A</stp>
        <stp>0</stp>
        <stp>all</stp>
        <stp/>
        <stp/>
        <stp/>
        <stp>T</stp>
        <tr r="L387" s="1"/>
      </tp>
      <tp>
        <v>-9.6433789707235213</v>
        <stp/>
        <stp>StudyData</stp>
        <stp>S.QCOM</stp>
        <stp>PCB</stp>
        <stp>BaseType=Index,Index=1</stp>
        <stp>Close</stp>
        <stp>M</stp>
        <stp>0</stp>
        <stp>all</stp>
        <stp/>
        <stp/>
        <stp/>
        <stp>T</stp>
        <tr r="J387" s="1"/>
      </tp>
      <tp>
        <v>58.986666666700003</v>
        <stp/>
        <stp>StudyData</stp>
        <stp>S.APTV</stp>
        <stp>MA</stp>
        <stp>InputChoice=Close,MAType=Sim,Period=21</stp>
        <stp>MA</stp>
        <stp>D</stp>
        <stp/>
        <stp>all</stp>
        <stp/>
        <stp/>
        <stp/>
        <stp>T</stp>
        <tr r="P42" s="1"/>
      </tp>
      <tp>
        <v>278.58142857140001</v>
        <stp/>
        <stp>StudyData</stp>
        <stp>S.INTU</stp>
        <stp>MA</stp>
        <stp>InputChoice=Close,MAType=Sim,Period=21</stp>
        <stp>MA</stp>
        <stp>D</stp>
        <stp/>
        <stp>all</stp>
        <stp/>
        <stp/>
        <stp/>
        <stp>T</stp>
        <tr r="P249" s="1"/>
      </tp>
      <tp>
        <v>491.28333333329999</v>
        <stp/>
        <stp>StudyData</stp>
        <stp>S.VRTX</stp>
        <stp>MA</stp>
        <stp>InputChoice=Close,MAType=Sim,Period=21</stp>
        <stp>MA</stp>
        <stp>D</stp>
        <stp/>
        <stp>all</stp>
        <stp/>
        <stp/>
        <stp/>
        <stp>T</stp>
        <tr r="P475" s="1"/>
      </tp>
      <tp>
        <v>111.51761904759999</v>
        <stp/>
        <stp>StudyData</stp>
        <stp>S.RVTY</stp>
        <stp>MA</stp>
        <stp>InputChoice=Close,MAType=Sim,Period=21</stp>
        <stp>MA</stp>
        <stp>D</stp>
        <stp/>
        <stp>all</stp>
        <stp/>
        <stp/>
        <stp/>
        <stp>T</stp>
        <tr r="P401" s="1"/>
      </tp>
      <tp>
        <v>57.263809523799999</v>
        <stp/>
        <stp>StudyData</stp>
        <stp>S.FITB</stp>
        <stp>MA</stp>
        <stp>InputChoice=Close,MAType=Sim,Period=21</stp>
        <stp>MA</stp>
        <stp>D</stp>
        <stp/>
        <stp>all</stp>
        <stp/>
        <stp/>
        <stp/>
        <stp>T</stp>
        <tr r="P193" s="1"/>
      </tp>
      <tp>
        <v>-6.6666666666666652</v>
        <stp/>
        <stp>StudyData</stp>
        <stp>S.DXCM</stp>
        <stp>PCB</stp>
        <stp>BaseType=Index,Index=1</stp>
        <stp>Close</stp>
        <stp>W</stp>
        <stp>0</stp>
        <stp>all</stp>
        <stp/>
        <stp/>
        <stp/>
        <stp>T</stp>
        <tr r="I152" s="1"/>
      </tp>
      <tp>
        <v>6.2212323682257047</v>
        <stp/>
        <stp>StudyData</stp>
        <stp>S.DXCM</stp>
        <stp>PCB</stp>
        <stp>BaseType=Index,Index=1</stp>
        <stp>Close</stp>
        <stp>Q</stp>
        <stp>0</stp>
        <stp>all</stp>
        <stp/>
        <stp/>
        <stp/>
        <stp>T</stp>
        <tr r="K152" s="1"/>
      </tp>
      <tp>
        <v>6.2212323682257047</v>
        <stp/>
        <stp>StudyData</stp>
        <stp>S.DXCM</stp>
        <stp>PCB</stp>
        <stp>BaseType=Index,Index=1</stp>
        <stp>Close</stp>
        <stp>M</stp>
        <stp>0</stp>
        <stp>all</stp>
        <stp/>
        <stp/>
        <stp/>
        <stp>T</stp>
        <tr r="J152" s="1"/>
      </tp>
      <tp>
        <v>7.7896640048214572</v>
        <stp/>
        <stp>StudyData</stp>
        <stp>S.DXCM</stp>
        <stp>PCB</stp>
        <stp>BaseType=Index,Index=1</stp>
        <stp>Close</stp>
        <stp>A</stp>
        <stp>0</stp>
        <stp>all</stp>
        <stp/>
        <stp/>
        <stp/>
        <stp>T</stp>
        <tr r="L152" s="1"/>
      </tp>
      <tp>
        <v>111.84238095240001</v>
        <stp/>
        <stp>StudyData</stp>
        <stp>S.INTC</stp>
        <stp>MA</stp>
        <stp>InputChoice=Close,MAType=Sim,Period=21</stp>
        <stp>MA</stp>
        <stp>D</stp>
        <stp/>
        <stp>all</stp>
        <stp/>
        <stp/>
        <stp/>
        <stp>T</stp>
        <tr r="P248" s="1"/>
      </tp>
      <tp>
        <v>470.11428571430002</v>
        <stp/>
        <stp>StudyData</stp>
        <stp>S.ULTA</stp>
        <stp>MA</stp>
        <stp>InputChoice=Close,MAType=Sim,Period=21</stp>
        <stp>MA</stp>
        <stp>D</stp>
        <stp/>
        <stp>all</stp>
        <stp/>
        <stp/>
        <stp/>
        <stp>T</stp>
        <tr r="P460" s="1"/>
      </tp>
      <tp>
        <v>617.25</v>
        <stp/>
        <stp>StudyData</stp>
        <stp>S.META</stp>
        <stp>MA</stp>
        <stp>InputChoice=Close,MAType=Sim,Period=21</stp>
        <stp>MA</stp>
        <stp>D</stp>
        <stp/>
        <stp>all</stp>
        <stp/>
        <stp/>
        <stp/>
        <stp>T</stp>
        <tr r="P307" s="1"/>
      </tp>
      <tp>
        <v>-4.010316998086358</v>
        <stp/>
        <stp>StudyData</stp>
        <stp>S.AKAM</stp>
        <stp>PCB</stp>
        <stp>BaseType=Index,Index=1</stp>
        <stp>Close</stp>
        <stp>W</stp>
        <stp>0</stp>
        <stp>all</stp>
        <stp/>
        <stp/>
        <stp/>
        <stp>T</stp>
        <tr r="I21" s="1"/>
      </tp>
      <tp>
        <v>-2.4025040182725683</v>
        <stp/>
        <stp>StudyData</stp>
        <stp>S.AKAM</stp>
        <stp>PCB</stp>
        <stp>BaseType=Index,Index=1</stp>
        <stp>Close</stp>
        <stp>Q</stp>
        <stp>0</stp>
        <stp>all</stp>
        <stp/>
        <stp/>
        <stp/>
        <stp>T</stp>
        <tr r="K21" s="1"/>
      </tp>
      <tp>
        <v>-2.4025040182725683</v>
        <stp/>
        <stp>StudyData</stp>
        <stp>S.AKAM</stp>
        <stp>PCB</stp>
        <stp>BaseType=Index,Index=1</stp>
        <stp>Close</stp>
        <stp>M</stp>
        <stp>0</stp>
        <stp>all</stp>
        <stp/>
        <stp/>
        <stp/>
        <stp>T</stp>
        <tr r="J21" s="1"/>
      </tp>
      <tp>
        <v>32.229226361031522</v>
        <stp/>
        <stp>StudyData</stp>
        <stp>S.AKAM</stp>
        <stp>PCB</stp>
        <stp>BaseType=Index,Index=1</stp>
        <stp>Close</stp>
        <stp>A</stp>
        <stp>0</stp>
        <stp>all</stp>
        <stp/>
        <stp/>
        <stp/>
        <stp>T</stp>
        <tr r="L21" s="1"/>
      </tp>
      <tp>
        <v>783.16047619050005</v>
        <stp/>
        <stp>StudyData</stp>
        <stp>S.LITE</stp>
        <stp>MA</stp>
        <stp>InputChoice=Close,MAType=Sim,Period=21</stp>
        <stp>MA</stp>
        <stp>D</stp>
        <stp/>
        <stp>all</stp>
        <stp/>
        <stp/>
        <stp/>
        <stp>T</stp>
        <tr r="P285" s="1"/>
      </tp>
      <tp>
        <v>91.503333333300006</v>
        <stp/>
        <stp>StudyData</stp>
        <stp>S.VLTO</stp>
        <stp>MA</stp>
        <stp>InputChoice=Close,MAType=Sim,Period=21</stp>
        <stp>MA</stp>
        <stp>D</stp>
        <stp/>
        <stp>all</stp>
        <stp/>
        <stp/>
        <stp/>
        <stp>T</stp>
        <tr r="P470" s="1"/>
      </tp>
      <tp>
        <v>4.5889327577000003</v>
        <stp/>
        <stp>StudyData</stp>
        <stp>S.ABBV</stp>
        <stp>StdDev</stp>
        <stp>InputChoice=Close,Period1=21</stp>
        <stp>STDDEV</stp>
        <stp>D</stp>
        <stp/>
        <stp>all</stp>
        <stp/>
        <stp/>
        <stp/>
        <stp>T</stp>
        <tr r="Q4" s="1"/>
      </tp>
      <tp>
        <v>3.0820514710000002</v>
        <stp/>
        <stp>StudyData</stp>
        <stp>S.ABNB</stp>
        <stp>StdDev</stp>
        <stp>InputChoice=Close,Period1=21</stp>
        <stp>STDDEV</stp>
        <stp>D</stp>
        <stp/>
        <stp>all</stp>
        <stp/>
        <stp/>
        <stp/>
        <stp>T</stp>
        <tr r="Q5" s="1"/>
      </tp>
      <tp>
        <v>2.2644632147000001</v>
        <stp/>
        <stp>StudyData</stp>
        <stp>S.ACGL</stp>
        <stp>StdDev</stp>
        <stp>InputChoice=Close,Period1=21</stp>
        <stp>STDDEV</stp>
        <stp>D</stp>
        <stp/>
        <stp>all</stp>
        <stp/>
        <stp/>
        <stp/>
        <stp>T</stp>
        <tr r="Q7" s="1"/>
      </tp>
      <tp>
        <v>17.350273812299999</v>
        <stp/>
        <stp>StudyData</stp>
        <stp>S.AAPL</stp>
        <stp>StdDev</stp>
        <stp>InputChoice=Close,Period1=21</stp>
        <stp>STDDEV</stp>
        <stp>D</stp>
        <stp/>
        <stp>all</stp>
        <stp/>
        <stp/>
        <stp/>
        <stp>T</stp>
        <tr r="Q3" s="1"/>
      </tp>
      <tp>
        <v>11.0051706462</v>
        <stp/>
        <stp>StudyData</stp>
        <stp>S.ADBE</stp>
        <stp>StdDev</stp>
        <stp>InputChoice=Close,Period1=21</stp>
        <stp>STDDEV</stp>
        <stp>D</stp>
        <stp/>
        <stp>all</stp>
        <stp/>
        <stp/>
        <stp/>
        <stp>T</stp>
        <tr r="Q9" s="1"/>
      </tp>
      <tp>
        <v>7.5929917562</v>
        <stp/>
        <stp>StudyData</stp>
        <stp>S.ADSK</stp>
        <stp>StdDev</stp>
        <stp>InputChoice=Close,Period1=21</stp>
        <stp>STDDEV</stp>
        <stp>D</stp>
        <stp/>
        <stp>all</stp>
        <stp/>
        <stp/>
        <stp/>
        <stp>T</stp>
        <tr r="Q13" s="1"/>
      </tp>
      <tp>
        <v>5.4867298580000003</v>
        <stp/>
        <stp>StudyData</stp>
        <stp>S.AKAM</stp>
        <stp>StdDev</stp>
        <stp>InputChoice=Close,Period1=21</stp>
        <stp>STDDEV</stp>
        <stp>D</stp>
        <stp/>
        <stp>all</stp>
        <stp/>
        <stp/>
        <stp/>
        <stp>T</stp>
        <tr r="Q21" s="1"/>
      </tp>
      <tp>
        <v>7.7257919774000001</v>
        <stp/>
        <stp>StudyData</stp>
        <stp>S.ANET</stp>
        <stp>StdDev</stp>
        <stp>InputChoice=Close,Period1=21</stp>
        <stp>STDDEV</stp>
        <stp>D</stp>
        <stp/>
        <stp>all</stp>
        <stp/>
        <stp/>
        <stp/>
        <stp>T</stp>
        <tr r="Q34" s="1"/>
      </tp>
      <tp>
        <v>5.3759983515999998</v>
        <stp/>
        <stp>StudyData</stp>
        <stp>S.ALGN</stp>
        <stp>StdDev</stp>
        <stp>InputChoice=Close,Period1=21</stp>
        <stp>STDDEV</stp>
        <stp>D</stp>
        <stp/>
        <stp>all</stp>
        <stp/>
        <stp/>
        <stp/>
        <stp>T</stp>
        <tr r="Q23" s="1"/>
      </tp>
      <tp>
        <v>4.9785779190000001</v>
        <stp/>
        <stp>StudyData</stp>
        <stp>S.ALLE</stp>
        <stp>StdDev</stp>
        <stp>InputChoice=Close,Period1=21</stp>
        <stp>STDDEV</stp>
        <stp>D</stp>
        <stp/>
        <stp>all</stp>
        <stp/>
        <stp/>
        <stp/>
        <stp>T</stp>
        <tr r="Q25" s="1"/>
      </tp>
      <tp>
        <v>5.8188355116999997</v>
        <stp/>
        <stp>StudyData</stp>
        <stp>S.AMGN</stp>
        <stp>StdDev</stp>
        <stp>InputChoice=Close,Period1=21</stp>
        <stp>STDDEV</stp>
        <stp>D</stp>
        <stp/>
        <stp>all</stp>
        <stp/>
        <stp/>
        <stp/>
        <stp>T</stp>
        <tr r="Q30" s="1"/>
      </tp>
      <tp>
        <v>0.81981691450000005</v>
        <stp/>
        <stp>StudyData</stp>
        <stp>S.AMCR</stp>
        <stp>StdDev</stp>
        <stp>InputChoice=Close,Period1=21</stp>
        <stp>STDDEV</stp>
        <stp>D</stp>
        <stp/>
        <stp>all</stp>
        <stp/>
        <stp/>
        <stp/>
        <stp>T</stp>
        <tr r="Q27" s="1"/>
      </tp>
      <tp>
        <v>51.681819357999998</v>
        <stp/>
        <stp>StudyData</stp>
        <stp>S.AMAT</stp>
        <stp>StdDev</stp>
        <stp>InputChoice=Close,Period1=21</stp>
        <stp>STDDEV</stp>
        <stp>D</stp>
        <stp/>
        <stp>all</stp>
        <stp/>
        <stp/>
        <stp/>
        <stp>T</stp>
        <tr r="Q26" s="1"/>
      </tp>
      <tp>
        <v>6.7330320199000004</v>
        <stp/>
        <stp>StudyData</stp>
        <stp>S.AMZN</stp>
        <stp>StdDev</stp>
        <stp>InputChoice=Close,Period1=21</stp>
        <stp>STDDEV</stp>
        <stp>D</stp>
        <stp/>
        <stp>all</stp>
        <stp/>
        <stp/>
        <stp/>
        <stp>T</stp>
        <tr r="Q33" s="1"/>
      </tp>
      <tp>
        <v>5.2671036588</v>
        <stp/>
        <stp>StudyData</stp>
        <stp>S.ARES</stp>
        <stp>StdDev</stp>
        <stp>InputChoice=Close,Period1=21</stp>
        <stp>STDDEV</stp>
        <stp>D</stp>
        <stp/>
        <stp>all</stp>
        <stp/>
        <stp/>
        <stp/>
        <stp>T</stp>
        <tr r="Q44" s="1"/>
      </tp>
      <tp>
        <v>1.4521554860000001</v>
        <stp/>
        <stp>StudyData</stp>
        <stp>S.APTV</stp>
        <stp>StdDev</stp>
        <stp>InputChoice=Close,Period1=21</stp>
        <stp>STDDEV</stp>
        <stp>D</stp>
        <stp/>
        <stp>all</stp>
        <stp/>
        <stp/>
        <stp/>
        <stp>T</stp>
        <tr r="Q42" s="1"/>
      </tp>
      <tp>
        <v>11.3323931583</v>
        <stp/>
        <stp>StudyData</stp>
        <stp>S.AVGO</stp>
        <stp>StdDev</stp>
        <stp>InputChoice=Close,Period1=21</stp>
        <stp>STDDEV</stp>
        <stp>D</stp>
        <stp/>
        <stp>all</stp>
        <stp/>
        <stp/>
        <stp/>
        <stp>T</stp>
        <tr r="Q47" s="1"/>
      </tp>
      <tp>
        <v>50.230223711900003</v>
        <stp/>
        <stp>StudyData</stp>
        <stp>S.AXON</stp>
        <stp>StdDev</stp>
        <stp>InputChoice=Close,Period1=21</stp>
        <stp>STDDEV</stp>
        <stp>D</stp>
        <stp/>
        <stp>all</stp>
        <stp/>
        <stp/>
        <stp/>
        <stp>T</stp>
        <tr r="Q50" s="1"/>
      </tp>
      <tp>
        <v>183.2657142857</v>
        <stp/>
        <stp>StudyData</stp>
        <stp>S.TMUS</stp>
        <stp>MA</stp>
        <stp>InputChoice=Close,MAType=Sim,Period=21</stp>
        <stp>MA</stp>
        <stp>D</stp>
        <stp/>
        <stp>all</stp>
        <stp/>
        <stp/>
        <stp/>
        <stp>T</stp>
        <tr r="P440" s="1"/>
      </tp>
      <tp>
        <v>11.058730228664579</v>
        <stp/>
        <stp>StudyData</stp>
        <stp>S.WELL</stp>
        <stp>PCB</stp>
        <stp>BaseType=Index,Index=1</stp>
        <stp>Close</stp>
        <stp>Q</stp>
        <stp>0</stp>
        <stp>all</stp>
        <stp/>
        <stp/>
        <stp/>
        <stp>T</stp>
        <tr r="K486" s="1"/>
      </tp>
      <tp>
        <v>3.625899280575537</v>
        <stp/>
        <stp>StudyData</stp>
        <stp>S.WELL</stp>
        <stp>PCB</stp>
        <stp>BaseType=Index,Index=1</stp>
        <stp>Close</stp>
        <stp>W</stp>
        <stp>0</stp>
        <stp>all</stp>
        <stp/>
        <stp/>
        <stp/>
        <stp>T</stp>
        <tr r="I486" s="1"/>
      </tp>
      <tp>
        <v>35.806260438553942</v>
        <stp/>
        <stp>StudyData</stp>
        <stp>S.WELL</stp>
        <stp>PCB</stp>
        <stp>BaseType=Index,Index=1</stp>
        <stp>Close</stp>
        <stp>A</stp>
        <stp>0</stp>
        <stp>all</stp>
        <stp/>
        <stp/>
        <stp/>
        <stp>T</stp>
        <tr r="L486" s="1"/>
      </tp>
      <tp>
        <v>11.058730228664579</v>
        <stp/>
        <stp>StudyData</stp>
        <stp>S.WELL</stp>
        <stp>PCB</stp>
        <stp>BaseType=Index,Index=1</stp>
        <stp>Close</stp>
        <stp>M</stp>
        <stp>0</stp>
        <stp>all</stp>
        <stp/>
        <stp/>
        <stp/>
        <stp>T</stp>
        <tr r="J486" s="1"/>
      </tp>
      <tp>
        <v>30.037054191755438</v>
        <stp/>
        <stp>StudyData</stp>
        <stp>S.PYPL</stp>
        <stp>PCB</stp>
        <stp>BaseType=Index,Index=1</stp>
        <stp>Close</stp>
        <stp>M</stp>
        <stp>0</stp>
        <stp>all</stp>
        <stp/>
        <stp/>
        <stp/>
        <stp>T</stp>
        <tr r="J385" s="1"/>
      </tp>
      <tp>
        <v>-3.8198013018156969</v>
        <stp/>
        <stp>StudyData</stp>
        <stp>S.PYPL</stp>
        <stp>PCB</stp>
        <stp>BaseType=Index,Index=1</stp>
        <stp>Close</stp>
        <stp>A</stp>
        <stp>0</stp>
        <stp>all</stp>
        <stp/>
        <stp/>
        <stp/>
        <stp>T</stp>
        <tr r="L385" s="1"/>
      </tp>
      <tp>
        <v>-0.72489391796323144</v>
        <stp/>
        <stp>StudyData</stp>
        <stp>S.PYPL</stp>
        <stp>PCB</stp>
        <stp>BaseType=Index,Index=1</stp>
        <stp>Close</stp>
        <stp>W</stp>
        <stp>0</stp>
        <stp>all</stp>
        <stp/>
        <stp/>
        <stp/>
        <stp>T</stp>
        <tr r="I385" s="1"/>
      </tp>
      <tp>
        <v>30.037054191755438</v>
        <stp/>
        <stp>StudyData</stp>
        <stp>S.PYPL</stp>
        <stp>PCB</stp>
        <stp>BaseType=Index,Index=1</stp>
        <stp>Close</stp>
        <stp>Q</stp>
        <stp>0</stp>
        <stp>all</stp>
        <stp/>
        <stp/>
        <stp/>
        <stp>T</stp>
        <tr r="K385" s="1"/>
      </tp>
      <tp>
        <v>104.56476190479999</v>
        <stp/>
        <stp>StudyData</stp>
        <stp>S.SBUX</stp>
        <stp>MA</stp>
        <stp>InputChoice=Close,MAType=Sim,Period=21</stp>
        <stp>MA</stp>
        <stp>D</stp>
        <stp/>
        <stp>all</stp>
        <stp/>
        <stp/>
        <stp/>
        <stp>T</stp>
        <tr r="P403" s="1"/>
      </tp>
      <tp>
        <v>1.3998980206739822</v>
        <stp/>
        <stp>StudyData</stp>
        <stp>S.DELL</stp>
        <stp>PCB</stp>
        <stp>BaseType=Index,Index=1</stp>
        <stp>Close</stp>
        <stp>Q</stp>
        <stp>0</stp>
        <stp>all</stp>
        <stp/>
        <stp/>
        <stp/>
        <stp>T</stp>
        <tr r="K135" s="1"/>
      </tp>
      <tp>
        <v>10.385022960084767</v>
        <stp/>
        <stp>StudyData</stp>
        <stp>S.DELL</stp>
        <stp>PCB</stp>
        <stp>BaseType=Index,Index=1</stp>
        <stp>Close</stp>
        <stp>W</stp>
        <stp>0</stp>
        <stp>all</stp>
        <stp/>
        <stp/>
        <stp/>
        <stp>T</stp>
        <tr r="I135" s="1"/>
      </tp>
      <tp>
        <v>247.55322529393069</v>
        <stp/>
        <stp>StudyData</stp>
        <stp>S.DELL</stp>
        <stp>PCB</stp>
        <stp>BaseType=Index,Index=1</stp>
        <stp>Close</stp>
        <stp>A</stp>
        <stp>0</stp>
        <stp>all</stp>
        <stp/>
        <stp/>
        <stp/>
        <stp>T</stp>
        <tr r="L135" s="1"/>
      </tp>
      <tp>
        <v>1.3998980206739822</v>
        <stp/>
        <stp>StudyData</stp>
        <stp>S.DELL</stp>
        <stp>PCB</stp>
        <stp>BaseType=Index,Index=1</stp>
        <stp>Close</stp>
        <stp>M</stp>
        <stp>0</stp>
        <stp>all</stp>
        <stp/>
        <stp/>
        <stp/>
        <stp>T</stp>
        <tr r="J135" s="1"/>
      </tp>
      <tp>
        <v>6.4908304141767941</v>
        <stp/>
        <stp>StudyData</stp>
        <stp>S.ACGL</stp>
        <stp>PCB</stp>
        <stp>BaseType=Index,Index=1</stp>
        <stp>Close</stp>
        <stp>Q</stp>
        <stp>0</stp>
        <stp>all</stp>
        <stp/>
        <stp/>
        <stp/>
        <stp>T</stp>
        <tr r="K7" s="1"/>
      </tp>
      <tp>
        <v>1.983226443019231</v>
        <stp/>
        <stp>StudyData</stp>
        <stp>S.ACGL</stp>
        <stp>PCB</stp>
        <stp>BaseType=Index,Index=1</stp>
        <stp>Close</stp>
        <stp>W</stp>
        <stp>0</stp>
        <stp>all</stp>
        <stp/>
        <stp/>
        <stp/>
        <stp>T</stp>
        <tr r="I7" s="1"/>
      </tp>
      <tp>
        <v>6.4908304141767941</v>
        <stp/>
        <stp>StudyData</stp>
        <stp>S.ACGL</stp>
        <stp>PCB</stp>
        <stp>BaseType=Index,Index=1</stp>
        <stp>Close</stp>
        <stp>M</stp>
        <stp>0</stp>
        <stp>all</stp>
        <stp/>
        <stp/>
        <stp/>
        <stp>T</stp>
        <tr r="J7" s="1"/>
      </tp>
      <tp>
        <v>7.7564637197664696</v>
        <stp/>
        <stp>StudyData</stp>
        <stp>S.ACGL</stp>
        <stp>PCB</stp>
        <stp>BaseType=Index,Index=1</stp>
        <stp>Close</stp>
        <stp>A</stp>
        <stp>0</stp>
        <stp>all</stp>
        <stp/>
        <stp/>
        <stp/>
        <stp>T</stp>
        <tr r="L7" s="1"/>
      </tp>
      <tp>
        <v>15.08847110865357</v>
        <stp/>
        <stp>StudyData</stp>
        <stp>S.AAPL</stp>
        <stp>PCB</stp>
        <stp>BaseType=Index,Index=1</stp>
        <stp>Close</stp>
        <stp>M</stp>
        <stp>0</stp>
        <stp>all</stp>
        <stp/>
        <stp/>
        <stp/>
        <stp>T</stp>
        <tr r="J3" s="1"/>
      </tp>
      <tp>
        <v>22.496873390715795</v>
        <stp/>
        <stp>StudyData</stp>
        <stp>S.AAPL</stp>
        <stp>PCB</stp>
        <stp>BaseType=Index,Index=1</stp>
        <stp>Close</stp>
        <stp>A</stp>
        <stp>0</stp>
        <stp>all</stp>
        <stp/>
        <stp/>
        <stp/>
        <stp>T</stp>
        <tr r="L3" s="1"/>
      </tp>
      <tp>
        <v>-0.21573680110266294</v>
        <stp/>
        <stp>StudyData</stp>
        <stp>S.AAPL</stp>
        <stp>PCB</stp>
        <stp>BaseType=Index,Index=1</stp>
        <stp>Close</stp>
        <stp>W</stp>
        <stp>0</stp>
        <stp>all</stp>
        <stp/>
        <stp/>
        <stp/>
        <stp>T</stp>
        <tr r="I3" s="1"/>
      </tp>
      <tp>
        <v>15.08847110865357</v>
        <stp/>
        <stp>StudyData</stp>
        <stp>S.AAPL</stp>
        <stp>PCB</stp>
        <stp>BaseType=Index,Index=1</stp>
        <stp>Close</stp>
        <stp>Q</stp>
        <stp>0</stp>
        <stp>all</stp>
        <stp/>
        <stp/>
        <stp/>
        <stp>T</stp>
        <tr r="K3" s="1"/>
      </tp>
      <tp>
        <v>2.3076923076923155</v>
        <stp/>
        <stp>StudyData</stp>
        <stp>S.BALL</stp>
        <stp>PCB</stp>
        <stp>BaseType=Index,Index=1</stp>
        <stp>Close</stp>
        <stp>Q</stp>
        <stp>0</stp>
        <stp>all</stp>
        <stp/>
        <stp/>
        <stp/>
        <stp>T</stp>
        <tr r="K55" s="1"/>
      </tp>
      <tp>
        <v>1.8019454632435059</v>
        <stp/>
        <stp>StudyData</stp>
        <stp>S.BALL</stp>
        <stp>PCB</stp>
        <stp>BaseType=Index,Index=1</stp>
        <stp>Close</stp>
        <stp>W</stp>
        <stp>0</stp>
        <stp>all</stp>
        <stp/>
        <stp/>
        <stp/>
        <stp>T</stp>
        <tr r="I55" s="1"/>
      </tp>
      <tp>
        <v>20.521049650745717</v>
        <stp/>
        <stp>StudyData</stp>
        <stp>S.BALL</stp>
        <stp>PCB</stp>
        <stp>BaseType=Index,Index=1</stp>
        <stp>Close</stp>
        <stp>A</stp>
        <stp>0</stp>
        <stp>all</stp>
        <stp/>
        <stp/>
        <stp/>
        <stp>T</stp>
        <tr r="L55" s="1"/>
      </tp>
      <tp>
        <v>2.3076923076923155</v>
        <stp/>
        <stp>StudyData</stp>
        <stp>S.BALL</stp>
        <stp>PCB</stp>
        <stp>BaseType=Index,Index=1</stp>
        <stp>Close</stp>
        <stp>M</stp>
        <stp>0</stp>
        <stp>all</stp>
        <stp/>
        <stp/>
        <stp/>
        <stp>T</stp>
        <tr r="J55" s="1"/>
      </tp>
      <tp>
        <v>19.178571428600002</v>
        <stp/>
        <stp>StudyData</stp>
        <stp>S.KVUE</stp>
        <stp>MA</stp>
        <stp>InputChoice=Close,MAType=Sim,Period=21</stp>
        <stp>MA</stp>
        <stp>D</stp>
        <stp/>
        <stp>all</stp>
        <stp/>
        <stp/>
        <stp/>
        <stp>T</stp>
        <tr r="P277" s="1"/>
      </tp>
      <tp>
        <v>-34.798079828124465</v>
        <stp/>
        <stp>StudyData</stp>
        <stp>S.MRVL</stp>
        <stp>PCB</stp>
        <stp>BaseType=Index,Index=1</stp>
        <stp>Close</stp>
        <stp>M</stp>
        <stp>0</stp>
        <stp>all</stp>
        <stp/>
        <stp/>
        <stp/>
        <stp>T</stp>
        <tr r="J320" s="1"/>
      </tp>
      <tp>
        <v>128.55966109672866</v>
        <stp/>
        <stp>StudyData</stp>
        <stp>S.MRVL</stp>
        <stp>PCB</stp>
        <stp>BaseType=Index,Index=1</stp>
        <stp>Close</stp>
        <stp>A</stp>
        <stp>0</stp>
        <stp>all</stp>
        <stp/>
        <stp/>
        <stp/>
        <stp>T</stp>
        <tr r="L320" s="1"/>
      </tp>
      <tp>
        <v>-34.798079828124465</v>
        <stp/>
        <stp>StudyData</stp>
        <stp>S.MRVL</stp>
        <stp>PCB</stp>
        <stp>BaseType=Index,Index=1</stp>
        <stp>Close</stp>
        <stp>Q</stp>
        <stp>0</stp>
        <stp>all</stp>
        <stp/>
        <stp/>
        <stp/>
        <stp>T</stp>
        <tr r="K320" s="1"/>
      </tp>
      <tp>
        <v>2.9414882340470694</v>
        <stp/>
        <stp>StudyData</stp>
        <stp>S.MRVL</stp>
        <stp>PCB</stp>
        <stp>BaseType=Index,Index=1</stp>
        <stp>Close</stp>
        <stp>W</stp>
        <stp>0</stp>
        <stp>all</stp>
        <stp/>
        <stp/>
        <stp/>
        <stp>T</stp>
        <tr r="I320" s="1"/>
      </tp>
      <tp>
        <v>7.5669436749769234</v>
        <stp/>
        <stp>StudyData</stp>
        <stp>S.ODFL</stp>
        <stp>PCB</stp>
        <stp>BaseType=Index,Index=1</stp>
        <stp>Close</stp>
        <stp>Q</stp>
        <stp>0</stp>
        <stp>all</stp>
        <stp/>
        <stp/>
        <stp/>
        <stp>T</stp>
        <tr r="K349" s="1"/>
      </tp>
      <tp>
        <v>-0.36349640780020287</v>
        <stp/>
        <stp>StudyData</stp>
        <stp>S.ODFL</stp>
        <stp>PCB</stp>
        <stp>BaseType=Index,Index=1</stp>
        <stp>Close</stp>
        <stp>W</stp>
        <stp>0</stp>
        <stp>all</stp>
        <stp/>
        <stp/>
        <stp/>
        <stp>T</stp>
        <tr r="I349" s="1"/>
      </tp>
      <tp>
        <v>7.5669436749769234</v>
        <stp/>
        <stp>StudyData</stp>
        <stp>S.ODFL</stp>
        <stp>PCB</stp>
        <stp>BaseType=Index,Index=1</stp>
        <stp>Close</stp>
        <stp>M</stp>
        <stp>0</stp>
        <stp>all</stp>
        <stp/>
        <stp/>
        <stp/>
        <stp>T</stp>
        <tr r="J349" s="1"/>
      </tp>
      <tp>
        <v>48.590561224489797</v>
        <stp/>
        <stp>StudyData</stp>
        <stp>S.ODFL</stp>
        <stp>PCB</stp>
        <stp>BaseType=Index,Index=1</stp>
        <stp>Close</stp>
        <stp>A</stp>
        <stp>0</stp>
        <stp>all</stp>
        <stp/>
        <stp/>
        <stp/>
        <stp>T</stp>
        <tr r="L349" s="1"/>
      </tp>
      <tp>
        <v>-9.0340954038446224</v>
        <stp/>
        <stp>StudyData</stp>
        <stp>S.ORCL</stp>
        <stp>PCB</stp>
        <stp>BaseType=Index,Index=1</stp>
        <stp>Close</stp>
        <stp>W</stp>
        <stp>0</stp>
        <stp>all</stp>
        <stp/>
        <stp/>
        <stp/>
        <stp>T</stp>
        <tr r="I353" s="1"/>
      </tp>
      <tp>
        <v>-21.535312180143293</v>
        <stp/>
        <stp>StudyData</stp>
        <stp>S.ORCL</stp>
        <stp>PCB</stp>
        <stp>BaseType=Index,Index=1</stp>
        <stp>Close</stp>
        <stp>Q</stp>
        <stp>0</stp>
        <stp>all</stp>
        <stp/>
        <stp/>
        <stp/>
        <stp>T</stp>
        <tr r="K353" s="1"/>
      </tp>
      <tp>
        <v>-21.535312180143293</v>
        <stp/>
        <stp>StudyData</stp>
        <stp>S.ORCL</stp>
        <stp>PCB</stp>
        <stp>BaseType=Index,Index=1</stp>
        <stp>Close</stp>
        <stp>M</stp>
        <stp>0</stp>
        <stp>all</stp>
        <stp/>
        <stp/>
        <stp/>
        <stp>T</stp>
        <tr r="J353" s="1"/>
      </tp>
      <tp>
        <v>-41.003540095428662</v>
        <stp/>
        <stp>StudyData</stp>
        <stp>S.ORCL</stp>
        <stp>PCB</stp>
        <stp>BaseType=Index,Index=1</stp>
        <stp>Close</stp>
        <stp>A</stp>
        <stp>0</stp>
        <stp>all</stp>
        <stp/>
        <stp/>
        <stp/>
        <stp>T</stp>
        <tr r="L353" s="1"/>
      </tp>
      <tp>
        <v>-6.5270073778878794</v>
        <stp/>
        <stp>StudyData</stp>
        <stp>S.SBAC</stp>
        <stp>PCB</stp>
        <stp>BaseType=Index,Index=1</stp>
        <stp>Close</stp>
        <stp>W</stp>
        <stp>0</stp>
        <stp>all</stp>
        <stp/>
        <stp/>
        <stp/>
        <stp>T</stp>
        <tr r="I402" s="1"/>
      </tp>
      <tp>
        <v>-1.6377649325626287</v>
        <stp/>
        <stp>StudyData</stp>
        <stp>S.SBAC</stp>
        <stp>PCB</stp>
        <stp>BaseType=Index,Index=1</stp>
        <stp>Close</stp>
        <stp>Q</stp>
        <stp>0</stp>
        <stp>all</stp>
        <stp/>
        <stp/>
        <stp/>
        <stp>T</stp>
        <tr r="K402" s="1"/>
      </tp>
      <tp>
        <v>-1.6377649325626287</v>
        <stp/>
        <stp>StudyData</stp>
        <stp>S.SBAC</stp>
        <stp>PCB</stp>
        <stp>BaseType=Index,Index=1</stp>
        <stp>Close</stp>
        <stp>M</stp>
        <stp>0</stp>
        <stp>all</stp>
        <stp/>
        <stp/>
        <stp/>
        <stp>T</stp>
        <tr r="J402" s="1"/>
      </tp>
      <tp>
        <v>-10.26728015302694</v>
        <stp/>
        <stp>StudyData</stp>
        <stp>S.SBAC</stp>
        <stp>PCB</stp>
        <stp>BaseType=Index,Index=1</stp>
        <stp>Close</stp>
        <stp>A</stp>
        <stp>0</stp>
        <stp>all</stp>
        <stp/>
        <stp/>
        <stp/>
        <stp>T</stp>
        <tr r="L402" s="1"/>
      </tp>
      <tp>
        <v>-3.9479942920564484</v>
        <stp/>
        <stp>StudyData</stp>
        <stp>S.GEHC</stp>
        <stp>PCB</stp>
        <stp>BaseType=Index,Index=1</stp>
        <stp>Close</stp>
        <stp>W</stp>
        <stp>0</stp>
        <stp>all</stp>
        <stp/>
        <stp/>
        <stp/>
        <stp>T</stp>
        <tr r="I205" s="1"/>
      </tp>
      <tp>
        <v>-5.3585377284799351</v>
        <stp/>
        <stp>StudyData</stp>
        <stp>S.GEHC</stp>
        <stp>PCB</stp>
        <stp>BaseType=Index,Index=1</stp>
        <stp>Close</stp>
        <stp>Q</stp>
        <stp>0</stp>
        <stp>all</stp>
        <stp/>
        <stp/>
        <stp/>
        <stp>T</stp>
        <tr r="K205" s="1"/>
      </tp>
      <tp>
        <v>-26.139965861984876</v>
        <stp/>
        <stp>StudyData</stp>
        <stp>S.GEHC</stp>
        <stp>PCB</stp>
        <stp>BaseType=Index,Index=1</stp>
        <stp>Close</stp>
        <stp>A</stp>
        <stp>0</stp>
        <stp>all</stp>
        <stp/>
        <stp/>
        <stp/>
        <stp>T</stp>
        <tr r="L205" s="1"/>
      </tp>
      <tp>
        <v>-5.3585377284799351</v>
        <stp/>
        <stp>StudyData</stp>
        <stp>S.GEHC</stp>
        <stp>PCB</stp>
        <stp>BaseType=Index,Index=1</stp>
        <stp>Close</stp>
        <stp>M</stp>
        <stp>0</stp>
        <stp>all</stp>
        <stp/>
        <stp/>
        <stp/>
        <stp>T</stp>
        <tr r="J205" s="1"/>
      </tp>
      <tp>
        <v>-31.009869881493124</v>
        <stp/>
        <stp>StudyData</stp>
        <stp>S.GNRC</stp>
        <stp>PCB</stp>
        <stp>BaseType=Index,Index=1</stp>
        <stp>Close</stp>
        <stp>M</stp>
        <stp>0</stp>
        <stp>all</stp>
        <stp/>
        <stp/>
        <stp/>
        <stp>T</stp>
        <tr r="J213" s="1"/>
      </tp>
      <tp>
        <v>48.133753758157937</v>
        <stp/>
        <stp>StudyData</stp>
        <stp>S.GNRC</stp>
        <stp>PCB</stp>
        <stp>BaseType=Index,Index=1</stp>
        <stp>Close</stp>
        <stp>A</stp>
        <stp>0</stp>
        <stp>all</stp>
        <stp/>
        <stp/>
        <stp/>
        <stp>T</stp>
        <tr r="L213" s="1"/>
      </tp>
      <tp>
        <v>-6.0025126797263999</v>
        <stp/>
        <stp>StudyData</stp>
        <stp>S.GNRC</stp>
        <stp>PCB</stp>
        <stp>BaseType=Index,Index=1</stp>
        <stp>Close</stp>
        <stp>W</stp>
        <stp>0</stp>
        <stp>all</stp>
        <stp/>
        <stp/>
        <stp/>
        <stp>T</stp>
        <tr r="I213" s="1"/>
      </tp>
      <tp>
        <v>-31.009869881493124</v>
        <stp/>
        <stp>StudyData</stp>
        <stp>S.GNRC</stp>
        <stp>PCB</stp>
        <stp>BaseType=Index,Index=1</stp>
        <stp>Close</stp>
        <stp>Q</stp>
        <stp>0</stp>
        <stp>all</stp>
        <stp/>
        <stp/>
        <stp/>
        <stp>T</stp>
        <tr r="K213" s="1"/>
      </tp>
      <tp>
        <v>-33.882403494950935</v>
        <stp/>
        <stp>StudyData</stp>
        <stp>S.INTC</stp>
        <stp>PCB</stp>
        <stp>BaseType=Index,Index=1</stp>
        <stp>Close</stp>
        <stp>M</stp>
        <stp>0</stp>
        <stp>all</stp>
        <stp/>
        <stp/>
        <stp/>
        <stp>T</stp>
        <tr r="J248" s="1"/>
      </tp>
      <tp>
        <v>150.18970189701901</v>
        <stp/>
        <stp>StudyData</stp>
        <stp>S.INTC</stp>
        <stp>PCB</stp>
        <stp>BaseType=Index,Index=1</stp>
        <stp>Close</stp>
        <stp>A</stp>
        <stp>0</stp>
        <stp>all</stp>
        <stp/>
        <stp/>
        <stp/>
        <stp>T</stp>
        <tr r="L248" s="1"/>
      </tp>
      <tp>
        <v>-33.882403494950935</v>
        <stp/>
        <stp>StudyData</stp>
        <stp>S.INTC</stp>
        <stp>PCB</stp>
        <stp>BaseType=Index,Index=1</stp>
        <stp>Close</stp>
        <stp>Q</stp>
        <stp>0</stp>
        <stp>all</stp>
        <stp/>
        <stp/>
        <stp/>
        <stp>T</stp>
        <tr r="K248" s="1"/>
      </tp>
      <tp>
        <v>-2.8619528619528607</v>
        <stp/>
        <stp>StudyData</stp>
        <stp>S.INTC</stp>
        <stp>PCB</stp>
        <stp>BaseType=Index,Index=1</stp>
        <stp>Close</stp>
        <stp>W</stp>
        <stp>0</stp>
        <stp>all</stp>
        <stp/>
        <stp/>
        <stp/>
        <stp>T</stp>
        <tr r="I248" s="1"/>
      </tp>
      <tp>
        <v>243.03476190480001</v>
        <stp/>
        <stp>StudyData</stp>
        <stp>S.AMZN</stp>
        <stp>MA</stp>
        <stp>InputChoice=Close,MAType=Sim,Period=21</stp>
        <stp>MA</stp>
        <stp>D</stp>
        <stp/>
        <stp>all</stp>
        <stp/>
        <stp/>
        <stp/>
        <stp>T</stp>
        <tr r="P33" s="1"/>
      </tp>
      <tp>
        <v>-2.6759280346162697</v>
        <stp/>
        <stp>StudyData</stp>
        <stp>S.HSIC</stp>
        <stp>PCB</stp>
        <stp>BaseType=Index,Index=1</stp>
        <stp>Close</stp>
        <stp>W</stp>
        <stp>0</stp>
        <stp>all</stp>
        <stp/>
        <stp/>
        <stp/>
        <stp>T</stp>
        <tr r="I235" s="1"/>
      </tp>
      <tp>
        <v>2.3347701149425322</v>
        <stp/>
        <stp>StudyData</stp>
        <stp>S.HSIC</stp>
        <stp>PCB</stp>
        <stp>BaseType=Index,Index=1</stp>
        <stp>Close</stp>
        <stp>Q</stp>
        <stp>0</stp>
        <stp>all</stp>
        <stp/>
        <stp/>
        <stp/>
        <stp>T</stp>
        <tr r="K235" s="1"/>
      </tp>
      <tp>
        <v>13.085472347181796</v>
        <stp/>
        <stp>StudyData</stp>
        <stp>S.HSIC</stp>
        <stp>PCB</stp>
        <stp>BaseType=Index,Index=1</stp>
        <stp>Close</stp>
        <stp>A</stp>
        <stp>0</stp>
        <stp>all</stp>
        <stp/>
        <stp/>
        <stp/>
        <stp>T</stp>
        <tr r="L235" s="1"/>
      </tp>
      <tp>
        <v>2.3347701149425322</v>
        <stp/>
        <stp>StudyData</stp>
        <stp>S.HSIC</stp>
        <stp>PCB</stp>
        <stp>BaseType=Index,Index=1</stp>
        <stp>Close</stp>
        <stp>M</stp>
        <stp>0</stp>
        <stp>all</stp>
        <stp/>
        <stp/>
        <stp/>
        <stp>T</stp>
        <tr r="J235" s="1"/>
      </tp>
      <tp>
        <v>-1.0481786133959998</v>
        <stp/>
        <stp>StudyData</stp>
        <stp>S.KLAC</stp>
        <stp>PCB</stp>
        <stp>BaseType=Index,Index=1</stp>
        <stp>Close</stp>
        <stp>W</stp>
        <stp>0</stp>
        <stp>all</stp>
        <stp/>
        <stp/>
        <stp/>
        <stp>T</stp>
        <tr r="I272" s="1"/>
      </tp>
      <tp>
        <v>-30.224387657021637</v>
        <stp/>
        <stp>StudyData</stp>
        <stp>S.KLAC</stp>
        <stp>PCB</stp>
        <stp>BaseType=Index,Index=1</stp>
        <stp>Close</stp>
        <stp>Q</stp>
        <stp>0</stp>
        <stp>all</stp>
        <stp/>
        <stp/>
        <stp/>
        <stp>T</stp>
        <tr r="K272" s="1"/>
      </tp>
      <tp>
        <v>-30.224387657021637</v>
        <stp/>
        <stp>StudyData</stp>
        <stp>S.KLAC</stp>
        <stp>PCB</stp>
        <stp>BaseType=Index,Index=1</stp>
        <stp>Close</stp>
        <stp>M</stp>
        <stp>0</stp>
        <stp>all</stp>
        <stp/>
        <stp/>
        <stp/>
        <stp>T</stp>
        <tr r="J272" s="1"/>
      </tp>
      <tp>
        <v>73.267489711934161</v>
        <stp/>
        <stp>StudyData</stp>
        <stp>S.KLAC</stp>
        <stp>PCB</stp>
        <stp>BaseType=Index,Index=1</stp>
        <stp>Close</stp>
        <stp>A</stp>
        <stp>0</stp>
        <stp>all</stp>
        <stp/>
        <stp/>
        <stp/>
        <stp>T</stp>
        <tr r="L272" s="1"/>
      </tp>
      <tp>
        <v>9.0885714285999999</v>
        <stp/>
        <stp>StudyData</stp>
        <stp>ATR(S.SHW,MAType:=Sim,Period:=21)</stp>
        <stp>Bar</stp>
        <stp/>
        <stp>Close</stp>
        <stp>D</stp>
        <stp/>
        <stp/>
        <stp/>
        <stp/>
        <stp/>
        <stp>T</stp>
        <tr r="O405" s="1"/>
      </tp>
      <tp>
        <v>3.1209523809999999</v>
        <stp/>
        <stp>StudyData</stp>
        <stp>ATR(S.SJM,MAType:=Sim,Period:=21)</stp>
        <stp>Bar</stp>
        <stp/>
        <stp>Close</stp>
        <stp>D</stp>
        <stp/>
        <stp/>
        <stp/>
        <stp/>
        <stp/>
        <stp>T</stp>
        <tr r="O406" s="1"/>
      </tp>
      <tp>
        <v>1.3123809524000001</v>
        <stp/>
        <stp>StudyData</stp>
        <stp>ATR(S.SLB,MAType:=Sim,Period:=21)</stp>
        <stp>Bar</stp>
        <stp/>
        <stp>Close</stp>
        <stp>D</stp>
        <stp/>
        <stp/>
        <stp/>
        <stp/>
        <stp/>
        <stp>T</stp>
        <tr r="L30" s="2"/>
        <tr r="O407" s="1"/>
      </tp>
      <tp>
        <v>8.9261904762000004</v>
        <stp/>
        <stp>StudyData</stp>
        <stp>ATR(S.SNA,MAType:=Sim,Period:=21)</stp>
        <stp>Bar</stp>
        <stp/>
        <stp>Close</stp>
        <stp>D</stp>
        <stp/>
        <stp/>
        <stp/>
        <stp/>
        <stp/>
        <stp>T</stp>
        <tr r="O409" s="1"/>
      </tp>
      <tp>
        <v>4.2333333333000001</v>
        <stp/>
        <stp>StudyData</stp>
        <stp>ATR(S.SPG,MAType:=Sim,Period:=21)</stp>
        <stp>Bar</stp>
        <stp/>
        <stp>Close</stp>
        <stp>D</stp>
        <stp/>
        <stp/>
        <stp/>
        <stp/>
        <stp/>
        <stp>T</stp>
        <tr r="O414" s="1"/>
      </tp>
      <tp>
        <v>1.819047619</v>
        <stp/>
        <stp>StudyData</stp>
        <stp>ATR(S.SRE,MAType:=Sim,Period:=21)</stp>
        <stp>Bar</stp>
        <stp/>
        <stp>Close</stp>
        <stp>D</stp>
        <stp/>
        <stp/>
        <stp/>
        <stp/>
        <stp/>
        <stp>T</stp>
        <tr r="O416" s="1"/>
      </tp>
      <tp>
        <v>5.8604761905</v>
        <stp/>
        <stp>StudyData</stp>
        <stp>ATR(S.STE,MAType:=Sim,Period:=21)</stp>
        <stp>Bar</stp>
        <stp/>
        <stp>Close</stp>
        <stp>D</stp>
        <stp/>
        <stp/>
        <stp/>
        <stp/>
        <stp/>
        <stp>T</stp>
        <tr r="O417" s="1"/>
      </tp>
      <tp>
        <v>2.6264591439688849</v>
        <stp/>
        <stp>StudyData</stp>
        <stp>S.IR</stp>
        <stp>PCB</stp>
        <stp>BaseType=Index,Index=1</stp>
        <stp>Close</stp>
        <stp>W</stp>
        <stp>0</stp>
        <stp>all</stp>
        <stp/>
        <stp/>
        <stp/>
        <stp>T</stp>
        <tr r="I253" s="1"/>
      </tp>
      <tp>
        <v>-3.3151989119347087</v>
        <stp/>
        <stp>StudyData</stp>
        <stp>S.KR</stp>
        <stp>PCB</stp>
        <stp>BaseType=Index,Index=1</stp>
        <stp>Close</stp>
        <stp>W</stp>
        <stp>0</stp>
        <stp>all</stp>
        <stp/>
        <stp/>
        <stp/>
        <stp>T</stp>
        <tr r="I276" s="1"/>
      </tp>
      <tp>
        <v>2.4131100306140887</v>
        <stp/>
        <stp>StudyData</stp>
        <stp>S.KR</stp>
        <stp>PCB</stp>
        <stp>BaseType=Index,Index=1</stp>
        <stp>Close</stp>
        <stp>Q</stp>
        <stp>0</stp>
        <stp>all</stp>
        <stp/>
        <stp/>
        <stp/>
        <stp>T</stp>
        <tr r="K276" s="1"/>
      </tp>
      <tp>
        <v>2.9393828515672777</v>
        <stp/>
        <stp>StudyData</stp>
        <stp>S.IR</stp>
        <stp>PCB</stp>
        <stp>BaseType=Index,Index=1</stp>
        <stp>Close</stp>
        <stp>Q</stp>
        <stp>0</stp>
        <stp>all</stp>
        <stp/>
        <stp/>
        <stp/>
        <stp>T</stp>
        <tr r="K253" s="1"/>
      </tp>
      <tp>
        <v>-0.66039623774263267</v>
        <stp/>
        <stp>StudyData</stp>
        <stp>S.BR</stp>
        <stp>PCB</stp>
        <stp>BaseType=Index,Index=1</stp>
        <stp>Close</stp>
        <stp>W</stp>
        <stp>0</stp>
        <stp>all</stp>
        <stp/>
        <stp/>
        <stp/>
        <stp>T</stp>
        <tr r="I69" s="1"/>
      </tp>
      <tp>
        <v>8.7404162102957272</v>
        <stp/>
        <stp>StudyData</stp>
        <stp>S.BR</stp>
        <stp>PCB</stp>
        <stp>BaseType=Index,Index=1</stp>
        <stp>Close</stp>
        <stp>Q</stp>
        <stp>0</stp>
        <stp>all</stp>
        <stp/>
        <stp/>
        <stp/>
        <stp>T</stp>
        <tr r="K69" s="1"/>
      </tp>
      <tp>
        <v>8.7404162102957272</v>
        <stp/>
        <stp>StudyData</stp>
        <stp>S.BR</stp>
        <stp>PCB</stp>
        <stp>BaseType=Index,Index=1</stp>
        <stp>Close</stp>
        <stp>M</stp>
        <stp>0</stp>
        <stp>all</stp>
        <stp/>
        <stp/>
        <stp/>
        <stp>T</stp>
        <tr r="J69" s="1"/>
      </tp>
      <tp>
        <v>-8.9788732394366182</v>
        <stp/>
        <stp>StudyData</stp>
        <stp>S.KR</stp>
        <stp>PCB</stp>
        <stp>BaseType=Index,Index=1</stp>
        <stp>Close</stp>
        <stp>A</stp>
        <stp>0</stp>
        <stp>all</stp>
        <stp/>
        <stp/>
        <stp/>
        <stp>T</stp>
        <tr r="L276" s="1"/>
      </tp>
      <tp>
        <v>6.5387528401918793</v>
        <stp/>
        <stp>StudyData</stp>
        <stp>S.IR</stp>
        <stp>PCB</stp>
        <stp>BaseType=Index,Index=1</stp>
        <stp>Close</stp>
        <stp>A</stp>
        <stp>0</stp>
        <stp>all</stp>
        <stp/>
        <stp/>
        <stp/>
        <stp>T</stp>
        <tr r="L253" s="1"/>
      </tp>
      <tp>
        <v>2.4131100306140887</v>
        <stp/>
        <stp>StudyData</stp>
        <stp>S.KR</stp>
        <stp>PCB</stp>
        <stp>BaseType=Index,Index=1</stp>
        <stp>Close</stp>
        <stp>M</stp>
        <stp>0</stp>
        <stp>all</stp>
        <stp/>
        <stp/>
        <stp/>
        <stp>T</stp>
        <tr r="J276" s="1"/>
      </tp>
      <tp>
        <v>2.9393828515672777</v>
        <stp/>
        <stp>StudyData</stp>
        <stp>S.IR</stp>
        <stp>PCB</stp>
        <stp>BaseType=Index,Index=1</stp>
        <stp>Close</stp>
        <stp>M</stp>
        <stp>0</stp>
        <stp>all</stp>
        <stp/>
        <stp/>
        <stp/>
        <stp>T</stp>
        <tr r="J253" s="1"/>
      </tp>
      <tp>
        <v>-33.27060088721602</v>
        <stp/>
        <stp>StudyData</stp>
        <stp>S.BR</stp>
        <stp>PCB</stp>
        <stp>BaseType=Index,Index=1</stp>
        <stp>Close</stp>
        <stp>A</stp>
        <stp>0</stp>
        <stp>all</stp>
        <stp/>
        <stp/>
        <stp/>
        <stp>T</stp>
        <tr r="L69" s="1"/>
      </tp>
      <tp>
        <v>4.7776190476</v>
        <stp/>
        <stp>StudyData</stp>
        <stp>ATR(S.STT,MAType:=Sim,Period:=21)</stp>
        <stp>Bar</stp>
        <stp/>
        <stp>Close</stp>
        <stp>D</stp>
        <stp/>
        <stp/>
        <stp/>
        <stp/>
        <stp/>
        <stp>T</stp>
        <tr r="O419" s="1"/>
      </tp>
      <tp>
        <v>4.4666666667000001</v>
        <stp/>
        <stp>StudyData</stp>
        <stp>ATR(S.STZ,MAType:=Sim,Period:=21)</stp>
        <stp>Bar</stp>
        <stp/>
        <stp>Close</stp>
        <stp>D</stp>
        <stp/>
        <stp/>
        <stp/>
        <stp/>
        <stp/>
        <stp>T</stp>
        <tr r="O421" s="1"/>
      </tp>
      <tp>
        <v>81.5614285714</v>
        <stp/>
        <stp>StudyData</stp>
        <stp>ATR(S.STX,MAType:=Sim,Period:=21)</stp>
        <stp>Bar</stp>
        <stp/>
        <stp>Close</stp>
        <stp>D</stp>
        <stp/>
        <stp/>
        <stp/>
        <stp/>
        <stp/>
        <stp>T</stp>
        <tr r="O420" s="1"/>
      </tp>
      <tp>
        <v>3.1738095238000001</v>
        <stp/>
        <stp>StudyData</stp>
        <stp>ATR(S.SWK,MAType:=Sim,Period:=21)</stp>
        <stp>Bar</stp>
        <stp/>
        <stp>Close</stp>
        <stp>D</stp>
        <stp/>
        <stp/>
        <stp/>
        <stp/>
        <stp/>
        <stp>T</stp>
        <tr r="O423" s="1"/>
      </tp>
      <tp>
        <v>2.37</v>
        <stp/>
        <stp>StudyData</stp>
        <stp>ATR(S.SYF,MAType:=Sim,Period:=21)</stp>
        <stp>Bar</stp>
        <stp/>
        <stp>Close</stp>
        <stp>D</stp>
        <stp/>
        <stp/>
        <stp/>
        <stp/>
        <stp/>
        <stp>T</stp>
        <tr r="O425" s="1"/>
      </tp>
      <tp>
        <v>11.192380952400001</v>
        <stp/>
        <stp>StudyData</stp>
        <stp>ATR(S.SYK,MAType:=Sim,Period:=21)</stp>
        <stp>Bar</stp>
        <stp/>
        <stp>Close</stp>
        <stp>D</stp>
        <stp/>
        <stp/>
        <stp/>
        <stp/>
        <stp/>
        <stp>T</stp>
        <tr r="O426" s="1"/>
      </tp>
      <tp>
        <v>1.8561904762000001</v>
        <stp/>
        <stp>StudyData</stp>
        <stp>ATR(S.SYY,MAType:=Sim,Period:=21)</stp>
        <stp>Bar</stp>
        <stp/>
        <stp>Close</stp>
        <stp>D</stp>
        <stp/>
        <stp/>
        <stp/>
        <stp/>
        <stp/>
        <stp>T</stp>
        <tr r="O427" s="1"/>
      </tp>
      <tp>
        <v>7.1590038451</v>
        <stp/>
        <stp>StudyData</stp>
        <stp>S.ODFL</stp>
        <stp>StdDev</stp>
        <stp>InputChoice=Close,Period1=21</stp>
        <stp>STDDEV</stp>
        <stp>D</stp>
        <stp/>
        <stp>all</stp>
        <stp/>
        <stp/>
        <stp/>
        <stp>T</stp>
        <tr r="Q349" s="1"/>
      </tp>
      <tp>
        <v>10.576303251900001</v>
        <stp/>
        <stp>StudyData</stp>
        <stp>S.ORCL</stp>
        <stp>StdDev</stp>
        <stp>InputChoice=Close,Period1=21</stp>
        <stp>STDDEV</stp>
        <stp>D</stp>
        <stp/>
        <stp>all</stp>
        <stp/>
        <stp/>
        <stp/>
        <stp>T</stp>
        <tr r="Q353" s="1"/>
      </tp>
      <tp>
        <v>2.4925765522000001</v>
        <stp/>
        <stp>StudyData</stp>
        <stp>S.ORLY</stp>
        <stp>StdDev</stp>
        <stp>InputChoice=Close,Period1=21</stp>
        <stp>STDDEV</stp>
        <stp>D</stp>
        <stp/>
        <stp>all</stp>
        <stp/>
        <stp/>
        <stp/>
        <stp>T</stp>
        <tr r="Q354" s="1"/>
      </tp>
      <tp>
        <v>1.1150780658999999</v>
        <stp/>
        <stp>StudyData</stp>
        <stp>S.OTIS</stp>
        <stp>StdDev</stp>
        <stp>InputChoice=Close,Period1=21</stp>
        <stp>STDDEV</stp>
        <stp>D</stp>
        <stp/>
        <stp>all</stp>
        <stp/>
        <stp/>
        <stp/>
        <stp>T</stp>
        <tr r="Q355" s="1"/>
      </tp>
      <tp>
        <v>3.3802266510355685</v>
        <stp/>
        <stp>StudyData</stp>
        <stp>S.TRMB</stp>
        <stp>PCB</stp>
        <stp>BaseType=Index,Index=1</stp>
        <stp>Close</stp>
        <stp>Q</stp>
        <stp>0</stp>
        <stp>all</stp>
        <stp/>
        <stp/>
        <stp/>
        <stp>T</stp>
        <tr r="K444" s="1"/>
      </tp>
      <tp>
        <v>0.36039453717755093</v>
        <stp/>
        <stp>StudyData</stp>
        <stp>S.TRMB</stp>
        <stp>PCB</stp>
        <stp>BaseType=Index,Index=1</stp>
        <stp>Close</stp>
        <stp>W</stp>
        <stp>0</stp>
        <stp>all</stp>
        <stp/>
        <stp/>
        <stp/>
        <stp>T</stp>
        <tr r="I444" s="1"/>
      </tp>
      <tp>
        <v>-32.46968730057435</v>
        <stp/>
        <stp>StudyData</stp>
        <stp>S.TRMB</stp>
        <stp>PCB</stp>
        <stp>BaseType=Index,Index=1</stp>
        <stp>Close</stp>
        <stp>A</stp>
        <stp>0</stp>
        <stp>all</stp>
        <stp/>
        <stp/>
        <stp/>
        <stp>T</stp>
        <tr r="L444" s="1"/>
      </tp>
      <tp>
        <v>3.3802266510355685</v>
        <stp/>
        <stp>StudyData</stp>
        <stp>S.TRMB</stp>
        <stp>PCB</stp>
        <stp>BaseType=Index,Index=1</stp>
        <stp>Close</stp>
        <stp>M</stp>
        <stp>0</stp>
        <stp>all</stp>
        <stp/>
        <stp/>
        <stp/>
        <stp>T</stp>
        <tr r="J444" s="1"/>
      </tp>
      <tp>
        <v>1.8449529891786396</v>
        <stp/>
        <stp>StudyData</stp>
        <stp>S.FITB</stp>
        <stp>PCB</stp>
        <stp>BaseType=Index,Index=1</stp>
        <stp>Close</stp>
        <stp>M</stp>
        <stp>0</stp>
        <stp>all</stp>
        <stp/>
        <stp/>
        <stp/>
        <stp>T</stp>
        <tr r="J193" s="1"/>
      </tp>
      <tp>
        <v>22.644734031189916</v>
        <stp/>
        <stp>StudyData</stp>
        <stp>S.FITB</stp>
        <stp>PCB</stp>
        <stp>BaseType=Index,Index=1</stp>
        <stp>Close</stp>
        <stp>A</stp>
        <stp>0</stp>
        <stp>all</stp>
        <stp/>
        <stp/>
        <stp/>
        <stp>T</stp>
        <tr r="L193" s="1"/>
      </tp>
      <tp>
        <v>1.8449529891786396</v>
        <stp/>
        <stp>StudyData</stp>
        <stp>S.FITB</stp>
        <stp>PCB</stp>
        <stp>BaseType=Index,Index=1</stp>
        <stp>Close</stp>
        <stp>Q</stp>
        <stp>0</stp>
        <stp>all</stp>
        <stp/>
        <stp/>
        <stp/>
        <stp>T</stp>
        <tr r="K193" s="1"/>
      </tp>
      <tp>
        <v>-1.0343044302706332</v>
        <stp/>
        <stp>StudyData</stp>
        <stp>S.FITB</stp>
        <stp>PCB</stp>
        <stp>BaseType=Index,Index=1</stp>
        <stp>Close</stp>
        <stp>W</stp>
        <stp>0</stp>
        <stp>all</stp>
        <stp/>
        <stp/>
        <stp/>
        <stp>T</stp>
        <tr r="I193" s="1"/>
      </tp>
      <tp>
        <v>-1.3976240391334731</v>
        <stp/>
        <stp>StudyData</stp>
        <stp>S.ABNB</stp>
        <stp>PCB</stp>
        <stp>BaseType=Index,Index=1</stp>
        <stp>Close</stp>
        <stp>Q</stp>
        <stp>0</stp>
        <stp>all</stp>
        <stp/>
        <stp/>
        <stp/>
        <stp>T</stp>
        <tr r="K5" s="1"/>
      </tp>
      <tp>
        <v>-3.3429236881764597</v>
        <stp/>
        <stp>StudyData</stp>
        <stp>S.ABNB</stp>
        <stp>PCB</stp>
        <stp>BaseType=Index,Index=1</stp>
        <stp>Close</stp>
        <stp>W</stp>
        <stp>0</stp>
        <stp>all</stp>
        <stp/>
        <stp/>
        <stp/>
        <stp>T</stp>
        <tr r="I5" s="1"/>
      </tp>
      <tp>
        <v>3.9640436192160293</v>
        <stp/>
        <stp>StudyData</stp>
        <stp>S.ABNB</stp>
        <stp>PCB</stp>
        <stp>BaseType=Index,Index=1</stp>
        <stp>Close</stp>
        <stp>A</stp>
        <stp>0</stp>
        <stp>all</stp>
        <stp/>
        <stp/>
        <stp/>
        <stp>T</stp>
        <tr r="L5" s="1"/>
      </tp>
      <tp>
        <v>-1.3976240391334731</v>
        <stp/>
        <stp>StudyData</stp>
        <stp>S.ABNB</stp>
        <stp>PCB</stp>
        <stp>BaseType=Index,Index=1</stp>
        <stp>Close</stp>
        <stp>M</stp>
        <stp>0</stp>
        <stp>all</stp>
        <stp/>
        <stp/>
        <stp/>
        <stp>T</stp>
        <tr r="J5" s="1"/>
      </tp>
      <tp>
        <v>-1.8447497451332644</v>
        <stp/>
        <stp>StudyData</stp>
        <stp>S.BIIB</stp>
        <stp>PCB</stp>
        <stp>BaseType=Index,Index=1</stp>
        <stp>Close</stp>
        <stp>W</stp>
        <stp>0</stp>
        <stp>all</stp>
        <stp/>
        <stp/>
        <stp/>
        <stp>T</stp>
        <tr r="I62" s="1"/>
      </tp>
      <tp>
        <v>-6.4195130982134616</v>
        <stp/>
        <stp>StudyData</stp>
        <stp>S.BIIB</stp>
        <stp>PCB</stp>
        <stp>BaseType=Index,Index=1</stp>
        <stp>Close</stp>
        <stp>Q</stp>
        <stp>0</stp>
        <stp>all</stp>
        <stp/>
        <stp/>
        <stp/>
        <stp>T</stp>
        <tr r="K62" s="1"/>
      </tp>
      <tp>
        <v>14.887209500539797</v>
        <stp/>
        <stp>StudyData</stp>
        <stp>S.BIIB</stp>
        <stp>PCB</stp>
        <stp>BaseType=Index,Index=1</stp>
        <stp>Close</stp>
        <stp>A</stp>
        <stp>0</stp>
        <stp>all</stp>
        <stp/>
        <stp/>
        <stp/>
        <stp>T</stp>
        <tr r="L62" s="1"/>
      </tp>
      <tp>
        <v>-6.4195130982134616</v>
        <stp/>
        <stp>StudyData</stp>
        <stp>S.BIIB</stp>
        <stp>PCB</stp>
        <stp>BaseType=Index,Index=1</stp>
        <stp>Close</stp>
        <stp>M</stp>
        <stp>0</stp>
        <stp>all</stp>
        <stp/>
        <stp/>
        <stp/>
        <stp>T</stp>
        <tr r="J62" s="1"/>
      </tp>
      <tp>
        <v>0.81888737243078802</v>
        <stp/>
        <stp>StudyData</stp>
        <stp>S.BRKB</stp>
        <stp>PCB</stp>
        <stp>BaseType=Index,Index=1</stp>
        <stp>Close</stp>
        <stp>W</stp>
        <stp>0</stp>
        <stp>all</stp>
        <stp/>
        <stp/>
        <stp/>
        <stp>T</stp>
        <tr r="I70" s="1"/>
      </tp>
      <tp>
        <v>-1.0911489038549891</v>
        <stp/>
        <stp>StudyData</stp>
        <stp>S.BRKB</stp>
        <stp>PCB</stp>
        <stp>BaseType=Index,Index=1</stp>
        <stp>Close</stp>
        <stp>Q</stp>
        <stp>0</stp>
        <stp>all</stp>
        <stp/>
        <stp/>
        <stp/>
        <stp>T</stp>
        <tr r="K70" s="1"/>
      </tp>
      <tp>
        <v>-1.5358599423057848</v>
        <stp/>
        <stp>StudyData</stp>
        <stp>S.BRKB</stp>
        <stp>PCB</stp>
        <stp>BaseType=Index,Index=1</stp>
        <stp>Close</stp>
        <stp>A</stp>
        <stp>0</stp>
        <stp>all</stp>
        <stp/>
        <stp/>
        <stp/>
        <stp>T</stp>
        <tr r="L70" s="1"/>
      </tp>
      <tp>
        <v>-1.0911489038549891</v>
        <stp/>
        <stp>StudyData</stp>
        <stp>S.BRKB</stp>
        <stp>PCB</stp>
        <stp>BaseType=Index,Index=1</stp>
        <stp>Close</stp>
        <stp>M</stp>
        <stp>0</stp>
        <stp>all</stp>
        <stp/>
        <stp/>
        <stp/>
        <stp>T</stp>
        <tr r="J70" s="1"/>
      </tp>
      <tp>
        <v>-0.52796365645527332</v>
        <stp/>
        <stp>StudyData</stp>
        <stp>S.HUBB</stp>
        <stp>PCB</stp>
        <stp>BaseType=Index,Index=1</stp>
        <stp>Close</stp>
        <stp>W</stp>
        <stp>0</stp>
        <stp>all</stp>
        <stp/>
        <stp/>
        <stp/>
        <stp>T</stp>
        <tr r="I238" s="1"/>
      </tp>
      <tp>
        <v>-7.0928899082568826</v>
        <stp/>
        <stp>StudyData</stp>
        <stp>S.HUBB</stp>
        <stp>PCB</stp>
        <stp>BaseType=Index,Index=1</stp>
        <stp>Close</stp>
        <stp>Q</stp>
        <stp>0</stp>
        <stp>all</stp>
        <stp/>
        <stp/>
        <stp/>
        <stp>T</stp>
        <tr r="K238" s="1"/>
      </tp>
      <tp>
        <v>-7.0928899082568826</v>
        <stp/>
        <stp>StudyData</stp>
        <stp>S.HUBB</stp>
        <stp>PCB</stp>
        <stp>BaseType=Index,Index=1</stp>
        <stp>Close</stp>
        <stp>M</stp>
        <stp>0</stp>
        <stp>all</stp>
        <stp/>
        <stp/>
        <stp/>
        <stp>T</stp>
        <tr r="J238" s="1"/>
      </tp>
      <tp>
        <v>9.4526130913512461</v>
        <stp/>
        <stp>StudyData</stp>
        <stp>S.HUBB</stp>
        <stp>PCB</stp>
        <stp>BaseType=Index,Index=1</stp>
        <stp>Close</stp>
        <stp>A</stp>
        <stp>0</stp>
        <stp>all</stp>
        <stp/>
        <stp/>
        <stp/>
        <stp>T</stp>
        <tr r="L238" s="1"/>
      </tp>
      <tp>
        <v>10.3833333333</v>
        <stp/>
        <stp>StudyData</stp>
        <stp>ATR(S.RCL,MAType:=Sim,Period:=21)</stp>
        <stp>Bar</stp>
        <stp/>
        <stp>Close</stp>
        <stp>D</stp>
        <stp/>
        <stp/>
        <stp/>
        <stp/>
        <stp/>
        <stp>T</stp>
        <tr r="O388" s="1"/>
      </tp>
      <tp>
        <v>1.3461904762000001</v>
        <stp/>
        <stp>StudyData</stp>
        <stp>ATR(S.REG,MAType:=Sim,Period:=21)</stp>
        <stp>Bar</stp>
        <stp/>
        <stp>Close</stp>
        <stp>D</stp>
        <stp/>
        <stp/>
        <stp/>
        <stp/>
        <stp/>
        <stp>T</stp>
        <tr r="O389" s="1"/>
      </tp>
      <tp>
        <v>4.3347619047999997</v>
        <stp/>
        <stp>StudyData</stp>
        <stp>ATR(S.RJF,MAType:=Sim,Period:=21)</stp>
        <stp>Bar</stp>
        <stp/>
        <stp>Close</stp>
        <stp>D</stp>
        <stp/>
        <stp/>
        <stp/>
        <stp/>
        <stp/>
        <stp>T</stp>
        <tr r="O392" s="1"/>
      </tp>
      <tp>
        <v>6.7904761904999997</v>
        <stp/>
        <stp>StudyData</stp>
        <stp>ATR(S.RMD,MAType:=Sim,Period:=21)</stp>
        <stp>Bar</stp>
        <stp/>
        <stp>Close</stp>
        <stp>D</stp>
        <stp/>
        <stp/>
        <stp/>
        <stp/>
        <stp/>
        <stp>T</stp>
        <tr r="O394" s="1"/>
      </tp>
      <tp>
        <v>1.5257142856999999</v>
        <stp/>
        <stp>StudyData</stp>
        <stp>ATR(S.ROL,MAType:=Sim,Period:=21)</stp>
        <stp>Bar</stp>
        <stp/>
        <stp>Close</stp>
        <stp>D</stp>
        <stp/>
        <stp/>
        <stp/>
        <stp/>
        <stp/>
        <stp>T</stp>
        <tr r="O396" s="1"/>
      </tp>
      <tp>
        <v>14.6195238095</v>
        <stp/>
        <stp>StudyData</stp>
        <stp>ATR(S.ROK,MAType:=Sim,Period:=21)</stp>
        <stp>Bar</stp>
        <stp/>
        <stp>Close</stp>
        <stp>D</stp>
        <stp/>
        <stp/>
        <stp/>
        <stp/>
        <stp/>
        <stp>T</stp>
        <tr r="O395" s="1"/>
      </tp>
      <tp>
        <v>12.838095238099999</v>
        <stp/>
        <stp>StudyData</stp>
        <stp>ATR(S.ROP,MAType:=Sim,Period:=21)</stp>
        <stp>Bar</stp>
        <stp/>
        <stp>Close</stp>
        <stp>D</stp>
        <stp/>
        <stp/>
        <stp/>
        <stp/>
        <stp/>
        <stp>T</stp>
        <tr r="O397" s="1"/>
      </tp>
      <tp>
        <v>4.7280952380999999</v>
        <stp/>
        <stp>StudyData</stp>
        <stp>ATR(S.RSG,MAType:=Sim,Period:=21)</stp>
        <stp>Bar</stp>
        <stp/>
        <stp>Close</stp>
        <stp>D</stp>
        <stp/>
        <stp/>
        <stp/>
        <stp/>
        <stp/>
        <stp>T</stp>
        <tr r="O399" s="1"/>
      </tp>
      <tp>
        <v>2.6023727516264956</v>
        <stp/>
        <stp>StudyData</stp>
        <stp>S.MS</stp>
        <stp>PCB</stp>
        <stp>BaseType=Index,Index=1</stp>
        <stp>Close</stp>
        <stp>Q</stp>
        <stp>0</stp>
        <stp>all</stp>
        <stp/>
        <stp/>
        <stp/>
        <stp>T</stp>
        <tr r="K321" s="1"/>
      </tp>
      <tp>
        <v>-0.47331786542922588</v>
        <stp/>
        <stp>StudyData</stp>
        <stp>S.MS</stp>
        <stp>PCB</stp>
        <stp>BaseType=Index,Index=1</stp>
        <stp>Close</stp>
        <stp>W</stp>
        <stp>0</stp>
        <stp>all</stp>
        <stp/>
        <stp/>
        <stp/>
        <stp>T</stp>
        <tr r="I321" s="1"/>
      </tp>
      <tp>
        <v>4.9299465082017475</v>
        <stp/>
        <stp>StudyData</stp>
        <stp>S.GS</stp>
        <stp>PCB</stp>
        <stp>BaseType=Index,Index=1</stp>
        <stp>Close</stp>
        <stp>Q</stp>
        <stp>0</stp>
        <stp>all</stp>
        <stp/>
        <stp/>
        <stp/>
        <stp>T</stp>
        <tr r="K219" s="1"/>
      </tp>
      <tp>
        <v>3.6529680365296811</v>
        <stp/>
        <stp>StudyData</stp>
        <stp>S.ES</stp>
        <stp>PCB</stp>
        <stp>BaseType=Index,Index=1</stp>
        <stp>Close</stp>
        <stp>Q</stp>
        <stp>0</stp>
        <stp>all</stp>
        <stp/>
        <stp/>
        <stp/>
        <stp>T</stp>
        <tr r="K170" s="1"/>
      </tp>
      <tp>
        <v>0.3886357544894023</v>
        <stp/>
        <stp>StudyData</stp>
        <stp>S.ES</stp>
        <stp>PCB</stp>
        <stp>BaseType=Index,Index=1</stp>
        <stp>Close</stp>
        <stp>W</stp>
        <stp>0</stp>
        <stp>all</stp>
        <stp/>
        <stp/>
        <stp/>
        <stp>T</stp>
        <tr r="I170" s="1"/>
      </tp>
      <tp>
        <v>-0.37457051125589164</v>
        <stp/>
        <stp>StudyData</stp>
        <stp>S.GS</stp>
        <stp>PCB</stp>
        <stp>BaseType=Index,Index=1</stp>
        <stp>Close</stp>
        <stp>W</stp>
        <stp>0</stp>
        <stp>all</stp>
        <stp/>
        <stp/>
        <stp/>
        <stp>T</stp>
        <tr r="I219" s="1"/>
      </tp>
      <tp>
        <v>20.813383653467032</v>
        <stp/>
        <stp>StudyData</stp>
        <stp>S.MS</stp>
        <stp>PCB</stp>
        <stp>BaseType=Index,Index=1</stp>
        <stp>Close</stp>
        <stp>A</stp>
        <stp>0</stp>
        <stp>all</stp>
        <stp/>
        <stp/>
        <stp/>
        <stp>T</stp>
        <tr r="L321" s="1"/>
      </tp>
      <tp>
        <v>4.9299465082017475</v>
        <stp/>
        <stp>StudyData</stp>
        <stp>S.GS</stp>
        <stp>PCB</stp>
        <stp>BaseType=Index,Index=1</stp>
        <stp>Close</stp>
        <stp>M</stp>
        <stp>0</stp>
        <stp>all</stp>
        <stp/>
        <stp/>
        <stp/>
        <stp>T</stp>
        <tr r="J219" s="1"/>
      </tp>
      <tp>
        <v>3.6529680365296811</v>
        <stp/>
        <stp>StudyData</stp>
        <stp>S.ES</stp>
        <stp>PCB</stp>
        <stp>BaseType=Index,Index=1</stp>
        <stp>Close</stp>
        <stp>M</stp>
        <stp>0</stp>
        <stp>all</stp>
        <stp/>
        <stp/>
        <stp/>
        <stp>T</stp>
        <tr r="J170" s="1"/>
      </tp>
      <tp>
        <v>20.73151308304892</v>
        <stp/>
        <stp>StudyData</stp>
        <stp>S.GS</stp>
        <stp>PCB</stp>
        <stp>BaseType=Index,Index=1</stp>
        <stp>Close</stp>
        <stp>A</stp>
        <stp>0</stp>
        <stp>all</stp>
        <stp/>
        <stp/>
        <stp/>
        <stp>T</stp>
        <tr r="L219" s="1"/>
      </tp>
      <tp>
        <v>11.257983068468734</v>
        <stp/>
        <stp>StudyData</stp>
        <stp>S.ES</stp>
        <stp>PCB</stp>
        <stp>BaseType=Index,Index=1</stp>
        <stp>Close</stp>
        <stp>A</stp>
        <stp>0</stp>
        <stp>all</stp>
        <stp/>
        <stp/>
        <stp/>
        <stp>T</stp>
        <tr r="L170" s="1"/>
      </tp>
      <tp>
        <v>2.6023727516264956</v>
        <stp/>
        <stp>StudyData</stp>
        <stp>S.MS</stp>
        <stp>PCB</stp>
        <stp>BaseType=Index,Index=1</stp>
        <stp>Close</stp>
        <stp>M</stp>
        <stp>0</stp>
        <stp>all</stp>
        <stp/>
        <stp/>
        <stp/>
        <stp>T</stp>
        <tr r="J321" s="1"/>
      </tp>
      <tp>
        <v>5.1019047619000002</v>
        <stp/>
        <stp>StudyData</stp>
        <stp>ATR(S.RTX,MAType:=Sim,Period:=21)</stp>
        <stp>Bar</stp>
        <stp/>
        <stp>Close</stp>
        <stp>D</stp>
        <stp/>
        <stp/>
        <stp/>
        <stp/>
        <stp/>
        <stp>T</stp>
        <tr r="O400" s="1"/>
      </tp>
      <tp>
        <v>0.8615121442</v>
        <stp/>
        <stp>StudyData</stp>
        <stp>S.NCLH</stp>
        <stp>StdDev</stp>
        <stp>InputChoice=Close,Period1=21</stp>
        <stp>STDDEV</stp>
        <stp>D</stp>
        <stp/>
        <stp>all</stp>
        <stp/>
        <stp/>
        <stp/>
        <stp>T</stp>
        <tr r="Q328" s="1"/>
      </tp>
      <tp>
        <v>2.8812587795</v>
        <stp/>
        <stp>StudyData</stp>
        <stp>S.NFLX</stp>
        <stp>StdDev</stp>
        <stp>InputChoice=Close,Period1=21</stp>
        <stp>STDDEV</stp>
        <stp>D</stp>
        <stp/>
        <stp>all</stp>
        <stp/>
        <stp/>
        <stp/>
        <stp>T</stp>
        <tr r="Q333" s="1"/>
      </tp>
      <tp>
        <v>5.1235742113000002</v>
        <stp/>
        <stp>StudyData</stp>
        <stp>S.NDAQ</stp>
        <stp>StdDev</stp>
        <stp>InputChoice=Close,Period1=21</stp>
        <stp>STDDEV</stp>
        <stp>D</stp>
        <stp/>
        <stp>all</stp>
        <stp/>
        <stp/>
        <stp/>
        <stp>T</stp>
        <tr r="Q329" s="1"/>
      </tp>
      <tp>
        <v>6.0791600072999996</v>
        <stp/>
        <stp>StudyData</stp>
        <stp>S.NDSN</stp>
        <stp>StdDev</stp>
        <stp>InputChoice=Close,Period1=21</stp>
        <stp>STDDEV</stp>
        <stp>D</stp>
        <stp/>
        <stp>all</stp>
        <stp/>
        <stp/>
        <stp/>
        <stp>T</stp>
        <tr r="Q330" s="1"/>
      </tp>
      <tp>
        <v>6.2649850110000003</v>
        <stp/>
        <stp>StudyData</stp>
        <stp>S.NVDA</stp>
        <stp>StdDev</stp>
        <stp>InputChoice=Close,Period1=21</stp>
        <stp>STDDEV</stp>
        <stp>D</stp>
        <stp/>
        <stp>all</stp>
        <stp/>
        <stp/>
        <stp/>
        <stp>T</stp>
        <tr r="Q343" s="1"/>
      </tp>
      <tp>
        <v>1.0995892863000001</v>
        <stp/>
        <stp>StudyData</stp>
        <stp>S.NWSA</stp>
        <stp>StdDev</stp>
        <stp>InputChoice=Close,Period1=21</stp>
        <stp>STDDEV</stp>
        <stp>D</stp>
        <stp/>
        <stp>all</stp>
        <stp/>
        <stp/>
        <stp/>
        <stp>T</stp>
        <tr r="Q346" s="1"/>
      </tp>
      <tp>
        <v>5.9749603743000002</v>
        <stp/>
        <stp>StudyData</stp>
        <stp>S.NTAP</stp>
        <stp>StdDev</stp>
        <stp>InputChoice=Close,Period1=21</stp>
        <stp>STDDEV</stp>
        <stp>D</stp>
        <stp/>
        <stp>all</stp>
        <stp/>
        <stp/>
        <stp/>
        <stp>T</stp>
        <tr r="Q340" s="1"/>
      </tp>
      <tp>
        <v>4.7494008691999996</v>
        <stp/>
        <stp>StudyData</stp>
        <stp>S.NTRS</stp>
        <stp>StdDev</stp>
        <stp>InputChoice=Close,Period1=21</stp>
        <stp>STDDEV</stp>
        <stp>D</stp>
        <stp/>
        <stp>all</stp>
        <stp/>
        <stp/>
        <stp/>
        <stp>T</stp>
        <tr r="Q341" s="1"/>
      </tp>
      <tp>
        <v>7.9090361078000004</v>
        <stp/>
        <stp>StudyData</stp>
        <stp>S.NXPI</stp>
        <stp>StdDev</stp>
        <stp>InputChoice=Close,Period1=21</stp>
        <stp>STDDEV</stp>
        <stp>D</stp>
        <stp/>
        <stp>all</stp>
        <stp/>
        <stp/>
        <stp/>
        <stp>T</stp>
        <tr r="Q347" s="1"/>
      </tp>
      <tp>
        <v>5.4060047008736518</v>
        <stp/>
        <stp>StudyData</stp>
        <stp>S.ULTA</stp>
        <stp>PCB</stp>
        <stp>BaseType=Index,Index=1</stp>
        <stp>Close</stp>
        <stp>M</stp>
        <stp>0</stp>
        <stp>all</stp>
        <stp/>
        <stp/>
        <stp/>
        <stp>T</stp>
        <tr r="J460" s="1"/>
      </tp>
      <tp>
        <v>-21.429397861192374</v>
        <stp/>
        <stp>StudyData</stp>
        <stp>S.ULTA</stp>
        <stp>PCB</stp>
        <stp>BaseType=Index,Index=1</stp>
        <stp>Close</stp>
        <stp>A</stp>
        <stp>0</stp>
        <stp>all</stp>
        <stp/>
        <stp/>
        <stp/>
        <stp>T</stp>
        <tr r="L460" s="1"/>
      </tp>
      <tp>
        <v>5.4060047008736518</v>
        <stp/>
        <stp>StudyData</stp>
        <stp>S.ULTA</stp>
        <stp>PCB</stp>
        <stp>BaseType=Index,Index=1</stp>
        <stp>Close</stp>
        <stp>Q</stp>
        <stp>0</stp>
        <stp>all</stp>
        <stp/>
        <stp/>
        <stp/>
        <stp>T</stp>
        <tr r="K460" s="1"/>
      </tp>
      <tp>
        <v>-0.87786975832516201</v>
        <stp/>
        <stp>StudyData</stp>
        <stp>S.ULTA</stp>
        <stp>PCB</stp>
        <stp>BaseType=Index,Index=1</stp>
        <stp>Close</stp>
        <stp>W</stp>
        <stp>0</stp>
        <stp>all</stp>
        <stp/>
        <stp/>
        <stp/>
        <stp>T</stp>
        <tr r="I460" s="1"/>
      </tp>
      <tp>
        <v>-25.575368521160243</v>
        <stp/>
        <stp>StudyData</stp>
        <stp>S.TSLA</stp>
        <stp>PCB</stp>
        <stp>BaseType=Index,Index=1</stp>
        <stp>Close</stp>
        <stp>Q</stp>
        <stp>0</stp>
        <stp>all</stp>
        <stp/>
        <stp/>
        <stp/>
        <stp>T</stp>
        <tr r="K448" s="1"/>
      </tp>
      <tp>
        <v>-17.805377586387984</v>
        <stp/>
        <stp>StudyData</stp>
        <stp>S.TSLA</stp>
        <stp>PCB</stp>
        <stp>BaseType=Index,Index=1</stp>
        <stp>Close</stp>
        <stp>W</stp>
        <stp>0</stp>
        <stp>all</stp>
        <stp/>
        <stp/>
        <stp/>
        <stp>T</stp>
        <tr r="I448" s="1"/>
      </tp>
      <tp>
        <v>-30.394467668771679</v>
        <stp/>
        <stp>StudyData</stp>
        <stp>S.TSLA</stp>
        <stp>PCB</stp>
        <stp>BaseType=Index,Index=1</stp>
        <stp>Close</stp>
        <stp>A</stp>
        <stp>0</stp>
        <stp>all</stp>
        <stp/>
        <stp/>
        <stp/>
        <stp>T</stp>
        <tr r="L448" s="1"/>
      </tp>
      <tp>
        <v>-25.575368521160243</v>
        <stp/>
        <stp>StudyData</stp>
        <stp>S.TSLA</stp>
        <stp>PCB</stp>
        <stp>BaseType=Index,Index=1</stp>
        <stp>Close</stp>
        <stp>M</stp>
        <stp>0</stp>
        <stp>all</stp>
        <stp/>
        <stp/>
        <stp/>
        <stp>T</stp>
        <tr r="J448" s="1"/>
      </tp>
      <tp>
        <v>553.69666666670003</v>
        <stp/>
        <stp>StudyData</stp>
        <stp>S.IDXX</stp>
        <stp>MA</stp>
        <stp>InputChoice=Close,MAType=Sim,Period=21</stp>
        <stp>MA</stp>
        <stp>D</stp>
        <stp/>
        <stp>all</stp>
        <stp/>
        <stp/>
        <stp/>
        <stp>T</stp>
        <tr r="P244" s="1"/>
      </tp>
      <tp>
        <v>-1.2687077413963286</v>
        <stp/>
        <stp>StudyData</stp>
        <stp>S.ZBRA</stp>
        <stp>PCB</stp>
        <stp>BaseType=Index,Index=1</stp>
        <stp>Close</stp>
        <stp>M</stp>
        <stp>0</stp>
        <stp>all</stp>
        <stp/>
        <stp/>
        <stp/>
        <stp>T</stp>
        <tr r="J503" s="1"/>
      </tp>
      <tp>
        <v>7.0422535211267707</v>
        <stp/>
        <stp>StudyData</stp>
        <stp>S.ZBRA</stp>
        <stp>PCB</stp>
        <stp>BaseType=Index,Index=1</stp>
        <stp>Close</stp>
        <stp>A</stp>
        <stp>0</stp>
        <stp>all</stp>
        <stp/>
        <stp/>
        <stp/>
        <stp>T</stp>
        <tr r="L503" s="1"/>
      </tp>
      <tp>
        <v>-2.7973074046372335</v>
        <stp/>
        <stp>StudyData</stp>
        <stp>S.ZBRA</stp>
        <stp>PCB</stp>
        <stp>BaseType=Index,Index=1</stp>
        <stp>Close</stp>
        <stp>W</stp>
        <stp>0</stp>
        <stp>all</stp>
        <stp/>
        <stp/>
        <stp/>
        <stp>T</stp>
        <tr r="I503" s="1"/>
      </tp>
      <tp>
        <v>-1.2687077413963286</v>
        <stp/>
        <stp>StudyData</stp>
        <stp>S.ZBRA</stp>
        <stp>PCB</stp>
        <stp>BaseType=Index,Index=1</stp>
        <stp>Close</stp>
        <stp>Q</stp>
        <stp>0</stp>
        <stp>all</stp>
        <stp/>
        <stp/>
        <stp/>
        <stp>T</stp>
        <tr r="K503" s="1"/>
      </tp>
      <tp>
        <v>-24.30546051731217</v>
        <stp/>
        <stp>StudyData</stp>
        <stp>S.FOXA</stp>
        <stp>PCB</stp>
        <stp>BaseType=Index,Index=1</stp>
        <stp>Close</stp>
        <stp>A</stp>
        <stp>0</stp>
        <stp>all</stp>
        <stp/>
        <stp/>
        <stp/>
        <stp>T</stp>
        <tr r="L197" s="1"/>
      </tp>
      <tp>
        <v>6.0391104294478497</v>
        <stp/>
        <stp>StudyData</stp>
        <stp>S.FOXA</stp>
        <stp>PCB</stp>
        <stp>BaseType=Index,Index=1</stp>
        <stp>Close</stp>
        <stp>M</stp>
        <stp>0</stp>
        <stp>all</stp>
        <stp/>
        <stp/>
        <stp/>
        <stp>T</stp>
        <tr r="J197" s="1"/>
      </tp>
      <tp>
        <v>-4.0090246442207604</v>
        <stp/>
        <stp>StudyData</stp>
        <stp>S.FOXA</stp>
        <stp>PCB</stp>
        <stp>BaseType=Index,Index=1</stp>
        <stp>Close</stp>
        <stp>W</stp>
        <stp>0</stp>
        <stp>all</stp>
        <stp/>
        <stp/>
        <stp/>
        <stp>T</stp>
        <tr r="I197" s="1"/>
      </tp>
      <tp>
        <v>6.0391104294478497</v>
        <stp/>
        <stp>StudyData</stp>
        <stp>S.FOXA</stp>
        <stp>PCB</stp>
        <stp>BaseType=Index,Index=1</stp>
        <stp>Close</stp>
        <stp>Q</stp>
        <stp>0</stp>
        <stp>all</stp>
        <stp/>
        <stp/>
        <stp/>
        <stp>T</stp>
        <tr r="K197" s="1"/>
      </tp>
      <tp>
        <v>54.630952381</v>
        <stp/>
        <stp>StudyData</stp>
        <stp>S.FOXA</stp>
        <stp>MA</stp>
        <stp>InputChoice=Close,MAType=Sim,Period=21</stp>
        <stp>MA</stp>
        <stp>D</stp>
        <stp/>
        <stp>all</stp>
        <stp/>
        <stp/>
        <stp/>
        <stp>T</stp>
        <tr r="P197" s="1"/>
      </tp>
      <tp>
        <v>150.7814285714</v>
        <stp/>
        <stp>StudyData</stp>
        <stp>S.FDXF</stp>
        <stp>MA</stp>
        <stp>InputChoice=Close,MAType=Sim,Period=21</stp>
        <stp>MA</stp>
        <stp>D</stp>
        <stp/>
        <stp>all</stp>
        <stp/>
        <stp/>
        <stp/>
        <stp>T</stp>
        <tr r="P187" s="1"/>
      </tp>
      <tp>
        <v>-8.1434214524460735</v>
        <stp/>
        <stp>StudyData</stp>
        <stp>S.CVNA</stp>
        <stp>PCB</stp>
        <stp>BaseType=Index,Index=1</stp>
        <stp>Close</stp>
        <stp>Q</stp>
        <stp>0</stp>
        <stp>all</stp>
        <stp/>
        <stp/>
        <stp/>
        <stp>T</stp>
        <tr r="K125" s="1"/>
      </tp>
      <tp>
        <v>-10.21681021681022</v>
        <stp/>
        <stp>StudyData</stp>
        <stp>S.CVNA</stp>
        <stp>PCB</stp>
        <stp>BaseType=Index,Index=1</stp>
        <stp>Close</stp>
        <stp>W</stp>
        <stp>0</stp>
        <stp>all</stp>
        <stp/>
        <stp/>
        <stp/>
        <stp>T</stp>
        <tr r="I125" s="1"/>
      </tp>
      <tp>
        <v>-28.364928909952614</v>
        <stp/>
        <stp>StudyData</stp>
        <stp>S.CVNA</stp>
        <stp>PCB</stp>
        <stp>BaseType=Index,Index=1</stp>
        <stp>Close</stp>
        <stp>A</stp>
        <stp>0</stp>
        <stp>all</stp>
        <stp/>
        <stp/>
        <stp/>
        <stp>T</stp>
        <tr r="L125" s="1"/>
      </tp>
      <tp>
        <v>-8.1434214524460735</v>
        <stp/>
        <stp>StudyData</stp>
        <stp>S.CVNA</stp>
        <stp>PCB</stp>
        <stp>BaseType=Index,Index=1</stp>
        <stp>Close</stp>
        <stp>M</stp>
        <stp>0</stp>
        <stp>all</stp>
        <stp/>
        <stp/>
        <stp/>
        <stp>T</stp>
        <tr r="J125" s="1"/>
      </tp>
      <tp>
        <v>5.3843428976266408</v>
        <stp/>
        <stp>StudyData</stp>
        <stp>S.CTVA</stp>
        <stp>PCB</stp>
        <stp>BaseType=Index,Index=1</stp>
        <stp>Close</stp>
        <stp>M</stp>
        <stp>0</stp>
        <stp>all</stp>
        <stp/>
        <stp/>
        <stp/>
        <stp>T</stp>
        <tr r="J124" s="1"/>
      </tp>
      <tp>
        <v>33.149336118156043</v>
        <stp/>
        <stp>StudyData</stp>
        <stp>S.CTVA</stp>
        <stp>PCB</stp>
        <stp>BaseType=Index,Index=1</stp>
        <stp>Close</stp>
        <stp>A</stp>
        <stp>0</stp>
        <stp>all</stp>
        <stp/>
        <stp/>
        <stp/>
        <stp>T</stp>
        <tr r="L124" s="1"/>
      </tp>
      <tp>
        <v>5.3843428976266408</v>
        <stp/>
        <stp>StudyData</stp>
        <stp>S.CTVA</stp>
        <stp>PCB</stp>
        <stp>BaseType=Index,Index=1</stp>
        <stp>Close</stp>
        <stp>Q</stp>
        <stp>0</stp>
        <stp>all</stp>
        <stp/>
        <stp/>
        <stp/>
        <stp>T</stp>
        <tr r="K124" s="1"/>
      </tp>
      <tp>
        <v>2.2336769759450203</v>
        <stp/>
        <stp>StudyData</stp>
        <stp>S.CTVA</stp>
        <stp>PCB</stp>
        <stp>BaseType=Index,Index=1</stp>
        <stp>Close</stp>
        <stp>W</stp>
        <stp>0</stp>
        <stp>all</stp>
        <stp/>
        <stp/>
        <stp/>
        <stp>T</stp>
        <tr r="I124" s="1"/>
      </tp>
      <tp>
        <v>5.6631575209927556</v>
        <stp/>
        <stp>StudyData</stp>
        <stp>S.META</stp>
        <stp>PCB</stp>
        <stp>BaseType=Index,Index=1</stp>
        <stp>Close</stp>
        <stp>M</stp>
        <stp>0</stp>
        <stp>all</stp>
        <stp/>
        <stp/>
        <stp/>
        <stp>T</stp>
        <tr r="J307" s="1"/>
      </tp>
      <tp>
        <v>-9.8319926070687291</v>
        <stp/>
        <stp>StudyData</stp>
        <stp>S.META</stp>
        <stp>PCB</stp>
        <stp>BaseType=Index,Index=1</stp>
        <stp>Close</stp>
        <stp>A</stp>
        <stp>0</stp>
        <stp>all</stp>
        <stp/>
        <stp/>
        <stp/>
        <stp>T</stp>
        <tr r="L307" s="1"/>
      </tp>
      <tp>
        <v>5.6631575209927556</v>
        <stp/>
        <stp>StudyData</stp>
        <stp>S.META</stp>
        <stp>PCB</stp>
        <stp>BaseType=Index,Index=1</stp>
        <stp>Close</stp>
        <stp>Q</stp>
        <stp>0</stp>
        <stp>all</stp>
        <stp/>
        <stp/>
        <stp/>
        <stp>T</stp>
        <tr r="K307" s="1"/>
      </tp>
      <tp>
        <v>-7.8667512886797315</v>
        <stp/>
        <stp>StudyData</stp>
        <stp>S.META</stp>
        <stp>PCB</stp>
        <stp>BaseType=Index,Index=1</stp>
        <stp>Close</stp>
        <stp>W</stp>
        <stp>0</stp>
        <stp>all</stp>
        <stp/>
        <stp/>
        <stp/>
        <stp>T</stp>
        <tr r="I307" s="1"/>
      </tp>
      <tp>
        <v>-22.790232757389688</v>
        <stp/>
        <stp>StudyData</stp>
        <stp>S.MRNA</stp>
        <stp>PCB</stp>
        <stp>BaseType=Index,Index=1</stp>
        <stp>Close</stp>
        <stp>Q</stp>
        <stp>0</stp>
        <stp>all</stp>
        <stp/>
        <stp/>
        <stp/>
        <stp>T</stp>
        <tr r="K318" s="1"/>
      </tp>
      <tp>
        <v>-12.536395988353284</v>
        <stp/>
        <stp>StudyData</stp>
        <stp>S.MRNA</stp>
        <stp>PCB</stp>
        <stp>BaseType=Index,Index=1</stp>
        <stp>Close</stp>
        <stp>W</stp>
        <stp>0</stp>
        <stp>all</stp>
        <stp/>
        <stp/>
        <stp/>
        <stp>T</stp>
        <tr r="I318" s="1"/>
      </tp>
      <tp>
        <v>83.350288233299423</v>
        <stp/>
        <stp>StudyData</stp>
        <stp>S.MRNA</stp>
        <stp>PCB</stp>
        <stp>BaseType=Index,Index=1</stp>
        <stp>Close</stp>
        <stp>A</stp>
        <stp>0</stp>
        <stp>all</stp>
        <stp/>
        <stp/>
        <stp/>
        <stp>T</stp>
        <tr r="L318" s="1"/>
      </tp>
      <tp>
        <v>-22.790232757389688</v>
        <stp/>
        <stp>StudyData</stp>
        <stp>S.MRNA</stp>
        <stp>PCB</stp>
        <stp>BaseType=Index,Index=1</stp>
        <stp>Close</stp>
        <stp>M</stp>
        <stp>0</stp>
        <stp>all</stp>
        <stp/>
        <stp/>
        <stp/>
        <stp>T</stp>
        <tr r="J318" s="1"/>
      </tp>
      <tp>
        <v>3.3734819331300914</v>
        <stp/>
        <stp>StudyData</stp>
        <stp>S.NVDA</stp>
        <stp>PCB</stp>
        <stp>BaseType=Index,Index=1</stp>
        <stp>Close</stp>
        <stp>Q</stp>
        <stp>0</stp>
        <stp>all</stp>
        <stp/>
        <stp/>
        <stp/>
        <stp>T</stp>
        <tr r="K343" s="1"/>
      </tp>
      <tp>
        <v>1.9870815048567629</v>
        <stp/>
        <stp>StudyData</stp>
        <stp>S.NVDA</stp>
        <stp>PCB</stp>
        <stp>BaseType=Index,Index=1</stp>
        <stp>Close</stp>
        <stp>W</stp>
        <stp>0</stp>
        <stp>all</stp>
        <stp/>
        <stp/>
        <stp/>
        <stp>T</stp>
        <tr r="I343" s="1"/>
      </tp>
      <tp>
        <v>3.3734819331300914</v>
        <stp/>
        <stp>StudyData</stp>
        <stp>S.NVDA</stp>
        <stp>PCB</stp>
        <stp>BaseType=Index,Index=1</stp>
        <stp>Close</stp>
        <stp>M</stp>
        <stp>0</stp>
        <stp>all</stp>
        <stp/>
        <stp/>
        <stp/>
        <stp>T</stp>
        <tr r="J343" s="1"/>
      </tp>
      <tp>
        <v>10.906166219839145</v>
        <stp/>
        <stp>StudyData</stp>
        <stp>S.NVDA</stp>
        <stp>PCB</stp>
        <stp>BaseType=Index,Index=1</stp>
        <stp>Close</stp>
        <stp>A</stp>
        <stp>0</stp>
        <stp>all</stp>
        <stp/>
        <stp/>
        <stp/>
        <stp>T</stp>
        <tr r="L343" s="1"/>
      </tp>
      <tp>
        <v>7.7728554168344726</v>
        <stp/>
        <stp>StudyData</stp>
        <stp>S.NWSA</stp>
        <stp>PCB</stp>
        <stp>BaseType=Index,Index=1</stp>
        <stp>Close</stp>
        <stp>M</stp>
        <stp>0</stp>
        <stp>all</stp>
        <stp/>
        <stp/>
        <stp/>
        <stp>T</stp>
        <tr r="J346" s="1"/>
      </tp>
      <tp>
        <v>2.4502297090352241</v>
        <stp/>
        <stp>StudyData</stp>
        <stp>S.NWSA</stp>
        <stp>PCB</stp>
        <stp>BaseType=Index,Index=1</stp>
        <stp>Close</stp>
        <stp>A</stp>
        <stp>0</stp>
        <stp>all</stp>
        <stp/>
        <stp/>
        <stp/>
        <stp>T</stp>
        <tr r="L346" s="1"/>
      </tp>
      <tp>
        <v>-5.8740766795638342</v>
        <stp/>
        <stp>StudyData</stp>
        <stp>S.NWSA</stp>
        <stp>PCB</stp>
        <stp>BaseType=Index,Index=1</stp>
        <stp>Close</stp>
        <stp>W</stp>
        <stp>0</stp>
        <stp>all</stp>
        <stp/>
        <stp/>
        <stp/>
        <stp>T</stp>
        <tr r="I346" s="1"/>
      </tp>
      <tp>
        <v>7.7728554168344726</v>
        <stp/>
        <stp>StudyData</stp>
        <stp>S.NWSA</stp>
        <stp>PCB</stp>
        <stp>BaseType=Index,Index=1</stp>
        <stp>Close</stp>
        <stp>Q</stp>
        <stp>0</stp>
        <stp>all</stp>
        <stp/>
        <stp/>
        <stp/>
        <stp>T</stp>
        <tr r="K346" s="1"/>
      </tp>
      <tp>
        <v>-7.6940474036547943</v>
        <stp/>
        <stp>StudyData</stp>
        <stp>S.HONA</stp>
        <stp>PCB</stp>
        <stp>BaseType=Index,Index=1</stp>
        <stp>Close</stp>
        <stp>Q</stp>
        <stp>0</stp>
        <stp>all</stp>
        <stp/>
        <stp/>
        <stp/>
        <stp>T</stp>
        <tr r="K230" s="1"/>
      </tp>
      <tp>
        <v>-3.5677157168509646</v>
        <stp/>
        <stp>StudyData</stp>
        <stp>S.HONA</stp>
        <stp>PCB</stp>
        <stp>BaseType=Index,Index=1</stp>
        <stp>Close</stp>
        <stp>W</stp>
        <stp>0</stp>
        <stp>all</stp>
        <stp/>
        <stp/>
        <stp/>
        <stp>T</stp>
        <tr r="I230" s="1"/>
      </tp>
      <tp>
        <v>204.07</v>
        <stp/>
        <stp>StudyData</stp>
        <stp>S.HONA</stp>
        <stp>PCB</stp>
        <stp>BaseType=Index,Index=1</stp>
        <stp>Close</stp>
        <stp>A</stp>
        <stp>0</stp>
        <stp>all</stp>
        <stp/>
        <stp/>
        <stp/>
        <stp>T</stp>
        <tr r="L230" s="1"/>
      </tp>
      <tp>
        <v>-7.6940474036547943</v>
        <stp/>
        <stp>StudyData</stp>
        <stp>S.HONA</stp>
        <stp>PCB</stp>
        <stp>BaseType=Index,Index=1</stp>
        <stp>Close</stp>
        <stp>M</stp>
        <stp>0</stp>
        <stp>all</stp>
        <stp/>
        <stp/>
        <stp/>
        <stp>T</stp>
        <tr r="J230" s="1"/>
      </tp>
      <tp>
        <v>12.247071352502665</v>
        <stp/>
        <stp>StudyData</stp>
        <stp>S.IP</stp>
        <stp>PCB</stp>
        <stp>BaseType=Index,Index=1</stp>
        <stp>Close</stp>
        <stp>W</stp>
        <stp>0</stp>
        <stp>all</stp>
        <stp/>
        <stp/>
        <stp/>
        <stp>T</stp>
        <tr r="I251" s="1"/>
      </tp>
      <tp>
        <v>10.656167979002632</v>
        <stp/>
        <stp>StudyData</stp>
        <stp>S.IP</stp>
        <stp>PCB</stp>
        <stp>BaseType=Index,Index=1</stp>
        <stp>Close</stp>
        <stp>Q</stp>
        <stp>0</stp>
        <stp>all</stp>
        <stp/>
        <stp/>
        <stp/>
        <stp>T</stp>
        <tr r="K251" s="1"/>
      </tp>
      <tp>
        <v>7.0322416857070404</v>
        <stp/>
        <stp>StudyData</stp>
        <stp>S.IP</stp>
        <stp>PCB</stp>
        <stp>BaseType=Index,Index=1</stp>
        <stp>Close</stp>
        <stp>A</stp>
        <stp>0</stp>
        <stp>all</stp>
        <stp/>
        <stp/>
        <stp/>
        <stp>T</stp>
        <tr r="L251" s="1"/>
      </tp>
      <tp>
        <v>10.656167979002632</v>
        <stp/>
        <stp>StudyData</stp>
        <stp>S.IP</stp>
        <stp>PCB</stp>
        <stp>BaseType=Index,Index=1</stp>
        <stp>Close</stp>
        <stp>M</stp>
        <stp>0</stp>
        <stp>all</stp>
        <stp/>
        <stp/>
        <stp/>
        <stp>T</stp>
        <tr r="J251" s="1"/>
      </tp>
      <tp>
        <v>3.7158495487000001</v>
        <stp/>
        <stp>StudyData</stp>
        <stp>S.MCHP</stp>
        <stp>StdDev</stp>
        <stp>InputChoice=Close,Period1=21</stp>
        <stp>STDDEV</stp>
        <stp>D</stp>
        <stp/>
        <stp>all</stp>
        <stp/>
        <stp/>
        <stp/>
        <stp>T</stp>
        <tr r="Q301" s="1"/>
      </tp>
      <tp>
        <v>0.98111972680000004</v>
        <stp/>
        <stp>StudyData</stp>
        <stp>S.MDLZ</stp>
        <stp>StdDev</stp>
        <stp>InputChoice=Close,Period1=21</stp>
        <stp>STDDEV</stp>
        <stp>D</stp>
        <stp/>
        <stp>all</stp>
        <stp/>
        <stp/>
        <stp/>
        <stp>T</stp>
        <tr r="Q304" s="1"/>
      </tp>
      <tp>
        <v>39.873033255000003</v>
        <stp/>
        <stp>StudyData</stp>
        <stp>S.META</stp>
        <stp>StdDev</stp>
        <stp>InputChoice=Close,Period1=21</stp>
        <stp>STDDEV</stp>
        <stp>D</stp>
        <stp/>
        <stp>all</stp>
        <stp/>
        <stp/>
        <stp/>
        <stp>T</stp>
        <tr r="Q307" s="1"/>
      </tp>
      <tp>
        <v>1.5053541631</v>
        <stp/>
        <stp>StudyData</stp>
        <stp>S.MNST</stp>
        <stp>StdDev</stp>
        <stp>InputChoice=Close,Period1=21</stp>
        <stp>STDDEV</stp>
        <stp>D</stp>
        <stp/>
        <stp>all</stp>
        <stp/>
        <stp/>
        <stp/>
        <stp>T</stp>
        <tr r="Q312" s="1"/>
      </tp>
      <tp>
        <v>7.8090565771999998</v>
        <stp/>
        <stp>StudyData</stp>
        <stp>S.MRNA</stp>
        <stp>StdDev</stp>
        <stp>InputChoice=Close,Period1=21</stp>
        <stp>STDDEV</stp>
        <stp>D</stp>
        <stp/>
        <stp>all</stp>
        <stp/>
        <stp/>
        <stp/>
        <stp>T</stp>
        <tr r="Q318" s="1"/>
      </tp>
      <tp>
        <v>31.904324531499999</v>
        <stp/>
        <stp>StudyData</stp>
        <stp>S.MRVL</stp>
        <stp>StdDev</stp>
        <stp>InputChoice=Close,Period1=21</stp>
        <stp>STDDEV</stp>
        <stp>D</stp>
        <stp/>
        <stp>all</stp>
        <stp/>
        <stp/>
        <stp/>
        <stp>T</stp>
        <tr r="Q320" s="1"/>
      </tp>
      <tp>
        <v>5.6176334782000001</v>
        <stp/>
        <stp>StudyData</stp>
        <stp>S.MRSH</stp>
        <stp>StdDev</stp>
        <stp>InputChoice=Close,Period1=21</stp>
        <stp>STDDEV</stp>
        <stp>D</stp>
        <stp/>
        <stp>all</stp>
        <stp/>
        <stp/>
        <stp/>
        <stp>T</stp>
        <tr r="Q319" s="1"/>
      </tp>
      <tp>
        <v>11.2157712089</v>
        <stp/>
        <stp>StudyData</stp>
        <stp>S.MSFT</stp>
        <stp>StdDev</stp>
        <stp>InputChoice=Close,Period1=21</stp>
        <stp>STDDEV</stp>
        <stp>D</stp>
        <stp/>
        <stp>all</stp>
        <stp/>
        <stp/>
        <stp/>
        <stp>T</stp>
        <tr r="Q323" s="1"/>
      </tp>
      <tp>
        <v>29.575999976399999</v>
        <stp/>
        <stp>StudyData</stp>
        <stp>S.MSCI</stp>
        <stp>StdDev</stp>
        <stp>InputChoice=Close,Period1=21</stp>
        <stp>STDDEV</stp>
        <stp>D</stp>
        <stp/>
        <stp>all</stp>
        <stp/>
        <stp/>
        <stp/>
        <stp>T</stp>
        <tr r="Q322" s="1"/>
      </tp>
      <tp>
        <v>41.667432248700003</v>
        <stp/>
        <stp>StudyData</stp>
        <stp>S.MPWR</stp>
        <stp>StdDev</stp>
        <stp>InputChoice=Close,Period1=21</stp>
        <stp>STDDEV</stp>
        <stp>D</stp>
        <stp/>
        <stp>all</stp>
        <stp/>
        <stp/>
        <stp/>
        <stp>T</stp>
        <tr r="Q316" s="1"/>
      </tp>
      <tp>
        <v>325.24714285710002</v>
        <stp/>
        <stp>StudyData</stp>
        <stp>S.KEYS</stp>
        <stp>MA</stp>
        <stp>InputChoice=Close,MAType=Sim,Period=21</stp>
        <stp>MA</stp>
        <stp>D</stp>
        <stp/>
        <stp>all</stp>
        <stp/>
        <stp/>
        <stp/>
        <stp>T</stp>
        <tr r="P268" s="1"/>
      </tp>
      <tp>
        <v>107.58</v>
        <stp/>
        <stp>StudyData</stp>
        <stp>S.PAYX</stp>
        <stp>MA</stp>
        <stp>InputChoice=Close,MAType=Sim,Period=21</stp>
        <stp>MA</stp>
        <stp>D</stp>
        <stp/>
        <stp>all</stp>
        <stp/>
        <stp/>
        <stp/>
        <stp>T</stp>
        <tr r="P358" s="1"/>
      </tp>
      <tp>
        <v>0.39523809519999997</v>
        <stp/>
        <stp>StudyData</stp>
        <stp>ATR(S.PCG,MAType:=Sim,Period:=21)</stp>
        <stp>Bar</stp>
        <stp/>
        <stp>Close</stp>
        <stp>D</stp>
        <stp/>
        <stp/>
        <stp/>
        <stp/>
        <stp/>
        <stp>T</stp>
        <tr r="O360" s="1"/>
      </tp>
      <tp>
        <v>1.6252380952000001</v>
        <stp/>
        <stp>StudyData</stp>
        <stp>ATR(S.PEG,MAType:=Sim,Period:=21)</stp>
        <stp>Bar</stp>
        <stp/>
        <stp>Close</stp>
        <stp>D</stp>
        <stp/>
        <stp/>
        <stp/>
        <stp/>
        <stp/>
        <stp>T</stp>
        <tr r="O361" s="1"/>
      </tp>
      <tp>
        <v>3.6928571428999999</v>
        <stp/>
        <stp>StudyData</stp>
        <stp>ATR(S.PEP,MAType:=Sim,Period:=21)</stp>
        <stp>Bar</stp>
        <stp/>
        <stp>Close</stp>
        <stp>D</stp>
        <stp/>
        <stp/>
        <stp/>
        <stp/>
        <stp/>
        <stp>T</stp>
        <tr r="O362" s="1"/>
      </tp>
      <tp>
        <v>6.8352380952000003</v>
        <stp/>
        <stp>StudyData</stp>
        <stp>ATR(S.PGR,MAType:=Sim,Period:=21)</stp>
        <stp>Bar</stp>
        <stp/>
        <stp>Close</stp>
        <stp>D</stp>
        <stp/>
        <stp/>
        <stp/>
        <stp/>
        <stp/>
        <stp>T</stp>
        <tr r="O366" s="1"/>
      </tp>
      <tp>
        <v>2.4190476190000001</v>
        <stp/>
        <stp>StudyData</stp>
        <stp>ATR(S.PFG,MAType:=Sim,Period:=21)</stp>
        <stp>Bar</stp>
        <stp/>
        <stp>Close</stp>
        <stp>D</stp>
        <stp/>
        <stp/>
        <stp/>
        <stp/>
        <stp/>
        <stp>T</stp>
        <tr r="O364" s="1"/>
      </tp>
      <tp>
        <v>0.5157142857</v>
        <stp/>
        <stp>StudyData</stp>
        <stp>ATR(S.PFE,MAType:=Sim,Period:=21)</stp>
        <stp>Bar</stp>
        <stp/>
        <stp>Close</stp>
        <stp>D</stp>
        <stp/>
        <stp/>
        <stp/>
        <stp/>
        <stp/>
        <stp>T</stp>
        <tr r="O363" s="1"/>
      </tp>
      <tp>
        <v>3.9347619048000002</v>
        <stp/>
        <stp>StudyData</stp>
        <stp>ATR(S.PHM,MAType:=Sim,Period:=21)</stp>
        <stp>Bar</stp>
        <stp/>
        <stp>Close</stp>
        <stp>D</stp>
        <stp/>
        <stp/>
        <stp/>
        <stp/>
        <stp/>
        <stp>T</stp>
        <tr r="O368" s="1"/>
      </tp>
      <tp>
        <v>7.12</v>
        <stp/>
        <stp>StudyData</stp>
        <stp>ATR(S.PKG,MAType:=Sim,Period:=21)</stp>
        <stp>Bar</stp>
        <stp/>
        <stp>Close</stp>
        <stp>D</stp>
        <stp/>
        <stp/>
        <stp/>
        <stp/>
        <stp/>
        <stp>T</stp>
        <tr r="L33" s="2"/>
        <tr r="O369" s="1"/>
      </tp>
      <tp>
        <v>3.5395238094999999</v>
        <stp/>
        <stp>StudyData</stp>
        <stp>ATR(S.PLD,MAType:=Sim,Period:=21)</stp>
        <stp>Bar</stp>
        <stp/>
        <stp>Close</stp>
        <stp>D</stp>
        <stp/>
        <stp/>
        <stp/>
        <stp/>
        <stp/>
        <stp>T</stp>
        <tr r="O370" s="1"/>
      </tp>
      <tp>
        <v>5.1361904762000004</v>
        <stp/>
        <stp>StudyData</stp>
        <stp>ATR(S.PNC,MAType:=Sim,Period:=21)</stp>
        <stp>Bar</stp>
        <stp/>
        <stp>Close</stp>
        <stp>D</stp>
        <stp/>
        <stp/>
        <stp/>
        <stp/>
        <stp/>
        <stp>T</stp>
        <tr r="O373" s="1"/>
      </tp>
      <tp>
        <v>2.0552380952</v>
        <stp/>
        <stp>StudyData</stp>
        <stp>ATR(S.PNW,MAType:=Sim,Period:=21)</stp>
        <stp>Bar</stp>
        <stp/>
        <stp>Close</stp>
        <stp>D</stp>
        <stp/>
        <stp/>
        <stp/>
        <stp/>
        <stp/>
        <stp>T</stp>
        <tr r="O375" s="1"/>
      </tp>
      <tp>
        <v>2.9390476190000001</v>
        <stp/>
        <stp>StudyData</stp>
        <stp>ATR(S.PNR,MAType:=Sim,Period:=21)</stp>
        <stp>Bar</stp>
        <stp/>
        <stp>Close</stp>
        <stp>D</stp>
        <stp/>
        <stp/>
        <stp/>
        <stp/>
        <stp/>
        <stp>T</stp>
        <tr r="O374" s="1"/>
      </tp>
      <tp>
        <v>3.52</v>
        <stp/>
        <stp>StudyData</stp>
        <stp>ATR(S.PPG,MAType:=Sim,Period:=21)</stp>
        <stp>Bar</stp>
        <stp/>
        <stp>Close</stp>
        <stp>D</stp>
        <stp/>
        <stp/>
        <stp/>
        <stp/>
        <stp/>
        <stp>T</stp>
        <tr r="O377" s="1"/>
      </tp>
      <tp>
        <v>0.71047619049999999</v>
        <stp/>
        <stp>StudyData</stp>
        <stp>ATR(S.PPL,MAType:=Sim,Period:=21)</stp>
        <stp>Bar</stp>
        <stp/>
        <stp>Close</stp>
        <stp>D</stp>
        <stp/>
        <stp/>
        <stp/>
        <stp/>
        <stp/>
        <stp>T</stp>
        <tr r="O378" s="1"/>
      </tp>
      <tp>
        <v>7.0171428570999996</v>
        <stp/>
        <stp>StudyData</stp>
        <stp>ATR(S.PSA,MAType:=Sim,Period:=21)</stp>
        <stp>Bar</stp>
        <stp/>
        <stp>Close</stp>
        <stp>D</stp>
        <stp/>
        <stp/>
        <stp/>
        <stp/>
        <stp/>
        <stp>T</stp>
        <tr r="O380" s="1"/>
      </tp>
      <tp>
        <v>5.9533333332999998</v>
        <stp/>
        <stp>StudyData</stp>
        <stp>ATR(S.PSX,MAType:=Sim,Period:=21)</stp>
        <stp>Bar</stp>
        <stp/>
        <stp>Close</stp>
        <stp>D</stp>
        <stp/>
        <stp/>
        <stp/>
        <stp/>
        <stp/>
        <stp>T</stp>
        <tr r="O382" s="1"/>
      </tp>
      <tp>
        <v>2.3204761905</v>
        <stp/>
        <stp>StudyData</stp>
        <stp>ATR(S.PRU,MAType:=Sim,Period:=21)</stp>
        <stp>Bar</stp>
        <stp/>
        <stp>Close</stp>
        <stp>D</stp>
        <stp/>
        <stp/>
        <stp/>
        <stp/>
        <stp/>
        <stp>T</stp>
        <tr r="O379" s="1"/>
      </tp>
      <tp>
        <v>4.4809523809999998</v>
        <stp/>
        <stp>StudyData</stp>
        <stp>ATR(S.PTC,MAType:=Sim,Period:=21)</stp>
        <stp>Bar</stp>
        <stp/>
        <stp>Close</stp>
        <stp>D</stp>
        <stp/>
        <stp/>
        <stp/>
        <stp/>
        <stp/>
        <stp>T</stp>
        <tr r="O383" s="1"/>
      </tp>
      <tp>
        <v>25.3680952381</v>
        <stp/>
        <stp>StudyData</stp>
        <stp>ATR(S.PWR,MAType:=Sim,Period:=21)</stp>
        <stp>Bar</stp>
        <stp/>
        <stp>Close</stp>
        <stp>D</stp>
        <stp/>
        <stp/>
        <stp/>
        <stp/>
        <stp/>
        <stp>T</stp>
        <tr r="O384" s="1"/>
      </tp>
      <tp>
        <v>3.0587468718999999</v>
        <stp/>
        <stp>StudyData</stp>
        <stp>S.LDOS</stp>
        <stp>StdDev</stp>
        <stp>InputChoice=Close,Period1=21</stp>
        <stp>STDDEV</stp>
        <stp>D</stp>
        <stp/>
        <stp>all</stp>
        <stp/>
        <stp/>
        <stp/>
        <stp>T</stp>
        <tr r="Q279" s="1"/>
      </tp>
      <tp>
        <v>51.608918246999998</v>
        <stp/>
        <stp>StudyData</stp>
        <stp>S.LITE</stp>
        <stp>StdDev</stp>
        <stp>InputChoice=Close,Period1=21</stp>
        <stp>STDDEV</stp>
        <stp>D</stp>
        <stp/>
        <stp>all</stp>
        <stp/>
        <stp/>
        <stp/>
        <stp>T</stp>
        <tr r="Q285" s="1"/>
      </tp>
      <tp>
        <v>35.166026205599998</v>
        <stp/>
        <stp>StudyData</stp>
        <stp>S.LRCX</stp>
        <stp>StdDev</stp>
        <stp>InputChoice=Close,Period1=21</stp>
        <stp>STDDEV</stp>
        <stp>D</stp>
        <stp/>
        <stp>all</stp>
        <stp/>
        <stp/>
        <stp/>
        <stp>T</stp>
        <tr r="Q290" s="1"/>
      </tp>
      <tp>
        <v>2.3650657610999999</v>
        <stp/>
        <stp>StudyData</stp>
        <stp>S.LULU</stp>
        <stp>StdDev</stp>
        <stp>InputChoice=Close,Period1=21</stp>
        <stp>STDDEV</stp>
        <stp>D</stp>
        <stp/>
        <stp>all</stp>
        <stp/>
        <stp/>
        <stp/>
        <stp>T</stp>
        <tr r="Q291" s="1"/>
      </tp>
      <tp>
        <v>0.86775425199583478</v>
        <stp/>
        <stp>StudyData</stp>
        <stp>S.EVRG</stp>
        <stp>PCB</stp>
        <stp>BaseType=Index,Index=1</stp>
        <stp>Close</stp>
        <stp>M</stp>
        <stp>0</stp>
        <stp>all</stp>
        <stp/>
        <stp/>
        <stp/>
        <stp>T</stp>
        <tr r="J174" s="1"/>
      </tp>
      <tp>
        <v>20.264864119188871</v>
        <stp/>
        <stp>StudyData</stp>
        <stp>S.EVRG</stp>
        <stp>PCB</stp>
        <stp>BaseType=Index,Index=1</stp>
        <stp>Close</stp>
        <stp>A</stp>
        <stp>0</stp>
        <stp>all</stp>
        <stp/>
        <stp/>
        <stp/>
        <stp>T</stp>
        <tr r="L174" s="1"/>
      </tp>
      <tp>
        <v>1.8576936558009154</v>
        <stp/>
        <stp>StudyData</stp>
        <stp>S.EVRG</stp>
        <stp>PCB</stp>
        <stp>BaseType=Index,Index=1</stp>
        <stp>Close</stp>
        <stp>W</stp>
        <stp>0</stp>
        <stp>all</stp>
        <stp/>
        <stp/>
        <stp/>
        <stp>T</stp>
        <tr r="I174" s="1"/>
      </tp>
      <tp>
        <v>0.86775425199583478</v>
        <stp/>
        <stp>StudyData</stp>
        <stp>S.EVRG</stp>
        <stp>PCB</stp>
        <stp>BaseType=Index,Index=1</stp>
        <stp>Close</stp>
        <stp>Q</stp>
        <stp>0</stp>
        <stp>all</stp>
        <stp/>
        <stp/>
        <stp/>
        <stp>T</stp>
        <tr r="K174" s="1"/>
      </tp>
      <tp>
        <v>-5.1851282839145796</v>
        <stp/>
        <stp>StudyData</stp>
        <stp>S.DDOG</stp>
        <stp>PCB</stp>
        <stp>BaseType=Index,Index=1</stp>
        <stp>Close</stp>
        <stp>Q</stp>
        <stp>0</stp>
        <stp>all</stp>
        <stp/>
        <stp/>
        <stp/>
        <stp>T</stp>
        <tr r="K132" s="1"/>
      </tp>
      <tp>
        <v>-4.5730410916540976</v>
        <stp/>
        <stp>StudyData</stp>
        <stp>S.DDOG</stp>
        <stp>PCB</stp>
        <stp>BaseType=Index,Index=1</stp>
        <stp>Close</stp>
        <stp>W</stp>
        <stp>0</stp>
        <stp>all</stp>
        <stp/>
        <stp/>
        <stp/>
        <stp>T</stp>
        <tr r="I132" s="1"/>
      </tp>
      <tp>
        <v>81.528053533348043</v>
        <stp/>
        <stp>StudyData</stp>
        <stp>S.DDOG</stp>
        <stp>PCB</stp>
        <stp>BaseType=Index,Index=1</stp>
        <stp>Close</stp>
        <stp>A</stp>
        <stp>0</stp>
        <stp>all</stp>
        <stp/>
        <stp/>
        <stp/>
        <stp>T</stp>
        <tr r="L132" s="1"/>
      </tp>
      <tp>
        <v>-5.1851282839145796</v>
        <stp/>
        <stp>StudyData</stp>
        <stp>S.DDOG</stp>
        <stp>PCB</stp>
        <stp>BaseType=Index,Index=1</stp>
        <stp>Close</stp>
        <stp>M</stp>
        <stp>0</stp>
        <stp>all</stp>
        <stp/>
        <stp/>
        <stp/>
        <stp>T</stp>
        <tr r="J132" s="1"/>
      </tp>
      <tp>
        <v>-9.6906574590326198</v>
        <stp/>
        <stp>StudyData</stp>
        <stp>S.GOOG</stp>
        <stp>PCB</stp>
        <stp>BaseType=Index,Index=1</stp>
        <stp>Close</stp>
        <stp>Q</stp>
        <stp>0</stp>
        <stp>all</stp>
        <stp/>
        <stp/>
        <stp/>
        <stp>T</stp>
        <tr r="K214" s="1"/>
      </tp>
      <tp>
        <v>-7.8094302554027433</v>
        <stp/>
        <stp>StudyData</stp>
        <stp>S.GOOG</stp>
        <stp>PCB</stp>
        <stp>BaseType=Index,Index=1</stp>
        <stp>Close</stp>
        <stp>W</stp>
        <stp>0</stp>
        <stp>all</stp>
        <stp/>
        <stp/>
        <stp/>
        <stp>T</stp>
        <tr r="I214" s="1"/>
      </tp>
      <tp>
        <v>1.6857871255576866</v>
        <stp/>
        <stp>StudyData</stp>
        <stp>S.GOOG</stp>
        <stp>PCB</stp>
        <stp>BaseType=Index,Index=1</stp>
        <stp>Close</stp>
        <stp>A</stp>
        <stp>0</stp>
        <stp>all</stp>
        <stp/>
        <stp/>
        <stp/>
        <stp>T</stp>
        <tr r="L214" s="1"/>
      </tp>
      <tp>
        <v>-9.6906574590326198</v>
        <stp/>
        <stp>StudyData</stp>
        <stp>S.GOOG</stp>
        <stp>PCB</stp>
        <stp>BaseType=Index,Index=1</stp>
        <stp>Close</stp>
        <stp>M</stp>
        <stp>0</stp>
        <stp>all</stp>
        <stp/>
        <stp/>
        <stp/>
        <stp>T</stp>
        <tr r="J214" s="1"/>
      </tp>
      <tp>
        <v>16.441005802707934</v>
        <stp/>
        <stp>StudyData</stp>
        <stp>S.FANG</stp>
        <stp>PCB</stp>
        <stp>BaseType=Index,Index=1</stp>
        <stp>Close</stp>
        <stp>Q</stp>
        <stp>0</stp>
        <stp>all</stp>
        <stp/>
        <stp/>
        <stp/>
        <stp>T</stp>
        <tr r="K182" s="1"/>
      </tp>
      <tp>
        <v>4.6742354505472106</v>
        <stp/>
        <stp>StudyData</stp>
        <stp>S.FANG</stp>
        <stp>PCB</stp>
        <stp>BaseType=Index,Index=1</stp>
        <stp>Close</stp>
        <stp>W</stp>
        <stp>0</stp>
        <stp>all</stp>
        <stp/>
        <stp/>
        <stp/>
        <stp>T</stp>
        <tr r="I182" s="1"/>
      </tp>
      <tp>
        <v>36.153794984367721</v>
        <stp/>
        <stp>StudyData</stp>
        <stp>S.FANG</stp>
        <stp>PCB</stp>
        <stp>BaseType=Index,Index=1</stp>
        <stp>Close</stp>
        <stp>A</stp>
        <stp>0</stp>
        <stp>all</stp>
        <stp/>
        <stp/>
        <stp/>
        <stp>T</stp>
        <tr r="L182" s="1"/>
      </tp>
      <tp>
        <v>16.441005802707934</v>
        <stp/>
        <stp>StudyData</stp>
        <stp>S.FANG</stp>
        <stp>PCB</stp>
        <stp>BaseType=Index,Index=1</stp>
        <stp>Close</stp>
        <stp>M</stp>
        <stp>0</stp>
        <stp>all</stp>
        <stp/>
        <stp/>
        <stp/>
        <stp>T</stp>
        <tr r="J182" s="1"/>
      </tp>
      <tp>
        <v>-0.43761220825852848</v>
        <stp/>
        <stp>StudyData</stp>
        <stp>S.BKNG</stp>
        <stp>PCB</stp>
        <stp>BaseType=Index,Index=1</stp>
        <stp>Close</stp>
        <stp>Q</stp>
        <stp>0</stp>
        <stp>all</stp>
        <stp/>
        <stp/>
        <stp/>
        <stp>T</stp>
        <tr r="K63" s="1"/>
      </tp>
      <tp>
        <v>-2.3227653016292376</v>
        <stp/>
        <stp>StudyData</stp>
        <stp>S.BKNG</stp>
        <stp>PCB</stp>
        <stp>BaseType=Index,Index=1</stp>
        <stp>Close</stp>
        <stp>W</stp>
        <stp>0</stp>
        <stp>all</stp>
        <stp/>
        <stp/>
        <stp/>
        <stp>T</stp>
        <tr r="I63" s="1"/>
      </tp>
      <tp>
        <v>-17.156061808505672</v>
        <stp/>
        <stp>StudyData</stp>
        <stp>S.BKNG</stp>
        <stp>PCB</stp>
        <stp>BaseType=Index,Index=1</stp>
        <stp>Close</stp>
        <stp>A</stp>
        <stp>0</stp>
        <stp>all</stp>
        <stp/>
        <stp/>
        <stp/>
        <stp>T</stp>
        <tr r="L63" s="1"/>
      </tp>
      <tp>
        <v>-0.43761220825852848</v>
        <stp/>
        <stp>StudyData</stp>
        <stp>S.BKNG</stp>
        <stp>PCB</stp>
        <stp>BaseType=Index,Index=1</stp>
        <stp>Close</stp>
        <stp>M</stp>
        <stp>0</stp>
        <stp>all</stp>
        <stp/>
        <stp/>
        <stp/>
        <stp>T</stp>
        <tr r="J63" s="1"/>
      </tp>
      <tp>
        <v>-15.132770066385035</v>
        <stp/>
        <stp>StudyData</stp>
        <stp>S.ISRG</stp>
        <stp>PCB</stp>
        <stp>BaseType=Index,Index=1</stp>
        <stp>Close</stp>
        <stp>M</stp>
        <stp>0</stp>
        <stp>all</stp>
        <stp/>
        <stp/>
        <stp/>
        <stp>T</stp>
        <tr r="J255" s="1"/>
      </tp>
      <tp>
        <v>-40.408927184123179</v>
        <stp/>
        <stp>StudyData</stp>
        <stp>S.ISRG</stp>
        <stp>PCB</stp>
        <stp>BaseType=Index,Index=1</stp>
        <stp>Close</stp>
        <stp>A</stp>
        <stp>0</stp>
        <stp>all</stp>
        <stp/>
        <stp/>
        <stp/>
        <stp>T</stp>
        <tr r="L255" s="1"/>
      </tp>
      <tp>
        <v>-2.2928608650338762</v>
        <stp/>
        <stp>StudyData</stp>
        <stp>S.ISRG</stp>
        <stp>PCB</stp>
        <stp>BaseType=Index,Index=1</stp>
        <stp>Close</stp>
        <stp>W</stp>
        <stp>0</stp>
        <stp>all</stp>
        <stp/>
        <stp/>
        <stp/>
        <stp>T</stp>
        <tr r="I255" s="1"/>
      </tp>
      <tp>
        <v>-15.132770066385035</v>
        <stp/>
        <stp>StudyData</stp>
        <stp>S.ISRG</stp>
        <stp>PCB</stp>
        <stp>BaseType=Index,Index=1</stp>
        <stp>Close</stp>
        <stp>Q</stp>
        <stp>0</stp>
        <stp>all</stp>
        <stp/>
        <stp/>
        <stp/>
        <stp>T</stp>
        <tr r="K255" s="1"/>
      </tp>
      <tp>
        <v>8.1566666666999996</v>
        <stp/>
        <stp>StudyData</stp>
        <stp>ATR(S.WAB,MAType:=Sim,Period:=21)</stp>
        <stp>Bar</stp>
        <stp/>
        <stp>Close</stp>
        <stp>D</stp>
        <stp/>
        <stp/>
        <stp/>
        <stp/>
        <stp/>
        <stp>T</stp>
        <tr r="O480" s="1"/>
      </tp>
      <tp>
        <v>11.3157142857</v>
        <stp/>
        <stp>StudyData</stp>
        <stp>ATR(S.WAT,MAType:=Sim,Period:=21)</stp>
        <stp>Bar</stp>
        <stp/>
        <stp>Close</stp>
        <stp>D</stp>
        <stp/>
        <stp/>
        <stp/>
        <stp/>
        <stp/>
        <stp>T</stp>
        <tr r="O481" s="1"/>
      </tp>
      <tp>
        <v>0.54809523810000005</v>
        <stp/>
        <stp>StudyData</stp>
        <stp>ATR(S.WBD,MAType:=Sim,Period:=21)</stp>
        <stp>Bar</stp>
        <stp/>
        <stp>Close</stp>
        <stp>D</stp>
        <stp/>
        <stp/>
        <stp/>
        <stp/>
        <stp/>
        <stp>T</stp>
        <tr r="O482" s="1"/>
      </tp>
      <tp>
        <v>2.1214285714000001</v>
        <stp/>
        <stp>StudyData</stp>
        <stp>ATR(S.WEC,MAType:=Sim,Period:=21)</stp>
        <stp>Bar</stp>
        <stp/>
        <stp>Close</stp>
        <stp>D</stp>
        <stp/>
        <stp/>
        <stp/>
        <stp/>
        <stp/>
        <stp>T</stp>
        <tr r="O485" s="1"/>
      </tp>
      <tp>
        <v>54.403333333299997</v>
        <stp/>
        <stp>StudyData</stp>
        <stp>ATR(S.WDC,MAType:=Sim,Period:=21)</stp>
        <stp>Bar</stp>
        <stp/>
        <stp>Close</stp>
        <stp>D</stp>
        <stp/>
        <stp/>
        <stp/>
        <stp/>
        <stp/>
        <stp>T</stp>
        <tr r="O484" s="1"/>
      </tp>
      <tp>
        <v>2.0980952381</v>
        <stp/>
        <stp>StudyData</stp>
        <stp>ATR(S.WFC,MAType:=Sim,Period:=21)</stp>
        <stp>Bar</stp>
        <stp/>
        <stp>Close</stp>
        <stp>D</stp>
        <stp/>
        <stp/>
        <stp/>
        <stp/>
        <stp/>
        <stp>T</stp>
        <tr r="O487" s="1"/>
      </tp>
      <tp>
        <v>2.0385714286000001</v>
        <stp/>
        <stp>StudyData</stp>
        <stp>ATR(S.WMB,MAType:=Sim,Period:=21)</stp>
        <stp>Bar</stp>
        <stp/>
        <stp>Close</stp>
        <stp>D</stp>
        <stp/>
        <stp/>
        <stp/>
        <stp/>
        <stp/>
        <stp>T</stp>
        <tr r="O489" s="1"/>
      </tp>
      <tp>
        <v>2.7323809523999998</v>
        <stp/>
        <stp>StudyData</stp>
        <stp>ATR(S.WMT,MAType:=Sim,Period:=21)</stp>
        <stp>Bar</stp>
        <stp/>
        <stp>Close</stp>
        <stp>D</stp>
        <stp/>
        <stp/>
        <stp/>
        <stp/>
        <stp/>
        <stp>T</stp>
        <tr r="O490" s="1"/>
      </tp>
      <tp>
        <v>6.8095238094999999</v>
        <stp/>
        <stp>StudyData</stp>
        <stp>ATR(S.WSM,MAType:=Sim,Period:=21)</stp>
        <stp>Bar</stp>
        <stp/>
        <stp>Close</stp>
        <stp>D</stp>
        <stp/>
        <stp/>
        <stp/>
        <stp/>
        <stp/>
        <stp>T</stp>
        <tr r="O492" s="1"/>
      </tp>
      <tp>
        <v>10.5404761905</v>
        <stp/>
        <stp>StudyData</stp>
        <stp>ATR(S.WST,MAType:=Sim,Period:=21)</stp>
        <stp>Bar</stp>
        <stp/>
        <stp>Close</stp>
        <stp>D</stp>
        <stp/>
        <stp/>
        <stp/>
        <stp/>
        <stp/>
        <stp>T</stp>
        <tr r="O493" s="1"/>
      </tp>
      <tp>
        <v>1.7390476189999999</v>
        <stp/>
        <stp>StudyData</stp>
        <stp>ATR(S.WRB,MAType:=Sim,Period:=21)</stp>
        <stp>Bar</stp>
        <stp/>
        <stp>Close</stp>
        <stp>D</stp>
        <stp/>
        <stp/>
        <stp/>
        <stp/>
        <stp/>
        <stp>T</stp>
        <tr r="O491" s="1"/>
      </tp>
      <tp>
        <v>7.5352380952000004</v>
        <stp/>
        <stp>StudyData</stp>
        <stp>ATR(S.WTW,MAType:=Sim,Period:=21)</stp>
        <stp>Bar</stp>
        <stp/>
        <stp>Close</stp>
        <stp>D</stp>
        <stp/>
        <stp/>
        <stp/>
        <stp/>
        <stp/>
        <stp>T</stp>
        <tr r="O494" s="1"/>
      </tp>
      <tp>
        <v>12.1932522881</v>
        <stp/>
        <stp>StudyData</stp>
        <stp>S.KEYS</stp>
        <stp>StdDev</stp>
        <stp>InputChoice=Close,Period1=21</stp>
        <stp>STDDEV</stp>
        <stp>D</stp>
        <stp/>
        <stp>all</stp>
        <stp/>
        <stp/>
        <stp/>
        <stp>T</stp>
        <tr r="Q268" s="1"/>
      </tp>
      <tp>
        <v>23.8480003393</v>
        <stp/>
        <stp>StudyData</stp>
        <stp>S.KLAC</stp>
        <stp>StdDev</stp>
        <stp>InputChoice=Close,Period1=21</stp>
        <stp>STDDEV</stp>
        <stp>D</stp>
        <stp/>
        <stp>all</stp>
        <stp/>
        <stp/>
        <stp/>
        <stp>T</stp>
        <tr r="Q272" s="1"/>
      </tp>
      <tp>
        <v>0.28782080589999998</v>
        <stp/>
        <stp>StudyData</stp>
        <stp>S.KVUE</stp>
        <stp>StdDev</stp>
        <stp>InputChoice=Close,Period1=21</stp>
        <stp>STDDEV</stp>
        <stp>D</stp>
        <stp/>
        <stp>all</stp>
        <stp/>
        <stp/>
        <stp/>
        <stp>T</stp>
        <tr r="Q277" s="1"/>
      </tp>
      <tp>
        <v>158</v>
        <stp/>
        <stp>StudyData</stp>
        <stp>S.FDXF</stp>
        <stp>PCB</stp>
        <stp>BaseType=Index,Index=1</stp>
        <stp>Close</stp>
        <stp>A</stp>
        <stp>0</stp>
        <stp>all</stp>
        <stp/>
        <stp/>
        <stp/>
        <stp>T</stp>
        <tr r="L187" s="1"/>
      </tp>
      <tp>
        <v>4.6357615894039741</v>
        <stp/>
        <stp>StudyData</stp>
        <stp>S.FDXF</stp>
        <stp>PCB</stp>
        <stp>BaseType=Index,Index=1</stp>
        <stp>Close</stp>
        <stp>M</stp>
        <stp>0</stp>
        <stp>all</stp>
        <stp/>
        <stp/>
        <stp/>
        <stp>T</stp>
        <tr r="J187" s="1"/>
      </tp>
      <tp>
        <v>3.7698673321949361</v>
        <stp/>
        <stp>StudyData</stp>
        <stp>S.FDXF</stp>
        <stp>PCB</stp>
        <stp>BaseType=Index,Index=1</stp>
        <stp>Close</stp>
        <stp>W</stp>
        <stp>0</stp>
        <stp>all</stp>
        <stp/>
        <stp/>
        <stp/>
        <stp>T</stp>
        <tr r="I187" s="1"/>
      </tp>
      <tp>
        <v>4.6357615894039741</v>
        <stp/>
        <stp>StudyData</stp>
        <stp>S.FDXF</stp>
        <stp>PCB</stp>
        <stp>BaseType=Index,Index=1</stp>
        <stp>Close</stp>
        <stp>Q</stp>
        <stp>0</stp>
        <stp>all</stp>
        <stp/>
        <stp/>
        <stp/>
        <stp>T</stp>
        <tr r="K187" s="1"/>
      </tp>
      <tp>
        <v>-1.258507075726484</v>
        <stp/>
        <stp>StudyData</stp>
        <stp>S.CINF</stp>
        <stp>PCB</stp>
        <stp>BaseType=Index,Index=1</stp>
        <stp>Close</stp>
        <stp>Q</stp>
        <stp>0</stp>
        <stp>all</stp>
        <stp/>
        <stp/>
        <stp/>
        <stp>T</stp>
        <tr r="K95" s="1"/>
      </tp>
      <tp>
        <v>1.1173184357541956</v>
        <stp/>
        <stp>StudyData</stp>
        <stp>S.CINF</stp>
        <stp>PCB</stp>
        <stp>BaseType=Index,Index=1</stp>
        <stp>Close</stp>
        <stp>W</stp>
        <stp>0</stp>
        <stp>all</stp>
        <stp/>
        <stp/>
        <stp/>
        <stp>T</stp>
        <tr r="I95" s="1"/>
      </tp>
      <tp>
        <v>11.933627234876322</v>
        <stp/>
        <stp>StudyData</stp>
        <stp>S.CINF</stp>
        <stp>PCB</stp>
        <stp>BaseType=Index,Index=1</stp>
        <stp>Close</stp>
        <stp>A</stp>
        <stp>0</stp>
        <stp>all</stp>
        <stp/>
        <stp/>
        <stp/>
        <stp>T</stp>
        <tr r="L95" s="1"/>
      </tp>
      <tp>
        <v>-1.258507075726484</v>
        <stp/>
        <stp>StudyData</stp>
        <stp>S.CINF</stp>
        <stp>PCB</stp>
        <stp>BaseType=Index,Index=1</stp>
        <stp>Close</stp>
        <stp>M</stp>
        <stp>0</stp>
        <stp>all</stp>
        <stp/>
        <stp/>
        <stp/>
        <stp>T</stp>
        <tr r="J95" s="1"/>
      </tp>
      <tp>
        <v>9.0685714286000003</v>
        <stp/>
        <stp>StudyData</stp>
        <stp>ATR(S.VMC,MAType:=Sim,Period:=21)</stp>
        <stp>Bar</stp>
        <stp/>
        <stp>Close</stp>
        <stp>D</stp>
        <stp/>
        <stp/>
        <stp/>
        <stp/>
        <stp/>
        <stp>T</stp>
        <tr r="O471" s="1"/>
      </tp>
      <tp>
        <v>11.013809523799999</v>
        <stp/>
        <stp>StudyData</stp>
        <stp>ATR(S.VLO,MAType:=Sim,Period:=21)</stp>
        <stp>Bar</stp>
        <stp/>
        <stp>Close</stp>
        <stp>D</stp>
        <stp/>
        <stp/>
        <stp/>
        <stp/>
        <stp/>
        <stp>T</stp>
        <tr r="O469" s="1"/>
      </tp>
      <tp>
        <v>6.7452380952000004</v>
        <stp/>
        <stp>StudyData</stp>
        <stp>ATR(S.VST,MAType:=Sim,Period:=21)</stp>
        <stp>Bar</stp>
        <stp/>
        <stp>Close</stp>
        <stp>D</stp>
        <stp/>
        <stp/>
        <stp/>
        <stp/>
        <stp/>
        <stp>T</stp>
        <tr r="O476" s="1"/>
      </tp>
      <tp>
        <v>19.539047619000002</v>
        <stp/>
        <stp>StudyData</stp>
        <stp>ATR(S.VRT,MAType:=Sim,Period:=21)</stp>
        <stp>Bar</stp>
        <stp/>
        <stp>Close</stp>
        <stp>D</stp>
        <stp/>
        <stp/>
        <stp/>
        <stp/>
        <stp/>
        <stp>T</stp>
        <tr r="O474" s="1"/>
      </tp>
      <tp>
        <v>4.9718979680069273</v>
        <stp/>
        <stp>StudyData</stp>
        <stp>S.SW</stp>
        <stp>PCB</stp>
        <stp>BaseType=Index,Index=1</stp>
        <stp>Close</stp>
        <stp>M</stp>
        <stp>0</stp>
        <stp>all</stp>
        <stp/>
        <stp/>
        <stp/>
        <stp>T</stp>
        <tr r="J422" s="1"/>
      </tp>
      <tp>
        <v>-8.6557594516913685</v>
        <stp/>
        <stp>StudyData</stp>
        <stp>S.EW</stp>
        <stp>PCB</stp>
        <stp>BaseType=Index,Index=1</stp>
        <stp>Close</stp>
        <stp>Q</stp>
        <stp>0</stp>
        <stp>all</stp>
        <stp/>
        <stp/>
        <stp/>
        <stp>T</stp>
        <tr r="K175" s="1"/>
      </tp>
      <tp>
        <v>-3.6160037326490237</v>
        <stp/>
        <stp>StudyData</stp>
        <stp>S.EW</stp>
        <stp>PCB</stp>
        <stp>BaseType=Index,Index=1</stp>
        <stp>Close</stp>
        <stp>W</stp>
        <stp>0</stp>
        <stp>all</stp>
        <stp/>
        <stp/>
        <stp/>
        <stp>T</stp>
        <tr r="I175" s="1"/>
      </tp>
      <tp>
        <v>25.575381432635119</v>
        <stp/>
        <stp>StudyData</stp>
        <stp>S.SW</stp>
        <stp>PCB</stp>
        <stp>BaseType=Index,Index=1</stp>
        <stp>Close</stp>
        <stp>A</stp>
        <stp>0</stp>
        <stp>all</stp>
        <stp/>
        <stp/>
        <stp/>
        <stp>T</stp>
        <tr r="L422" s="1"/>
      </tp>
      <tp>
        <v>-8.6557594516913685</v>
        <stp/>
        <stp>StudyData</stp>
        <stp>S.EW</stp>
        <stp>PCB</stp>
        <stp>BaseType=Index,Index=1</stp>
        <stp>Close</stp>
        <stp>M</stp>
        <stp>0</stp>
        <stp>all</stp>
        <stp/>
        <stp/>
        <stp/>
        <stp>T</stp>
        <tr r="J175" s="1"/>
      </tp>
      <tp>
        <v>-3.0733137829912081</v>
        <stp/>
        <stp>StudyData</stp>
        <stp>S.EW</stp>
        <stp>PCB</stp>
        <stp>BaseType=Index,Index=1</stp>
        <stp>Close</stp>
        <stp>A</stp>
        <stp>0</stp>
        <stp>all</stp>
        <stp/>
        <stp/>
        <stp/>
        <stp>T</stp>
        <tr r="L175" s="1"/>
      </tp>
      <tp>
        <v>9.6162528216704235</v>
        <stp/>
        <stp>StudyData</stp>
        <stp>S.SW</stp>
        <stp>PCB</stp>
        <stp>BaseType=Index,Index=1</stp>
        <stp>Close</stp>
        <stp>W</stp>
        <stp>0</stp>
        <stp>all</stp>
        <stp/>
        <stp/>
        <stp/>
        <stp>T</stp>
        <tr r="I422" s="1"/>
      </tp>
      <tp>
        <v>4.9718979680069273</v>
        <stp/>
        <stp>StudyData</stp>
        <stp>S.SW</stp>
        <stp>PCB</stp>
        <stp>BaseType=Index,Index=1</stp>
        <stp>Close</stp>
        <stp>Q</stp>
        <stp>0</stp>
        <stp>all</stp>
        <stp/>
        <stp/>
        <stp/>
        <stp>T</stp>
        <tr r="K422" s="1"/>
      </tp>
      <tp>
        <v>1.970952381</v>
        <stp/>
        <stp>StudyData</stp>
        <stp>ATR(S.VTR,MAType:=Sim,Period:=21)</stp>
        <stp>Bar</stp>
        <stp/>
        <stp>Close</stp>
        <stp>D</stp>
        <stp/>
        <stp/>
        <stp/>
        <stp/>
        <stp/>
        <stp>T</stp>
        <tr r="O477" s="1"/>
      </tp>
      <tp>
        <v>6.6901614229000002</v>
        <stp/>
        <stp>StudyData</stp>
        <stp>S.JBHT</stp>
        <stp>StdDev</stp>
        <stp>InputChoice=Close,Period1=21</stp>
        <stp>STDDEV</stp>
        <stp>D</stp>
        <stp/>
        <stp>all</stp>
        <stp/>
        <stp/>
        <stp/>
        <stp>T</stp>
        <tr r="Q260" s="1"/>
      </tp>
      <tp>
        <v>6.3049409772000002</v>
        <stp/>
        <stp>StudyData</stp>
        <stp>S.JKHY</stp>
        <stp>StdDev</stp>
        <stp>InputChoice=Close,Period1=21</stp>
        <stp>STDDEV</stp>
        <stp>D</stp>
        <stp/>
        <stp>all</stp>
        <stp/>
        <stp/>
        <stp/>
        <stp>T</stp>
        <tr r="Q263" s="1"/>
      </tp>
      <tp>
        <v>-1.6541287228894421</v>
        <stp/>
        <stp>StudyData</stp>
        <stp>S.ERIE</stp>
        <stp>PCB</stp>
        <stp>BaseType=Index,Index=1</stp>
        <stp>Close</stp>
        <stp>W</stp>
        <stp>0</stp>
        <stp>all</stp>
        <stp/>
        <stp/>
        <stp/>
        <stp>T</stp>
        <tr r="I169" s="1"/>
      </tp>
      <tp>
        <v>-6.7570385818560954</v>
        <stp/>
        <stp>StudyData</stp>
        <stp>S.ERIE</stp>
        <stp>PCB</stp>
        <stp>BaseType=Index,Index=1</stp>
        <stp>Close</stp>
        <stp>Q</stp>
        <stp>0</stp>
        <stp>all</stp>
        <stp/>
        <stp/>
        <stp/>
        <stp>T</stp>
        <tr r="K169" s="1"/>
      </tp>
      <tp>
        <v>-22.012907727193447</v>
        <stp/>
        <stp>StudyData</stp>
        <stp>S.ERIE</stp>
        <stp>PCB</stp>
        <stp>BaseType=Index,Index=1</stp>
        <stp>Close</stp>
        <stp>A</stp>
        <stp>0</stp>
        <stp>all</stp>
        <stp/>
        <stp/>
        <stp/>
        <stp>T</stp>
        <tr r="L169" s="1"/>
      </tp>
      <tp>
        <v>-6.7570385818560954</v>
        <stp/>
        <stp>StudyData</stp>
        <stp>S.ERIE</stp>
        <stp>PCB</stp>
        <stp>BaseType=Index,Index=1</stp>
        <stp>Close</stp>
        <stp>M</stp>
        <stp>0</stp>
        <stp>all</stp>
        <stp/>
        <stp/>
        <stp/>
        <stp>T</stp>
        <tr r="J169" s="1"/>
      </tp>
      <tp>
        <v>1.5866812568391442</v>
        <stp/>
        <stp>StudyData</stp>
        <stp>S.EXPE</stp>
        <stp>PCB</stp>
        <stp>BaseType=Index,Index=1</stp>
        <stp>Close</stp>
        <stp>M</stp>
        <stp>0</stp>
        <stp>all</stp>
        <stp/>
        <stp/>
        <stp/>
        <stp>T</stp>
        <tr r="J179" s="1"/>
      </tp>
      <tp>
        <v>-8.2489146164978298</v>
        <stp/>
        <stp>StudyData</stp>
        <stp>S.EXPE</stp>
        <stp>PCB</stp>
        <stp>BaseType=Index,Index=1</stp>
        <stp>Close</stp>
        <stp>A</stp>
        <stp>0</stp>
        <stp>all</stp>
        <stp/>
        <stp/>
        <stp/>
        <stp>T</stp>
        <tr r="L179" s="1"/>
      </tp>
      <tp>
        <v>-3.2853369051605408</v>
        <stp/>
        <stp>StudyData</stp>
        <stp>S.EXPE</stp>
        <stp>PCB</stp>
        <stp>BaseType=Index,Index=1</stp>
        <stp>Close</stp>
        <stp>W</stp>
        <stp>0</stp>
        <stp>all</stp>
        <stp/>
        <stp/>
        <stp/>
        <stp>T</stp>
        <tr r="I179" s="1"/>
      </tp>
      <tp>
        <v>1.5866812568391442</v>
        <stp/>
        <stp>StudyData</stp>
        <stp>S.EXPE</stp>
        <stp>PCB</stp>
        <stp>BaseType=Index,Index=1</stp>
        <stp>Close</stp>
        <stp>Q</stp>
        <stp>0</stp>
        <stp>all</stp>
        <stp/>
        <stp/>
        <stp/>
        <stp>T</stp>
        <tr r="K179" s="1"/>
      </tp>
      <tp>
        <v>-5.116965226554262</v>
        <stp/>
        <stp>StudyData</stp>
        <stp>S.ADBE</stp>
        <stp>PCB</stp>
        <stp>BaseType=Index,Index=1</stp>
        <stp>Close</stp>
        <stp>W</stp>
        <stp>0</stp>
        <stp>all</stp>
        <stp/>
        <stp/>
        <stp/>
        <stp>T</stp>
        <tr r="I9" s="1"/>
      </tp>
      <tp>
        <v>9.7990439957077378</v>
        <stp/>
        <stp>StudyData</stp>
        <stp>S.ADBE</stp>
        <stp>PCB</stp>
        <stp>BaseType=Index,Index=1</stp>
        <stp>Close</stp>
        <stp>Q</stp>
        <stp>0</stp>
        <stp>all</stp>
        <stp/>
        <stp/>
        <stp/>
        <stp>T</stp>
        <tr r="K9" s="1"/>
      </tp>
      <tp>
        <v>9.7990439957077378</v>
        <stp/>
        <stp>StudyData</stp>
        <stp>S.ADBE</stp>
        <stp>PCB</stp>
        <stp>BaseType=Index,Index=1</stp>
        <stp>Close</stp>
        <stp>M</stp>
        <stp>0</stp>
        <stp>all</stp>
        <stp/>
        <stp/>
        <stp/>
        <stp>T</stp>
        <tr r="J9" s="1"/>
      </tp>
      <tp>
        <v>-35.681019457698788</v>
        <stp/>
        <stp>StudyData</stp>
        <stp>S.ADBE</stp>
        <stp>PCB</stp>
        <stp>BaseType=Index,Index=1</stp>
        <stp>Close</stp>
        <stp>A</stp>
        <stp>0</stp>
        <stp>all</stp>
        <stp/>
        <stp/>
        <stp/>
        <stp>T</stp>
        <tr r="L9" s="1"/>
      </tp>
      <tp>
        <v>9.1607943625880885</v>
        <stp/>
        <stp>StudyData</stp>
        <stp>S.ALLE</stp>
        <stp>PCB</stp>
        <stp>BaseType=Index,Index=1</stp>
        <stp>Close</stp>
        <stp>Q</stp>
        <stp>0</stp>
        <stp>all</stp>
        <stp/>
        <stp/>
        <stp/>
        <stp>T</stp>
        <tr r="K25" s="1"/>
      </tp>
      <tp>
        <v>11.745846691926555</v>
        <stp/>
        <stp>StudyData</stp>
        <stp>S.ALLE</stp>
        <stp>PCB</stp>
        <stp>BaseType=Index,Index=1</stp>
        <stp>Close</stp>
        <stp>W</stp>
        <stp>0</stp>
        <stp>all</stp>
        <stp/>
        <stp/>
        <stp/>
        <stp>T</stp>
        <tr r="I25" s="1"/>
      </tp>
      <tp>
        <v>-3.6804421555080928</v>
        <stp/>
        <stp>StudyData</stp>
        <stp>S.ALLE</stp>
        <stp>PCB</stp>
        <stp>BaseType=Index,Index=1</stp>
        <stp>Close</stp>
        <stp>A</stp>
        <stp>0</stp>
        <stp>all</stp>
        <stp/>
        <stp/>
        <stp/>
        <stp>T</stp>
        <tr r="L25" s="1"/>
      </tp>
      <tp>
        <v>9.1607943625880885</v>
        <stp/>
        <stp>StudyData</stp>
        <stp>S.ALLE</stp>
        <stp>PCB</stp>
        <stp>BaseType=Index,Index=1</stp>
        <stp>Close</stp>
        <stp>M</stp>
        <stp>0</stp>
        <stp>all</stp>
        <stp/>
        <stp/>
        <stp/>
        <stp>T</stp>
        <tr r="J25" s="1"/>
      </tp>
      <tp>
        <v>3.5414655876457126</v>
        <stp/>
        <stp>StudyData</stp>
        <stp>S.CBRE</stp>
        <stp>PCB</stp>
        <stp>BaseType=Index,Index=1</stp>
        <stp>Close</stp>
        <stp>M</stp>
        <stp>0</stp>
        <stp>all</stp>
        <stp/>
        <stp/>
        <stp/>
        <stp>T</stp>
        <tr r="J82" s="1"/>
      </tp>
      <tp>
        <v>17.472287468578717</v>
        <stp/>
        <stp>StudyData</stp>
        <stp>S.CBOE</stp>
        <stp>PCB</stp>
        <stp>BaseType=Index,Index=1</stp>
        <stp>Close</stp>
        <stp>Q</stp>
        <stp>0</stp>
        <stp>all</stp>
        <stp/>
        <stp/>
        <stp/>
        <stp>T</stp>
        <tr r="K81" s="1"/>
      </tp>
      <tp>
        <v>4.2646574741230996</v>
        <stp/>
        <stp>StudyData</stp>
        <stp>S.CBOE</stp>
        <stp>PCB</stp>
        <stp>BaseType=Index,Index=1</stp>
        <stp>Close</stp>
        <stp>W</stp>
        <stp>0</stp>
        <stp>all</stp>
        <stp/>
        <stp/>
        <stp/>
        <stp>T</stp>
        <tr r="I81" s="1"/>
      </tp>
      <tp>
        <v>-13.265750357609296</v>
        <stp/>
        <stp>StudyData</stp>
        <stp>S.CBRE</stp>
        <stp>PCB</stp>
        <stp>BaseType=Index,Index=1</stp>
        <stp>Close</stp>
        <stp>A</stp>
        <stp>0</stp>
        <stp>all</stp>
        <stp/>
        <stp/>
        <stp/>
        <stp>T</stp>
        <tr r="L82" s="1"/>
      </tp>
      <tp>
        <v>13.573705179282864</v>
        <stp/>
        <stp>StudyData</stp>
        <stp>S.CBOE</stp>
        <stp>PCB</stp>
        <stp>BaseType=Index,Index=1</stp>
        <stp>Close</stp>
        <stp>A</stp>
        <stp>0</stp>
        <stp>all</stp>
        <stp/>
        <stp/>
        <stp/>
        <stp>T</stp>
        <tr r="L81" s="1"/>
      </tp>
      <tp>
        <v>-1.0641316685584563</v>
        <stp/>
        <stp>StudyData</stp>
        <stp>S.CBRE</stp>
        <stp>PCB</stp>
        <stp>BaseType=Index,Index=1</stp>
        <stp>Close</stp>
        <stp>W</stp>
        <stp>0</stp>
        <stp>all</stp>
        <stp/>
        <stp/>
        <stp/>
        <stp>T</stp>
        <tr r="I82" s="1"/>
      </tp>
      <tp>
        <v>3.5414655876457126</v>
        <stp/>
        <stp>StudyData</stp>
        <stp>S.CBRE</stp>
        <stp>PCB</stp>
        <stp>BaseType=Index,Index=1</stp>
        <stp>Close</stp>
        <stp>Q</stp>
        <stp>0</stp>
        <stp>all</stp>
        <stp/>
        <stp/>
        <stp/>
        <stp>T</stp>
        <tr r="K82" s="1"/>
      </tp>
      <tp>
        <v>17.472287468578717</v>
        <stp/>
        <stp>StudyData</stp>
        <stp>S.CBOE</stp>
        <stp>PCB</stp>
        <stp>BaseType=Index,Index=1</stp>
        <stp>Close</stp>
        <stp>M</stp>
        <stp>0</stp>
        <stp>all</stp>
        <stp/>
        <stp/>
        <stp/>
        <stp>T</stp>
        <tr r="J81" s="1"/>
      </tp>
      <tp>
        <v>-11.079644780085314</v>
        <stp/>
        <stp>StudyData</stp>
        <stp>S.LITE</stp>
        <stp>PCB</stp>
        <stp>BaseType=Index,Index=1</stp>
        <stp>Close</stp>
        <stp>M</stp>
        <stp>0</stp>
        <stp>all</stp>
        <stp/>
        <stp/>
        <stp/>
        <stp>T</stp>
        <tr r="J285" s="1"/>
      </tp>
      <tp>
        <v>107.00236034618408</v>
        <stp/>
        <stp>StudyData</stp>
        <stp>S.LITE</stp>
        <stp>PCB</stp>
        <stp>BaseType=Index,Index=1</stp>
        <stp>Close</stp>
        <stp>A</stp>
        <stp>0</stp>
        <stp>all</stp>
        <stp/>
        <stp/>
        <stp/>
        <stp>T</stp>
        <tr r="L285" s="1"/>
      </tp>
      <tp>
        <v>-11.079644780085314</v>
        <stp/>
        <stp>StudyData</stp>
        <stp>S.LITE</stp>
        <stp>PCB</stp>
        <stp>BaseType=Index,Index=1</stp>
        <stp>Close</stp>
        <stp>Q</stp>
        <stp>0</stp>
        <stp>all</stp>
        <stp/>
        <stp/>
        <stp/>
        <stp>T</stp>
        <tr r="K285" s="1"/>
      </tp>
      <tp>
        <v>4.1169727900439339</v>
        <stp/>
        <stp>StudyData</stp>
        <stp>S.LITE</stp>
        <stp>PCB</stp>
        <stp>BaseType=Index,Index=1</stp>
        <stp>Close</stp>
        <stp>W</stp>
        <stp>0</stp>
        <stp>all</stp>
        <stp/>
        <stp/>
        <stp/>
        <stp>T</stp>
        <tr r="I285" s="1"/>
      </tp>
      <tp>
        <v>0.88958660387232702</v>
        <stp/>
        <stp>StudyData</stp>
        <stp>S.KVUE</stp>
        <stp>PCB</stp>
        <stp>BaseType=Index,Index=1</stp>
        <stp>Close</stp>
        <stp>M</stp>
        <stp>0</stp>
        <stp>all</stp>
        <stp/>
        <stp/>
        <stp/>
        <stp>T</stp>
        <tr r="J277" s="1"/>
      </tp>
      <tp>
        <v>11.768115942028992</v>
        <stp/>
        <stp>StudyData</stp>
        <stp>S.KVUE</stp>
        <stp>PCB</stp>
        <stp>BaseType=Index,Index=1</stp>
        <stp>Close</stp>
        <stp>A</stp>
        <stp>0</stp>
        <stp>all</stp>
        <stp/>
        <stp/>
        <stp/>
        <stp>T</stp>
        <tr r="L277" s="1"/>
      </tp>
      <tp>
        <v>0.88958660387232702</v>
        <stp/>
        <stp>StudyData</stp>
        <stp>S.KVUE</stp>
        <stp>PCB</stp>
        <stp>BaseType=Index,Index=1</stp>
        <stp>Close</stp>
        <stp>Q</stp>
        <stp>0</stp>
        <stp>all</stp>
        <stp/>
        <stp/>
        <stp/>
        <stp>T</stp>
        <tr r="K277" s="1"/>
      </tp>
      <tp>
        <v>1.5806111696522691</v>
        <stp/>
        <stp>StudyData</stp>
        <stp>S.KVUE</stp>
        <stp>PCB</stp>
        <stp>BaseType=Index,Index=1</stp>
        <stp>Close</stp>
        <stp>W</stp>
        <stp>0</stp>
        <stp>all</stp>
        <stp/>
        <stp/>
        <stp/>
        <stp>T</stp>
        <tr r="I277" s="1"/>
      </tp>
      <tp>
        <v>4.7914285714</v>
        <stp/>
        <stp>StudyData</stp>
        <stp>ATR(S.UAL,MAType:=Sim,Period:=21)</stp>
        <stp>Bar</stp>
        <stp/>
        <stp>Close</stp>
        <stp>D</stp>
        <stp/>
        <stp/>
        <stp/>
        <stp/>
        <stp/>
        <stp>T</stp>
        <tr r="O456" s="1"/>
      </tp>
      <tp>
        <v>0.77571428570000001</v>
        <stp/>
        <stp>StudyData</stp>
        <stp>ATR(S.UDR,MAType:=Sim,Period:=21)</stp>
        <stp>Bar</stp>
        <stp/>
        <stp>Close</stp>
        <stp>D</stp>
        <stp/>
        <stp/>
        <stp/>
        <stp/>
        <stp/>
        <stp>T</stp>
        <tr r="O458" s="1"/>
      </tp>
      <tp>
        <v>5.1414285713999996</v>
        <stp/>
        <stp>StudyData</stp>
        <stp>ATR(S.UHS,MAType:=Sim,Period:=21)</stp>
        <stp>Bar</stp>
        <stp/>
        <stp>Close</stp>
        <stp>D</stp>
        <stp/>
        <stp/>
        <stp/>
        <stp/>
        <stp/>
        <stp>T</stp>
        <tr r="O459" s="1"/>
      </tp>
      <tp>
        <v>12.410476190500001</v>
        <stp/>
        <stp>StudyData</stp>
        <stp>ATR(S.UNH,MAType:=Sim,Period:=21)</stp>
        <stp>Bar</stp>
        <stp/>
        <stp>Close</stp>
        <stp>D</stp>
        <stp/>
        <stp/>
        <stp/>
        <stp/>
        <stp/>
        <stp>T</stp>
        <tr r="O461" s="1"/>
      </tp>
      <tp>
        <v>6.3257142857000002</v>
        <stp/>
        <stp>StudyData</stp>
        <stp>ATR(S.UNP,MAType:=Sim,Period:=21)</stp>
        <stp>Bar</stp>
        <stp/>
        <stp>Close</stp>
        <stp>D</stp>
        <stp/>
        <stp/>
        <stp/>
        <stp/>
        <stp/>
        <stp>T</stp>
        <tr r="O462" s="1"/>
      </tp>
      <tp>
        <v>2.7342857142999999</v>
        <stp/>
        <stp>StudyData</stp>
        <stp>ATR(S.UPS,MAType:=Sim,Period:=21)</stp>
        <stp>Bar</stp>
        <stp/>
        <stp>Close</stp>
        <stp>D</stp>
        <stp/>
        <stp/>
        <stp/>
        <stp/>
        <stp/>
        <stp>T</stp>
        <tr r="O463" s="1"/>
      </tp>
      <tp>
        <v>1.2666666666999999</v>
        <stp/>
        <stp>StudyData</stp>
        <stp>ATR(S.USB,MAType:=Sim,Period:=21)</stp>
        <stp>Bar</stp>
        <stp/>
        <stp>Close</stp>
        <stp>D</stp>
        <stp/>
        <stp/>
        <stp/>
        <stp/>
        <stp/>
        <stp>T</stp>
        <tr r="O465" s="1"/>
      </tp>
      <tp>
        <v>38.183809523800001</v>
        <stp/>
        <stp>StudyData</stp>
        <stp>ATR(S.URI,MAType:=Sim,Period:=21)</stp>
        <stp>Bar</stp>
        <stp/>
        <stp>Close</stp>
        <stp>D</stp>
        <stp/>
        <stp/>
        <stp/>
        <stp/>
        <stp/>
        <stp>T</stp>
        <tr r="O464" s="1"/>
      </tp>
      <tp>
        <v>0.22112846850702778</v>
        <stp/>
        <stp>StudyData</stp>
        <stp>S.IT</stp>
        <stp>PCB</stp>
        <stp>BaseType=Index,Index=1</stp>
        <stp>Close</stp>
        <stp>W</stp>
        <stp>0</stp>
        <stp>all</stp>
        <stp/>
        <stp/>
        <stp/>
        <stp>T</stp>
        <tr r="I256" s="1"/>
      </tp>
      <tp>
        <v>-2.0706083557292971</v>
        <stp/>
        <stp>StudyData</stp>
        <stp>S.TT</stp>
        <stp>PCB</stp>
        <stp>BaseType=Index,Index=1</stp>
        <stp>Close</stp>
        <stp>M</stp>
        <stp>0</stp>
        <stp>all</stp>
        <stp/>
        <stp/>
        <stp/>
        <stp>T</stp>
        <tr r="J450" s="1"/>
      </tp>
      <tp>
        <v>8.3937663940749836</v>
        <stp/>
        <stp>StudyData</stp>
        <stp>S.IT</stp>
        <stp>PCB</stp>
        <stp>BaseType=Index,Index=1</stp>
        <stp>Close</stp>
        <stp>Q</stp>
        <stp>0</stp>
        <stp>all</stp>
        <stp/>
        <stp/>
        <stp/>
        <stp>T</stp>
        <tr r="K256" s="1"/>
      </tp>
      <tp>
        <v>23.584275436793426</v>
        <stp/>
        <stp>StudyData</stp>
        <stp>S.TT</stp>
        <stp>PCB</stp>
        <stp>BaseType=Index,Index=1</stp>
        <stp>Close</stp>
        <stp>A</stp>
        <stp>0</stp>
        <stp>all</stp>
        <stp/>
        <stp/>
        <stp/>
        <stp>T</stp>
        <tr r="L450" s="1"/>
      </tp>
      <tp>
        <v>-44.307911843982879</v>
        <stp/>
        <stp>StudyData</stp>
        <stp>S.IT</stp>
        <stp>PCB</stp>
        <stp>BaseType=Index,Index=1</stp>
        <stp>Close</stp>
        <stp>A</stp>
        <stp>0</stp>
        <stp>all</stp>
        <stp/>
        <stp/>
        <stp/>
        <stp>T</stp>
        <tr r="L256" s="1"/>
      </tp>
      <tp>
        <v>-2.0706083557292971</v>
        <stp/>
        <stp>StudyData</stp>
        <stp>S.TT</stp>
        <stp>PCB</stp>
        <stp>BaseType=Index,Index=1</stp>
        <stp>Close</stp>
        <stp>Q</stp>
        <stp>0</stp>
        <stp>all</stp>
        <stp/>
        <stp/>
        <stp/>
        <stp>T</stp>
        <tr r="K450" s="1"/>
      </tp>
      <tp>
        <v>8.3937663940749836</v>
        <stp/>
        <stp>StudyData</stp>
        <stp>S.IT</stp>
        <stp>PCB</stp>
        <stp>BaseType=Index,Index=1</stp>
        <stp>Close</stp>
        <stp>M</stp>
        <stp>0</stp>
        <stp>all</stp>
        <stp/>
        <stp/>
        <stp/>
        <stp>T</stp>
        <tr r="J256" s="1"/>
      </tp>
      <tp>
        <v>2.3426528788459065</v>
        <stp/>
        <stp>StudyData</stp>
        <stp>S.TT</stp>
        <stp>PCB</stp>
        <stp>BaseType=Index,Index=1</stp>
        <stp>Close</stp>
        <stp>W</stp>
        <stp>0</stp>
        <stp>all</stp>
        <stp/>
        <stp/>
        <stp/>
        <stp>T</stp>
        <tr r="I450" s="1"/>
      </tp>
      <tp>
        <v>2.4804079468000002</v>
        <stp/>
        <stp>StudyData</stp>
        <stp>S.IBKR</stp>
        <stp>StdDev</stp>
        <stp>InputChoice=Close,Period1=21</stp>
        <stp>STDDEV</stp>
        <stp>D</stp>
        <stp/>
        <stp>all</stp>
        <stp/>
        <stp/>
        <stp/>
        <stp>T</stp>
        <tr r="Q241" s="1"/>
      </tp>
      <tp>
        <v>12.5766943697</v>
        <stp/>
        <stp>StudyData</stp>
        <stp>S.IDXX</stp>
        <stp>StdDev</stp>
        <stp>InputChoice=Close,Period1=21</stp>
        <stp>STDDEV</stp>
        <stp>D</stp>
        <stp/>
        <stp>all</stp>
        <stp/>
        <stp/>
        <stp/>
        <stp>T</stp>
        <tr r="Q244" s="1"/>
      </tp>
      <tp>
        <v>2.3191937961</v>
        <stp/>
        <stp>StudyData</stp>
        <stp>S.INCY</stp>
        <stp>StdDev</stp>
        <stp>InputChoice=Close,Period1=21</stp>
        <stp>STDDEV</stp>
        <stp>D</stp>
        <stp/>
        <stp>all</stp>
        <stp/>
        <stp/>
        <stp/>
        <stp>T</stp>
        <tr r="Q247" s="1"/>
      </tp>
      <tp>
        <v>0.35699107889999998</v>
        <stp/>
        <stp>StudyData</stp>
        <stp>S.INVH</stp>
        <stp>StdDev</stp>
        <stp>InputChoice=Close,Period1=21</stp>
        <stp>STDDEV</stp>
        <stp>D</stp>
        <stp/>
        <stp>all</stp>
        <stp/>
        <stp/>
        <stp/>
        <stp>T</stp>
        <tr r="Q250" s="1"/>
      </tp>
      <tp>
        <v>11.2983598834</v>
        <stp/>
        <stp>StudyData</stp>
        <stp>S.INTU</stp>
        <stp>StdDev</stp>
        <stp>InputChoice=Close,Period1=21</stp>
        <stp>STDDEV</stp>
        <stp>D</stp>
        <stp/>
        <stp>all</stp>
        <stp/>
        <stp/>
        <stp/>
        <stp>T</stp>
        <tr r="Q249" s="1"/>
      </tp>
      <tp>
        <v>13.5134193991</v>
        <stp/>
        <stp>StudyData</stp>
        <stp>S.INTC</stp>
        <stp>StdDev</stp>
        <stp>InputChoice=Close,Period1=21</stp>
        <stp>STDDEV</stp>
        <stp>D</stp>
        <stp/>
        <stp>all</stp>
        <stp/>
        <stp/>
        <stp/>
        <stp>T</stp>
        <tr r="Q248" s="1"/>
      </tp>
      <tp>
        <v>31.3921786553</v>
        <stp/>
        <stp>StudyData</stp>
        <stp>S.ISRG</stp>
        <stp>StdDev</stp>
        <stp>InputChoice=Close,Period1=21</stp>
        <stp>STDDEV</stp>
        <stp>D</stp>
        <stp/>
        <stp>all</stp>
        <stp/>
        <stp/>
        <stp/>
        <stp>T</stp>
        <tr r="Q255" s="1"/>
      </tp>
      <tp>
        <v>7.2315270935960525</v>
        <stp/>
        <stp>StudyData</stp>
        <stp>S.PODD</stp>
        <stp>PCB</stp>
        <stp>BaseType=Index,Index=1</stp>
        <stp>Close</stp>
        <stp>Q</stp>
        <stp>0</stp>
        <stp>all</stp>
        <stp/>
        <stp/>
        <stp/>
        <stp>T</stp>
        <tr r="K376" s="1"/>
      </tp>
      <tp>
        <v>-0.48762647811776871</v>
        <stp/>
        <stp>StudyData</stp>
        <stp>S.PODD</stp>
        <stp>PCB</stp>
        <stp>BaseType=Index,Index=1</stp>
        <stp>Close</stp>
        <stp>W</stp>
        <stp>0</stp>
        <stp>all</stp>
        <stp/>
        <stp/>
        <stp/>
        <stp>T</stp>
        <tr r="I376" s="1"/>
      </tp>
      <tp>
        <v>7.2315270935960525</v>
        <stp/>
        <stp>StudyData</stp>
        <stp>S.PODD</stp>
        <stp>PCB</stp>
        <stp>BaseType=Index,Index=1</stp>
        <stp>Close</stp>
        <stp>M</stp>
        <stp>0</stp>
        <stp>all</stp>
        <stp/>
        <stp/>
        <stp/>
        <stp>T</stp>
        <tr r="J376" s="1"/>
      </tp>
      <tp>
        <v>-42.562623135378558</v>
        <stp/>
        <stp>StudyData</stp>
        <stp>S.PODD</stp>
        <stp>PCB</stp>
        <stp>BaseType=Index,Index=1</stp>
        <stp>Close</stp>
        <stp>A</stp>
        <stp>0</stp>
        <stp>all</stp>
        <stp/>
        <stp/>
        <stp/>
        <stp>T</stp>
        <tr r="L376" s="1"/>
      </tp>
      <tp>
        <v>7.6919724570731312</v>
        <stp/>
        <stp>StudyData</stp>
        <stp>S.STLD</stp>
        <stp>PCB</stp>
        <stp>BaseType=Index,Index=1</stp>
        <stp>Close</stp>
        <stp>Q</stp>
        <stp>0</stp>
        <stp>all</stp>
        <stp/>
        <stp/>
        <stp/>
        <stp>T</stp>
        <tr r="K418" s="1"/>
      </tp>
      <tp>
        <v>4.9254808713005911</v>
        <stp/>
        <stp>StudyData</stp>
        <stp>S.STLD</stp>
        <stp>PCB</stp>
        <stp>BaseType=Index,Index=1</stp>
        <stp>Close</stp>
        <stp>W</stp>
        <stp>0</stp>
        <stp>all</stp>
        <stp/>
        <stp/>
        <stp/>
        <stp>T</stp>
        <tr r="I418" s="1"/>
      </tp>
      <tp>
        <v>45.830628503983476</v>
        <stp/>
        <stp>StudyData</stp>
        <stp>S.STLD</stp>
        <stp>PCB</stp>
        <stp>BaseType=Index,Index=1</stp>
        <stp>Close</stp>
        <stp>A</stp>
        <stp>0</stp>
        <stp>all</stp>
        <stp/>
        <stp/>
        <stp/>
        <stp>T</stp>
        <tr r="L418" s="1"/>
      </tp>
      <tp>
        <v>7.6919724570731312</v>
        <stp/>
        <stp>StudyData</stp>
        <stp>S.STLD</stp>
        <stp>PCB</stp>
        <stp>BaseType=Index,Index=1</stp>
        <stp>Close</stp>
        <stp>M</stp>
        <stp>0</stp>
        <stp>all</stp>
        <stp/>
        <stp/>
        <stp/>
        <stp>T</stp>
        <tr r="J418" s="1"/>
      </tp>
      <tp>
        <v>7.5592097189839382</v>
        <stp/>
        <stp>StudyData</stp>
        <stp>S.EXPD</stp>
        <stp>PCB</stp>
        <stp>BaseType=Index,Index=1</stp>
        <stp>Close</stp>
        <stp>M</stp>
        <stp>0</stp>
        <stp>all</stp>
        <stp/>
        <stp/>
        <stp/>
        <stp>T</stp>
        <tr r="J178" s="1"/>
      </tp>
      <tp>
        <v>17.643111200590578</v>
        <stp/>
        <stp>StudyData</stp>
        <stp>S.EXPD</stp>
        <stp>PCB</stp>
        <stp>BaseType=Index,Index=1</stp>
        <stp>Close</stp>
        <stp>A</stp>
        <stp>0</stp>
        <stp>all</stp>
        <stp/>
        <stp/>
        <stp/>
        <stp>T</stp>
        <tr r="L178" s="1"/>
      </tp>
      <tp>
        <v>-4.1028446389496711</v>
        <stp/>
        <stp>StudyData</stp>
        <stp>S.EXPD</stp>
        <stp>PCB</stp>
        <stp>BaseType=Index,Index=1</stp>
        <stp>Close</stp>
        <stp>W</stp>
        <stp>0</stp>
        <stp>all</stp>
        <stp/>
        <stp/>
        <stp/>
        <stp>T</stp>
        <tr r="I178" s="1"/>
      </tp>
      <tp>
        <v>7.5592097189839382</v>
        <stp/>
        <stp>StudyData</stp>
        <stp>S.EXPD</stp>
        <stp>PCB</stp>
        <stp>BaseType=Index,Index=1</stp>
        <stp>Close</stp>
        <stp>Q</stp>
        <stp>0</stp>
        <stp>all</stp>
        <stp/>
        <stp/>
        <stp/>
        <stp>T</stp>
        <tr r="K178" s="1"/>
      </tp>
      <tp>
        <v>2.3507994301092281</v>
        <stp/>
        <stp>StudyData</stp>
        <stp>S.GILD</stp>
        <stp>PCB</stp>
        <stp>BaseType=Index,Index=1</stp>
        <stp>Close</stp>
        <stp>Q</stp>
        <stp>0</stp>
        <stp>all</stp>
        <stp/>
        <stp/>
        <stp/>
        <stp>T</stp>
        <tr r="K208" s="1"/>
      </tp>
      <tp>
        <v>-3.701221328567172</v>
        <stp/>
        <stp>StudyData</stp>
        <stp>S.GILD</stp>
        <stp>PCB</stp>
        <stp>BaseType=Index,Index=1</stp>
        <stp>Close</stp>
        <stp>W</stp>
        <stp>0</stp>
        <stp>all</stp>
        <stp/>
        <stp/>
        <stp/>
        <stp>T</stp>
        <tr r="I208" s="1"/>
      </tp>
      <tp>
        <v>5.3527782304057299</v>
        <stp/>
        <stp>StudyData</stp>
        <stp>S.GILD</stp>
        <stp>PCB</stp>
        <stp>BaseType=Index,Index=1</stp>
        <stp>Close</stp>
        <stp>A</stp>
        <stp>0</stp>
        <stp>all</stp>
        <stp/>
        <stp/>
        <stp/>
        <stp>T</stp>
        <tr r="L208" s="1"/>
      </tp>
      <tp>
        <v>2.3507994301092281</v>
        <stp/>
        <stp>StudyData</stp>
        <stp>S.GILD</stp>
        <stp>PCB</stp>
        <stp>BaseType=Index,Index=1</stp>
        <stp>Close</stp>
        <stp>M</stp>
        <stp>0</stp>
        <stp>all</stp>
        <stp/>
        <stp/>
        <stp/>
        <stp>T</stp>
        <tr r="J208" s="1"/>
      </tp>
      <tp>
        <v>-3.9312296886466083</v>
        <stp/>
        <stp>StudyData</stp>
        <stp>S.CRWD</stp>
        <stp>PCB</stp>
        <stp>BaseType=Index,Index=1</stp>
        <stp>Close</stp>
        <stp>M</stp>
        <stp>0</stp>
        <stp>all</stp>
        <stp/>
        <stp/>
        <stp/>
        <stp>T</stp>
        <tr r="J118" s="1"/>
      </tp>
      <tp>
        <v>56.395596893932932</v>
        <stp/>
        <stp>StudyData</stp>
        <stp>S.CRWD</stp>
        <stp>PCB</stp>
        <stp>BaseType=Index,Index=1</stp>
        <stp>Close</stp>
        <stp>A</stp>
        <stp>0</stp>
        <stp>all</stp>
        <stp/>
        <stp/>
        <stp/>
        <stp>T</stp>
        <tr r="L118" s="1"/>
      </tp>
      <tp>
        <v>-3.9312296886466083</v>
        <stp/>
        <stp>StudyData</stp>
        <stp>S.CRWD</stp>
        <stp>PCB</stp>
        <stp>BaseType=Index,Index=1</stp>
        <stp>Close</stp>
        <stp>Q</stp>
        <stp>0</stp>
        <stp>all</stp>
        <stp/>
        <stp/>
        <stp/>
        <stp>T</stp>
        <tr r="K118" s="1"/>
      </tp>
      <tp>
        <v>-9.7498522749655354</v>
        <stp/>
        <stp>StudyData</stp>
        <stp>S.CRWD</stp>
        <stp>PCB</stp>
        <stp>BaseType=Index,Index=1</stp>
        <stp>Close</stp>
        <stp>W</stp>
        <stp>0</stp>
        <stp>all</stp>
        <stp/>
        <stp/>
        <stp/>
        <stp>T</stp>
        <tr r="I118" s="1"/>
      </tp>
      <tp>
        <v>-5.3550059832469126</v>
        <stp/>
        <stp>StudyData</stp>
        <stp>S.HOOD</stp>
        <stp>PCB</stp>
        <stp>BaseType=Index,Index=1</stp>
        <stp>Close</stp>
        <stp>Q</stp>
        <stp>0</stp>
        <stp>all</stp>
        <stp/>
        <stp/>
        <stp/>
        <stp>T</stp>
        <tr r="K231" s="1"/>
      </tp>
      <tp>
        <v>-5.0520208083233404</v>
        <stp/>
        <stp>StudyData</stp>
        <stp>S.HOOD</stp>
        <stp>PCB</stp>
        <stp>BaseType=Index,Index=1</stp>
        <stp>Close</stp>
        <stp>W</stp>
        <stp>0</stp>
        <stp>all</stp>
        <stp/>
        <stp/>
        <stp/>
        <stp>T</stp>
        <tr r="I231" s="1"/>
      </tp>
      <tp>
        <v>-16.083112290008849</v>
        <stp/>
        <stp>StudyData</stp>
        <stp>S.HOOD</stp>
        <stp>PCB</stp>
        <stp>BaseType=Index,Index=1</stp>
        <stp>Close</stp>
        <stp>A</stp>
        <stp>0</stp>
        <stp>all</stp>
        <stp/>
        <stp/>
        <stp/>
        <stp>T</stp>
        <tr r="L231" s="1"/>
      </tp>
      <tp>
        <v>-5.3550059832469126</v>
        <stp/>
        <stp>StudyData</stp>
        <stp>S.HOOD</stp>
        <stp>PCB</stp>
        <stp>BaseType=Index,Index=1</stp>
        <stp>Close</stp>
        <stp>M</stp>
        <stp>0</stp>
        <stp>all</stp>
        <stp/>
        <stp/>
        <stp/>
        <stp>T</stp>
        <tr r="J231" s="1"/>
      </tp>
      <tp>
        <v>1.3447619047999999</v>
        <stp/>
        <stp>StudyData</stp>
        <stp>ATR(S.TAP,MAType:=Sim,Period:=21)</stp>
        <stp>Bar</stp>
        <stp/>
        <stp>Close</stp>
        <stp>D</stp>
        <stp/>
        <stp/>
        <stp/>
        <stp/>
        <stp/>
        <stp>T</stp>
        <tr r="O429" s="1"/>
      </tp>
      <tp>
        <v>6.9257142856999998</v>
        <stp/>
        <stp>StudyData</stp>
        <stp>ATR(S.TEL,MAType:=Sim,Period:=21)</stp>
        <stp>Bar</stp>
        <stp/>
        <stp>Close</stp>
        <stp>D</stp>
        <stp/>
        <stp/>
        <stp/>
        <stp/>
        <stp/>
        <stp>T</stp>
        <tr r="O433" s="1"/>
      </tp>
      <tp>
        <v>34.728095238100003</v>
        <stp/>
        <stp>StudyData</stp>
        <stp>ATR(S.TER,MAType:=Sim,Period:=21)</stp>
        <stp>Bar</stp>
        <stp/>
        <stp>Close</stp>
        <stp>D</stp>
        <stp/>
        <stp/>
        <stp/>
        <stp/>
        <stp/>
        <stp>T</stp>
        <tr r="O434" s="1"/>
      </tp>
      <tp>
        <v>32.5176190476</v>
        <stp/>
        <stp>StudyData</stp>
        <stp>ATR(S.TDG,MAType:=Sim,Period:=21)</stp>
        <stp>Bar</stp>
        <stp/>
        <stp>Close</stp>
        <stp>D</stp>
        <stp/>
        <stp/>
        <stp/>
        <stp/>
        <stp/>
        <stp>T</stp>
        <tr r="O430" s="1"/>
      </tp>
      <tp>
        <v>22.774285714299999</v>
        <stp/>
        <stp>StudyData</stp>
        <stp>ATR(S.TDY,MAType:=Sim,Period:=21)</stp>
        <stp>Bar</stp>
        <stp/>
        <stp>Close</stp>
        <stp>D</stp>
        <stp/>
        <stp/>
        <stp/>
        <stp/>
        <stp/>
        <stp>T</stp>
        <tr r="O431" s="1"/>
      </tp>
      <tp>
        <v>4.0033333332999996</v>
        <stp/>
        <stp>StudyData</stp>
        <stp>ATR(S.TGT,MAType:=Sim,Period:=21)</stp>
        <stp>Bar</stp>
        <stp/>
        <stp>Close</stp>
        <stp>D</stp>
        <stp/>
        <stp/>
        <stp/>
        <stp/>
        <stp/>
        <stp>T</stp>
        <tr r="O436" s="1"/>
      </tp>
      <tp>
        <v>1.1457142857</v>
        <stp/>
        <stp>StudyData</stp>
        <stp>ATR(S.TFC,MAType:=Sim,Period:=21)</stp>
        <stp>Bar</stp>
        <stp/>
        <stp>Close</stp>
        <stp>D</stp>
        <stp/>
        <stp/>
        <stp/>
        <stp/>
        <stp/>
        <stp>T</stp>
        <tr r="O435" s="1"/>
      </tp>
      <tp>
        <v>6.1576190475999999</v>
        <stp/>
        <stp>StudyData</stp>
        <stp>ATR(S.TKO,MAType:=Sim,Period:=21)</stp>
        <stp>Bar</stp>
        <stp/>
        <stp>Close</stp>
        <stp>D</stp>
        <stp/>
        <stp/>
        <stp/>
        <stp/>
        <stp/>
        <stp>T</stp>
        <tr r="O438" s="1"/>
      </tp>
      <tp>
        <v>3.7471428571000001</v>
        <stp/>
        <stp>StudyData</stp>
        <stp>ATR(S.TJX,MAType:=Sim,Period:=21)</stp>
        <stp>Bar</stp>
        <stp/>
        <stp>Close</stp>
        <stp>D</stp>
        <stp/>
        <stp/>
        <stp/>
        <stp/>
        <stp/>
        <stp>T</stp>
        <tr r="O437" s="1"/>
      </tp>
      <tp>
        <v>17.096666666699999</v>
        <stp/>
        <stp>StudyData</stp>
        <stp>ATR(S.TMO,MAType:=Sim,Period:=21)</stp>
        <stp>Bar</stp>
        <stp/>
        <stp>Close</stp>
        <stp>D</stp>
        <stp/>
        <stp/>
        <stp/>
        <stp/>
        <stp/>
        <stp>T</stp>
        <tr r="O439" s="1"/>
      </tp>
      <tp>
        <v>17.25</v>
        <stp/>
        <stp>StudyData</stp>
        <stp>ATR(S.TPL,MAType:=Sim,Period:=21)</stp>
        <stp>Bar</stp>
        <stp/>
        <stp>Close</stp>
        <stp>D</stp>
        <stp/>
        <stp/>
        <stp/>
        <stp/>
        <stp/>
        <stp>T</stp>
        <tr r="O441" s="1"/>
      </tp>
      <tp>
        <v>4.9238095238000001</v>
        <stp/>
        <stp>StudyData</stp>
        <stp>ATR(S.TPR,MAType:=Sim,Period:=21)</stp>
        <stp>Bar</stp>
        <stp/>
        <stp>Close</stp>
        <stp>D</stp>
        <stp/>
        <stp/>
        <stp/>
        <stp/>
        <stp/>
        <stp>T</stp>
        <tr r="O442" s="1"/>
      </tp>
      <tp>
        <v>1.1285714285999999</v>
        <stp/>
        <stp>StudyData</stp>
        <stp>ATR(S.TSN,MAType:=Sim,Period:=21)</stp>
        <stp>Bar</stp>
        <stp/>
        <stp>Close</stp>
        <stp>D</stp>
        <stp/>
        <stp/>
        <stp/>
        <stp/>
        <stp/>
        <stp>T</stp>
        <tr r="O449" s="1"/>
      </tp>
      <tp>
        <v>9.4061904762000008</v>
        <stp/>
        <stp>StudyData</stp>
        <stp>ATR(S.TRV,MAType:=Sim,Period:=21)</stp>
        <stp>Bar</stp>
        <stp/>
        <stp>Close</stp>
        <stp>D</stp>
        <stp/>
        <stp/>
        <stp/>
        <stp/>
        <stp/>
        <stp>T</stp>
        <tr r="O446" s="1"/>
      </tp>
      <tp>
        <v>0.93428571429999996</v>
        <stp/>
        <stp>StudyData</stp>
        <stp>ATR(S.TTD,MAType:=Sim,Period:=21)</stp>
        <stp>Bar</stp>
        <stp/>
        <stp>Close</stp>
        <stp>D</stp>
        <stp/>
        <stp/>
        <stp/>
        <stp/>
        <stp/>
        <stp>T</stp>
        <tr r="O451" s="1"/>
      </tp>
      <tp>
        <v>-20.215023954118976</v>
        <stp/>
        <stp>StudyData</stp>
        <stp>S.MU</stp>
        <stp>PCB</stp>
        <stp>BaseType=Index,Index=1</stp>
        <stp>Close</stp>
        <stp>Q</stp>
        <stp>0</stp>
        <stp>all</stp>
        <stp/>
        <stp/>
        <stp/>
        <stp>T</stp>
        <tr r="K327" s="1"/>
      </tp>
      <tp>
        <v>8.4810648448082926</v>
        <stp/>
        <stp>StudyData</stp>
        <stp>S.MU</stp>
        <stp>PCB</stp>
        <stp>BaseType=Index,Index=1</stp>
        <stp>Close</stp>
        <stp>W</stp>
        <stp>0</stp>
        <stp>all</stp>
        <stp/>
        <stp/>
        <stp/>
        <stp>T</stp>
        <tr r="I327" s="1"/>
      </tp>
      <tp>
        <v>222.6761500998563</v>
        <stp/>
        <stp>StudyData</stp>
        <stp>S.MU</stp>
        <stp>PCB</stp>
        <stp>BaseType=Index,Index=1</stp>
        <stp>Close</stp>
        <stp>A</stp>
        <stp>0</stp>
        <stp>all</stp>
        <stp/>
        <stp/>
        <stp/>
        <stp>T</stp>
        <tr r="L327" s="1"/>
      </tp>
      <tp>
        <v>-20.215023954118976</v>
        <stp/>
        <stp>StudyData</stp>
        <stp>S.MU</stp>
        <stp>PCB</stp>
        <stp>BaseType=Index,Index=1</stp>
        <stp>Close</stp>
        <stp>M</stp>
        <stp>0</stp>
        <stp>all</stp>
        <stp/>
        <stp/>
        <stp/>
        <stp>T</stp>
        <tr r="J327" s="1"/>
      </tp>
      <tp>
        <v>13.1223809524</v>
        <stp/>
        <stp>StudyData</stp>
        <stp>ATR(S.TYL,MAType:=Sim,Period:=21)</stp>
        <stp>Bar</stp>
        <stp/>
        <stp>Close</stp>
        <stp>D</stp>
        <stp/>
        <stp/>
        <stp/>
        <stp/>
        <stp/>
        <stp>T</stp>
        <tr r="O455" s="1"/>
      </tp>
      <tp>
        <v>14.582380952399999</v>
        <stp/>
        <stp>StudyData</stp>
        <stp>ATR(S.TXN,MAType:=Sim,Period:=21)</stp>
        <stp>Bar</stp>
        <stp/>
        <stp>Close</stp>
        <stp>D</stp>
        <stp/>
        <stp/>
        <stp/>
        <stp/>
        <stp/>
        <stp>T</stp>
        <tr r="O453" s="1"/>
      </tp>
      <tp>
        <v>2.3461904761999999</v>
        <stp/>
        <stp>StudyData</stp>
        <stp>ATR(S.TXT,MAType:=Sim,Period:=21)</stp>
        <stp>Bar</stp>
        <stp/>
        <stp>Close</stp>
        <stp>D</stp>
        <stp/>
        <stp/>
        <stp/>
        <stp/>
        <stp/>
        <stp>T</stp>
        <tr r="O454" s="1"/>
      </tp>
      <tp>
        <v>0.28475792319999998</v>
        <stp/>
        <stp>StudyData</stp>
        <stp>S.HBAN</stp>
        <stp>StdDev</stp>
        <stp>InputChoice=Close,Period1=21</stp>
        <stp>STDDEV</stp>
        <stp>D</stp>
        <stp/>
        <stp>all</stp>
        <stp/>
        <stp/>
        <stp/>
        <stp>T</stp>
        <tr r="Q223" s="1"/>
      </tp>
      <tp>
        <v>12.8628995049</v>
        <stp/>
        <stp>StudyData</stp>
        <stp>S.HONA</stp>
        <stp>StdDev</stp>
        <stp>InputChoice=Close,Period1=21</stp>
        <stp>STDDEV</stp>
        <stp>D</stp>
        <stp/>
        <stp>all</stp>
        <stp/>
        <stp/>
        <stp/>
        <stp>T</stp>
        <tr r="Q230" s="1"/>
      </tp>
      <tp>
        <v>7.0717245729</v>
        <stp/>
        <stp>StudyData</stp>
        <stp>S.HOOD</stp>
        <stp>StdDev</stp>
        <stp>InputChoice=Close,Period1=21</stp>
        <stp>STDDEV</stp>
        <stp>D</stp>
        <stp/>
        <stp>all</stp>
        <stp/>
        <stp/>
        <stp/>
        <stp>T</stp>
        <tr r="Q231" s="1"/>
      </tp>
      <tp>
        <v>1.4275497934000001</v>
        <stp/>
        <stp>StudyData</stp>
        <stp>S.HSIC</stp>
        <stp>StdDev</stp>
        <stp>InputChoice=Close,Period1=21</stp>
        <stp>STDDEV</stp>
        <stp>D</stp>
        <stp/>
        <stp>all</stp>
        <stp/>
        <stp/>
        <stp/>
        <stp>T</stp>
        <tr r="Q235" s="1"/>
      </tp>
      <tp>
        <v>16.1270929911</v>
        <stp/>
        <stp>StudyData</stp>
        <stp>S.HUBB</stp>
        <stp>StdDev</stp>
        <stp>InputChoice=Close,Period1=21</stp>
        <stp>STDDEV</stp>
        <stp>D</stp>
        <stp/>
        <stp>all</stp>
        <stp/>
        <stp/>
        <stp/>
        <stp>T</stp>
        <tr r="Q238" s="1"/>
      </tp>
      <tp>
        <v>217.569047619</v>
        <stp/>
        <stp>StudyData</stp>
        <stp>S.BA</stp>
        <stp>MA</stp>
        <stp>InputChoice=Close,MAType=Sim,Period=21</stp>
        <stp>MA</stp>
        <stp>D</stp>
        <stp/>
        <stp>all</stp>
        <stp/>
        <stp/>
        <stp/>
        <stp>T</stp>
        <tr r="P53" s="1"/>
      </tp>
      <tp>
        <v>114.6004761905</v>
        <stp/>
        <stp>StudyData</stp>
        <stp>S.BG</stp>
        <stp>MA</stp>
        <stp>InputChoice=Close,MAType=Sim,Period=21</stp>
        <stp>MA</stp>
        <stp>D</stp>
        <stp/>
        <stp>all</stp>
        <stp/>
        <stp/>
        <stp/>
        <stp>T</stp>
        <tr r="P61" s="1"/>
      </tp>
      <tp>
        <v>86.81</v>
        <stp/>
        <stp>ContractData</stp>
        <stp>S.ON</stp>
        <stp>LastTrade</stp>
        <stp/>
        <stp>T</stp>
        <tr r="C352" s="1"/>
      </tp>
      <tp>
        <v>145.07523809520001</v>
        <stp/>
        <stp>StudyData</stp>
        <stp>S.BR</stp>
        <stp>MA</stp>
        <stp>InputChoice=Close,MAType=Sim,Period=21</stp>
        <stp>MA</stp>
        <stp>D</stp>
        <stp/>
        <stp>all</stp>
        <stp/>
        <stp/>
        <stp/>
        <stp>T</stp>
        <tr r="P69" s="1"/>
      </tp>
      <tp>
        <v>122.2495238095</v>
        <stp/>
        <stp>StudyData</stp>
        <stp>S.BX</stp>
        <stp>MA</stp>
        <stp>InputChoice=Close,MAType=Sim,Period=21</stp>
        <stp>MA</stp>
        <stp>D</stp>
        <stp/>
        <stp>all</stp>
        <stp/>
        <stp/>
        <stp/>
        <stp>T</stp>
        <tr r="P73" s="1"/>
      </tp>
      <tp>
        <v>13.423809523799999</v>
        <stp/>
        <stp>StudyData</stp>
        <stp>ATR(S.INTU,MAType:=Sim,Period:=21)</stp>
        <stp>Bar</stp>
        <stp/>
        <stp>Close</stp>
        <stp>D</stp>
        <stp/>
        <stp/>
        <stp/>
        <stp/>
        <stp/>
        <stp>T</stp>
        <tr r="O249" s="1"/>
      </tp>
      <tp>
        <v>8.9457142856999994</v>
        <stp/>
        <stp>StudyData</stp>
        <stp>ATR(S.INTC,MAType:=Sim,Period:=21)</stp>
        <stp>Bar</stp>
        <stp/>
        <stp>Close</stp>
        <stp>D</stp>
        <stp/>
        <stp/>
        <stp/>
        <stp/>
        <stp/>
        <stp>T</stp>
        <tr r="O248" s="1"/>
      </tp>
      <tp>
        <v>0.5414285714</v>
        <stp/>
        <stp>StudyData</stp>
        <stp>ATR(S.INVH,MAType:=Sim,Period:=21)</stp>
        <stp>Bar</stp>
        <stp/>
        <stp>Close</stp>
        <stp>D</stp>
        <stp/>
        <stp/>
        <stp/>
        <stp/>
        <stp/>
        <stp>T</stp>
        <tr r="O250" s="1"/>
      </tp>
      <tp>
        <v>16.0304761905</v>
        <stp/>
        <stp>StudyData</stp>
        <stp>ATR(S.SNPS,MAType:=Sim,Period:=21)</stp>
        <stp>Bar</stp>
        <stp/>
        <stp>Close</stp>
        <stp>D</stp>
        <stp/>
        <stp/>
        <stp/>
        <stp/>
        <stp/>
        <stp>T</stp>
        <tr r="O411" s="1"/>
      </tp>
      <tp>
        <v>12.554761904799999</v>
        <stp/>
        <stp>StudyData</stp>
        <stp>ATR(S.GNRC,MAType:=Sim,Period:=21)</stp>
        <stp>Bar</stp>
        <stp/>
        <stp>Close</stp>
        <stp>D</stp>
        <stp/>
        <stp/>
        <stp/>
        <stp/>
        <stp/>
        <stp>T</stp>
        <tr r="O213" s="1"/>
      </tp>
      <tp>
        <v>2.0709523810000001</v>
        <stp/>
        <stp>StudyData</stp>
        <stp>ATR(S.MNST,MAType:=Sim,Period:=21)</stp>
        <stp>Bar</stp>
        <stp/>
        <stp>Close</stp>
        <stp>D</stp>
        <stp/>
        <stp/>
        <stp/>
        <stp/>
        <stp/>
        <stp>T</stp>
        <tr r="O312" s="1"/>
      </tp>
      <tp>
        <v>215.87380952379999</v>
        <stp/>
        <stp>StudyData</stp>
        <stp>ATR(S.SNDK,MAType:=Sim,Period:=21)</stp>
        <stp>Bar</stp>
        <stp/>
        <stp>Close</stp>
        <stp>D</stp>
        <stp/>
        <stp/>
        <stp/>
        <stp/>
        <stp/>
        <stp>T</stp>
        <tr r="O410" s="1"/>
      </tp>
      <tp>
        <v>10.2923809524</v>
        <stp/>
        <stp>StudyData</stp>
        <stp>ATR(S.ANET,MAType:=Sim,Period:=21)</stp>
        <stp>Bar</stp>
        <stp/>
        <stp>Close</stp>
        <stp>D</stp>
        <stp/>
        <stp/>
        <stp/>
        <stp/>
        <stp/>
        <stp>T</stp>
        <tr r="O34" s="1"/>
      </tp>
      <tp>
        <v>3.4442857142999999</v>
        <stp/>
        <stp>StudyData</stp>
        <stp>ATR(S.INCY,MAType:=Sim,Period:=21)</stp>
        <stp>Bar</stp>
        <stp/>
        <stp>Close</stp>
        <stp>D</stp>
        <stp/>
        <stp/>
        <stp/>
        <stp/>
        <stp/>
        <stp>T</stp>
        <tr r="O247" s="1"/>
      </tp>
      <tp>
        <v>125.60000000000001</v>
        <stp/>
        <stp>ContractData</stp>
        <stp>S.AFL</stp>
        <stp>LastTrade</stp>
        <stp/>
        <stp>T</stp>
        <tr r="C17" s="1"/>
      </tp>
      <tp>
        <v>9442089.7098338604</v>
        <stp/>
        <stp>StudyData</stp>
        <stp>S.OXY</stp>
        <stp>MA</stp>
        <stp>InputChoice=Vol,MAType=Sim,Period=21</stp>
        <stp>MA</stp>
        <stp>D</stp>
        <stp>-1</stp>
        <stp>all</stp>
        <stp/>
        <stp/>
        <stp/>
        <stp>T</stp>
        <tr r="N356" s="1"/>
      </tp>
      <tp>
        <v>1287120.0700429049</v>
        <stp/>
        <stp>StudyData</stp>
        <stp>S.BXP</stp>
        <stp>MA</stp>
        <stp>InputChoice=Vol,MAType=Sim,Period=21</stp>
        <stp>MA</stp>
        <stp>D</stp>
        <stp>-1</stp>
        <stp>all</stp>
        <stp/>
        <stp/>
        <stp/>
        <stp>T</stp>
        <tr r="N74" s="1"/>
      </tp>
      <tp>
        <v>3101933.4661241402</v>
        <stp/>
        <stp>StudyData</stp>
        <stp>S.AXP</stp>
        <stp>MA</stp>
        <stp>InputChoice=Vol,MAType=Sim,Period=21</stp>
        <stp>MA</stp>
        <stp>D</stp>
        <stp>-1</stp>
        <stp>all</stp>
        <stp/>
        <stp/>
        <stp/>
        <stp>T</stp>
        <tr r="N51" s="1"/>
      </tp>
      <tp>
        <v>24.54</v>
        <stp/>
        <stp>ContractData</stp>
        <stp>S.PFE</stp>
        <stp>LastTrade</stp>
        <stp/>
        <stp>T</stp>
        <tr r="C363" s="1"/>
      </tp>
      <tp>
        <v>75.94</v>
        <stp/>
        <stp>ContractData</stp>
        <stp>S.IFF</stp>
        <stp>LastTrade</stp>
        <stp/>
        <stp>T</stp>
        <tr r="C246" s="1"/>
      </tp>
      <tp>
        <v>1097215.9487629519</v>
        <stp/>
        <stp>StudyData</stp>
        <stp>S.EXR</stp>
        <stp>MA</stp>
        <stp>InputChoice=Vol,MAType=Sim,Period=21</stp>
        <stp>MA</stp>
        <stp>D</stp>
        <stp>-1</stp>
        <stp>all</stp>
        <stp/>
        <stp/>
        <stp/>
        <stp>T</stp>
        <tr r="N180" s="1"/>
      </tp>
      <tp>
        <v>71.88</v>
        <stp/>
        <stp>ContractData</stp>
        <stp>S.CFG</stp>
        <stp>LastTrade</stp>
        <stp/>
        <stp>T</stp>
        <tr r="C89" s="1"/>
      </tp>
      <tp>
        <v>109.4</v>
        <stp/>
        <stp>ContractData</stp>
        <stp>S.PFG</stp>
        <stp>LastTrade</stp>
        <stp/>
        <stp>T</stp>
        <tr r="C364" s="1"/>
      </tp>
      <tp>
        <v>1479221.620430429</v>
        <stp/>
        <stp>StudyData</stp>
        <stp>S.TXT</stp>
        <stp>MA</stp>
        <stp>InputChoice=Vol,MAType=Sim,Period=21</stp>
        <stp>MA</stp>
        <stp>D</stp>
        <stp>-1</stp>
        <stp>all</stp>
        <stp/>
        <stp/>
        <stp/>
        <stp>T</stp>
        <tr r="N454" s="1"/>
      </tp>
      <tp>
        <v>26.080000000000002</v>
        <stp/>
        <stp>ContractData</stp>
        <stp>S.BFB</stp>
        <stp>LastTrade</stp>
        <stp/>
        <stp>T</stp>
        <tr r="C60" s="1"/>
      </tp>
      <tp>
        <v>51.76</v>
        <stp/>
        <stp>ContractData</stp>
        <stp>S.TFC</stp>
        <stp>LastTrade</stp>
        <stp/>
        <stp>T</stp>
        <tr r="C435" s="1"/>
      </tp>
      <tp>
        <v>86.31</v>
        <stp/>
        <stp>ContractData</stp>
        <stp>S.WFC</stp>
        <stp>LastTrade</stp>
        <stp/>
        <stp>T</stp>
        <tr r="C487" s="1"/>
      </tp>
      <tp>
        <v>172.54</v>
        <stp/>
        <stp>ContractData</stp>
        <stp>S.EFX</stp>
        <stp>LastTrade</stp>
        <stp/>
        <stp>T</stp>
        <tr r="C158" s="1"/>
      </tp>
      <tp>
        <v>-2.4194962304950032</v>
        <stp/>
        <stp>ContractData</stp>
        <stp>S.QCOM</stp>
        <stp>PerCentNetLastTrade</stp>
        <stp/>
        <stp>T</stp>
        <tr r="E387" s="1"/>
      </tp>
      <tp>
        <v>9248437.0452943295</v>
        <stp/>
        <stp>StudyData</stp>
        <stp>S.TXN</stp>
        <stp>MA</stp>
        <stp>InputChoice=Vol,MAType=Sim,Period=21</stp>
        <stp>MA</stp>
        <stp>D</stp>
        <stp>-1</stp>
        <stp>all</stp>
        <stp/>
        <stp/>
        <stp/>
        <stp>T</stp>
        <tr r="N453" s="1"/>
      </tp>
      <tp>
        <v>9471360.7036042903</v>
        <stp/>
        <stp>StudyData</stp>
        <stp>S.EXC</stp>
        <stp>MA</stp>
        <stp>InputChoice=Vol,MAType=Sim,Period=21</stp>
        <stp>MA</stp>
        <stp>D</stp>
        <stp>-1</stp>
        <stp>all</stp>
        <stp/>
        <stp/>
        <stp/>
        <stp>T</stp>
        <tr r="N176" s="1"/>
      </tp>
      <tp>
        <v>4177182.87501967</v>
        <stp/>
        <stp>StudyData</stp>
        <stp>S.EXE</stp>
        <stp>MA</stp>
        <stp>InputChoice=Vol,MAType=Sim,Period=21</stp>
        <stp>MA</stp>
        <stp>D</stp>
        <stp>-1</stp>
        <stp>all</stp>
        <stp/>
        <stp/>
        <stp/>
        <stp>T</stp>
        <tr r="N177" s="1"/>
      </tp>
      <tp>
        <v>349.21714285709999</v>
        <stp/>
        <stp>StudyData</stp>
        <stp>S.CB</stp>
        <stp>MA</stp>
        <stp>InputChoice=Close,MAType=Sim,Period=21</stp>
        <stp>MA</stp>
        <stp>D</stp>
        <stp/>
        <stp>all</stp>
        <stp/>
        <stp/>
        <stp/>
        <stp>T</stp>
        <tr r="P80" s="1"/>
      </tp>
      <tp>
        <v>116.3485714286</v>
        <stp/>
        <stp>StudyData</stp>
        <stp>S.CF</stp>
        <stp>MA</stp>
        <stp>InputChoice=Close,MAType=Sim,Period=21</stp>
        <stp>MA</stp>
        <stp>D</stp>
        <stp/>
        <stp>all</stp>
        <stp/>
        <stp/>
        <stp/>
        <stp>T</stp>
        <tr r="P88" s="1"/>
      </tp>
      <tp>
        <v>287.31333333330002</v>
        <stp/>
        <stp>StudyData</stp>
        <stp>S.CI</stp>
        <stp>MA</stp>
        <stp>InputChoice=Close,MAType=Sim,Period=21</stp>
        <stp>MA</stp>
        <stp>D</stp>
        <stp/>
        <stp>all</stp>
        <stp/>
        <stp/>
        <stp/>
        <stp>T</stp>
        <tr r="P93" s="1"/>
      </tp>
      <tp>
        <v>46.68</v>
        <stp/>
        <stp>ContractData</stp>
        <stp>S.NI</stp>
        <stp>LastTrade</stp>
        <stp/>
        <stp>T</stp>
        <tr r="C334" s="1"/>
      </tp>
      <tp>
        <v>92.26</v>
        <stp/>
        <stp>StudyData</stp>
        <stp>S.CL</stp>
        <stp>MA</stp>
        <stp>InputChoice=Close,MAType=Sim,Period=21</stp>
        <stp>MA</stp>
        <stp>D</stp>
        <stp/>
        <stp>all</stp>
        <stp/>
        <stp/>
        <stp/>
        <stp>T</stp>
        <tr r="P96" s="1"/>
      </tp>
      <tp>
        <v>19.551428571399999</v>
        <stp/>
        <stp>StudyData</stp>
        <stp>ATR(S.COST,MAType:=Sim,Period:=21)</stp>
        <stp>Bar</stp>
        <stp/>
        <stp>Close</stp>
        <stp>D</stp>
        <stp/>
        <stp/>
        <stp/>
        <stp/>
        <stp/>
        <stp>T</stp>
        <tr r="O111" s="1"/>
      </tp>
      <tp>
        <v>6.0204761905000002</v>
        <stp/>
        <stp>StudyData</stp>
        <stp>ATR(S.ROST,MAType:=Sim,Period:=21)</stp>
        <stp>Bar</stp>
        <stp/>
        <stp>Close</stp>
        <stp>D</stp>
        <stp/>
        <stp/>
        <stp/>
        <stp/>
        <stp/>
        <stp>T</stp>
        <tr r="O398" s="1"/>
      </tp>
      <tp>
        <v>1.7785714286000001</v>
        <stp/>
        <stp>StudyData</stp>
        <stp>ATR(S.FOXA,MAType:=Sim,Period:=21)</stp>
        <stp>Bar</stp>
        <stp/>
        <stp>Close</stp>
        <stp>D</stp>
        <stp/>
        <stp/>
        <stp/>
        <stp/>
        <stp/>
        <stp>T</stp>
        <tr r="O197" s="1"/>
      </tp>
      <tp>
        <v>6.3466666667</v>
        <stp/>
        <stp>StudyData</stp>
        <stp>ATR(S.PODD,MAType:=Sim,Period:=21)</stp>
        <stp>Bar</stp>
        <stp/>
        <stp>Close</stp>
        <stp>D</stp>
        <stp/>
        <stp/>
        <stp/>
        <stp/>
        <stp/>
        <stp>T</stp>
        <tr r="O376" s="1"/>
      </tp>
      <tp>
        <v>2.2580952381000001</v>
        <stp/>
        <stp>StudyData</stp>
        <stp>ATR(S.SOLV,MAType:=Sim,Period:=21)</stp>
        <stp>Bar</stp>
        <stp/>
        <stp>Close</stp>
        <stp>D</stp>
        <stp/>
        <stp/>
        <stp/>
        <stp/>
        <stp/>
        <stp>T</stp>
        <tr r="O413" s="1"/>
      </tp>
      <tp>
        <v>16.942857142899999</v>
        <stp/>
        <stp>StudyData</stp>
        <stp>ATR(S.HONA,MAType:=Sim,Period:=21)</stp>
        <stp>Bar</stp>
        <stp/>
        <stp>Close</stp>
        <stp>D</stp>
        <stp/>
        <stp/>
        <stp/>
        <stp/>
        <stp/>
        <stp>T</stp>
        <tr r="O230" s="1"/>
      </tp>
      <tp>
        <v>11.1338095238</v>
        <stp/>
        <stp>StudyData</stp>
        <stp>ATR(S.GOOG,MAType:=Sim,Period:=21)</stp>
        <stp>Bar</stp>
        <stp/>
        <stp>Close</stp>
        <stp>D</stp>
        <stp/>
        <stp/>
        <stp/>
        <stp/>
        <stp/>
        <stp>T</stp>
        <tr r="O214" s="1"/>
      </tp>
      <tp>
        <v>6.6023809523999999</v>
        <stp/>
        <stp>StudyData</stp>
        <stp>ATR(S.HOOD,MAType:=Sim,Period:=21)</stp>
        <stp>Bar</stp>
        <stp/>
        <stp>Close</stp>
        <stp>D</stp>
        <stp/>
        <stp/>
        <stp/>
        <stp/>
        <stp/>
        <stp>T</stp>
        <tr r="O231" s="1"/>
      </tp>
      <tp>
        <v>0.36999999999999744</v>
        <stp/>
        <stp>ContractData</stp>
        <stp>S.CMCSA</stp>
        <stp>NetLastTrade</stp>
        <stp/>
        <stp>T</stp>
        <tr r="D98" s="1"/>
      </tp>
      <tp>
        <v>28.2</v>
        <stp/>
        <stp>StudyData</stp>
        <stp>ATR(S.COHR,MAType:=Sim,Period:=21)</stp>
        <stp>Bar</stp>
        <stp/>
        <stp>Close</stp>
        <stp>D</stp>
        <stp/>
        <stp/>
        <stp/>
        <stp/>
        <stp/>
        <stp>T</stp>
        <tr r="O106" s="1"/>
      </tp>
      <tp>
        <v>9.7376190476000009</v>
        <stp/>
        <stp>StudyData</stp>
        <stp>ATR(S.COIN,MAType:=Sim,Period:=21)</stp>
        <stp>Bar</stp>
        <stp/>
        <stp>Close</stp>
        <stp>D</stp>
        <stp/>
        <stp/>
        <stp/>
        <stp/>
        <stp/>
        <stp>T</stp>
        <tr r="O107" s="1"/>
      </tp>
      <tp>
        <v>45.54</v>
        <stp/>
        <stp>ContractData</stp>
        <stp>S.MGM</stp>
        <stp>LastTrade</stp>
        <stp/>
        <stp>T</stp>
        <tr r="C308" s="1"/>
      </tp>
      <tp>
        <v>3266689.8903207602</v>
        <stp/>
        <stp>StudyData</stp>
        <stp>S.SYY</stp>
        <stp>MA</stp>
        <stp>InputChoice=Vol,MAType=Sim,Period=21</stp>
        <stp>MA</stp>
        <stp>D</stp>
        <stp>-1</stp>
        <stp>all</stp>
        <stp/>
        <stp/>
        <stp/>
        <stp>T</stp>
        <tr r="N427" s="1"/>
      </tp>
      <tp>
        <v>5464845.4233421898</v>
        <stp/>
        <stp>StudyData</stp>
        <stp>S.XYZ</stp>
        <stp>MA</stp>
        <stp>InputChoice=Vol,MAType=Sim,Period=21</stp>
        <stp>MA</stp>
        <stp>D</stp>
        <stp>-1</stp>
        <stp>all</stp>
        <stp/>
        <stp/>
        <stp/>
        <stp>T</stp>
        <tr r="N500" s="1"/>
      </tp>
      <tp>
        <v>-3.2979976442873968</v>
        <stp/>
        <stp>ContractData</stp>
        <stp>S.PSKY</stp>
        <stp>PerCentNetLastTrade</stp>
        <stp/>
        <stp>T</stp>
        <tr r="E381" s="1"/>
      </tp>
      <tp>
        <v>0.26785714285714285</v>
        <stp/>
        <stp>ContractData</stp>
        <stp>S.PYPL</stp>
        <stp>PerCentNetLastTrade</stp>
        <stp/>
        <stp>T</stp>
        <tr r="E385" s="1"/>
      </tp>
      <tp>
        <v>2183262.8205582849</v>
        <stp/>
        <stp>StudyData</stp>
        <stp>S.LYV</stp>
        <stp>MA</stp>
        <stp>InputChoice=Vol,MAType=Sim,Period=21</stp>
        <stp>MA</stp>
        <stp>D</stp>
        <stp>-1</stp>
        <stp>all</stp>
        <stp/>
        <stp/>
        <stp/>
        <stp>T</stp>
        <tr r="N295" s="1"/>
      </tp>
      <tp>
        <v>2629524.05010367</v>
        <stp/>
        <stp>StudyData</stp>
        <stp>S.SYK</stp>
        <stp>MA</stp>
        <stp>InputChoice=Vol,MAType=Sim,Period=21</stp>
        <stp>MA</stp>
        <stp>D</stp>
        <stp>-1</stp>
        <stp>all</stp>
        <stp/>
        <stp/>
        <stp/>
        <stp>T</stp>
        <tr r="N426" s="1"/>
      </tp>
      <tp>
        <v>227.86</v>
        <stp/>
        <stp>ContractData</stp>
        <stp>S.DGX</stp>
        <stp>LastTrade</stp>
        <stp/>
        <stp>T</stp>
        <tr r="C137" s="1"/>
      </tp>
      <tp>
        <v>-0.56505850198077567</v>
        <stp/>
        <stp>ContractData</stp>
        <stp>S.PANW</stp>
        <stp>PerCentNetLastTrade</stp>
        <stp/>
        <stp>T</stp>
        <tr r="E357" s="1"/>
      </tp>
      <tp>
        <v>2.6116031086210012</v>
        <stp/>
        <stp>ContractData</stp>
        <stp>S.PAYX</stp>
        <stp>PerCentNetLastTrade</stp>
        <stp/>
        <stp>T</stp>
        <tr r="E358" s="1"/>
      </tp>
      <tp>
        <v>1930385.0445421429</v>
        <stp/>
        <stp>StudyData</stp>
        <stp>S.XYL</stp>
        <stp>MA</stp>
        <stp>InputChoice=Vol,MAType=Sim,Period=21</stp>
        <stp>MA</stp>
        <stp>D</stp>
        <stp>-1</stp>
        <stp>all</stp>
        <stp/>
        <stp/>
        <stp/>
        <stp>T</stp>
        <tr r="N499" s="1"/>
      </tp>
      <tp>
        <v>729806.80450457195</v>
        <stp/>
        <stp>StudyData</stp>
        <stp>S.TYL</stp>
        <stp>MA</stp>
        <stp>InputChoice=Vol,MAType=Sim,Period=21</stp>
        <stp>MA</stp>
        <stp>D</stp>
        <stp>-1</stp>
        <stp>all</stp>
        <stp/>
        <stp/>
        <stp/>
        <stp>T</stp>
        <tr r="N455" s="1"/>
      </tp>
      <tp>
        <v>1.1395793499043978</v>
        <stp/>
        <stp>ContractData</stp>
        <stp>S.PCAR</stp>
        <stp>PerCentNetLastTrade</stp>
        <stp/>
        <stp>T</stp>
        <tr r="E359" s="1"/>
      </tp>
      <tp>
        <v>136.78</v>
        <stp/>
        <stp>ContractData</stp>
        <stp>S.TGT</stp>
        <stp>LastTrade</stp>
        <stp/>
        <stp>T</stp>
        <tr r="C436" s="1"/>
      </tp>
      <tp>
        <v>-0.36475642376590744</v>
        <stp/>
        <stp>ContractData</stp>
        <stp>S.PLTR</stp>
        <stp>PerCentNetLastTrade</stp>
        <stp/>
        <stp>T</stp>
        <tr r="E371" s="1"/>
      </tp>
      <tp>
        <v>3.081197120848592</v>
        <stp/>
        <stp>ContractData</stp>
        <stp>S.PODD</stp>
        <stp>PerCentNetLastTrade</stp>
        <stp/>
        <stp>T</stp>
        <tr r="E376" s="1"/>
      </tp>
      <tp>
        <v>5289227.5553116202</v>
        <stp/>
        <stp>StudyData</stp>
        <stp>S.LYB</stp>
        <stp>MA</stp>
        <stp>InputChoice=Vol,MAType=Sim,Period=21</stp>
        <stp>MA</stp>
        <stp>D</stp>
        <stp>-1</stp>
        <stp>all</stp>
        <stp/>
        <stp/>
        <stp/>
        <stp>T</stp>
        <tr r="N294" s="1"/>
      </tp>
      <tp>
        <v>213.83</v>
        <stp/>
        <stp>ContractData</stp>
        <stp>S.PGR</stp>
        <stp>LastTrade</stp>
        <stp/>
        <stp>T</stp>
        <tr r="C366" s="1"/>
      </tp>
      <tp>
        <v>3987001.6822639499</v>
        <stp/>
        <stp>StudyData</stp>
        <stp>S.SYF</stp>
        <stp>MA</stp>
        <stp>InputChoice=Vol,MAType=Sim,Period=21</stp>
        <stp>MA</stp>
        <stp>D</stp>
        <stp>-1</stp>
        <stp>all</stp>
        <stp/>
        <stp/>
        <stp/>
        <stp>T</stp>
        <tr r="N425" s="1"/>
      </tp>
      <tp>
        <v>539.66</v>
        <stp/>
        <stp>ContractData</stp>
        <stp>S.MA</stp>
        <stp>LastTrade</stp>
        <stp/>
        <stp>T</stp>
        <tr r="C296" s="1"/>
      </tp>
      <tp>
        <v>72.989999999999995</v>
        <stp/>
        <stp>ContractData</stp>
        <stp>S.MO</stp>
        <stp>LastTrade</stp>
        <stp/>
        <stp>T</stp>
        <tr r="C313" s="1"/>
      </tp>
      <tp>
        <v>920.95</v>
        <stp/>
        <stp>ContractData</stp>
        <stp>S.MU</stp>
        <stp>LastTrade</stp>
        <stp/>
        <stp>T</stp>
        <tr r="C327" s="1"/>
      </tp>
      <tp>
        <v>214.48000000000002</v>
        <stp/>
        <stp>ContractData</stp>
        <stp>S.MS</stp>
        <stp>LastTrade</stp>
        <stp/>
        <stp>T</stp>
        <tr r="C321" s="1"/>
      </tp>
      <tp>
        <v>4.4538095238000004</v>
        <stp/>
        <stp>StudyData</stp>
        <stp>ATR(S.DLTR,MAType:=Sim,Period:=21)</stp>
        <stp>Bar</stp>
        <stp/>
        <stp>Close</stp>
        <stp>D</stp>
        <stp/>
        <stp/>
        <stp/>
        <stp/>
        <stp/>
        <stp>T</stp>
        <tr r="O142" s="1"/>
      </tp>
      <tp>
        <v>6.7090476189999997</v>
        <stp/>
        <stp>StudyData</stp>
        <stp>ATR(S.PLTR,MAType:=Sim,Period:=21)</stp>
        <stp>Bar</stp>
        <stp/>
        <stp>Close</stp>
        <stp>D</stp>
        <stp/>
        <stp/>
        <stp/>
        <stp/>
        <stp/>
        <stp>T</stp>
        <tr r="O371" s="1"/>
      </tp>
      <tp>
        <v>2.3195238095000001</v>
        <stp/>
        <stp>StudyData</stp>
        <stp>ATR(S.VLTO,MAType:=Sim,Period:=21)</stp>
        <stp>Bar</stp>
        <stp/>
        <stp>Close</stp>
        <stp>D</stp>
        <stp/>
        <stp/>
        <stp/>
        <stp/>
        <stp/>
        <stp>T</stp>
        <tr r="O470" s="1"/>
      </tp>
      <tp>
        <v>13.5438095238</v>
        <stp/>
        <stp>StudyData</stp>
        <stp>ATR(S.ULTA,MAType:=Sim,Period:=21)</stp>
        <stp>Bar</stp>
        <stp/>
        <stp>Close</stp>
        <stp>D</stp>
        <stp/>
        <stp/>
        <stp/>
        <stp/>
        <stp/>
        <stp>T</stp>
        <tr r="O460" s="1"/>
      </tp>
      <tp>
        <v>3.7076190476000002</v>
        <stp/>
        <stp>StudyData</stp>
        <stp>ATR(S.BLDR,MAType:=Sim,Period:=21)</stp>
        <stp>Bar</stp>
        <stp/>
        <stp>Close</stp>
        <stp>D</stp>
        <stp/>
        <stp/>
        <stp/>
        <stp/>
        <stp/>
        <stp>T</stp>
        <tr r="O65" s="1"/>
      </tp>
      <tp>
        <v>10.064761904799999</v>
        <stp/>
        <stp>StudyData</stp>
        <stp>ATR(S.FLEX,MAType:=Sim,Period:=21)</stp>
        <stp>Bar</stp>
        <stp/>
        <stp>Close</stp>
        <stp>D</stp>
        <stp/>
        <stp/>
        <stp/>
        <stp/>
        <stp/>
        <stp>T</stp>
        <tr r="O195" s="1"/>
      </tp>
      <tp>
        <v>7.0433333332999997</v>
        <stp/>
        <stp>StudyData</stp>
        <stp>ATR(S.ALGN,MAType:=Sim,Period:=21)</stp>
        <stp>Bar</stp>
        <stp/>
        <stp>Close</stp>
        <stp>D</stp>
        <stp/>
        <stp/>
        <stp/>
        <stp/>
        <stp/>
        <stp>T</stp>
        <tr r="O23" s="1"/>
      </tp>
      <tp>
        <v>18.529047619</v>
        <stp/>
        <stp>StudyData</stp>
        <stp>ATR(S.KLAC,MAType:=Sim,Period:=21)</stp>
        <stp>Bar</stp>
        <stp/>
        <stp>Close</stp>
        <stp>D</stp>
        <stp/>
        <stp/>
        <stp/>
        <stp/>
        <stp/>
        <stp>T</stp>
        <tr r="O272" s="1"/>
      </tp>
      <tp>
        <v>4.3961904762000001</v>
        <stp/>
        <stp>StudyData</stp>
        <stp>ATR(S.ALLE,MAType:=Sim,Period:=21)</stp>
        <stp>Bar</stp>
        <stp/>
        <stp>Close</stp>
        <stp>D</stp>
        <stp/>
        <stp/>
        <stp/>
        <stp/>
        <stp/>
        <stp>T</stp>
        <tr r="O25" s="1"/>
      </tp>
      <tp>
        <v>85.92</v>
        <stp/>
        <stp>ContractData</stp>
        <stp>S.ADM</stp>
        <stp>LastTrade</stp>
        <stp/>
        <stp>T</stp>
        <tr r="C11" s="1"/>
      </tp>
      <tp>
        <v>2.7185434592841999</v>
        <stp/>
        <stp>ContractData</stp>
        <stp>S.STLD</stp>
        <stp>PerCentNetLastTrade</stp>
        <stp/>
        <stp>T</stp>
        <tr r="E418" s="1"/>
      </tp>
      <tp>
        <v>-0.42996527203572021</v>
        <stp/>
        <stp>ContractData</stp>
        <stp>S.SWKS</stp>
        <stp>PerCentNetLastTrade</stp>
        <stp/>
        <stp>T</stp>
        <tr r="E424" s="1"/>
      </tp>
      <tp>
        <v>371.86</v>
        <stp/>
        <stp>ContractData</stp>
        <stp>S.ADI</stp>
        <stp>LastTrade</stp>
        <stp/>
        <stp>T</stp>
        <tr r="C10" s="1"/>
      </tp>
      <tp>
        <v>1.5238095238095237</v>
        <stp/>
        <stp>ContractData</stp>
        <stp>S.SPGI</stp>
        <stp>PerCentNetLastTrade</stp>
        <stp/>
        <stp>T</stp>
        <tr r="E415" s="1"/>
      </tp>
      <tp>
        <v>1236.71</v>
        <stp/>
        <stp>ContractData</stp>
        <stp>S.TDG</stp>
        <stp>LastTrade</stp>
        <stp/>
        <stp>T</stp>
        <tr r="C430" s="1"/>
      </tp>
      <tp>
        <v>519.79999999999995</v>
        <stp/>
        <stp>ContractData</stp>
        <stp>S.WDC</stp>
        <stp>LastTrade</stp>
        <stp/>
        <stp>T</stp>
        <tr r="C484" s="1"/>
      </tp>
      <tp>
        <v>156.36000000000001</v>
        <stp/>
        <stp>ContractData</stp>
        <stp>S.BDX</stp>
        <stp>LastTrade</stp>
        <stp/>
        <stp>T</stp>
        <tr r="C58" s="1"/>
      </tp>
      <tp>
        <v>314.95999999999998</v>
        <stp/>
        <stp>ContractData</stp>
        <stp>S.FDX</stp>
        <stp>LastTrade</stp>
        <stp/>
        <stp>T</stp>
        <tr r="C186" s="1"/>
      </tp>
      <tp>
        <v>655.35</v>
        <stp/>
        <stp>ContractData</stp>
        <stp>S.TDY</stp>
        <stp>LastTrade</stp>
        <stp/>
        <stp>T</stp>
        <tr r="C431" s="1"/>
      </tp>
      <tp>
        <v>0.35429583702391498</v>
        <stp/>
        <stp>ContractData</stp>
        <stp>S.SCHW</stp>
        <stp>PerCentNetLastTrade</stp>
        <stp/>
        <stp>T</stp>
        <tr r="E404" s="1"/>
      </tp>
      <tp>
        <v>-0.73205604804117819</v>
        <stp/>
        <stp>ContractData</stp>
        <stp>S.SBAC</stp>
        <stp>PerCentNetLastTrade</stp>
        <stp/>
        <stp>T</stp>
        <tr r="E402" s="1"/>
      </tp>
      <tp>
        <v>3.8755934502470689E-2</v>
        <stp/>
        <stp>ContractData</stp>
        <stp>S.SBUX</stp>
        <stp>PerCentNetLastTrade</stp>
        <stp/>
        <stp>T</stp>
        <tr r="E403" s="1"/>
      </tp>
      <tp>
        <v>349571.66371390503</v>
        <stp/>
        <stp>StudyData</stp>
        <stp>S.AZO</stp>
        <stp>MA</stp>
        <stp>InputChoice=Vol,MAType=Sim,Period=21</stp>
        <stp>MA</stp>
        <stp>D</stp>
        <stp>-1</stp>
        <stp>all</stp>
        <stp/>
        <stp/>
        <stp/>
        <stp>T</stp>
        <tr r="N52" s="1"/>
      </tp>
      <tp>
        <v>83.210000000000008</v>
        <stp/>
        <stp>ContractData</stp>
        <stp>S.MDT</stp>
        <stp>LastTrade</stp>
        <stp/>
        <stp>T</stp>
        <tr r="C305" s="1"/>
      </tp>
      <tp>
        <v>-3.5256410256410255</v>
        <stp/>
        <stp>ContractData</stp>
        <stp>S.SMCI</stp>
        <stp>PerCentNetLastTrade</stp>
        <stp/>
        <stp>T</stp>
        <tr r="E408" s="1"/>
      </tp>
      <tp>
        <v>0.99689280165717242</v>
        <stp/>
        <stp>ContractData</stp>
        <stp>S.SOLV</stp>
        <stp>PerCentNetLastTrade</stp>
        <stp/>
        <stp>T</stp>
        <tr r="E413" s="1"/>
      </tp>
      <tp>
        <v>133.82</v>
        <stp/>
        <stp>ContractData</stp>
        <stp>S.CDW</stp>
        <stp>LastTrade</stp>
        <stp/>
        <stp>T</stp>
        <tr r="C86" s="1"/>
      </tp>
      <tp>
        <v>-10.790955891028547</v>
        <stp/>
        <stp>ContractData</stp>
        <stp>S.SNDK</stp>
        <stp>PerCentNetLastTrade</stp>
        <stp/>
        <stp>T</stp>
        <tr r="E410" s="1"/>
      </tp>
      <tp>
        <v>-1.338616406082673E-2</v>
        <stp/>
        <stp>ContractData</stp>
        <stp>S.SNPS</stp>
        <stp>PerCentNetLastTrade</stp>
        <stp/>
        <stp>T</stp>
        <tr r="E411" s="1"/>
      </tp>
      <tp>
        <v>250.09</v>
        <stp/>
        <stp>ContractData</stp>
        <stp>S.ADP</stp>
        <stp>LastTrade</stp>
        <stp/>
        <stp>T</stp>
        <tr r="C12" s="1"/>
      </tp>
      <tp>
        <v>29.68</v>
        <stp/>
        <stp>ContractData</stp>
        <stp>S.KDP</stp>
        <stp>LastTrade</stp>
        <stp/>
        <stp>T</stp>
        <tr r="C266" s="1"/>
      </tp>
      <tp>
        <v>39.590000000000003</v>
        <stp/>
        <stp>ContractData</stp>
        <stp>S.UDR</stp>
        <stp>LastTrade</stp>
        <stp/>
        <stp>T</stp>
        <tr r="C458" s="1"/>
      </tp>
      <tp>
        <v>254.36</v>
        <stp/>
        <stp>ContractData</stp>
        <stp>S.FDS</stp>
        <stp>LastTrade</stp>
        <stp/>
        <stp>T</stp>
        <tr r="C185" s="1"/>
      </tp>
      <tp>
        <v>296.77</v>
        <stp/>
        <stp>ContractData</stp>
        <stp>S.LH</stp>
        <stp>LastTrade</stp>
        <stp/>
        <stp>T</stp>
        <tr r="C281" s="1"/>
      </tp>
      <tp>
        <v>7.0685714286000003</v>
        <stp/>
        <stp>StudyData</stp>
        <stp>ATR(S.TMUS,MAType:=Sim,Period:=21)</stp>
        <stp>Bar</stp>
        <stp/>
        <stp>Close</stp>
        <stp>D</stp>
        <stp/>
        <stp/>
        <stp/>
        <stp/>
        <stp/>
        <stp>T</stp>
        <tr r="O440" s="1"/>
      </tp>
      <tp>
        <v>1.0799999999999983</v>
        <stp/>
        <stp>ContractData</stp>
        <stp>S.KO</stp>
        <stp>NetLastTrade</stp>
        <stp/>
        <stp>T</stp>
        <tr r="D275" s="1"/>
      </tp>
      <tp>
        <v>1.1100000000000065</v>
        <stp/>
        <stp>ContractData</stp>
        <stp>S.KR</stp>
        <stp>NetLastTrade</stp>
        <stp/>
        <stp>T</stp>
        <tr r="D276" s="1"/>
      </tp>
      <tp>
        <v>8.2700000000000387</v>
        <stp/>
        <stp>ContractData</stp>
        <stp>S.HD</stp>
        <stp>NetLastTrade</stp>
        <stp/>
        <stp>T</stp>
        <tr r="D225" s="1"/>
      </tp>
      <tp>
        <v>6.8100000000000023</v>
        <stp/>
        <stp>ContractData</stp>
        <stp>S.IT</stp>
        <stp>NetLastTrade</stp>
        <stp/>
        <stp>T</stp>
        <tr r="D256" s="1"/>
      </tp>
      <tp>
        <v>4.25</v>
        <stp/>
        <stp>ContractData</stp>
        <stp>S.IP</stp>
        <stp>NetLastTrade</stp>
        <stp/>
        <stp>T</stp>
        <tr r="D251" s="1"/>
      </tp>
      <tp>
        <v>9.0000000000003411E-2</v>
        <stp/>
        <stp>ContractData</stp>
        <stp>S.IR</stp>
        <stp>NetLastTrade</stp>
        <stp/>
        <stp>T</stp>
        <tr r="D253" s="1"/>
      </tp>
      <tp>
        <v>-7.0000000000000284E-2</v>
        <stp/>
        <stp>ContractData</stp>
        <stp>S.NI</stp>
        <stp>NetLastTrade</stp>
        <stp/>
        <stp>T</stp>
        <tr r="D334" s="1"/>
      </tp>
      <tp>
        <v>-3.3199999999999932</v>
        <stp/>
        <stp>ContractData</stp>
        <stp>S.ON</stp>
        <stp>NetLastTrade</stp>
        <stp/>
        <stp>T</stp>
        <tr r="D352" s="1"/>
      </tp>
      <tp>
        <v>5.75</v>
        <stp/>
        <stp>ContractData</stp>
        <stp>S.LH</stp>
        <stp>NetLastTrade</stp>
        <stp/>
        <stp>T</stp>
        <tr r="D281" s="1"/>
      </tp>
      <tp>
        <v>9.3700000000000045</v>
        <stp/>
        <stp>ContractData</stp>
        <stp>S.MA</stp>
        <stp>NetLastTrade</stp>
        <stp/>
        <stp>T</stp>
        <tr r="D296" s="1"/>
      </tp>
      <tp>
        <v>0.90999999999999659</v>
        <stp/>
        <stp>ContractData</stp>
        <stp>S.MO</stp>
        <stp>NetLastTrade</stp>
        <stp/>
        <stp>T</stp>
        <tr r="D313" s="1"/>
      </tp>
      <tp>
        <v>-69.259999999999991</v>
        <stp/>
        <stp>ContractData</stp>
        <stp>S.MU</stp>
        <stp>NetLastTrade</stp>
        <stp/>
        <stp>T</stp>
        <tr r="D327" s="1"/>
      </tp>
      <tp>
        <v>-0.69999999999998863</v>
        <stp/>
        <stp>ContractData</stp>
        <stp>S.MS</stp>
        <stp>NetLastTrade</stp>
        <stp/>
        <stp>T</stp>
        <tr r="D321" s="1"/>
      </tp>
      <tp>
        <v>-0.76999999999999602</v>
        <stp/>
        <stp>ContractData</stp>
        <stp>S.BG</stp>
        <stp>NetLastTrade</stp>
        <stp/>
        <stp>T</stp>
        <tr r="D61" s="1"/>
      </tp>
      <tp>
        <v>0.28999999999999204</v>
        <stp/>
        <stp>ContractData</stp>
        <stp>S.BA</stp>
        <stp>NetLastTrade</stp>
        <stp/>
        <stp>T</stp>
        <tr r="D53" s="1"/>
      </tp>
      <tp>
        <v>4.5200000000000102</v>
        <stp/>
        <stp>ContractData</stp>
        <stp>S.BR</stp>
        <stp>NetLastTrade</stp>
        <stp/>
        <stp>T</stp>
        <tr r="D69" s="1"/>
      </tp>
      <tp>
        <v>5.5</v>
        <stp/>
        <stp>ContractData</stp>
        <stp>S.BX</stp>
        <stp>NetLastTrade</stp>
        <stp/>
        <stp>T</stp>
        <tr r="D73" s="1"/>
      </tp>
      <tp>
        <v>-1.6400000000000006</v>
        <stp/>
        <stp>ContractData</stp>
        <stp>S.CF</stp>
        <stp>NetLastTrade</stp>
        <stp/>
        <stp>T</stp>
        <tr r="D88" s="1"/>
      </tp>
      <tp>
        <v>6.5</v>
        <stp/>
        <stp>ContractData</stp>
        <stp>S.CB</stp>
        <stp>NetLastTrade</stp>
        <stp/>
        <stp>T</stp>
        <tr r="D80" s="1"/>
      </tp>
      <tp>
        <v>0.67000000000000171</v>
        <stp/>
        <stp>ContractData</stp>
        <stp>S.CL</stp>
        <stp>NetLastTrade</stp>
        <stp/>
        <stp>T</stp>
        <tr r="D96" s="1"/>
      </tp>
      <tp>
        <v>3.2799999999999727</v>
        <stp/>
        <stp>ContractData</stp>
        <stp>S.CI</stp>
        <stp>NetLastTrade</stp>
        <stp/>
        <stp>T</stp>
        <tr r="D93" s="1"/>
      </tp>
      <tp>
        <v>0.42999999999999972</v>
        <stp/>
        <stp>ContractData</stp>
        <stp>S.FE</stp>
        <stp>NetLastTrade</stp>
        <stp/>
        <stp>T</stp>
        <tr r="D188" s="1"/>
      </tp>
      <tp>
        <v>4.9599999999999795</v>
        <stp/>
        <stp>ContractData</stp>
        <stp>S.GD</stp>
        <stp>NetLastTrade</stp>
        <stp/>
        <stp>T</stp>
        <tr r="D202" s="1"/>
      </tp>
      <tp>
        <v>4.7300000000000182</v>
        <stp/>
        <stp>ContractData</stp>
        <stp>S.GE</stp>
        <stp>NetLastTrade</stp>
        <stp/>
        <stp>T</stp>
        <tr r="D204" s="1"/>
      </tp>
      <tp>
        <v>2.3999999999999773</v>
        <stp/>
        <stp>ContractData</stp>
        <stp>S.GL</stp>
        <stp>NetLastTrade</stp>
        <stp/>
        <stp>T</stp>
        <tr r="D210" s="1"/>
      </tp>
      <tp>
        <v>1.9699999999999989</v>
        <stp/>
        <stp>ContractData</stp>
        <stp>S.GM</stp>
        <stp>NetLastTrade</stp>
        <stp/>
        <stp>T</stp>
        <tr r="D212" s="1"/>
      </tp>
      <tp>
        <v>-13.490000000000009</v>
        <stp/>
        <stp>ContractData</stp>
        <stp>S.GS</stp>
        <stp>NetLastTrade</stp>
        <stp/>
        <stp>T</stp>
        <tr r="D219" s="1"/>
      </tp>
      <tp>
        <v>0.30000000000001137</v>
        <stp/>
        <stp>ContractData</stp>
        <stp>S.DD</stp>
        <stp>NetLastTrade</stp>
        <stp/>
        <stp>T</stp>
        <tr r="D131" s="1"/>
      </tp>
      <tp>
        <v>18.139999999999986</v>
        <stp/>
        <stp>ContractData</stp>
        <stp>S.DE</stp>
        <stp>NetLastTrade</stp>
        <stp/>
        <stp>T</stp>
        <tr r="D133" s="1"/>
      </tp>
      <tp>
        <v>2.0700000000000074</v>
        <stp/>
        <stp>ContractData</stp>
        <stp>S.DG</stp>
        <stp>NetLastTrade</stp>
        <stp/>
        <stp>T</stp>
        <tr r="D136" s="1"/>
      </tp>
      <tp>
        <v>7.3257142857000002</v>
        <stp/>
        <stp>StudyData</stp>
        <stp>ATR(S.AMZN,MAType:=Sim,Period:=21)</stp>
        <stp>Bar</stp>
        <stp/>
        <stp>Close</stp>
        <stp>D</stp>
        <stp/>
        <stp/>
        <stp/>
        <stp/>
        <stp/>
        <stp>T</stp>
        <tr r="O33" s="1"/>
      </tp>
      <tp>
        <v>0.21999999999999886</v>
        <stp/>
        <stp>ContractData</stp>
        <stp>S.ED</stp>
        <stp>NetLastTrade</stp>
        <stp/>
        <stp>T</stp>
        <tr r="D157" s="1"/>
      </tp>
      <tp>
        <v>9.5600000000000023</v>
        <stp/>
        <stp>ContractData</stp>
        <stp>S.EG</stp>
        <stp>NetLastTrade</stp>
        <stp/>
        <stp>T</stp>
        <tr r="D159" s="1"/>
      </tp>
      <tp>
        <v>8.0000000000012506E-2</v>
        <stp/>
        <stp>ContractData</stp>
        <stp>S.EA</stp>
        <stp>NetLastTrade</stp>
        <stp/>
        <stp>T</stp>
        <tr r="D153" s="1"/>
      </tp>
      <tp>
        <v>0.37000000000000455</v>
        <stp/>
        <stp>ContractData</stp>
        <stp>S.EL</stp>
        <stp>NetLastTrade</stp>
        <stp/>
        <stp>T</stp>
        <tr r="D161" s="1"/>
      </tp>
      <tp>
        <v>-1.1900000000000119</v>
        <stp/>
        <stp>ContractData</stp>
        <stp>S.EW</stp>
        <stp>NetLastTrade</stp>
        <stp/>
        <stp>T</stp>
        <tr r="D175" s="1"/>
      </tp>
      <tp>
        <v>0.28999999999999204</v>
        <stp/>
        <stp>ContractData</stp>
        <stp>S.ES</stp>
        <stp>NetLastTrade</stp>
        <stp/>
        <stp>T</stp>
        <tr r="D170" s="1"/>
      </tp>
      <tp>
        <v>8.7247619047999994</v>
        <stp/>
        <stp>StudyData</stp>
        <stp>ATR(S.AMGN,MAType:=Sim,Period:=21)</stp>
        <stp>Bar</stp>
        <stp/>
        <stp>Close</stp>
        <stp>D</stp>
        <stp/>
        <stp/>
        <stp/>
        <stp/>
        <stp/>
        <stp>T</stp>
        <tr r="O30" s="1"/>
      </tp>
      <tp>
        <v>48.2604761905</v>
        <stp/>
        <stp>StudyData</stp>
        <stp>ATR(S.AMAT,MAType:=Sim,Period:=21)</stp>
        <stp>Bar</stp>
        <stp/>
        <stp>Close</stp>
        <stp>D</stp>
        <stp/>
        <stp/>
        <stp/>
        <stp/>
        <stp/>
        <stp>T</stp>
        <tr r="O26" s="1"/>
      </tp>
      <tp>
        <v>1.3028571429</v>
        <stp/>
        <stp>StudyData</stp>
        <stp>ATR(S.AMCR,MAType:=Sim,Period:=21)</stp>
        <stp>Bar</stp>
        <stp/>
        <stp>Close</stp>
        <stp>D</stp>
        <stp/>
        <stp/>
        <stp/>
        <stp/>
        <stp/>
        <stp>T</stp>
        <tr r="L39" s="2"/>
        <tr r="O27" s="1"/>
      </tp>
      <tp>
        <v>2.0099999999999998</v>
        <stp/>
        <stp>StudyData</stp>
        <stp>ATR(S.SMCI,MAType:=Sim,Period:=21)</stp>
        <stp>Bar</stp>
        <stp/>
        <stp>Close</stp>
        <stp>D</stp>
        <stp/>
        <stp/>
        <stp/>
        <stp/>
        <stp/>
        <stp>T</stp>
        <tr r="O408" s="1"/>
      </tp>
      <tp>
        <v>0.19999999999999929</v>
        <stp/>
        <stp>ContractData</stp>
        <stp>S.RF</stp>
        <stp>NetLastTrade</stp>
        <stp/>
        <stp>T</stp>
        <tr r="D391" s="1"/>
      </tp>
      <tp>
        <v>1.8899999999999864</v>
        <stp/>
        <stp>ContractData</stp>
        <stp>S.RL</stp>
        <stp>NetLastTrade</stp>
        <stp/>
        <stp>T</stp>
        <tr r="D393" s="1"/>
      </tp>
      <tp>
        <v>0.64999999999999147</v>
        <stp/>
        <stp>ContractData</stp>
        <stp>S.SO</stp>
        <stp>NetLastTrade</stp>
        <stp/>
        <stp>T</stp>
        <tr r="D412" s="1"/>
      </tp>
      <tp>
        <v>4.8500000000000014</v>
        <stp/>
        <stp>ContractData</stp>
        <stp>S.SW</stp>
        <stp>NetLastTrade</stp>
        <stp/>
        <stp>T</stp>
        <tr r="D422" s="1"/>
      </tp>
      <tp>
        <v>0.43999999999999773</v>
        <stp/>
        <stp>ContractData</stp>
        <stp>S.PG</stp>
        <stp>NetLastTrade</stp>
        <stp/>
        <stp>T</stp>
        <tr r="D365" s="1"/>
      </tp>
      <tp>
        <v>1.8799999999999955</v>
        <stp/>
        <stp>ContractData</stp>
        <stp>S.PM</stp>
        <stp>NetLastTrade</stp>
        <stp/>
        <stp>T</stp>
        <tr r="D372" s="1"/>
      </tp>
      <tp>
        <v>2.0600000000000591</v>
        <stp/>
        <stp>ContractData</stp>
        <stp>S.PH</stp>
        <stp>NetLastTrade</stp>
        <stp/>
        <stp>T</stp>
        <tr r="D367" s="1"/>
      </tp>
      <tp>
        <v>2.5600000000000023</v>
        <stp/>
        <stp>ContractData</stp>
        <stp>S.VZ</stp>
        <stp>NetLastTrade</stp>
        <stp/>
        <stp>T</stp>
        <tr r="D479" s="1"/>
      </tp>
      <tp>
        <v>1.4799999999999898</v>
        <stp/>
        <stp>ContractData</stp>
        <stp>S.WM</stp>
        <stp>NetLastTrade</stp>
        <stp/>
        <stp>T</stp>
        <tr r="D488" s="1"/>
      </tp>
      <tp>
        <v>0.30000000000000071</v>
        <stp/>
        <stp>ContractData</stp>
        <stp>S.WY</stp>
        <stp>NetLastTrade</stp>
        <stp/>
        <stp>T</stp>
        <tr r="D495" s="1"/>
      </tp>
      <tp>
        <v>1.2799999999999727</v>
        <stp/>
        <stp>ContractData</stp>
        <stp>S.TT</stp>
        <stp>NetLastTrade</stp>
        <stp/>
        <stp>T</stp>
        <tr r="D450" s="1"/>
      </tp>
      <tp>
        <v>202.94</v>
        <stp/>
        <stp>ContractData</stp>
        <stp>S.TEL</stp>
        <stp>LastTrade</stp>
        <stp/>
        <stp>T</stp>
        <tr r="C433" s="1"/>
      </tp>
      <tp>
        <v>81.67</v>
        <stp/>
        <stp>ContractData</stp>
        <stp>S.XEL</stp>
        <stp>LastTrade</stp>
        <stp/>
        <stp>T</stp>
        <tr r="C497" s="1"/>
      </tp>
      <tp>
        <v>93.19</v>
        <stp/>
        <stp>ContractData</stp>
        <stp>S.NEM</stp>
        <stp>LastTrade</stp>
        <stp/>
        <stp>T</stp>
        <tr r="C332" s="1"/>
      </tp>
      <tp>
        <v>32.49</v>
        <stp/>
        <stp>ContractData</stp>
        <stp>S.BEN</stp>
        <stp>LastTrade</stp>
        <stp/>
        <stp>T</stp>
        <tr r="C59" s="1"/>
      </tp>
      <tp>
        <v>25.84</v>
        <stp/>
        <stp>ContractData</stp>
        <stp>S.GEN</stp>
        <stp>LastTrade</stp>
        <stp/>
        <stp>T</stp>
        <tr r="C206" s="1"/>
      </tp>
      <tp>
        <v>84.64</v>
        <stp/>
        <stp>ContractData</stp>
        <stp>S.LEN</stp>
        <stp>LastTrade</stp>
        <stp/>
        <stp>T</stp>
        <tr r="C280" s="1"/>
      </tp>
      <tp>
        <v>-2.3857912874436686</v>
        <stp/>
        <stp>ContractData</stp>
        <stp>S.RVTY</stp>
        <stp>PerCentNetLastTrade</stp>
        <stp/>
        <stp>T</stp>
        <tr r="E401" s="1"/>
      </tp>
      <tp>
        <v>113.78</v>
        <stp/>
        <stp>ContractData</stp>
        <stp>S.AEE</stp>
        <stp>LastTrade</stp>
        <stp/>
        <stp>T</stp>
        <tr r="C14" s="1"/>
      </tp>
      <tp>
        <v>89.78</v>
        <stp/>
        <stp>ContractData</stp>
        <stp>S.NEE</stp>
        <stp>LastTrade</stp>
        <stp/>
        <stp>T</stp>
        <tr r="C331" s="1"/>
      </tp>
      <tp>
        <v>274.35000000000002</v>
        <stp/>
        <stp>ContractData</stp>
        <stp>S.CEG</stp>
        <stp>LastTrade</stp>
        <stp/>
        <stp>T</stp>
        <tr r="C87" s="1"/>
      </tp>
      <tp>
        <v>79.81</v>
        <stp/>
        <stp>ContractData</stp>
        <stp>S.PEG</stp>
        <stp>LastTrade</stp>
        <stp/>
        <stp>T</stp>
        <tr r="C361" s="1"/>
      </tp>
      <tp>
        <v>82.15</v>
        <stp/>
        <stp>ContractData</stp>
        <stp>S.REG</stp>
        <stp>LastTrade</stp>
        <stp/>
        <stp>T</stp>
        <tr r="C389" s="1"/>
      </tp>
      <tp>
        <v>115.77</v>
        <stp/>
        <stp>ContractData</stp>
        <stp>S.WEC</stp>
        <stp>LastTrade</stp>
        <stp/>
        <stp>T</stp>
        <tr r="C485" s="1"/>
      </tp>
      <tp>
        <v>0.62892117010016724</v>
        <stp/>
        <stp>ContractData</stp>
        <stp>S.REGN</stp>
        <stp>PerCentNetLastTrade</stp>
        <stp/>
        <stp>T</stp>
        <tr r="E390" s="1"/>
      </tp>
      <tp>
        <v>223.27</v>
        <stp/>
        <stp>ContractData</stp>
        <stp>S.IEX</stp>
        <stp>LastTrade</stp>
        <stp/>
        <stp>T</stp>
        <tr r="C245" s="1"/>
      </tp>
      <tp>
        <v>22.650000000000002</v>
        <stp/>
        <stp>ContractData</stp>
        <stp>S.KEY</stp>
        <stp>LastTrade</stp>
        <stp/>
        <stp>T</stp>
        <tr r="C267" s="1"/>
      </tp>
      <tp>
        <v>94.83</v>
        <stp/>
        <stp>ContractData</stp>
        <stp>S.MET</stp>
        <stp>LastTrade</stp>
        <stp/>
        <stp>T</stp>
        <tr r="C306" s="1"/>
      </tp>
      <tp>
        <v>1014.75</v>
        <stp/>
        <stp>ContractData</stp>
        <stp>S.GEV</stp>
        <stp>LastTrade</stp>
        <stp/>
        <stp>T</stp>
        <tr r="C207" s="1"/>
      </tp>
      <tp>
        <v>2.7970222470846422</v>
        <stp/>
        <stp>ContractData</stp>
        <stp>S.ROST</stp>
        <stp>PerCentNetLastTrade</stp>
        <stp/>
        <stp>T</stp>
        <tr r="E398" s="1"/>
      </tp>
      <tp>
        <v>135.54</v>
        <stp/>
        <stp>ContractData</stp>
        <stp>S.AEP</stp>
        <stp>LastTrade</stp>
        <stp/>
        <stp>T</stp>
        <tr r="C15" s="1"/>
      </tp>
      <tp>
        <v>136.64000000000001</v>
        <stp/>
        <stp>ContractData</stp>
        <stp>S.PEP</stp>
        <stp>LastTrade</stp>
        <stp/>
        <stp>T</stp>
        <tr r="C362" s="1"/>
      </tp>
      <tp>
        <v>349.92</v>
        <stp/>
        <stp>ContractData</stp>
        <stp>S.TER</stp>
        <stp>LastTrade</stp>
        <stp/>
        <stp>T</stp>
        <tr r="C434" s="1"/>
      </tp>
      <tp>
        <v>14.84</v>
        <stp/>
        <stp>ContractData</stp>
        <stp>S.AES</stp>
        <stp>LastTrade</stp>
        <stp/>
        <stp>T</stp>
        <tr r="C16" s="1"/>
      </tp>
      <tp>
        <v>48.430476190500002</v>
        <stp/>
        <stp>StudyData</stp>
        <stp>S.FE</stp>
        <stp>MA</stp>
        <stp>InputChoice=Close,MAType=Sim,Period=21</stp>
        <stp>MA</stp>
        <stp>D</stp>
        <stp/>
        <stp>all</stp>
        <stp/>
        <stp/>
        <stp/>
        <stp>T</stp>
        <tr r="P188" s="1"/>
      </tp>
      <tp>
        <v>82.25</v>
        <stp/>
        <stp>ContractData</stp>
        <stp>S.KO</stp>
        <stp>LastTrade</stp>
        <stp/>
        <stp>T</stp>
        <tr r="C275" s="1"/>
      </tp>
      <tp>
        <v>5226252.7233889997</v>
        <stp/>
        <stp>ContractData</stp>
        <stp>S.STX</stp>
        <stp>T_CVol</stp>
        <stp/>
        <stp>T</stp>
        <tr r="M420" s="1"/>
      </tp>
      <tp>
        <v>5877311.7716340004</v>
        <stp/>
        <stp>ContractData</stp>
        <stp>S.RTX</stp>
        <stp>T_CVol</stp>
        <stp/>
        <stp>T</stp>
        <tr r="M400" s="1"/>
      </tp>
      <tp>
        <v>1664715.4020779999</v>
        <stp/>
        <stp>ContractData</stp>
        <stp>S.PSX</stp>
        <stp>T_CVol</stp>
        <stp/>
        <stp>T</stp>
        <tr r="M382" s="1"/>
      </tp>
      <tp>
        <v>4249481.2467120001</v>
        <stp/>
        <stp>ContractData</stp>
        <stp>S.TJX</stp>
        <stp>T_CVol</stp>
        <stp/>
        <stp>T</stp>
        <tr r="M437" s="1"/>
      </tp>
      <tp>
        <v>1438808.0059420001</v>
        <stp/>
        <stp>ContractData</stp>
        <stp>S.CLX</stp>
        <stp>T_CVol</stp>
        <stp/>
        <stp>T</stp>
        <tr r="M97" s="1"/>
      </tp>
      <tp>
        <v>6700384.8633660004</v>
        <stp/>
        <stp>ContractData</stp>
        <stp>S.CVX</stp>
        <stp>T_CVol</stp>
        <stp/>
        <stp>T</stp>
        <tr r="M127" s="1"/>
      </tp>
      <tp>
        <v>14305610.883718999</v>
        <stp/>
        <stp>ContractData</stp>
        <stp>S.CSX</stp>
        <stp>T_CVol</stp>
        <stp/>
        <stp>T</stp>
        <tr r="M121" s="1"/>
      </tp>
      <tp>
        <v>1115716.7017300001</v>
        <stp/>
        <stp>ContractData</stp>
        <stp>S.BDX</stp>
        <stp>T_CVol</stp>
        <stp/>
        <stp>T</stp>
        <tr r="M58" s="1"/>
      </tp>
      <tp>
        <v>4982980.9952809997</v>
        <stp/>
        <stp>ContractData</stp>
        <stp>S.BAX</stp>
        <stp>T_CVol</stp>
        <stp/>
        <stp>T</stp>
        <tr r="M56" s="1"/>
      </tp>
      <tp>
        <v>20689854.578641001</v>
        <stp/>
        <stp>ContractData</stp>
        <stp>S.BSX</stp>
        <stp>T_CVol</stp>
        <stp/>
        <stp>T</stp>
        <tr r="M72" s="1"/>
      </tp>
      <tp>
        <v>1076695.9602260001</v>
        <stp/>
        <stp>ContractData</stp>
        <stp>S.FDX</stp>
        <stp>T_CVol</stp>
        <stp/>
        <stp>T</stp>
        <tr r="M186" s="1"/>
      </tp>
      <tp>
        <v>11938921.491648</v>
        <stp/>
        <stp>ContractData</stp>
        <stp>S.FCX</stp>
        <stp>T_CVol</stp>
        <stp/>
        <stp>T</stp>
        <tr r="M184" s="1"/>
      </tp>
      <tp>
        <v>1396939.2663400001</v>
        <stp/>
        <stp>ContractData</stp>
        <stp>S.FOX</stp>
        <stp>T_CVol</stp>
        <stp/>
        <stp>T</stp>
        <tr r="M196" s="1"/>
      </tp>
      <tp>
        <v>737719.73992299999</v>
        <stp/>
        <stp>ContractData</stp>
        <stp>S.FIX</stp>
        <stp>T_CVol</stp>
        <stp/>
        <stp>T</stp>
        <tr r="M194" s="1"/>
      </tp>
      <tp>
        <v>1453086.4452249999</v>
        <stp/>
        <stp>ContractData</stp>
        <stp>S.EFX</stp>
        <stp>T_CVol</stp>
        <stp/>
        <stp>T</stp>
        <tr r="M158" s="1"/>
      </tp>
      <tp>
        <v>1801301.45315</v>
        <stp/>
        <stp>ContractData</stp>
        <stp>S.EIX</stp>
        <stp>T_CVol</stp>
        <stp/>
        <stp>T</stp>
        <tr r="M160" s="1"/>
      </tp>
      <tp>
        <v>1542112.4623829999</v>
        <stp/>
        <stp>ContractData</stp>
        <stp>S.DGX</stp>
        <stp>T_CVol</stp>
        <stp/>
        <stp>T</stp>
        <tr r="M137" s="1"/>
      </tp>
      <tp>
        <v>582146.35670300003</v>
        <stp/>
        <stp>ContractData</stp>
        <stp>S.IEX</stp>
        <stp>T_CVol</stp>
        <stp/>
        <stp>T</stp>
        <tr r="M245" s="1"/>
      </tp>
      <tp>
        <v>1018002.172946</v>
        <stp/>
        <stp>ContractData</stp>
        <stp>S.LHX</stp>
        <stp>T_CVol</stp>
        <stp/>
        <stp>T</stp>
        <tr r="M282" s="1"/>
      </tp>
      <tp>
        <v>56.870000000000005</v>
        <stp/>
        <stp>ContractData</stp>
        <stp>S.KR</stp>
        <stp>LastTrade</stp>
        <stp/>
        <stp>T</stp>
        <tr r="C276" s="1"/>
      </tp>
      <tp>
        <v>312.59000000000003</v>
        <stp/>
        <stp>ContractData</stp>
        <stp>S.JBL</stp>
        <stp>LastTrade</stp>
        <stp/>
        <stp>T</stp>
        <tr r="C261" s="1"/>
      </tp>
      <tp>
        <v>214.19</v>
        <stp/>
        <stp>ContractData</stp>
        <stp>S.IBM</stp>
        <stp>LastTrade</stp>
        <stp/>
        <stp>T</stp>
        <tr r="C242" s="1"/>
      </tp>
      <tp>
        <v>91.350000000000009</v>
        <stp/>
        <stp>ContractData</stp>
        <stp>S.ZBH</stp>
        <stp>LastTrade</stp>
        <stp/>
        <stp>T</stp>
        <tr r="C502" s="1"/>
      </tp>
      <tp>
        <v>25.77</v>
        <stp/>
        <stp>ContractData</stp>
        <stp>S.WBD</stp>
        <stp>LastTrade</stp>
        <stp/>
        <stp>T</stp>
        <tr r="C482" s="1"/>
      </tp>
      <tp>
        <v>85.43</v>
        <stp/>
        <stp>ContractData</stp>
        <stp>S.BBY</stp>
        <stp>LastTrade</stp>
        <stp/>
        <stp>T</stp>
        <tr r="C57" s="1"/>
      </tp>
      <tp>
        <v>-4.3099695254680022</v>
        <stp/>
        <stp>ContractData</stp>
        <stp>S.UBER</stp>
        <stp>PerCentNetLastTrade</stp>
        <stp/>
        <stp>T</stp>
        <tr r="E457" s="1"/>
      </tp>
      <tp>
        <v>103.06</v>
        <stp/>
        <stp>ContractData</stp>
        <stp>S.ABT</stp>
        <stp>LastTrade</stp>
        <stp/>
        <stp>T</stp>
        <tr r="C6" s="1"/>
      </tp>
      <tp>
        <v>-0.54189768804268224</v>
        <stp/>
        <stp>ContractData</stp>
        <stp>S.ULTA</stp>
        <stp>PerCentNetLastTrade</stp>
        <stp/>
        <stp>T</stp>
        <tr r="E460" s="1"/>
      </tp>
      <tp>
        <v>359.44</v>
        <stp/>
        <stp>StudyData</stp>
        <stp>S.GE</stp>
        <stp>MA</stp>
        <stp>InputChoice=Close,MAType=Sim,Period=21</stp>
        <stp>MA</stp>
        <stp>D</stp>
        <stp/>
        <stp>all</stp>
        <stp/>
        <stp/>
        <stp/>
        <stp>T</stp>
        <tr r="P204" s="1"/>
      </tp>
      <tp>
        <v>368.14047619050001</v>
        <stp/>
        <stp>StudyData</stp>
        <stp>S.GD</stp>
        <stp>MA</stp>
        <stp>InputChoice=Close,MAType=Sim,Period=21</stp>
        <stp>MA</stp>
        <stp>D</stp>
        <stp/>
        <stp>all</stp>
        <stp/>
        <stp/>
        <stp/>
        <stp>T</stp>
        <tr r="P202" s="1"/>
      </tp>
      <tp>
        <v>77.7604761905</v>
        <stp/>
        <stp>StudyData</stp>
        <stp>S.GM</stp>
        <stp>MA</stp>
        <stp>InputChoice=Close,MAType=Sim,Period=21</stp>
        <stp>MA</stp>
        <stp>D</stp>
        <stp/>
        <stp>all</stp>
        <stp/>
        <stp/>
        <stp/>
        <stp>T</stp>
        <tr r="P212" s="1"/>
      </tp>
      <tp>
        <v>179.45238095240001</v>
        <stp/>
        <stp>StudyData</stp>
        <stp>S.GL</stp>
        <stp>MA</stp>
        <stp>InputChoice=Close,MAType=Sim,Period=21</stp>
        <stp>MA</stp>
        <stp>D</stp>
        <stp/>
        <stp>all</stp>
        <stp/>
        <stp/>
        <stp/>
        <stp>T</stp>
        <tr r="P210" s="1"/>
      </tp>
      <tp>
        <v>2213492.5396540002</v>
        <stp/>
        <stp>ContractData</stp>
        <stp>S.SYY</stp>
        <stp>T_CVol</stp>
        <stp/>
        <stp>T</stp>
        <tr r="M427" s="1"/>
      </tp>
      <tp>
        <v>293644.88318800001</v>
        <stp/>
        <stp>ContractData</stp>
        <stp>S.TDY</stp>
        <stp>T_CVol</stp>
        <stp/>
        <stp>T</stp>
        <tr r="M431" s="1"/>
      </tp>
      <tp>
        <v>2087232.570513</v>
        <stp/>
        <stp>ContractData</stp>
        <stp>S.BBY</stp>
        <stp>T_CVol</stp>
        <stp/>
        <stp>T</stp>
        <tr r="M57" s="1"/>
      </tp>
      <tp>
        <v>2379427.2236620001</v>
        <stp/>
        <stp>ContractData</stp>
        <stp>S.BNY</stp>
        <stp>T_CVol</stp>
        <stp/>
        <stp>T</stp>
        <tr r="M68" s="1"/>
      </tp>
      <tp>
        <v>12071701.870103</v>
        <stp/>
        <stp>ContractData</stp>
        <stp>S.BMY</stp>
        <stp>T_CVol</stp>
        <stp/>
        <stp>T</stp>
        <tr r="M67" s="1"/>
      </tp>
      <tp>
        <v>678380.21382800001</v>
        <stp/>
        <stp>ContractData</stp>
        <stp>S.AVY</stp>
        <stp>T_CVol</stp>
        <stp/>
        <stp>T</stp>
        <tr r="M48" s="1"/>
      </tp>
      <tp>
        <v>8061568.4823350003</v>
        <stp/>
        <stp>ContractData</stp>
        <stp>S.KEY</stp>
        <stp>T_CVol</stp>
        <stp/>
        <stp>T</stp>
        <tr r="M267" s="1"/>
      </tp>
      <tp>
        <v>1954802.624632</v>
        <stp/>
        <stp>ContractData</stp>
        <stp>S.HSY</stp>
        <stp>T_CVol</stp>
        <stp/>
        <stp>T</stp>
        <tr r="M237" s="1"/>
      </tp>
      <tp>
        <v>8129530.1124240002</v>
        <stp/>
        <stp>ContractData</stp>
        <stp>S.OXY</stp>
        <stp>T_CVol</stp>
        <stp/>
        <stp>T</stp>
        <tr r="M356" s="1"/>
      </tp>
      <tp>
        <v>1983288.5807370001</v>
        <stp/>
        <stp>ContractData</stp>
        <stp>S.LLY</stp>
        <stp>T_CVol</stp>
        <stp/>
        <stp>T</stp>
        <tr r="M286" s="1"/>
      </tp>
      <tp>
        <v>1060.4452380952</v>
        <stp/>
        <stp>StudyData</stp>
        <stp>S.GS</stp>
        <stp>MA</stp>
        <stp>InputChoice=Close,MAType=Sim,Period=21</stp>
        <stp>MA</stp>
        <stp>D</stp>
        <stp/>
        <stp>all</stp>
        <stp/>
        <stp/>
        <stp/>
        <stp>T</stp>
        <tr r="P219" s="1"/>
      </tp>
      <tp>
        <v>5.94</v>
        <stp/>
        <stp>StudyData</stp>
        <stp>ATR(S.AKAM,MAType:=Sim,Period:=21)</stp>
        <stp>Bar</stp>
        <stp/>
        <stp>Close</stp>
        <stp>D</stp>
        <stp/>
        <stp/>
        <stp/>
        <stp/>
        <stp/>
        <stp>T</stp>
        <tr r="O21" s="1"/>
      </tp>
      <tp>
        <v>6.0814285714</v>
        <stp/>
        <stp>StudyData</stp>
        <stp>ATR(S.BKNG,MAType:=Sim,Period:=21)</stp>
        <stp>Bar</stp>
        <stp/>
        <stp>Close</stp>
        <stp>D</stp>
        <stp/>
        <stp/>
        <stp/>
        <stp/>
        <stp/>
        <stp>T</stp>
        <tr r="O63" s="1"/>
      </tp>
      <tp>
        <v>4.9038095237999997</v>
        <stp/>
        <stp>StudyData</stp>
        <stp>ATR(S.JKHY,MAType:=Sim,Period:=21)</stp>
        <stp>Bar</stp>
        <stp/>
        <stp>Close</stp>
        <stp>D</stp>
        <stp/>
        <stp/>
        <stp/>
        <stp/>
        <stp/>
        <stp>T</stp>
        <tr r="O263" s="1"/>
      </tp>
      <tp>
        <v>26.330000000000002</v>
        <stp/>
        <stp>ContractData</stp>
        <stp>S.CCL</stp>
        <stp>LastTrade</stp>
        <stp/>
        <stp>T</stp>
        <tr r="C84" s="1"/>
      </tp>
      <tp>
        <v>268.75</v>
        <stp/>
        <stp>ContractData</stp>
        <stp>S.ECL</stp>
        <stp>LastTrade</stp>
        <stp/>
        <stp>T</stp>
        <tr r="C156" s="1"/>
      </tp>
      <tp>
        <v>293.54000000000002</v>
        <stp/>
        <stp>ContractData</stp>
        <stp>S.RCL</stp>
        <stp>LastTrade</stp>
        <stp/>
        <stp>T</stp>
        <tr r="C388" s="1"/>
      </tp>
      <tp>
        <v>36.133809523799997</v>
        <stp/>
        <stp>StudyData</stp>
        <stp>ATR(S.GS,MAType:=Sim,Period:=21)</stp>
        <stp>Bar</stp>
        <stp/>
        <stp>Close</stp>
        <stp>D</stp>
        <stp/>
        <stp/>
        <stp/>
        <stp/>
        <stp/>
        <stp>T</stp>
        <tr r="O219" s="1"/>
      </tp>
      <tp>
        <v>7.8814285713999999</v>
        <stp/>
        <stp>StudyData</stp>
        <stp>ATR(S.GD,MAType:=Sim,Period:=21)</stp>
        <stp>Bar</stp>
        <stp/>
        <stp>Close</stp>
        <stp>D</stp>
        <stp/>
        <stp/>
        <stp/>
        <stp/>
        <stp/>
        <stp>T</stp>
        <tr r="O202" s="1"/>
      </tp>
      <tp>
        <v>9.9390476190000001</v>
        <stp/>
        <stp>StudyData</stp>
        <stp>ATR(S.GE,MAType:=Sim,Period:=21)</stp>
        <stp>Bar</stp>
        <stp/>
        <stp>Close</stp>
        <stp>D</stp>
        <stp/>
        <stp/>
        <stp/>
        <stp/>
        <stp/>
        <stp>T</stp>
        <tr r="O204" s="1"/>
      </tp>
      <tp>
        <v>4.2485714286</v>
        <stp/>
        <stp>StudyData</stp>
        <stp>ATR(S.GL,MAType:=Sim,Period:=21)</stp>
        <stp>Bar</stp>
        <stp/>
        <stp>Close</stp>
        <stp>D</stp>
        <stp/>
        <stp/>
        <stp/>
        <stp/>
        <stp/>
        <stp>T</stp>
        <tr r="O210" s="1"/>
      </tp>
      <tp>
        <v>2.2804761904999999</v>
        <stp/>
        <stp>StudyData</stp>
        <stp>ATR(S.GM,MAType:=Sim,Period:=21)</stp>
        <stp>Bar</stp>
        <stp/>
        <stp>Close</stp>
        <stp>D</stp>
        <stp/>
        <stp/>
        <stp/>
        <stp/>
        <stp/>
        <stp>T</stp>
        <tr r="O212" s="1"/>
      </tp>
      <tp>
        <v>0.60803474484256248</v>
        <stp/>
        <stp>ContractData</stp>
        <stp>S.TTWO</stp>
        <stp>PerCentNetLastTrade</stp>
        <stp/>
        <stp>T</stp>
        <tr r="E452" s="1"/>
      </tp>
      <tp>
        <v>0.86380952379999998</v>
        <stp/>
        <stp>StudyData</stp>
        <stp>ATR(S.FE,MAType:=Sim,Period:=21)</stp>
        <stp>Bar</stp>
        <stp/>
        <stp>Close</stp>
        <stp>D</stp>
        <stp/>
        <stp/>
        <stp/>
        <stp/>
        <stp/>
        <stp>T</stp>
        <tr r="O188" s="1"/>
      </tp>
      <tp>
        <v>146.99</v>
        <stp/>
        <stp>ContractData</stp>
        <stp>S.ACN</stp>
        <stp>LastTrade</stp>
        <stp/>
        <stp>T</stp>
        <tr r="C8" s="1"/>
      </tp>
      <tp>
        <v>1.4485714286</v>
        <stp/>
        <stp>StudyData</stp>
        <stp>ATR(S.ES,MAType:=Sim,Period:=21)</stp>
        <stp>Bar</stp>
        <stp/>
        <stp>Close</stp>
        <stp>D</stp>
        <stp/>
        <stp/>
        <stp/>
        <stp/>
        <stp/>
        <stp>T</stp>
        <tr r="O170" s="1"/>
      </tp>
      <tp>
        <v>2.4938095238</v>
        <stp/>
        <stp>StudyData</stp>
        <stp>ATR(S.EW,MAType:=Sim,Period:=21)</stp>
        <stp>Bar</stp>
        <stp/>
        <stp>Close</stp>
        <stp>D</stp>
        <stp/>
        <stp/>
        <stp/>
        <stp/>
        <stp/>
        <stp>T</stp>
        <tr r="O175" s="1"/>
      </tp>
      <tp>
        <v>0.79571428570000002</v>
        <stp/>
        <stp>StudyData</stp>
        <stp>ATR(S.EA,MAType:=Sim,Period:=21)</stp>
        <stp>Bar</stp>
        <stp/>
        <stp>Close</stp>
        <stp>D</stp>
        <stp/>
        <stp/>
        <stp/>
        <stp/>
        <stp/>
        <stp>T</stp>
        <tr r="O153" s="1"/>
      </tp>
      <tp>
        <v>8.0947619048000004</v>
        <stp/>
        <stp>StudyData</stp>
        <stp>ATR(S.EG,MAType:=Sim,Period:=21)</stp>
        <stp>Bar</stp>
        <stp/>
        <stp>Close</stp>
        <stp>D</stp>
        <stp/>
        <stp/>
        <stp/>
        <stp/>
        <stp/>
        <stp>T</stp>
        <tr r="O159" s="1"/>
      </tp>
      <tp>
        <v>2.0785714286000001</v>
        <stp/>
        <stp>StudyData</stp>
        <stp>ATR(S.ED,MAType:=Sim,Period:=21)</stp>
        <stp>Bar</stp>
        <stp/>
        <stp>Close</stp>
        <stp>D</stp>
        <stp/>
        <stp/>
        <stp/>
        <stp/>
        <stp/>
        <stp>T</stp>
        <tr r="O157" s="1"/>
      </tp>
      <tp>
        <v>2.7795238095000001</v>
        <stp/>
        <stp>StudyData</stp>
        <stp>ATR(S.EL,MAType:=Sim,Period:=21)</stp>
        <stp>Bar</stp>
        <stp/>
        <stp>Close</stp>
        <stp>D</stp>
        <stp/>
        <stp/>
        <stp/>
        <stp/>
        <stp/>
        <stp>T</stp>
        <tr r="O161" s="1"/>
      </tp>
      <tp>
        <v>471.5</v>
        <stp/>
        <stp>ContractData</stp>
        <stp>S.MCO</stp>
        <stp>LastTrade</stp>
        <stp/>
        <stp>T</stp>
        <tr r="C303" s="1"/>
      </tp>
      <tp>
        <v>4.0338095237999996</v>
        <stp/>
        <stp>StudyData</stp>
        <stp>ATR(S.DG,MAType:=Sim,Period:=21)</stp>
        <stp>Bar</stp>
        <stp/>
        <stp>Close</stp>
        <stp>D</stp>
        <stp/>
        <stp/>
        <stp/>
        <stp/>
        <stp/>
        <stp>T</stp>
        <tr r="O136" s="1"/>
      </tp>
      <tp>
        <v>3.6490476190000001</v>
        <stp/>
        <stp>StudyData</stp>
        <stp>ATR(S.DD,MAType:=Sim,Period:=21)</stp>
        <stp>Bar</stp>
        <stp/>
        <stp>Close</stp>
        <stp>D</stp>
        <stp/>
        <stp/>
        <stp/>
        <stp/>
        <stp/>
        <stp>T</stp>
        <tr r="O131" s="1"/>
      </tp>
      <tp>
        <v>18.578095238100001</v>
        <stp/>
        <stp>StudyData</stp>
        <stp>ATR(S.DE,MAType:=Sim,Period:=21)</stp>
        <stp>Bar</stp>
        <stp/>
        <stp>Close</stp>
        <stp>D</stp>
        <stp/>
        <stp/>
        <stp/>
        <stp/>
        <stp/>
        <stp>T</stp>
        <tr r="O133" s="1"/>
      </tp>
      <tp>
        <v>8.7585714285999998</v>
        <stp/>
        <stp>StudyData</stp>
        <stp>ATR(S.CB,MAType:=Sim,Period:=21)</stp>
        <stp>Bar</stp>
        <stp/>
        <stp>Close</stp>
        <stp>D</stp>
        <stp/>
        <stp/>
        <stp/>
        <stp/>
        <stp/>
        <stp>T</stp>
        <tr r="O80" s="1"/>
      </tp>
      <tp>
        <v>4.1114285714000003</v>
        <stp/>
        <stp>StudyData</stp>
        <stp>ATR(S.CF,MAType:=Sim,Period:=21)</stp>
        <stp>Bar</stp>
        <stp/>
        <stp>Close</stp>
        <stp>D</stp>
        <stp/>
        <stp/>
        <stp/>
        <stp/>
        <stp/>
        <stp>T</stp>
        <tr r="O88" s="1"/>
      </tp>
      <tp>
        <v>8.42</v>
        <stp/>
        <stp>StudyData</stp>
        <stp>ATR(S.CI,MAType:=Sim,Period:=21)</stp>
        <stp>Bar</stp>
        <stp/>
        <stp>Close</stp>
        <stp>D</stp>
        <stp/>
        <stp/>
        <stp/>
        <stp/>
        <stp/>
        <stp>T</stp>
        <tr r="O93" s="1"/>
      </tp>
      <tp>
        <v>2.1204761904999998</v>
        <stp/>
        <stp>StudyData</stp>
        <stp>ATR(S.CL,MAType:=Sim,Period:=21)</stp>
        <stp>Bar</stp>
        <stp/>
        <stp>Close</stp>
        <stp>D</stp>
        <stp/>
        <stp/>
        <stp/>
        <stp/>
        <stp/>
        <stp>T</stp>
        <tr r="O96" s="1"/>
      </tp>
      <tp>
        <v>74.900000000000006</v>
        <stp/>
        <stp>ContractData</stp>
        <stp>S.CCI</stp>
        <stp>LastTrade</stp>
        <stp/>
        <stp>T</stp>
        <tr r="C83" s="1"/>
      </tp>
      <tp>
        <v>143.37</v>
        <stp/>
        <stp>ContractData</stp>
        <stp>S.JCI</stp>
        <stp>LastTrade</stp>
        <stp/>
        <stp>T</stp>
        <tr r="C262" s="1"/>
      </tp>
      <tp>
        <v>4.7733333333000001</v>
        <stp/>
        <stp>StudyData</stp>
        <stp>ATR(S.BR,MAType:=Sim,Period:=21)</stp>
        <stp>Bar</stp>
        <stp/>
        <stp>Close</stp>
        <stp>D</stp>
        <stp/>
        <stp/>
        <stp/>
        <stp/>
        <stp/>
        <stp>T</stp>
        <tr r="O69" s="1"/>
      </tp>
      <tp>
        <v>4.0161904762000002</v>
        <stp/>
        <stp>StudyData</stp>
        <stp>ATR(S.BX,MAType:=Sim,Period:=21)</stp>
        <stp>Bar</stp>
        <stp/>
        <stp>Close</stp>
        <stp>D</stp>
        <stp/>
        <stp/>
        <stp/>
        <stp/>
        <stp/>
        <stp>T</stp>
        <tr r="O73" s="1"/>
      </tp>
      <tp>
        <v>6.0219047619000001</v>
        <stp/>
        <stp>StudyData</stp>
        <stp>ATR(S.BA,MAType:=Sim,Period:=21)</stp>
        <stp>Bar</stp>
        <stp/>
        <stp>Close</stp>
        <stp>D</stp>
        <stp/>
        <stp/>
        <stp/>
        <stp/>
        <stp/>
        <stp>T</stp>
        <tr r="O53" s="1"/>
      </tp>
      <tp>
        <v>3.1785714286000002</v>
        <stp/>
        <stp>StudyData</stp>
        <stp>ATR(S.BG,MAType:=Sim,Period:=21)</stp>
        <stp>Bar</stp>
        <stp/>
        <stp>Close</stp>
        <stp>D</stp>
        <stp/>
        <stp/>
        <stp/>
        <stp/>
        <stp/>
        <stp>T</stp>
        <tr r="O61" s="1"/>
      </tp>
      <tp>
        <v>2.3087071240105539</v>
        <stp/>
        <stp>ContractData</stp>
        <stp>S.TSCO</stp>
        <stp>PerCentNetLastTrade</stp>
        <stp/>
        <stp>T</stp>
        <tr r="E447" s="1"/>
      </tp>
      <tp>
        <v>-2.0832681660358472</v>
        <stp/>
        <stp>ContractData</stp>
        <stp>S.TSLA</stp>
        <stp>PerCentNetLastTrade</stp>
        <stp/>
        <stp>T</stp>
        <tr r="E448" s="1"/>
      </tp>
      <tp>
        <v>840.9</v>
        <stp/>
        <stp>ContractData</stp>
        <stp>S.MCK</stp>
        <stp>LastTrade</stp>
        <stp/>
        <stp>T</stp>
        <tr r="C302" s="1"/>
      </tp>
      <tp>
        <v>-1.4881994537432592</v>
        <stp/>
        <stp>ContractData</stp>
        <stp>S.TRGP</stp>
        <stp>PerCentNetLastTrade</stp>
        <stp/>
        <stp>T</stp>
        <tr r="E443" s="1"/>
      </tp>
      <tp>
        <v>5.0844091360476664</v>
        <stp/>
        <stp>ContractData</stp>
        <stp>S.TRMB</stp>
        <stp>PerCentNetLastTrade</stp>
        <stp/>
        <stp>T</stp>
        <tr r="E444" s="1"/>
      </tp>
      <tp>
        <v>1.3484123531970422</v>
        <stp/>
        <stp>ContractData</stp>
        <stp>S.TROW</stp>
        <stp>PerCentNetLastTrade</stp>
        <stp/>
        <stp>T</stp>
        <tr r="E445" s="1"/>
      </tp>
      <tp>
        <v>264.76</v>
        <stp/>
        <stp>ContractData</stp>
        <stp>S.MCD</stp>
        <stp>LastTrade</stp>
        <stp/>
        <stp>T</stp>
        <tr r="C300" s="1"/>
      </tp>
      <tp>
        <v>6.9314285713999997</v>
        <stp/>
        <stp>StudyData</stp>
        <stp>ATR(S.ON,MAType:=Sim,Period:=21)</stp>
        <stp>Bar</stp>
        <stp/>
        <stp>Close</stp>
        <stp>D</stp>
        <stp/>
        <stp/>
        <stp/>
        <stp/>
        <stp/>
        <stp>T</stp>
        <tr r="O352" s="1"/>
      </tp>
      <tp>
        <v>145.79</v>
        <stp/>
        <stp>ContractData</stp>
        <stp>S.ICE</stp>
        <stp>LastTrade</stp>
        <stp/>
        <stp>T</stp>
        <tr r="C243" s="1"/>
      </tp>
      <tp>
        <v>0.93523809520000001</v>
        <stp/>
        <stp>StudyData</stp>
        <stp>ATR(S.NI,MAType:=Sim,Period:=21)</stp>
        <stp>Bar</stp>
        <stp/>
        <stp>Close</stp>
        <stp>D</stp>
        <stp/>
        <stp/>
        <stp/>
        <stp/>
        <stp/>
        <stp>T</stp>
        <tr r="O334" s="1"/>
      </tp>
      <tp>
        <v>6.9147619047999997</v>
        <stp/>
        <stp>StudyData</stp>
        <stp>ATR(S.MS,MAType:=Sim,Period:=21)</stp>
        <stp>Bar</stp>
        <stp/>
        <stp>Close</stp>
        <stp>D</stp>
        <stp/>
        <stp/>
        <stp/>
        <stp/>
        <stp/>
        <stp>T</stp>
        <tr r="O321" s="1"/>
      </tp>
      <tp>
        <v>85.3442857143</v>
        <stp/>
        <stp>StudyData</stp>
        <stp>ATR(S.MU,MAType:=Sim,Period:=21)</stp>
        <stp>Bar</stp>
        <stp/>
        <stp>Close</stp>
        <stp>D</stp>
        <stp/>
        <stp/>
        <stp/>
        <stp/>
        <stp/>
        <stp>T</stp>
        <tr r="O327" s="1"/>
      </tp>
      <tp>
        <v>12.724761904799999</v>
        <stp/>
        <stp>StudyData</stp>
        <stp>ATR(S.MA,MAType:=Sim,Period:=21)</stp>
        <stp>Bar</stp>
        <stp/>
        <stp>Close</stp>
        <stp>D</stp>
        <stp/>
        <stp/>
        <stp/>
        <stp/>
        <stp/>
        <stp>T</stp>
        <tr r="O296" s="1"/>
      </tp>
      <tp>
        <v>1.71</v>
        <stp/>
        <stp>StudyData</stp>
        <stp>ATR(S.MO,MAType:=Sim,Period:=21)</stp>
        <stp>Bar</stp>
        <stp/>
        <stp>Close</stp>
        <stp>D</stp>
        <stp/>
        <stp/>
        <stp/>
        <stp/>
        <stp/>
        <stp>T</stp>
        <tr r="O313" s="1"/>
      </tp>
      <tp>
        <v>17.850000000000001</v>
        <stp/>
        <stp>ContractData</stp>
        <stp>S.PCG</stp>
        <stp>LastTrade</stp>
        <stp/>
        <stp>T</stp>
        <tr r="C360" s="1"/>
      </tp>
      <tp>
        <v>7.8271428571000001</v>
        <stp/>
        <stp>StudyData</stp>
        <stp>ATR(S.LH,MAType:=Sim,Period:=21)</stp>
        <stp>Bar</stp>
        <stp/>
        <stp>Close</stp>
        <stp>D</stp>
        <stp/>
        <stp/>
        <stp/>
        <stp/>
        <stp/>
        <stp>T</stp>
        <tr r="O281" s="1"/>
      </tp>
      <tp>
        <v>1.6985714286</v>
        <stp/>
        <stp>StudyData</stp>
        <stp>ATR(S.KR,MAType:=Sim,Period:=21)</stp>
        <stp>Bar</stp>
        <stp/>
        <stp>Close</stp>
        <stp>D</stp>
        <stp/>
        <stp/>
        <stp/>
        <stp/>
        <stp/>
        <stp>T</stp>
        <tr r="O276" s="1"/>
      </tp>
      <tp>
        <v>1.7657142857000001</v>
        <stp/>
        <stp>StudyData</stp>
        <stp>ATR(S.KO,MAType:=Sim,Period:=21)</stp>
        <stp>Bar</stp>
        <stp/>
        <stp>Close</stp>
        <stp>D</stp>
        <stp/>
        <stp/>
        <stp/>
        <stp/>
        <stp/>
        <stp>T</stp>
        <tr r="O275" s="1"/>
      </tp>
      <tp>
        <v>382.19</v>
        <stp/>
        <stp>ContractData</stp>
        <stp>S.HCA</stp>
        <stp>LastTrade</stp>
        <stp/>
        <stp>T</stp>
        <tr r="C224" s="1"/>
      </tp>
      <tp>
        <v>2.6252380951999998</v>
        <stp/>
        <stp>StudyData</stp>
        <stp>ATR(S.IR,MAType:=Sim,Period:=21)</stp>
        <stp>Bar</stp>
        <stp/>
        <stp>Close</stp>
        <stp>D</stp>
        <stp/>
        <stp/>
        <stp/>
        <stp/>
        <stp/>
        <stp>T</stp>
        <tr r="O253" s="1"/>
      </tp>
      <tp>
        <v>1.4219047619</v>
        <stp/>
        <stp>StudyData</stp>
        <stp>ATR(S.IP,MAType:=Sim,Period:=21)</stp>
        <stp>Bar</stp>
        <stp/>
        <stp>Close</stp>
        <stp>D</stp>
        <stp/>
        <stp/>
        <stp/>
        <stp/>
        <stp/>
        <stp>T</stp>
        <tr r="L32" s="2"/>
        <tr r="O251" s="1"/>
      </tp>
      <tp>
        <v>6.6447619048000002</v>
        <stp/>
        <stp>StudyData</stp>
        <stp>ATR(S.IT,MAType:=Sim,Period:=21)</stp>
        <stp>Bar</stp>
        <stp/>
        <stp>Close</stp>
        <stp>D</stp>
        <stp/>
        <stp/>
        <stp/>
        <stp/>
        <stp/>
        <stp>T</stp>
        <tr r="O256" s="1"/>
      </tp>
      <tp>
        <v>8.5976190476000003</v>
        <stp/>
        <stp>StudyData</stp>
        <stp>ATR(S.HD,MAType:=Sim,Period:=21)</stp>
        <stp>Bar</stp>
        <stp/>
        <stp>Close</stp>
        <stp>D</stp>
        <stp/>
        <stp/>
        <stp/>
        <stp/>
        <stp/>
        <stp>T</stp>
        <tr r="O225" s="1"/>
      </tp>
      <tp>
        <v>-0.23686777204960291</v>
        <stp/>
        <stp>ContractData</stp>
        <stp>S.TECH</stp>
        <stp>PerCentNetLastTrade</stp>
        <stp/>
        <stp>T</stp>
        <tr r="E432" s="1"/>
      </tp>
      <tp>
        <v>0.63523809519999996</v>
        <stp/>
        <stp>StudyData</stp>
        <stp>ATR(S.WY,MAType:=Sim,Period:=21)</stp>
        <stp>Bar</stp>
        <stp/>
        <stp>Close</stp>
        <stp>D</stp>
        <stp/>
        <stp/>
        <stp/>
        <stp/>
        <stp/>
        <stp>T</stp>
        <tr r="O495" s="1"/>
      </tp>
      <tp>
        <v>5.1738095238000001</v>
        <stp/>
        <stp>StudyData</stp>
        <stp>ATR(S.WM,MAType:=Sim,Period:=21)</stp>
        <stp>Bar</stp>
        <stp/>
        <stp>Close</stp>
        <stp>D</stp>
        <stp/>
        <stp/>
        <stp/>
        <stp/>
        <stp/>
        <stp>T</stp>
        <tr r="O488" s="1"/>
      </tp>
      <tp>
        <v>1.380952381</v>
        <stp/>
        <stp>StudyData</stp>
        <stp>ATR(S.VZ,MAType:=Sim,Period:=21)</stp>
        <stp>Bar</stp>
        <stp/>
        <stp>Close</stp>
        <stp>D</stp>
        <stp/>
        <stp/>
        <stp/>
        <stp/>
        <stp/>
        <stp>T</stp>
        <tr r="L36" s="2"/>
        <tr r="O479" s="1"/>
      </tp>
      <tp>
        <v>15.698095238100001</v>
        <stp/>
        <stp>StudyData</stp>
        <stp>ATR(S.TT,MAType:=Sim,Period:=21)</stp>
        <stp>Bar</stp>
        <stp/>
        <stp>Close</stp>
        <stp>D</stp>
        <stp/>
        <stp/>
        <stp/>
        <stp/>
        <stp/>
        <stp>T</stp>
        <tr r="O450" s="1"/>
      </tp>
      <tp>
        <v>62.6</v>
        <stp/>
        <stp>ContractData</stp>
        <stp>S.FCX</stp>
        <stp>LastTrade</stp>
        <stp/>
        <stp>T</stp>
        <tr r="C184" s="1"/>
      </tp>
      <tp>
        <v>1.9119047619</v>
        <stp/>
        <stp>StudyData</stp>
        <stp>ATR(S.SW,MAType:=Sim,Period:=21)</stp>
        <stp>Bar</stp>
        <stp/>
        <stp>Close</stp>
        <stp>D</stp>
        <stp/>
        <stp/>
        <stp/>
        <stp/>
        <stp/>
        <stp>T</stp>
        <tr r="L34" s="2"/>
        <tr r="O422" s="1"/>
      </tp>
      <tp>
        <v>1.7504761904999999</v>
        <stp/>
        <stp>StudyData</stp>
        <stp>ATR(S.SO,MAType:=Sim,Period:=21)</stp>
        <stp>Bar</stp>
        <stp/>
        <stp>Close</stp>
        <stp>D</stp>
        <stp/>
        <stp/>
        <stp/>
        <stp/>
        <stp/>
        <stp>T</stp>
        <tr r="O412" s="1"/>
      </tp>
      <tp>
        <v>0.66714285709999999</v>
        <stp/>
        <stp>StudyData</stp>
        <stp>ATR(S.RF,MAType:=Sim,Period:=21)</stp>
        <stp>Bar</stp>
        <stp/>
        <stp>Close</stp>
        <stp>D</stp>
        <stp/>
        <stp/>
        <stp/>
        <stp/>
        <stp/>
        <stp>T</stp>
        <tr r="O391" s="1"/>
      </tp>
      <tp>
        <v>12.6233333333</v>
        <stp/>
        <stp>StudyData</stp>
        <stp>ATR(S.RL,MAType:=Sim,Period:=21)</stp>
        <stp>Bar</stp>
        <stp/>
        <stp>Close</stp>
        <stp>D</stp>
        <stp/>
        <stp/>
        <stp/>
        <stp/>
        <stp/>
        <stp>T</stp>
        <tr r="O393" s="1"/>
      </tp>
      <tp>
        <v>3.2423809524</v>
        <stp/>
        <stp>StudyData</stp>
        <stp>ATR(S.PG,MAType:=Sim,Period:=21)</stp>
        <stp>Bar</stp>
        <stp/>
        <stp>Close</stp>
        <stp>D</stp>
        <stp/>
        <stp/>
        <stp/>
        <stp/>
        <stp/>
        <stp>T</stp>
        <tr r="O365" s="1"/>
      </tp>
      <tp>
        <v>23.478571428599999</v>
        <stp/>
        <stp>StudyData</stp>
        <stp>ATR(S.PH,MAType:=Sim,Period:=21)</stp>
        <stp>Bar</stp>
        <stp/>
        <stp>Close</stp>
        <stp>D</stp>
        <stp/>
        <stp/>
        <stp/>
        <stp/>
        <stp/>
        <stp>T</stp>
        <tr r="O367" s="1"/>
      </tp>
      <tp>
        <v>5.5090476190000004</v>
        <stp/>
        <stp>StudyData</stp>
        <stp>ATR(S.PM,MAType:=Sim,Period:=21)</stp>
        <stp>Bar</stp>
        <stp/>
        <stp>Close</stp>
        <stp>D</stp>
        <stp/>
        <stp/>
        <stp/>
        <stp/>
        <stp/>
        <stp>T</stp>
        <tr r="O372" s="1"/>
      </tp>
      <tp>
        <v>5.6742166412392914</v>
        <stp/>
        <stp>ContractData</stp>
        <stp>S.TMUS</stp>
        <stp>PerCentNetLastTrade</stp>
        <stp/>
        <stp>T</stp>
        <tr r="E440" s="1"/>
      </tp>
      <tp>
        <v>256.67</v>
        <stp/>
        <stp>ContractData</stp>
        <stp>S.ZBRA</stp>
        <stp>Low</stp>
        <stp/>
        <stp>T</stp>
        <tr r="H503" s="1"/>
      </tp>
      <tp>
        <v>119.17</v>
        <stp/>
        <stp>StudyData</stp>
        <stp>S.DG</stp>
        <stp>MA</stp>
        <stp>InputChoice=Close,MAType=Sim,Period=21</stp>
        <stp>MA</stp>
        <stp>D</stp>
        <stp/>
        <stp>all</stp>
        <stp/>
        <stp/>
        <stp/>
        <stp>T</stp>
        <tr r="P136" s="1"/>
      </tp>
      <tp>
        <v>606.82523809520001</v>
        <stp/>
        <stp>StudyData</stp>
        <stp>S.DE</stp>
        <stp>MA</stp>
        <stp>InputChoice=Close,MAType=Sim,Period=21</stp>
        <stp>MA</stp>
        <stp>D</stp>
        <stp/>
        <stp>all</stp>
        <stp/>
        <stp/>
        <stp/>
        <stp>T</stp>
        <tr r="P133" s="1"/>
      </tp>
      <tp>
        <v>136.78238095239999</v>
        <stp/>
        <stp>StudyData</stp>
        <stp>S.DD</stp>
        <stp>MA</stp>
        <stp>InputChoice=Close,MAType=Sim,Period=21</stp>
        <stp>MA</stp>
        <stp>D</stp>
        <stp/>
        <stp>all</stp>
        <stp/>
        <stp/>
        <stp/>
        <stp>T</stp>
        <tr r="P131" s="1"/>
      </tp>
      <tp>
        <v>1508638.074641</v>
        <stp/>
        <stp>ContractData</stp>
        <stp>S.STZ</stp>
        <stp>T_CVol</stp>
        <stp/>
        <stp>T</stp>
        <tr r="M421" s="1"/>
      </tp>
      <tp>
        <v>3195528.8482280001</v>
        <stp/>
        <stp>ContractData</stp>
        <stp>S.XYZ</stp>
        <stp>T_CVol</stp>
        <stp/>
        <stp>T</stp>
        <tr r="M500" s="1"/>
      </tp>
      <tp>
        <v>235468.705568</v>
        <stp/>
        <stp>ContractData</stp>
        <stp>S.AIZ</stp>
        <stp>T_CVol</stp>
        <stp/>
        <stp>T</stp>
        <tr r="M19" s="1"/>
      </tp>
      <tp>
        <v>820607.53180500004</v>
        <stp/>
        <stp>ContractData</stp>
        <stp>S.DPZ</stp>
        <stp>T_CVol</stp>
        <stp/>
        <stp>T</stp>
        <tr r="M146" s="1"/>
      </tp>
      <tp>
        <v>3335996.4338469999</v>
        <stp/>
        <stp>ContractData</stp>
        <stp>S.IVZ</stp>
        <stp>T_CVol</stp>
        <stp/>
        <stp>T</stp>
        <tr r="M258" s="1"/>
      </tp>
      <tp>
        <v>140.5</v>
        <stp/>
        <stp>ContractData</stp>
        <stp>S.IT</stp>
        <stp>LastTrade</stp>
        <stp/>
        <stp>T</stp>
        <tr r="C256" s="1"/>
      </tp>
      <tp>
        <v>84.4</v>
        <stp/>
        <stp>ContractData</stp>
        <stp>S.IR</stp>
        <stp>LastTrade</stp>
        <stp/>
        <stp>T</stp>
        <tr r="C253" s="1"/>
      </tp>
      <tp>
        <v>42.160000000000004</v>
        <stp/>
        <stp>ContractData</stp>
        <stp>S.IP</stp>
        <stp>LastTrade</stp>
        <stp/>
        <stp>T</stp>
        <tr r="R31" s="2"/>
        <tr r="C251" s="1"/>
      </tp>
      <tp>
        <v>7.68</v>
        <stp/>
        <stp>StudyData</stp>
        <stp>ATR(S.CHTR,MAType:=Sim,Period:=21)</stp>
        <stp>Bar</stp>
        <stp/>
        <stp>Close</stp>
        <stp>D</stp>
        <stp/>
        <stp/>
        <stp/>
        <stp/>
        <stp/>
        <stp>T</stp>
        <tr r="O92" s="1"/>
      </tp>
      <tp>
        <v>5.8061904762000003</v>
        <stp/>
        <stp>StudyData</stp>
        <stp>ATR(S.CHRW,MAType:=Sim,Period:=21)</stp>
        <stp>Bar</stp>
        <stp/>
        <stp>Close</stp>
        <stp>D</stp>
        <stp/>
        <stp/>
        <stp/>
        <stp/>
        <stp/>
        <stp>T</stp>
        <tr r="O91" s="1"/>
      </tp>
      <tp>
        <v>0.15500671695773482</v>
        <stp/>
        <stp>ContractData</stp>
        <stp>S.WYNN</stp>
        <stp>PerCentNetLastTrade</stp>
        <stp/>
        <stp>T</stp>
        <tr r="E496" s="1"/>
      </tp>
      <tp>
        <v>2.0319773325237804</v>
        <stp/>
        <stp>ContractData</stp>
        <stp>S.WELL</stp>
        <stp>PerCentNetLastTrade</stp>
        <stp/>
        <stp>T</stp>
        <tr r="E486" s="1"/>
      </tp>
      <tp>
        <v>5.8418706498787829</v>
        <stp/>
        <stp>ContractData</stp>
        <stp>S.WDAY</stp>
        <stp>PerCentNetLastTrade</stp>
        <stp/>
        <stp>T</stp>
        <tr r="E483" s="1"/>
      </tp>
      <tp>
        <v>206.7423809524</v>
        <stp/>
        <stp>StudyData</stp>
        <stp>S.EA</stp>
        <stp>MA</stp>
        <stp>InputChoice=Close,MAType=Sim,Period=21</stp>
        <stp>MA</stp>
        <stp>D</stp>
        <stp/>
        <stp>all</stp>
        <stp/>
        <stp/>
        <stp/>
        <stp>T</stp>
        <tr r="P153" s="1"/>
      </tp>
      <tp>
        <v>332.98</v>
        <stp/>
        <stp>ContractData</stp>
        <stp>S.HD</stp>
        <stp>LastTrade</stp>
        <stp/>
        <stp>T</stp>
        <tr r="C225" s="1"/>
      </tp>
      <tp>
        <v>369.8261904762</v>
        <stp/>
        <stp>StudyData</stp>
        <stp>S.EG</stp>
        <stp>MA</stp>
        <stp>InputChoice=Close,MAType=Sim,Period=21</stp>
        <stp>MA</stp>
        <stp>D</stp>
        <stp/>
        <stp>all</stp>
        <stp/>
        <stp/>
        <stp/>
        <stp>T</stp>
        <tr r="P159" s="1"/>
      </tp>
      <tp>
        <v>111.7471428571</v>
        <stp/>
        <stp>StudyData</stp>
        <stp>S.ED</stp>
        <stp>MA</stp>
        <stp>InputChoice=Close,MAType=Sim,Period=21</stp>
        <stp>MA</stp>
        <stp>D</stp>
        <stp/>
        <stp>all</stp>
        <stp/>
        <stp/>
        <stp/>
        <stp>T</stp>
        <tr r="P157" s="1"/>
      </tp>
      <tp>
        <v>81.927142857099994</v>
        <stp/>
        <stp>StudyData</stp>
        <stp>S.EL</stp>
        <stp>MA</stp>
        <stp>InputChoice=Close,MAType=Sim,Period=21</stp>
        <stp>MA</stp>
        <stp>D</stp>
        <stp/>
        <stp>all</stp>
        <stp/>
        <stp/>
        <stp/>
        <stp>T</stp>
        <tr r="P161" s="1"/>
      </tp>
      <tp>
        <v>73.943333333300004</v>
        <stp/>
        <stp>StudyData</stp>
        <stp>S.ES</stp>
        <stp>MA</stp>
        <stp>InputChoice=Close,MAType=Sim,Period=21</stp>
        <stp>MA</stp>
        <stp>D</stp>
        <stp/>
        <stp>all</stp>
        <stp/>
        <stp/>
        <stp/>
        <stp>T</stp>
        <tr r="P170" s="1"/>
      </tp>
      <tp>
        <v>89.465238095199993</v>
        <stp/>
        <stp>StudyData</stp>
        <stp>S.EW</stp>
        <stp>MA</stp>
        <stp>InputChoice=Close,MAType=Sim,Period=21</stp>
        <stp>MA</stp>
        <stp>D</stp>
        <stp/>
        <stp>all</stp>
        <stp/>
        <stp/>
        <stp/>
        <stp>T</stp>
        <tr r="P175" s="1"/>
      </tp>
      <tp>
        <v>1.3285714286000001</v>
        <stp/>
        <stp>StudyData</stp>
        <stp>ATR(S.FITB,MAType:=Sim,Period:=21)</stp>
        <stp>Bar</stp>
        <stp/>
        <stp>Close</stp>
        <stp>D</stp>
        <stp/>
        <stp/>
        <stp/>
        <stp/>
        <stp/>
        <stp>T</stp>
        <tr r="O193" s="1"/>
      </tp>
      <tp>
        <v>70.046666666700006</v>
        <stp/>
        <stp>StudyData</stp>
        <stp>ATR(S.LITE,MAType:=Sim,Period:=21)</stp>
        <stp>Bar</stp>
        <stp/>
        <stp>Close</stp>
        <stp>D</stp>
        <stp/>
        <stp/>
        <stp/>
        <stp/>
        <stp/>
        <stp>T</stp>
        <tr r="O285" s="1"/>
      </tp>
      <tp>
        <v>1.9295238095</v>
        <stp/>
        <stp>StudyData</stp>
        <stp>ATR(S.FISV,MAType:=Sim,Period:=21)</stp>
        <stp>Bar</stp>
        <stp/>
        <stp>Close</stp>
        <stp>D</stp>
        <stp/>
        <stp/>
        <stp/>
        <stp/>
        <stp/>
        <stp>T</stp>
        <tr r="O192" s="1"/>
      </tp>
      <tp>
        <v>29.802857142899999</v>
        <stp/>
        <stp>StudyData</stp>
        <stp>ATR(S.CIEN,MAType:=Sim,Period:=21)</stp>
        <stp>Bar</stp>
        <stp/>
        <stp>Close</stp>
        <stp>D</stp>
        <stp/>
        <stp/>
        <stp/>
        <stp/>
        <stp/>
        <stp>T</stp>
        <tr r="O94" s="1"/>
      </tp>
      <tp>
        <v>0.53571428570000001</v>
        <stp/>
        <stp>StudyData</stp>
        <stp>ATR(S.VICI,MAType:=Sim,Period:=21)</stp>
        <stp>Bar</stp>
        <stp/>
        <stp>Close</stp>
        <stp>D</stp>
        <stp/>
        <stp/>
        <stp/>
        <stp/>
        <stp/>
        <stp>T</stp>
        <tr r="O468" s="1"/>
      </tp>
      <tp>
        <v>50.499047619000002</v>
        <stp/>
        <stp>StudyData</stp>
        <stp>ATR(S.FICO,MAType:=Sim,Period:=21)</stp>
        <stp>Bar</stp>
        <stp/>
        <stp>Close</stp>
        <stp>D</stp>
        <stp/>
        <stp/>
        <stp/>
        <stp/>
        <stp/>
        <stp>T</stp>
        <tr r="O190" s="1"/>
      </tp>
      <tp>
        <v>3.9609523809999998</v>
        <stp/>
        <stp>StudyData</stp>
        <stp>ATR(S.GILD,MAType:=Sim,Period:=21)</stp>
        <stp>Bar</stp>
        <stp/>
        <stp>Close</stp>
        <stp>D</stp>
        <stp/>
        <stp/>
        <stp/>
        <stp/>
        <stp/>
        <stp>T</stp>
        <tr r="O208" s="1"/>
      </tp>
      <tp>
        <v>4.5938095238000001</v>
        <stp/>
        <stp>StudyData</stp>
        <stp>ATR(S.CINF,MAType:=Sim,Period:=21)</stp>
        <stp>Bar</stp>
        <stp/>
        <stp>Close</stp>
        <stp>D</stp>
        <stp/>
        <stp/>
        <stp/>
        <stp/>
        <stp/>
        <stp>T</stp>
        <tr r="O95" s="1"/>
      </tp>
      <tp>
        <v>8.7414285714000002</v>
        <stp/>
        <stp>StudyData</stp>
        <stp>ATR(S.BIIB,MAType:=Sim,Period:=21)</stp>
        <stp>Bar</stp>
        <stp/>
        <stp>Close</stp>
        <stp>D</stp>
        <stp/>
        <stp/>
        <stp/>
        <stp/>
        <stp/>
        <stp>T</stp>
        <tr r="O62" s="1"/>
      </tp>
      <tp>
        <v>85.06</v>
        <stp/>
        <stp>ContractData</stp>
        <stp>S.DAL</stp>
        <stp>LastTrade</stp>
        <stp/>
        <stp>T</stp>
        <tr r="C129" s="1"/>
      </tp>
      <tp>
        <v>33.36</v>
        <stp/>
        <stp>ContractData</stp>
        <stp>S.HAL</stp>
        <stp>LastTrade</stp>
        <stp/>
        <stp>T</stp>
        <tr r="C221" s="1"/>
      </tp>
      <tp>
        <v>118.27</v>
        <stp/>
        <stp>ContractData</stp>
        <stp>S.UAL</stp>
        <stp>LastTrade</stp>
        <stp/>
        <stp>T</stp>
        <tr r="C456" s="1"/>
      </tp>
      <tp>
        <v>-0.23148148148148148</v>
        <stp/>
        <stp>ContractData</stp>
        <stp>S.VTRS</stp>
        <stp>PerCentNetLastTrade</stp>
        <stp/>
        <stp>T</stp>
        <tr r="E478" s="1"/>
      </tp>
      <tp>
        <v>228.03</v>
        <stp/>
        <stp>ContractData</stp>
        <stp>S.CAH</stp>
        <stp>LastTrade</stp>
        <stp/>
        <stp>T</stp>
        <tr r="C76" s="1"/>
      </tp>
      <tp>
        <v>0.90257667674226894</v>
        <stp/>
        <stp>ContractData</stp>
        <stp>S.VRTX</stp>
        <stp>PerCentNetLastTrade</stp>
        <stp/>
        <stp>T</stp>
        <tr r="E475" s="1"/>
      </tp>
      <tp>
        <v>7.0418227693248721</v>
        <stp/>
        <stp>ContractData</stp>
        <stp>S.VRSN</stp>
        <stp>PerCentNetLastTrade</stp>
        <stp/>
        <stp>T</stp>
        <tr r="E473" s="1"/>
      </tp>
      <tp>
        <v>4.2294352125071182</v>
        <stp/>
        <stp>ContractData</stp>
        <stp>S.VRSK</stp>
        <stp>PerCentNetLastTrade</stp>
        <stp/>
        <stp>T</stp>
        <tr r="E472" s="1"/>
      </tp>
      <tp>
        <v>133.88</v>
        <stp/>
        <stp>ContractData</stp>
        <stp>S.MAA</stp>
        <stp>LastTrade</stp>
        <stp/>
        <stp>T</stp>
        <tr r="C297" s="1"/>
      </tp>
      <tp>
        <v>302.5</v>
        <stp/>
        <stp>ContractData</stp>
        <stp>S.WAB</stp>
        <stp>LastTrade</stp>
        <stp/>
        <stp>T</stp>
        <tr r="R39" s="2"/>
        <tr r="C480" s="1"/>
      </tp>
      <tp>
        <v>62.050000000000004</v>
        <stp/>
        <stp>ContractData</stp>
        <stp>S.BAC</stp>
        <stp>LastTrade</stp>
        <stp/>
        <stp>T</stp>
        <tr r="C54" s="1"/>
      </tp>
      <tp>
        <v>3.7086535248914134</v>
        <stp/>
        <stp>ContractData</stp>
        <stp>S.VEEV</stp>
        <stp>PerCentNetLastTrade</stp>
        <stp/>
        <stp>T</stp>
        <tr r="E467" s="1"/>
      </tp>
      <tp>
        <v>22.400000000000002</v>
        <stp/>
        <stp>ContractData</stp>
        <stp>S.BAX</stp>
        <stp>LastTrade</stp>
        <stp/>
        <stp>T</stp>
        <tr r="C56" s="1"/>
      </tp>
      <tp>
        <v>888.73</v>
        <stp/>
        <stp>ContractData</stp>
        <stp>S.CAT</stp>
        <stp>LastTrade</stp>
        <stp/>
        <stp>T</stp>
        <tr r="C79" s="1"/>
      </tp>
      <tp>
        <v>374.68</v>
        <stp/>
        <stp>ContractData</stp>
        <stp>S.WAT</stp>
        <stp>LastTrade</stp>
        <stp/>
        <stp>T</stp>
        <tr r="C481" s="1"/>
      </tp>
      <tp>
        <v>0.56830601092896171</v>
        <stp/>
        <stp>ContractData</stp>
        <stp>S.VLTO</stp>
        <stp>PerCentNetLastTrade</stp>
        <stp/>
        <stp>T</stp>
        <tr r="E470" s="1"/>
      </tp>
      <tp>
        <v>40.950000000000003</v>
        <stp/>
        <stp>ContractData</stp>
        <stp>S.TAP</stp>
        <stp>LastTrade</stp>
        <stp/>
        <stp>T</stp>
        <tr r="C429" s="1"/>
      </tp>
      <tp>
        <v>1.5577507598784195</v>
        <stp/>
        <stp>ContractData</stp>
        <stp>S.VICI</stp>
        <stp>PerCentNetLastTrade</stp>
        <stp/>
        <stp>T</stp>
        <tr r="E468" s="1"/>
      </tp>
      <tp>
        <v>374.43</v>
        <stp/>
        <stp>ContractData</stp>
        <stp>S.MAR</stp>
        <stp>LastTrade</stp>
        <stp/>
        <stp>T</stp>
        <tr r="C298" s="1"/>
      </tp>
      <tp>
        <v>88.79</v>
        <stp/>
        <stp>ContractData</stp>
        <stp>S.HAS</stp>
        <stp>LastTrade</stp>
        <stp/>
        <stp>T</stp>
        <tr r="C222" s="1"/>
      </tp>
      <tp>
        <v>79.27</v>
        <stp/>
        <stp>ContractData</stp>
        <stp>S.MAS</stp>
        <stp>LastTrade</stp>
        <stp/>
        <stp>T</stp>
        <tr r="C299" s="1"/>
      </tp>
      <tp>
        <v>353.73</v>
        <stp/>
        <stp>ContractData</stp>
        <stp>S.GE</stp>
        <stp>LastTrade</stp>
        <stp/>
        <stp>T</stp>
        <tr r="C204" s="1"/>
      </tp>
      <tp>
        <v>386.75</v>
        <stp/>
        <stp>ContractData</stp>
        <stp>S.GD</stp>
        <stp>LastTrade</stp>
        <stp/>
        <stp>T</stp>
        <tr r="C202" s="1"/>
      </tp>
      <tp>
        <v>82.64</v>
        <stp/>
        <stp>ContractData</stp>
        <stp>S.GM</stp>
        <stp>LastTrade</stp>
        <stp/>
        <stp>T</stp>
        <tr r="C212" s="1"/>
      </tp>
      <tp>
        <v>173.48</v>
        <stp/>
        <stp>ContractData</stp>
        <stp>S.GL</stp>
        <stp>LastTrade</stp>
        <stp/>
        <stp>T</stp>
        <tr r="C210" s="1"/>
      </tp>
      <tp>
        <v>1755896.0594619999</v>
        <stp/>
        <stp>ContractData</stp>
        <stp>S.STT</stp>
        <stp>T_CVol</stp>
        <stp/>
        <stp>T</stp>
        <tr r="M419" s="1"/>
      </tp>
      <tp>
        <v>819190.68522300001</v>
        <stp/>
        <stp>ContractData</stp>
        <stp>S.WAT</stp>
        <stp>T_CVol</stp>
        <stp/>
        <stp>T</stp>
        <tr r="M481" s="1"/>
      </tp>
      <tp>
        <v>18405918.332187001</v>
        <stp/>
        <stp>ContractData</stp>
        <stp>S.WMT</stp>
        <stp>T_CVol</stp>
        <stp/>
        <stp>T</stp>
        <tr r="M490" s="1"/>
      </tp>
      <tp>
        <v>1508636.7823900001</v>
        <stp/>
        <stp>ContractData</stp>
        <stp>S.WST</stp>
        <stp>T_CVol</stp>
        <stp/>
        <stp>T</stp>
        <tr r="M493" s="1"/>
      </tp>
      <tp>
        <v>3405162.291396</v>
        <stp/>
        <stp>ContractData</stp>
        <stp>S.VRT</stp>
        <stp>T_CVol</stp>
        <stp/>
        <stp>T</stp>
        <tr r="M474" s="1"/>
      </tp>
      <tp>
        <v>2553513.357175</v>
        <stp/>
        <stp>ContractData</stp>
        <stp>S.VST</stp>
        <stp>T_CVol</stp>
        <stp/>
        <stp>T</stp>
        <tr r="M476" s="1"/>
      </tp>
      <tp>
        <v>2485724.822656</v>
        <stp/>
        <stp>ContractData</stp>
        <stp>S.TGT</stp>
        <stp>T_CVol</stp>
        <stp/>
        <stp>T</stp>
        <tr r="M436" s="1"/>
      </tp>
      <tp>
        <v>1028566.235109</v>
        <stp/>
        <stp>ContractData</stp>
        <stp>S.TXT</stp>
        <stp>T_CVol</stp>
        <stp/>
        <stp>T</stp>
        <tr r="M454" s="1"/>
      </tp>
      <tp>
        <v>1982113.512816</v>
        <stp/>
        <stp>ContractData</stp>
        <stp>S.CAT</stp>
        <stp>T_CVol</stp>
        <stp/>
        <stp>T</stp>
        <tr r="M79" s="1"/>
      </tp>
      <tp>
        <v>792864.00031799998</v>
        <stp/>
        <stp>ContractData</stp>
        <stp>S.CPT</stp>
        <stp>T_CVol</stp>
        <stp/>
        <stp>T</stp>
        <tr r="M114" s="1"/>
      </tp>
      <tp>
        <v>10367079.666113</v>
        <stp/>
        <stp>ContractData</stp>
        <stp>S.ABT</stp>
        <stp>T_CVol</stp>
        <stp/>
        <stp>T</stp>
        <tr r="M6" s="1"/>
      </tp>
      <tp>
        <v>3343514.3129380001</v>
        <stp/>
        <stp>ContractData</stp>
        <stp>S.AMT</stp>
        <stp>T_CVol</stp>
        <stp/>
        <stp>T</stp>
        <tr r="M32" s="1"/>
      </tp>
      <tp>
        <v>986590.99177299999</v>
        <stp/>
        <stp>ContractData</stp>
        <stp>S.FRT</stp>
        <stp>T_CVol</stp>
        <stp/>
        <stp>T</stp>
        <tr r="M198" s="1"/>
      </tp>
      <tp>
        <v>6683718.7352729999</v>
        <stp/>
        <stp>ContractData</stp>
        <stp>S.EQT</stp>
        <stp>T_CVol</stp>
        <stp/>
        <stp>T</stp>
        <tr r="M168" s="1"/>
      </tp>
      <tp>
        <v>1473636.9774410001</v>
        <stp/>
        <stp>ContractData</stp>
        <stp>S.HLT</stp>
        <stp>T_CVol</stp>
        <stp/>
        <stp>T</stp>
        <tr r="M228" s="1"/>
      </tp>
      <tp>
        <v>8138706.2025509998</v>
        <stp/>
        <stp>ContractData</stp>
        <stp>S.HST</stp>
        <stp>T_CVol</stp>
        <stp/>
        <stp>T</stp>
        <tr r="M236" s="1"/>
      </tp>
      <tp>
        <v>4336173.8864669995</v>
        <stp/>
        <stp>ContractData</stp>
        <stp>S.MDT</stp>
        <stp>T_CVol</stp>
        <stp/>
        <stp>T</stp>
        <tr r="M305" s="1"/>
      </tp>
      <tp>
        <v>4543286.1909800004</v>
        <stp/>
        <stp>ContractData</stp>
        <stp>S.MET</stp>
        <stp>T_CVol</stp>
        <stp/>
        <stp>T</stp>
        <tr r="M306" s="1"/>
      </tp>
      <tp>
        <v>1957464.9683940001</v>
        <stp/>
        <stp>ContractData</stp>
        <stp>S.LNT</stp>
        <stp>T_CVol</stp>
        <stp/>
        <stp>T</stp>
        <tr r="M288" s="1"/>
      </tp>
      <tp>
        <v>1738879.8955089999</v>
        <stp/>
        <stp>ContractData</stp>
        <stp>S.LMT</stp>
        <stp>T_CVol</stp>
        <stp/>
        <stp>T</stp>
        <tr r="M287" s="1"/>
      </tp>
      <tp>
        <v>1061.23</v>
        <stp/>
        <stp>ContractData</stp>
        <stp>S.GS</stp>
        <stp>LastTrade</stp>
        <stp/>
        <stp>T</stp>
        <tr r="C219" s="1"/>
      </tp>
      <tp>
        <v>2.720952381</v>
        <stp/>
        <stp>StudyData</stp>
        <stp>ATR(S.NFLX,MAType:=Sim,Period:=21)</stp>
        <stp>Bar</stp>
        <stp/>
        <stp>Close</stp>
        <stp>D</stp>
        <stp/>
        <stp/>
        <stp/>
        <stp/>
        <stp/>
        <stp>T</stp>
        <tr r="O333" s="1"/>
      </tp>
      <tp>
        <v>14.197142857099999</v>
        <stp/>
        <stp>StudyData</stp>
        <stp>ATR(S.FFIV,MAType:=Sim,Period:=21)</stp>
        <stp>Bar</stp>
        <stp/>
        <stp>Close</stp>
        <stp>D</stp>
        <stp/>
        <stp/>
        <stp/>
        <stp/>
        <stp/>
        <stp>T</stp>
        <tr r="O189" s="1"/>
      </tp>
      <tp>
        <v>96.36</v>
        <stp/>
        <stp>ContractData</stp>
        <stp>S.WYNN</stp>
        <stp>Low</stp>
        <stp/>
        <stp>T</stp>
        <tr r="H496" s="1"/>
      </tp>
      <tp>
        <v>1030534.732359858</v>
        <stp/>
        <stp>StudyData</stp>
        <stp>S.DPZ</stp>
        <stp>MA</stp>
        <stp>InputChoice=Vol,MAType=Sim,Period=21</stp>
        <stp>MA</stp>
        <stp>D</stp>
        <stp>-1</stp>
        <stp>all</stp>
        <stp/>
        <stp/>
        <stp/>
        <stp>T</stp>
        <tr r="N146" s="1"/>
      </tp>
      <tp>
        <v>420.74</v>
        <stp/>
        <stp>ContractData</stp>
        <stp>S.UNH</stp>
        <stp>LastTrade</stp>
        <stp/>
        <stp>T</stp>
        <tr r="C461" s="1"/>
      </tp>
      <tp>
        <v>263.39999999999998</v>
        <stp/>
        <stp>ContractData</stp>
        <stp>S.JNJ</stp>
        <stp>LastTrade</stp>
        <stp/>
        <stp>T</stp>
        <tr r="C264" s="1"/>
      </tp>
      <tp>
        <v>5486357.7055586204</v>
        <stp/>
        <stp>StudyData</stp>
        <stp>S.APP</stp>
        <stp>MA</stp>
        <stp>InputChoice=Vol,MAType=Sim,Period=21</stp>
        <stp>MA</stp>
        <stp>D</stp>
        <stp>-1</stp>
        <stp>all</stp>
        <stp/>
        <stp/>
        <stp/>
        <stp>T</stp>
        <tr r="N41" s="1"/>
      </tp>
      <tp>
        <v>14488163.87444343</v>
        <stp/>
        <stp>StudyData</stp>
        <stp>S.HPQ</stp>
        <stp>MA</stp>
        <stp>InputChoice=Vol,MAType=Sim,Period=21</stp>
        <stp>MA</stp>
        <stp>D</stp>
        <stp>-1</stp>
        <stp>all</stp>
        <stp/>
        <stp/>
        <stp/>
        <stp>T</stp>
        <tr r="N233" s="1"/>
      </tp>
      <tp>
        <v>2588052.0928706201</v>
        <stp/>
        <stp>StudyData</stp>
        <stp>S.TPR</stp>
        <stp>MA</stp>
        <stp>InputChoice=Vol,MAType=Sim,Period=21</stp>
        <stp>MA</stp>
        <stp>D</stp>
        <stp>-1</stp>
        <stp>all</stp>
        <stp/>
        <stp/>
        <stp/>
        <stp>T</stp>
        <tr r="N442" s="1"/>
      </tp>
      <tp>
        <v>4475309.6768927202</v>
        <stp/>
        <stp>StudyData</stp>
        <stp>S.UPS</stp>
        <stp>MA</stp>
        <stp>InputChoice=Vol,MAType=Sim,Period=21</stp>
        <stp>MA</stp>
        <stp>D</stp>
        <stp>-1</stp>
        <stp>all</stp>
        <stp/>
        <stp/>
        <stp/>
        <stp>T</stp>
        <tr r="N463" s="1"/>
      </tp>
      <tp>
        <v>935937.06939447601</v>
        <stp/>
        <stp>StudyData</stp>
        <stp>S.CPT</stp>
        <stp>MA</stp>
        <stp>InputChoice=Vol,MAType=Sim,Period=21</stp>
        <stp>MA</stp>
        <stp>D</stp>
        <stp>-1</stp>
        <stp>all</stp>
        <stp/>
        <stp/>
        <stp/>
        <stp>T</stp>
        <tr r="N114" s="1"/>
      </tp>
      <tp>
        <v>404.12</v>
        <stp/>
        <stp>ContractData</stp>
        <stp>S.SNA</stp>
        <stp>LastTrade</stp>
        <stp/>
        <stp>T</stp>
        <tr r="C409" s="1"/>
      </tp>
      <tp>
        <v>63.410000000000004</v>
        <stp/>
        <stp>ContractData</stp>
        <stp>S.CNC</stp>
        <stp>LastTrade</stp>
        <stp/>
        <stp>T</stp>
        <tr r="C103" s="1"/>
      </tp>
      <tp>
        <v>250.99</v>
        <stp/>
        <stp>ContractData</stp>
        <stp>S.PNC</stp>
        <stp>LastTrade</stp>
        <stp/>
        <stp>T</stp>
        <tr r="C373" s="1"/>
      </tp>
      <tp>
        <v>7203883.0192181896</v>
        <stp/>
        <stp>StudyData</stp>
        <stp>S.APH</stp>
        <stp>MA</stp>
        <stp>InputChoice=Vol,MAType=Sim,Period=21</stp>
        <stp>MA</stp>
        <stp>D</stp>
        <stp>-1</stp>
        <stp>all</stp>
        <stp/>
        <stp/>
        <stp/>
        <stp>T</stp>
        <tr r="N39" s="1"/>
      </tp>
      <tp>
        <v>8410479.8481214792</v>
        <stp/>
        <stp>StudyData</stp>
        <stp>S.PPL</stp>
        <stp>MA</stp>
        <stp>InputChoice=Vol,MAType=Sim,Period=21</stp>
        <stp>MA</stp>
        <stp>D</stp>
        <stp>-1</stp>
        <stp>all</stp>
        <stp/>
        <stp/>
        <stp/>
        <stp>T</stp>
        <tr r="N378" s="1"/>
      </tp>
      <tp>
        <v>353566.02549566701</v>
        <stp/>
        <stp>StudyData</stp>
        <stp>S.TPL</stp>
        <stp>MA</stp>
        <stp>InputChoice=Vol,MAType=Sim,Period=21</stp>
        <stp>MA</stp>
        <stp>D</stp>
        <stp>-1</stp>
        <stp>all</stp>
        <stp/>
        <stp/>
        <stp/>
        <stp>T</stp>
        <tr r="N441" s="1"/>
      </tp>
      <tp>
        <v>158.91</v>
        <stp/>
        <stp>ContractData</stp>
        <stp>S.BNY</stp>
        <stp>LastTrade</stp>
        <stp/>
        <stp>T</stp>
        <tr r="C68" s="1"/>
      </tp>
      <tp>
        <v>10392029.836579289</v>
        <stp/>
        <stp>StudyData</stp>
        <stp>S.JPM</stp>
        <stp>MA</stp>
        <stp>InputChoice=Vol,MAType=Sim,Period=21</stp>
        <stp>MA</stp>
        <stp>D</stp>
        <stp>-1</stp>
        <stp>all</stp>
        <stp/>
        <stp/>
        <stp/>
        <stp>T</stp>
        <tr r="N265" s="1"/>
      </tp>
      <tp>
        <v>3463964.5320199998</v>
        <stp/>
        <stp>StudyData</stp>
        <stp>S.GPN</stp>
        <stp>MA</stp>
        <stp>InputChoice=Vol,MAType=Sim,Period=21</stp>
        <stp>MA</stp>
        <stp>D</stp>
        <stp>-1</stp>
        <stp>all</stp>
        <stp/>
        <stp/>
        <stp/>
        <stp>T</stp>
        <tr r="N217" s="1"/>
      </tp>
      <tp>
        <v>5140123.6639993796</v>
        <stp/>
        <stp>StudyData</stp>
        <stp>S.APO</stp>
        <stp>MA</stp>
        <stp>InputChoice=Vol,MAType=Sim,Period=21</stp>
        <stp>MA</stp>
        <stp>D</stp>
        <stp>-1</stp>
        <stp>all</stp>
        <stp/>
        <stp/>
        <stp/>
        <stp>T</stp>
        <tr r="N40" s="1"/>
      </tp>
      <tp>
        <v>74.94</v>
        <stp/>
        <stp>ContractData</stp>
        <stp>S.LNT</stp>
        <stp>LastTrade</stp>
        <stp/>
        <stp>T</stp>
        <tr r="C288" s="1"/>
      </tp>
      <tp>
        <v>5294719.7267292896</v>
        <stp/>
        <stp>StudyData</stp>
        <stp>S.APA</stp>
        <stp>MA</stp>
        <stp>InputChoice=Vol,MAType=Sim,Period=21</stp>
        <stp>MA</stp>
        <stp>D</stp>
        <stp>-1</stp>
        <stp>all</stp>
        <stp/>
        <stp/>
        <stp/>
        <stp>T</stp>
        <tr r="N37" s="1"/>
      </tp>
      <tp>
        <v>106.06</v>
        <stp/>
        <stp>ContractData</stp>
        <stp>S.PNW</stp>
        <stp>LastTrade</stp>
        <stp/>
        <stp>T</stp>
        <tr r="C375" s="1"/>
      </tp>
      <tp>
        <v>2261857.9686053302</v>
        <stp/>
        <stp>StudyData</stp>
        <stp>S.MPC</stp>
        <stp>MA</stp>
        <stp>InputChoice=Vol,MAType=Sim,Period=21</stp>
        <stp>MA</stp>
        <stp>D</stp>
        <stp>-1</stp>
        <stp>all</stp>
        <stp/>
        <stp/>
        <stp/>
        <stp>T</stp>
        <tr r="N315" s="1"/>
      </tp>
      <tp>
        <v>2186395.6409834758</v>
        <stp/>
        <stp>StudyData</stp>
        <stp>S.GPC</stp>
        <stp>MA</stp>
        <stp>InputChoice=Vol,MAType=Sim,Period=21</stp>
        <stp>MA</stp>
        <stp>D</stp>
        <stp>-1</stp>
        <stp>all</stp>
        <stp/>
        <stp/>
        <stp/>
        <stp>T</stp>
        <tr r="N216" s="1"/>
      </tp>
      <tp>
        <v>44.56</v>
        <stp/>
        <stp>ContractData</stp>
        <stp>S.CNP</stp>
        <stp>LastTrade</stp>
        <stp/>
        <stp>T</stp>
        <tr r="C104" s="1"/>
      </tp>
      <tp>
        <v>307.32</v>
        <stp/>
        <stp>ContractData</stp>
        <stp>S.UNP</stp>
        <stp>LastTrade</stp>
        <stp/>
        <stp>T</stp>
        <tr r="C462" s="1"/>
      </tp>
      <tp>
        <v>1404912.937637619</v>
        <stp/>
        <stp>StudyData</stp>
        <stp>S.APD</stp>
        <stp>MA</stp>
        <stp>InputChoice=Vol,MAType=Sim,Period=21</stp>
        <stp>MA</stp>
        <stp>D</stp>
        <stp>-1</stp>
        <stp>all</stp>
        <stp/>
        <stp/>
        <stp/>
        <stp>T</stp>
        <tr r="N38" s="1"/>
      </tp>
      <tp>
        <v>19432166.674422771</v>
        <stp/>
        <stp>StudyData</stp>
        <stp>S.HPE</stp>
        <stp>MA</stp>
        <stp>InputChoice=Vol,MAType=Sim,Period=21</stp>
        <stp>MA</stp>
        <stp>D</stp>
        <stp>-1</stp>
        <stp>all</stp>
        <stp/>
        <stp/>
        <stp/>
        <stp>T</stp>
        <tr r="N232" s="1"/>
      </tp>
      <tp>
        <v>62.88</v>
        <stp/>
        <stp>ContractData</stp>
        <stp>S.PNR</stp>
        <stp>LastTrade</stp>
        <stp/>
        <stp>T</stp>
        <tr r="C374" s="1"/>
      </tp>
      <tp>
        <v>246.03</v>
        <stp/>
        <stp>ContractData</stp>
        <stp>S.WELL</stp>
        <stp>Low</stp>
        <stp/>
        <stp>T</stp>
        <tr r="H486" s="1"/>
      </tp>
      <tp>
        <v>130.49</v>
        <stp/>
        <stp>ContractData</stp>
        <stp>S.WDAY</stp>
        <stp>Low</stp>
        <stp/>
        <stp>T</stp>
        <tr r="H483" s="1"/>
      </tp>
      <tp>
        <v>2151275.5772206201</v>
        <stp/>
        <stp>StudyData</stp>
        <stp>S.SPG</stp>
        <stp>MA</stp>
        <stp>InputChoice=Vol,MAType=Sim,Period=21</stp>
        <stp>MA</stp>
        <stp>D</stp>
        <stp>-1</stp>
        <stp>all</stp>
        <stp/>
        <stp/>
        <stp/>
        <stp>T</stp>
        <tr r="N414" s="1"/>
      </tp>
      <tp>
        <v>1871467.188861239</v>
        <stp/>
        <stp>StudyData</stp>
        <stp>S.PPG</stp>
        <stp>MA</stp>
        <stp>InputChoice=Vol,MAType=Sim,Period=21</stp>
        <stp>MA</stp>
        <stp>D</stp>
        <stp>-1</stp>
        <stp>all</stp>
        <stp/>
        <stp/>
        <stp/>
        <stp>T</stp>
        <tr r="N377" s="1"/>
      </tp>
      <tp>
        <v>49.92</v>
        <stp/>
        <stp>ContractData</stp>
        <stp>S.FE</stp>
        <stp>LastTrade</stp>
        <stp/>
        <stp>T</stp>
        <tr r="C188" s="1"/>
      </tp>
      <tp>
        <v>82.614285714299996</v>
        <stp/>
        <stp>StudyData</stp>
        <stp>S.KO</stp>
        <stp>MA</stp>
        <stp>InputChoice=Close,MAType=Sim,Period=21</stp>
        <stp>MA</stp>
        <stp>D</stp>
        <stp/>
        <stp>all</stp>
        <stp/>
        <stp/>
        <stp/>
        <stp>T</stp>
        <tr r="P275" s="1"/>
      </tp>
      <tp>
        <v>1694027.2654909999</v>
        <stp/>
        <stp>ContractData</stp>
        <stp>S.PRU</stp>
        <stp>T_CVol</stp>
        <stp/>
        <stp>T</stp>
        <tr r="M379" s="1"/>
      </tp>
      <tp>
        <v>57.917142857100004</v>
        <stp/>
        <stp>StudyData</stp>
        <stp>S.KR</stp>
        <stp>MA</stp>
        <stp>InputChoice=Close,MAType=Sim,Period=21</stp>
        <stp>MA</stp>
        <stp>D</stp>
        <stp/>
        <stp>all</stp>
        <stp/>
        <stp/>
        <stp/>
        <stp>T</stp>
        <tr r="P276" s="1"/>
      </tp>
      <tp>
        <v>38.56</v>
        <stp/>
        <stp>ContractData</stp>
        <stp>S.ROL</stp>
        <stp>LastTrade</stp>
        <stp/>
        <stp>T</stp>
        <tr r="C396" s="1"/>
      </tp>
      <tp>
        <v>156.94</v>
        <stp/>
        <stp>ContractData</stp>
        <stp>S.XOM</stp>
        <stp>LastTrade</stp>
        <stp/>
        <stp>T</stp>
        <tr r="C498" s="1"/>
      </tp>
      <tp>
        <v>361.7</v>
        <stp/>
        <stp>ContractData</stp>
        <stp>S.AON</stp>
        <stp>LastTrade</stp>
        <stp/>
        <stp>T</stp>
        <tr r="C35" s="1"/>
      </tp>
      <tp>
        <v>243.15</v>
        <stp/>
        <stp>ContractData</stp>
        <stp>S.HON</stp>
        <stp>LastTrade</stp>
        <stp/>
        <stp>T</stp>
        <tr r="C229" s="1"/>
      </tp>
      <tp>
        <v>70.31</v>
        <stp/>
        <stp>ContractData</stp>
        <stp>S.COO</stp>
        <stp>LastTrade</stp>
        <stp/>
        <stp>T</stp>
        <tr r="C108" s="1"/>
      </tp>
      <tp>
        <v>462.16</v>
        <stp/>
        <stp>ContractData</stp>
        <stp>S.ROK</stp>
        <stp>LastTrade</stp>
        <stp/>
        <stp>T</stp>
        <tr r="C395" s="1"/>
      </tp>
      <tp>
        <v>472.57</v>
        <stp/>
        <stp>ContractData</stp>
        <stp>S.VRTX</stp>
        <stp>Low</stp>
        <stp/>
        <stp>T</stp>
        <tr r="H475" s="1"/>
      </tp>
      <tp>
        <v>193.07</v>
        <stp/>
        <stp>ContractData</stp>
        <stp>S.VRSK</stp>
        <stp>Low</stp>
        <stp/>
        <stp>T</stp>
        <tr r="H472" s="1"/>
      </tp>
      <tp>
        <v>256.83</v>
        <stp/>
        <stp>ContractData</stp>
        <stp>S.VRSN</stp>
        <stp>Low</stp>
        <stp/>
        <stp>T</stp>
        <tr r="H473" s="1"/>
      </tp>
      <tp>
        <v>202.84</v>
        <stp/>
        <stp>ContractData</stp>
        <stp>S.COF</stp>
        <stp>LastTrade</stp>
        <stp/>
        <stp>T</stp>
        <tr r="C105" s="1"/>
      </tp>
      <tp>
        <v>2766659.5169853298</v>
        <stp/>
        <stp>StudyData</stp>
        <stp>S.EQR</stp>
        <stp>MA</stp>
        <stp>InputChoice=Vol,MAType=Sim,Period=21</stp>
        <stp>MA</stp>
        <stp>D</stp>
        <stp>-1</stp>
        <stp>all</stp>
        <stp/>
        <stp/>
        <stp/>
        <stp>T</stp>
        <tr r="N167" s="1"/>
      </tp>
      <tp>
        <v>146.39000000000001</v>
        <stp/>
        <stp>ContractData</stp>
        <stp>S.EOG</stp>
        <stp>LastTrade</stp>
        <stp/>
        <stp>T</stp>
        <tr r="C165" s="1"/>
      </tp>
      <tp>
        <v>8310591.32144967</v>
        <stp/>
        <stp>StudyData</stp>
        <stp>S.EQT</stp>
        <stp>MA</stp>
        <stp>InputChoice=Vol,MAType=Sim,Period=21</stp>
        <stp>MA</stp>
        <stp>D</stp>
        <stp>-1</stp>
        <stp>all</stp>
        <stp/>
        <stp/>
        <stp/>
        <stp>T</stp>
        <tr r="N168" s="1"/>
      </tp>
      <tp>
        <v>1277565.3151409531</v>
        <stp/>
        <stp>StudyData</stp>
        <stp>S.IQV</stp>
        <stp>MA</stp>
        <stp>InputChoice=Vol,MAType=Sim,Period=21</stp>
        <stp>MA</stp>
        <stp>D</stp>
        <stp>-1</stp>
        <stp>all</stp>
        <stp/>
        <stp/>
        <stp/>
        <stp>T</stp>
        <tr r="N252" s="1"/>
      </tp>
      <tp>
        <v>22.27</v>
        <stp/>
        <stp>ContractData</stp>
        <stp>S.DOC</stp>
        <stp>LastTrade</stp>
        <stp/>
        <stp>T</stp>
        <tr r="C143" s="1"/>
      </tp>
      <tp>
        <v>542.24</v>
        <stp/>
        <stp>ContractData</stp>
        <stp>S.NOC</stp>
        <stp>LastTrade</stp>
        <stp/>
        <stp>T</stp>
        <tr r="C336" s="1"/>
      </tp>
      <tp>
        <v>17.190000000000001</v>
        <stp/>
        <stp>ContractData</stp>
        <stp>S.VTRS</stp>
        <stp>Low</stp>
        <stp/>
        <stp>T</stp>
        <tr r="H478" s="1"/>
      </tp>
      <tp>
        <v>26.45</v>
        <stp/>
        <stp>ContractData</stp>
        <stp>S.VICI</stp>
        <stp>Low</stp>
        <stp/>
        <stp>T</stp>
        <tr r="H468" s="1"/>
      </tp>
      <tp>
        <v>49.410000000000004</v>
        <stp/>
        <stp>ContractData</stp>
        <stp>S.FOX</stp>
        <stp>LastTrade</stp>
        <stp/>
        <stp>T</stp>
        <tr r="C196" s="1"/>
      </tp>
      <tp>
        <v>90.68</v>
        <stp/>
        <stp>ContractData</stp>
        <stp>S.VLTO</stp>
        <stp>Low</stp>
        <stp/>
        <stp>T</stp>
        <tr r="H470" s="1"/>
      </tp>
      <tp>
        <v>8.3086049975999998</v>
        <stp/>
        <stp>StudyData</stp>
        <stp>S.V</stp>
        <stp>StdDev</stp>
        <stp>InputChoice=Close,Period1=21</stp>
        <stp>STDDEV</stp>
        <stp>D</stp>
        <stp/>
        <stp>all</stp>
        <stp/>
        <stp/>
        <stp/>
        <stp>T</stp>
        <tr r="Q466" s="1"/>
      </tp>
      <tp>
        <v>0.9273459557</v>
        <stp/>
        <stp>StudyData</stp>
        <stp>S.T</stp>
        <stp>StdDev</stp>
        <stp>InputChoice=Close,Period1=21</stp>
        <stp>STDDEV</stp>
        <stp>D</stp>
        <stp/>
        <stp>all</stp>
        <stp/>
        <stp/>
        <stp/>
        <stp>T</stp>
        <tr r="Q428" s="1"/>
      </tp>
      <tp>
        <v>9.3735955924999992</v>
        <stp/>
        <stp>StudyData</stp>
        <stp>S.Q</stp>
        <stp>StdDev</stp>
        <stp>InputChoice=Close,Period1=21</stp>
        <stp>STDDEV</stp>
        <stp>D</stp>
        <stp/>
        <stp>all</stp>
        <stp/>
        <stp/>
        <stp/>
        <stp>T</stp>
        <tr r="Q386" s="1"/>
      </tp>
      <tp>
        <v>0.28724589480000001</v>
        <stp/>
        <stp>StudyData</stp>
        <stp>S.F</stp>
        <stp>StdDev</stp>
        <stp>InputChoice=Close,Period1=21</stp>
        <stp>STDDEV</stp>
        <stp>D</stp>
        <stp/>
        <stp>all</stp>
        <stp/>
        <stp/>
        <stp/>
        <stp>T</stp>
        <tr r="Q181" s="1"/>
      </tp>
      <tp>
        <v>1.0177140807</v>
        <stp/>
        <stp>StudyData</stp>
        <stp>S.D</stp>
        <stp>StdDev</stp>
        <stp>InputChoice=Close,Period1=21</stp>
        <stp>STDDEV</stp>
        <stp>D</stp>
        <stp/>
        <stp>all</stp>
        <stp/>
        <stp/>
        <stp/>
        <stp>T</stp>
        <tr r="Q128" s="1"/>
      </tp>
      <tp>
        <v>4.8902997140000002</v>
        <stp/>
        <stp>StudyData</stp>
        <stp>S.C</stp>
        <stp>StdDev</stp>
        <stp>InputChoice=Close,Period1=21</stp>
        <stp>STDDEV</stp>
        <stp>D</stp>
        <stp/>
        <stp>all</stp>
        <stp/>
        <stp/>
        <stp/>
        <stp>T</stp>
        <tr r="Q75" s="1"/>
      </tp>
      <tp>
        <v>2.6196575047000001</v>
        <stp/>
        <stp>StudyData</stp>
        <stp>S.A</stp>
        <stp>StdDev</stp>
        <stp>InputChoice=Close,Period1=21</stp>
        <stp>STDDEV</stp>
        <stp>D</stp>
        <stp/>
        <stp>all</stp>
        <stp/>
        <stp/>
        <stp/>
        <stp>T</stp>
        <tr r="Q2" s="1"/>
      </tp>
      <tp>
        <v>1.1865200934</v>
        <stp/>
        <stp>StudyData</stp>
        <stp>S.O</stp>
        <stp>StdDev</stp>
        <stp>InputChoice=Close,Period1=21</stp>
        <stp>STDDEV</stp>
        <stp>D</stp>
        <stp/>
        <stp>all</stp>
        <stp/>
        <stp/>
        <stp/>
        <stp>T</stp>
        <tr r="Q348" s="1"/>
      </tp>
      <tp>
        <v>1.5652716325</v>
        <stp/>
        <stp>StudyData</stp>
        <stp>S.L</stp>
        <stp>StdDev</stp>
        <stp>InputChoice=Close,Period1=21</stp>
        <stp>STDDEV</stp>
        <stp>D</stp>
        <stp/>
        <stp>all</stp>
        <stp/>
        <stp/>
        <stp/>
        <stp>T</stp>
        <tr r="Q278" s="1"/>
      </tp>
      <tp>
        <v>2.8748149502000002</v>
        <stp/>
        <stp>StudyData</stp>
        <stp>S.J</stp>
        <stp>StdDev</stp>
        <stp>InputChoice=Close,Period1=21</stp>
        <stp>STDDEV</stp>
        <stp>D</stp>
        <stp/>
        <stp>all</stp>
        <stp/>
        <stp/>
        <stp/>
        <stp>T</stp>
        <tr r="Q259" s="1"/>
      </tp>
      <tp>
        <v>202.20000000000002</v>
        <stp/>
        <stp>ContractData</stp>
        <stp>S.DOV</stp>
        <stp>LastTrade</stp>
        <stp/>
        <stp>T</stp>
        <tr r="C144" s="1"/>
      </tp>
      <tp>
        <v>29.84</v>
        <stp/>
        <stp>ContractData</stp>
        <stp>S.DOW</stp>
        <stp>LastTrade</stp>
        <stp/>
        <stp>T</stp>
        <tr r="C145" s="1"/>
      </tp>
      <tp>
        <v>207.64000000000001</v>
        <stp/>
        <stp>ContractData</stp>
        <stp>S.LOW</stp>
        <stp>LastTrade</stp>
        <stp/>
        <stp>T</stp>
        <tr r="C289" s="1"/>
      </tp>
      <tp>
        <v>98.78</v>
        <stp/>
        <stp>ContractData</stp>
        <stp>S.NOW</stp>
        <stp>LastTrade</stp>
        <stp/>
        <stp>T</stp>
        <tr r="C337" s="1"/>
      </tp>
      <tp>
        <v>120.26</v>
        <stp/>
        <stp>ContractData</stp>
        <stp>S.COP</stp>
        <stp>LastTrade</stp>
        <stp/>
        <stp>T</stp>
        <tr r="C109" s="1"/>
      </tp>
      <tp>
        <v>367.34000000000003</v>
        <stp/>
        <stp>ContractData</stp>
        <stp>S.ROP</stp>
        <stp>LastTrade</stp>
        <stp/>
        <stp>T</stp>
        <tr r="C397" s="1"/>
      </tp>
      <tp>
        <v>309.89</v>
        <stp/>
        <stp>ContractData</stp>
        <stp>S.COR</stp>
        <stp>LastTrade</stp>
        <stp/>
        <stp>T</stp>
        <tr r="C110" s="1"/>
      </tp>
      <tp>
        <v>181.99</v>
        <stp/>
        <stp>ContractData</stp>
        <stp>S.VEEV</stp>
        <stp>Low</stp>
        <stp/>
        <stp>T</stp>
        <tr r="H467" s="1"/>
      </tp>
      <tp>
        <v>60.78</v>
        <stp/>
        <stp>ContractData</stp>
        <stp>S.AOS</stp>
        <stp>LastTrade</stp>
        <stp/>
        <stp>T</stp>
        <tr r="C36" s="1"/>
      </tp>
      <tp>
        <v>22.3</v>
        <stp/>
        <stp>ContractData</stp>
        <stp>S.MOS</stp>
        <stp>LastTrade</stp>
        <stp/>
        <stp>T</stp>
        <tr r="C314" s="1"/>
      </tp>
      <tp>
        <v>385.12</v>
        <stp/>
        <stp>ContractData</stp>
        <stp>S.EG</stp>
        <stp>LastTrade</stp>
        <stp/>
        <stp>T</stp>
        <tr r="C159" s="1"/>
      </tp>
      <tp>
        <v>113.01</v>
        <stp/>
        <stp>ContractData</stp>
        <stp>S.ED</stp>
        <stp>LastTrade</stp>
        <stp/>
        <stp>T</stp>
        <tr r="C157" s="1"/>
      </tp>
      <tp>
        <v>209.08</v>
        <stp/>
        <stp>ContractData</stp>
        <stp>S.EA</stp>
        <stp>LastTrade</stp>
        <stp/>
        <stp>T</stp>
        <tr r="C153" s="1"/>
      </tp>
      <tp>
        <v>341.76904761899999</v>
        <stp/>
        <stp>StudyData</stp>
        <stp>S.HD</stp>
        <stp>MA</stp>
        <stp>InputChoice=Close,MAType=Sim,Period=21</stp>
        <stp>MA</stp>
        <stp>D</stp>
        <stp/>
        <stp>all</stp>
        <stp/>
        <stp/>
        <stp/>
        <stp>T</stp>
        <tr r="P225" s="1"/>
      </tp>
      <tp>
        <v>80.290000000000006</v>
        <stp/>
        <stp>ContractData</stp>
        <stp>S.EL</stp>
        <stp>LastTrade</stp>
        <stp/>
        <stp>T</stp>
        <tr r="C161" s="1"/>
      </tp>
      <tp>
        <v>2535850.3970840001</v>
        <stp/>
        <stp>ContractData</stp>
        <stp>S.TRV</stp>
        <stp>T_CVol</stp>
        <stp/>
        <stp>T</stp>
        <tr r="M446" s="1"/>
      </tp>
      <tp>
        <v>2489359.106017</v>
        <stp/>
        <stp>ContractData</stp>
        <stp>S.GEV</stp>
        <stp>T_CVol</stp>
        <stp/>
        <stp>T</stp>
        <tr r="M207" s="1"/>
      </tp>
      <tp>
        <v>2757848.5984919998</v>
        <stp/>
        <stp>ContractData</stp>
        <stp>S.FTV</stp>
        <stp>T_CVol</stp>
        <stp/>
        <stp>T</stp>
        <tr r="M201" s="1"/>
      </tp>
      <tp>
        <v>969558.52648200002</v>
        <stp/>
        <stp>ContractData</stp>
        <stp>S.ELV</stp>
        <stp>T_CVol</stp>
        <stp/>
        <stp>T</stp>
        <tr r="M162" s="1"/>
      </tp>
      <tp>
        <v>2321932.7440780001</v>
        <stp/>
        <stp>ContractData</stp>
        <stp>S.DOV</stp>
        <stp>T_CVol</stp>
        <stp/>
        <stp>T</stp>
        <tr r="M144" s="1"/>
      </tp>
      <tp>
        <v>1089781.223794</v>
        <stp/>
        <stp>ContractData</stp>
        <stp>S.IQV</stp>
        <stp>T_CVol</stp>
        <stp/>
        <stp>T</stp>
        <tr r="M252" s="1"/>
      </tp>
      <tp>
        <v>6366658.9340909999</v>
        <stp/>
        <stp>ContractData</stp>
        <stp>S.LUV</stp>
        <stp>T_CVol</stp>
        <stp/>
        <stp>T</stp>
        <tr r="M292" s="1"/>
      </tp>
      <tp>
        <v>1392206.4487910001</v>
        <stp/>
        <stp>ContractData</stp>
        <stp>S.LYV</stp>
        <stp>T_CVol</stp>
        <stp/>
        <stp>T</stp>
        <tr r="M295" s="1"/>
      </tp>
      <tp>
        <v>82.63</v>
        <stp/>
        <stp>ContractData</stp>
        <stp>S.EW</stp>
        <stp>LastTrade</stp>
        <stp/>
        <stp>T</stp>
        <tr r="C175" s="1"/>
      </tp>
      <tp>
        <v>74.91</v>
        <stp/>
        <stp>ContractData</stp>
        <stp>S.ES</stp>
        <stp>LastTrade</stp>
        <stp/>
        <stp>T</stp>
        <tr r="C170" s="1"/>
      </tp>
      <tp>
        <v>7.6585714286000002</v>
        <stp/>
        <stp>StudyData</stp>
        <stp>ATR(S.ADSK,MAType:=Sim,Period:=21)</stp>
        <stp>Bar</stp>
        <stp/>
        <stp>Close</stp>
        <stp>D</stp>
        <stp/>
        <stp/>
        <stp/>
        <stp/>
        <stp/>
        <stp>T</stp>
        <tr r="O13" s="1"/>
      </tp>
      <tp>
        <v>6.6161904761999999</v>
        <stp/>
        <stp>StudyData</stp>
        <stp>ATR(S.NDSN,MAType:=Sim,Period:=21)</stp>
        <stp>Bar</stp>
        <stp/>
        <stp>Close</stp>
        <stp>D</stp>
        <stp/>
        <stp/>
        <stp/>
        <stp/>
        <stp/>
        <stp>T</stp>
        <tr r="O330" s="1"/>
      </tp>
      <tp>
        <v>17.96</v>
        <stp/>
        <stp>StudyData</stp>
        <stp>ATR(S.IDXX,MAType:=Sim,Period:=21)</stp>
        <stp>Bar</stp>
        <stp/>
        <stp>Close</stp>
        <stp>D</stp>
        <stp/>
        <stp/>
        <stp/>
        <stp/>
        <stp/>
        <stp>T</stp>
        <tr r="O244" s="1"/>
      </tp>
      <tp>
        <v>7.7595238095000001</v>
        <stp/>
        <stp>StudyData</stp>
        <stp>ATR(S.FDXF,MAType:=Sim,Period:=21)</stp>
        <stp>Bar</stp>
        <stp/>
        <stp>Close</stp>
        <stp>D</stp>
        <stp/>
        <stp/>
        <stp/>
        <stp/>
        <stp/>
        <stp>T</stp>
        <tr r="O187" s="1"/>
      </tp>
      <tp>
        <v>3.8861904761999999</v>
        <stp/>
        <stp>StudyData</stp>
        <stp>ATR(S.GDDY,MAType:=Sim,Period:=21)</stp>
        <stp>Bar</stp>
        <stp/>
        <stp>Close</stp>
        <stp>D</stp>
        <stp/>
        <stp/>
        <stp/>
        <stp/>
        <stp/>
        <stp>T</stp>
        <tr r="O203" s="1"/>
      </tp>
      <tp>
        <v>6.8176190476</v>
        <stp/>
        <stp>StudyData</stp>
        <stp>ATR(S.ODFL,MAType:=Sim,Period:=21)</stp>
        <stp>Bar</stp>
        <stp/>
        <stp>Close</stp>
        <stp>D</stp>
        <stp/>
        <stp/>
        <stp/>
        <stp/>
        <stp/>
        <stp>T</stp>
        <tr r="O349" s="1"/>
      </tp>
      <tp>
        <v>7.9685714285999998</v>
        <stp/>
        <stp>StudyData</stp>
        <stp>ATR(S.WDAY,MAType:=Sim,Period:=21)</stp>
        <stp>Bar</stp>
        <stp/>
        <stp>Close</stp>
        <stp>D</stp>
        <stp/>
        <stp/>
        <stp/>
        <stp/>
        <stp/>
        <stp>T</stp>
        <tr r="O483" s="1"/>
      </tp>
      <tp>
        <v>2.8</v>
        <stp/>
        <stp>StudyData</stp>
        <stp>ATR(S.NDAQ,MAType:=Sim,Period:=21)</stp>
        <stp>Bar</stp>
        <stp/>
        <stp>Close</stp>
        <stp>D</stp>
        <stp/>
        <stp/>
        <stp/>
        <stp/>
        <stp/>
        <stp>T</stp>
        <tr r="O329" s="1"/>
      </tp>
      <tp>
        <v>9.6804761905000003</v>
        <stp/>
        <stp>StudyData</stp>
        <stp>ATR(S.ADBE,MAType:=Sim,Period:=21)</stp>
        <stp>Bar</stp>
        <stp/>
        <stp>Close</stp>
        <stp>D</stp>
        <stp/>
        <stp/>
        <stp/>
        <stp/>
        <stp/>
        <stp>T</stp>
        <tr r="O9" s="1"/>
      </tp>
      <tp>
        <v>1.6376190476000001</v>
        <stp/>
        <stp>StudyData</stp>
        <stp>ATR(S.MDLZ,MAType:=Sim,Period:=21)</stp>
        <stp>Bar</stp>
        <stp/>
        <stp>Close</stp>
        <stp>D</stp>
        <stp/>
        <stp/>
        <stp/>
        <stp/>
        <stp/>
        <stp>T</stp>
        <tr r="O304" s="1"/>
      </tp>
      <tp>
        <v>14.919523809499999</v>
        <stp/>
        <stp>StudyData</stp>
        <stp>ATR(S.CDNS,MAType:=Sim,Period:=21)</stp>
        <stp>Bar</stp>
        <stp/>
        <stp>Close</stp>
        <stp>D</stp>
        <stp/>
        <stp/>
        <stp/>
        <stp/>
        <stp/>
        <stp>T</stp>
        <tr r="O85" s="1"/>
      </tp>
      <tp>
        <v>3.7457142857000001</v>
        <stp/>
        <stp>StudyData</stp>
        <stp>ATR(S.LDOS,MAType:=Sim,Period:=21)</stp>
        <stp>Bar</stp>
        <stp/>
        <stp>Close</stp>
        <stp>D</stp>
        <stp/>
        <stp/>
        <stp/>
        <stp/>
        <stp/>
        <stp>T</stp>
        <tr r="O279" s="1"/>
      </tp>
      <tp>
        <v>13.3185714286</v>
        <stp/>
        <stp>StudyData</stp>
        <stp>ATR(S.DDOG,MAType:=Sim,Period:=21)</stp>
        <stp>Bar</stp>
        <stp/>
        <stp>Close</stp>
        <stp>D</stp>
        <stp/>
        <stp/>
        <stp/>
        <stp/>
        <stp/>
        <stp>T</stp>
        <tr r="O132" s="1"/>
      </tp>
      <tp>
        <v>259.97000000000003</v>
        <stp/>
        <stp>ContractData</stp>
        <stp>S.ALL</stp>
        <stp>LastTrade</stp>
        <stp/>
        <stp>T</stp>
        <tr r="C24" s="1"/>
      </tp>
      <tp>
        <v>559.6</v>
        <stp/>
        <stp>ContractData</stp>
        <stp>S.MLM</stp>
        <stp>LastTrade</stp>
        <stp/>
        <stp>T</stp>
        <tr r="C310" s="1"/>
      </tp>
      <tp>
        <v>302.5</v>
        <stp/>
        <stp>ContractData</stp>
        <stp>S.VLO</stp>
        <stp>LastTrade</stp>
        <stp/>
        <stp>T</stp>
        <tr r="C469" s="1"/>
      </tp>
      <tp>
        <v>319.74</v>
        <stp/>
        <stp>ContractData</stp>
        <stp>S.GOOGL</stp>
        <stp>LastTrade</stp>
        <stp/>
        <stp>T</stp>
        <tr r="C215" s="1"/>
      </tp>
      <tp>
        <v>1055.67</v>
        <stp/>
        <stp>ContractData</stp>
        <stp>S.BLK</stp>
        <stp>LastTrade</stp>
        <stp/>
        <stp>T</stp>
        <tr r="C66" s="1"/>
      </tp>
      <tp>
        <v>147.63</v>
        <stp/>
        <stp>ContractData</stp>
        <stp>S.PLD</stp>
        <stp>LastTrade</stp>
        <stp/>
        <stp>T</stp>
        <tr r="C370" s="1"/>
      </tp>
      <tp>
        <v>810099.26293776196</v>
        <stp/>
        <stp>StudyData</stp>
        <stp>S.FRT</stp>
        <stp>MA</stp>
        <stp>InputChoice=Vol,MAType=Sim,Period=21</stp>
        <stp>MA</stp>
        <stp>D</stp>
        <stp>-1</stp>
        <stp>all</stp>
        <stp/>
        <stp/>
        <stp/>
        <stp>T</stp>
        <tr r="N198" s="1"/>
      </tp>
      <tp>
        <v>5730639.38947233</v>
        <stp/>
        <stp>StudyData</stp>
        <stp>S.VRT</stp>
        <stp>MA</stp>
        <stp>InputChoice=Vol,MAType=Sim,Period=21</stp>
        <stp>MA</stp>
        <stp>D</stp>
        <stp>-1</stp>
        <stp>all</stp>
        <stp/>
        <stp/>
        <stp/>
        <stp>T</stp>
        <tr r="N474" s="1"/>
      </tp>
      <tp>
        <v>1714750.8070142381</v>
        <stp/>
        <stp>StudyData</stp>
        <stp>S.PRU</stp>
        <stp>MA</stp>
        <stp>InputChoice=Vol,MAType=Sim,Period=21</stp>
        <stp>MA</stp>
        <stp>D</stp>
        <stp>-1</stp>
        <stp>all</stp>
        <stp/>
        <stp/>
        <stp/>
        <stp>T</stp>
        <tr r="N379" s="1"/>
      </tp>
      <tp>
        <v>114.85000000000001</v>
        <stp/>
        <stp>ContractData</stp>
        <stp>S.ALB</stp>
        <stp>LastTrade</stp>
        <stp/>
        <stp>T</stp>
        <tr r="C22" s="1"/>
      </tp>
      <tp>
        <v>52.42</v>
        <stp/>
        <stp>ContractData</stp>
        <stp>S.SLB</stp>
        <stp>LastTrade</stp>
        <stp/>
        <stp>T</stp>
        <tr r="R30" s="2"/>
        <tr r="C407" s="1"/>
      </tp>
      <tp>
        <v>1960345.6036411431</v>
        <stp/>
        <stp>StudyData</stp>
        <stp>S.TRV</stp>
        <stp>MA</stp>
        <stp>InputChoice=Vol,MAType=Sim,Period=21</stp>
        <stp>MA</stp>
        <stp>D</stp>
        <stp>-1</stp>
        <stp>all</stp>
        <stp/>
        <stp/>
        <stp/>
        <stp>T</stp>
        <tr r="N446" s="1"/>
      </tp>
      <tp>
        <v>4034871.9772669501</v>
        <stp/>
        <stp>StudyData</stp>
        <stp>S.CRH</stp>
        <stp>MA</stp>
        <stp>InputChoice=Vol,MAType=Sim,Period=21</stp>
        <stp>MA</stp>
        <stp>D</stp>
        <stp>-1</stp>
        <stp>all</stp>
        <stp/>
        <stp/>
        <stp/>
        <stp>T</stp>
        <tr r="N115" s="1"/>
      </tp>
      <tp>
        <v>1650261.5818546191</v>
        <stp/>
        <stp>StudyData</stp>
        <stp>S.DRI</stp>
        <stp>MA</stp>
        <stp>InputChoice=Vol,MAType=Sim,Period=21</stp>
        <stp>MA</stp>
        <stp>D</stp>
        <stp>-1</stp>
        <stp>all</stp>
        <stp/>
        <stp/>
        <stp/>
        <stp>T</stp>
        <tr r="N147" s="1"/>
      </tp>
      <tp>
        <v>500172.07429000002</v>
        <stp/>
        <stp>StudyData</stp>
        <stp>S.URI</stp>
        <stp>MA</stp>
        <stp>InputChoice=Vol,MAType=Sim,Period=21</stp>
        <stp>MA</stp>
        <stp>D</stp>
        <stp>-1</stp>
        <stp>all</stp>
        <stp/>
        <stp/>
        <stp/>
        <stp>T</stp>
        <tr r="N464" s="1"/>
      </tp>
      <tp>
        <v>9928862.5740727708</v>
        <stp/>
        <stp>StudyData</stp>
        <stp>S.MRK</stp>
        <stp>MA</stp>
        <stp>InputChoice=Vol,MAType=Sim,Period=21</stp>
        <stp>MA</stp>
        <stp>D</stp>
        <stp>-1</stp>
        <stp>all</stp>
        <stp/>
        <stp/>
        <stp/>
        <stp>T</stp>
        <tr r="N317" s="1"/>
      </tp>
      <tp>
        <v>95.55</v>
        <stp/>
        <stp>ContractData</stp>
        <stp>S.CLX</stp>
        <stp>LastTrade</stp>
        <stp/>
        <stp>T</stp>
        <tr r="C97" s="1"/>
      </tp>
      <tp>
        <v>4104851.303384</v>
        <stp/>
        <stp>StudyData</stp>
        <stp>S.HRL</stp>
        <stp>MA</stp>
        <stp>InputChoice=Vol,MAType=Sim,Period=21</stp>
        <stp>MA</stp>
        <stp>D</stp>
        <stp>-1</stp>
        <stp>all</stp>
        <stp/>
        <stp/>
        <stp/>
        <stp>T</stp>
        <tr r="N234" s="1"/>
      </tp>
      <tp>
        <v>932844.50607895199</v>
        <stp/>
        <stp>StudyData</stp>
        <stp>S.CRL</stp>
        <stp>MA</stp>
        <stp>InputChoice=Vol,MAType=Sim,Period=21</stp>
        <stp>MA</stp>
        <stp>D</stp>
        <stp>-1</stp>
        <stp>all</stp>
        <stp/>
        <stp/>
        <stp/>
        <stp>T</stp>
        <tr r="N116" s="1"/>
      </tp>
      <tp>
        <v>1196.03</v>
        <stp/>
        <stp>ContractData</stp>
        <stp>S.LLY</stp>
        <stp>LastTrade</stp>
        <stp/>
        <stp>T</stp>
        <tr r="C286" s="1"/>
      </tp>
      <tp>
        <v>2116955.6554907151</v>
        <stp/>
        <stp>StudyData</stp>
        <stp>S.IRM</stp>
        <stp>MA</stp>
        <stp>InputChoice=Vol,MAType=Sim,Period=21</stp>
        <stp>MA</stp>
        <stp>D</stp>
        <stp>-1</stp>
        <stp>all</stp>
        <stp/>
        <stp/>
        <stp/>
        <stp>T</stp>
        <tr r="N254" s="1"/>
      </tp>
      <tp>
        <v>12701016.263064099</v>
        <stp/>
        <stp>StudyData</stp>
        <stp>S.CRM</stp>
        <stp>MA</stp>
        <stp>InputChoice=Vol,MAType=Sim,Period=21</stp>
        <stp>MA</stp>
        <stp>D</stp>
        <stp>-1</stp>
        <stp>all</stp>
        <stp/>
        <stp/>
        <stp/>
        <stp>T</stp>
        <tr r="N117" s="1"/>
      </tp>
      <tp>
        <v>471.76</v>
        <stp/>
        <stp>ContractData</stp>
        <stp>S.ULTA</stp>
        <stp>Low</stp>
        <stp/>
        <stp>T</stp>
        <tr r="H460" s="1"/>
      </tp>
      <tp>
        <v>2837791.4700256698</v>
        <stp/>
        <stp>StudyData</stp>
        <stp>S.BRO</stp>
        <stp>MA</stp>
        <stp>InputChoice=Vol,MAType=Sim,Period=21</stp>
        <stp>MA</stp>
        <stp>D</stp>
        <stp>-1</stp>
        <stp>all</stp>
        <stp/>
        <stp/>
        <stp/>
        <stp>T</stp>
        <tr r="N71" s="1"/>
      </tp>
      <tp>
        <v>324.97000000000003</v>
        <stp/>
        <stp>ContractData</stp>
        <stp>S.HLT</stp>
        <stp>LastTrade</stp>
        <stp/>
        <stp>T</stp>
        <tr r="C228" s="1"/>
      </tp>
      <tp>
        <v>65.56</v>
        <stp/>
        <stp>ContractData</stp>
        <stp>S.UBER</stp>
        <stp>Low</stp>
        <stp/>
        <stp>T</stp>
        <tr r="H457" s="1"/>
      </tp>
      <tp>
        <v>377.68</v>
        <stp/>
        <stp>ContractData</stp>
        <stp>S.ELV</stp>
        <stp>LastTrade</stp>
        <stp/>
        <stp>T</stp>
        <tr r="C162" s="1"/>
      </tp>
      <tp>
        <v>2110930.5923880958</v>
        <stp/>
        <stp>StudyData</stp>
        <stp>S.WRB</stp>
        <stp>MA</stp>
        <stp>InputChoice=Vol,MAType=Sim,Period=21</stp>
        <stp>MA</stp>
        <stp>D</stp>
        <stp>-1</stp>
        <stp>all</stp>
        <stp/>
        <stp/>
        <stp/>
        <stp>T</stp>
        <tr r="N491" s="1"/>
      </tp>
      <tp>
        <v>146.65</v>
        <stp/>
        <stp>ContractData</stp>
        <stp>S.GLW</stp>
        <stp>LastTrade</stp>
        <stp/>
        <stp>T</stp>
        <tr r="C211" s="1"/>
      </tp>
      <tp>
        <v>1660643.973963524</v>
        <stp/>
        <stp>StudyData</stp>
        <stp>S.ARE</stp>
        <stp>MA</stp>
        <stp>InputChoice=Vol,MAType=Sim,Period=21</stp>
        <stp>MA</stp>
        <stp>D</stp>
        <stp>-1</stp>
        <stp>all</stp>
        <stp/>
        <stp/>
        <stp/>
        <stp>T</stp>
        <tr r="N43" s="1"/>
      </tp>
      <tp>
        <v>3231207.87456819</v>
        <stp/>
        <stp>StudyData</stp>
        <stp>S.SRE</stp>
        <stp>MA</stp>
        <stp>InputChoice=Vol,MAType=Sim,Period=21</stp>
        <stp>MA</stp>
        <stp>D</stp>
        <stp>-1</stp>
        <stp>all</stp>
        <stp/>
        <stp/>
        <stp/>
        <stp>T</stp>
        <tr r="N416" s="1"/>
      </tp>
      <tp>
        <v>199.08</v>
        <stp/>
        <stp>ContractData</stp>
        <stp>S.DLR</stp>
        <stp>LastTrade</stp>
        <stp/>
        <stp>T</stp>
        <tr r="R38" s="2"/>
        <tr r="C141" s="1"/>
      </tp>
      <tp>
        <v>2557752.4639049498</v>
        <stp/>
        <stp>StudyData</stp>
        <stp>S.NRG</stp>
        <stp>MA</stp>
        <stp>InputChoice=Vol,MAType=Sim,Period=21</stp>
        <stp>MA</stp>
        <stp>D</stp>
        <stp>-1</stp>
        <stp>all</stp>
        <stp/>
        <stp/>
        <stp/>
        <stp>T</stp>
        <tr r="N338" s="1"/>
      </tp>
      <tp>
        <v>117.23</v>
        <stp/>
        <stp>ContractData</stp>
        <stp>S.DG</stp>
        <stp>LastTrade</stp>
        <stp/>
        <stp>T</stp>
        <tr r="C136" s="1"/>
      </tp>
      <tp>
        <v>628.16</v>
        <stp/>
        <stp>ContractData</stp>
        <stp>S.DE</stp>
        <stp>LastTrade</stp>
        <stp/>
        <stp>T</stp>
        <tr r="C133" s="1"/>
      </tp>
      <tp>
        <v>137.70000000000002</v>
        <stp/>
        <stp>ContractData</stp>
        <stp>S.DD</stp>
        <stp>LastTrade</stp>
        <stp/>
        <stp>T</stp>
        <tr r="C131" s="1"/>
      </tp>
      <tp>
        <v>2021315.9407649999</v>
        <stp/>
        <stp>ContractData</stp>
        <stp>S.SHW</stp>
        <stp>T_CVol</stp>
        <stp/>
        <stp>T</stp>
        <tr r="M405" s="1"/>
      </tp>
      <tp>
        <v>1126964.4080650001</v>
        <stp/>
        <stp>ContractData</stp>
        <stp>S.PNW</stp>
        <stp>T_CVol</stp>
        <stp/>
        <stp>T</stp>
        <tr r="M375" s="1"/>
      </tp>
      <tp>
        <v>324755.424788</v>
        <stp/>
        <stp>ContractData</stp>
        <stp>S.WTW</stp>
        <stp>T_CVol</stp>
        <stp/>
        <stp>T</stp>
        <tr r="M494" s="1"/>
      </tp>
      <tp>
        <v>732002.60248200002</v>
        <stp/>
        <stp>ContractData</stp>
        <stp>S.CDW</stp>
        <stp>T_CVol</stp>
        <stp/>
        <stp>T</stp>
        <tr r="M86" s="1"/>
      </tp>
      <tp>
        <v>8965867.8624440003</v>
        <stp/>
        <stp>ContractData</stp>
        <stp>S.GLW</stp>
        <stp>T_CVol</stp>
        <stp/>
        <stp>T</stp>
        <tr r="M211" s="1"/>
      </tp>
      <tp>
        <v>205249.92588600001</v>
        <stp/>
        <stp>ContractData</stp>
        <stp>S.GWW</stp>
        <stp>T_CVol</stp>
        <stp/>
        <stp>T</stp>
        <tr r="M220" s="1"/>
      </tp>
      <tp>
        <v>10427203.370005</v>
        <stp/>
        <stp>ContractData</stp>
        <stp>S.DOW</stp>
        <stp>T_CVol</stp>
        <stp/>
        <stp>T</stp>
        <tr r="M145" s="1"/>
      </tp>
      <tp>
        <v>1349510.575032</v>
        <stp/>
        <stp>ContractData</stp>
        <stp>S.ITW</stp>
        <stp>T_CVol</stp>
        <stp/>
        <stp>T</stp>
        <tr r="M257" s="1"/>
      </tp>
      <tp>
        <v>29625392.125985</v>
        <stp/>
        <stp>ContractData</stp>
        <stp>S.NOW</stp>
        <stp>T_CVol</stp>
        <stp/>
        <stp>T</stp>
        <tr r="M337" s="1"/>
      </tp>
      <tp>
        <v>3427919.0468879999</v>
        <stp/>
        <stp>ContractData</stp>
        <stp>S.LOW</stp>
        <stp>T_CVol</stp>
        <stp/>
        <stp>T</stp>
        <tr r="M289" s="1"/>
      </tp>
      <tp>
        <v>80.785714285699996</v>
        <stp/>
        <stp>StudyData</stp>
        <stp>S.IR</stp>
        <stp>MA</stp>
        <stp>InputChoice=Close,MAType=Sim,Period=21</stp>
        <stp>MA</stp>
        <stp>D</stp>
        <stp/>
        <stp>all</stp>
        <stp/>
        <stp/>
        <stp/>
        <stp>T</stp>
        <tr r="P253" s="1"/>
      </tp>
      <tp>
        <v>37.902380952400001</v>
        <stp/>
        <stp>StudyData</stp>
        <stp>S.IP</stp>
        <stp>MA</stp>
        <stp>InputChoice=Close,MAType=Sim,Period=21</stp>
        <stp>MA</stp>
        <stp>D</stp>
        <stp/>
        <stp>all</stp>
        <stp/>
        <stp/>
        <stp/>
        <stp>T</stp>
        <tr r="P251" s="1"/>
      </tp>
      <tp>
        <v>135.42095238100001</v>
        <stp/>
        <stp>StudyData</stp>
        <stp>S.IT</stp>
        <stp>MA</stp>
        <stp>InputChoice=Close,MAType=Sim,Period=21</stp>
        <stp>MA</stp>
        <stp>D</stp>
        <stp/>
        <stp>all</stp>
        <stp/>
        <stp/>
        <stp/>
        <stp>T</stp>
        <tr r="P256" s="1"/>
      </tp>
      <tp>
        <v>26.840476190499999</v>
        <stp/>
        <stp>StudyData</stp>
        <stp>ATR(S.META,MAType:=Sim,Period:=21)</stp>
        <stp>Bar</stp>
        <stp/>
        <stp>Close</stp>
        <stp>D</stp>
        <stp/>
        <stp/>
        <stp/>
        <stp/>
        <stp/>
        <stp>T</stp>
        <tr r="O307" s="1"/>
      </tp>
      <tp>
        <v>14.252380952399999</v>
        <stp/>
        <stp>StudyData</stp>
        <stp>ATR(S.KEYS,MAType:=Sim,Period:=21)</stp>
        <stp>Bar</stp>
        <stp/>
        <stp>Close</stp>
        <stp>D</stp>
        <stp/>
        <stp/>
        <stp/>
        <stp/>
        <stp/>
        <stp>T</stp>
        <tr r="O268" s="1"/>
      </tp>
      <tp>
        <v>7.5771428571000001</v>
        <stp/>
        <stp>StudyData</stp>
        <stp>ATR(S.VEEV,MAType:=Sim,Period:=21)</stp>
        <stp>Bar</stp>
        <stp/>
        <stp>Close</stp>
        <stp>D</stp>
        <stp/>
        <stp/>
        <stp/>
        <stp/>
        <stp/>
        <stp>T</stp>
        <tr r="O467" s="1"/>
      </tp>
      <tp>
        <v>16.6004761905</v>
        <stp/>
        <stp>StudyData</stp>
        <stp>ATR(S.REGN,MAType:=Sim,Period:=21)</stp>
        <stp>Bar</stp>
        <stp/>
        <stp>Close</stp>
        <stp>D</stp>
        <stp/>
        <stp/>
        <stp/>
        <stp/>
        <stp/>
        <stp>T</stp>
        <tr r="O390" s="1"/>
      </tp>
      <tp>
        <v>3.8795238095000002</v>
        <stp/>
        <stp>StudyData</stp>
        <stp>ATR(S.DECK,MAType:=Sim,Period:=21)</stp>
        <stp>Bar</stp>
        <stp/>
        <stp>Close</stp>
        <stp>D</stp>
        <stp/>
        <stp/>
        <stp/>
        <stp/>
        <stp/>
        <stp>T</stp>
        <tr r="O134" s="1"/>
      </tp>
      <tp>
        <v>0.96619047619999998</v>
        <stp/>
        <stp>StudyData</stp>
        <stp>ATR(S.TECH,MAType:=Sim,Period:=21)</stp>
        <stp>Bar</stp>
        <stp/>
        <stp>Close</stp>
        <stp>D</stp>
        <stp/>
        <stp/>
        <stp/>
        <stp/>
        <stp/>
        <stp>T</stp>
        <tr r="O432" s="1"/>
      </tp>
      <tp>
        <v>31.8576190476</v>
        <stp/>
        <stp>StudyData</stp>
        <stp>ATR(S.DELL,MAType:=Sim,Period:=21)</stp>
        <stp>Bar</stp>
        <stp/>
        <stp>Close</stp>
        <stp>D</stp>
        <stp/>
        <stp/>
        <stp/>
        <stp/>
        <stp/>
        <stp>T</stp>
        <tr r="O135" s="1"/>
      </tp>
      <tp>
        <v>5.0804761904999998</v>
        <stp/>
        <stp>StudyData</stp>
        <stp>ATR(S.WELL,MAType:=Sim,Period:=21)</stp>
        <stp>Bar</stp>
        <stp/>
        <stp>Close</stp>
        <stp>D</stp>
        <stp/>
        <stp/>
        <stp/>
        <stp/>
        <stp/>
        <stp>T</stp>
        <tr r="O486" s="1"/>
      </tp>
      <tp>
        <v>1.8804761905</v>
        <stp/>
        <stp>StudyData</stp>
        <stp>ATR(S.GEHC,MAType:=Sim,Period:=21)</stp>
        <stp>Bar</stp>
        <stp/>
        <stp>Close</stp>
        <stp>D</stp>
        <stp/>
        <stp/>
        <stp/>
        <stp/>
        <stp/>
        <stp>T</stp>
        <tr r="O205" s="1"/>
      </tp>
      <tp>
        <v>19220605.970091861</v>
        <stp/>
        <stp>StudyData</stp>
        <stp>S.BSX</stp>
        <stp>MA</stp>
        <stp>InputChoice=Vol,MAType=Sim,Period=21</stp>
        <stp>MA</stp>
        <stp>D</stp>
        <stp>-1</stp>
        <stp>all</stp>
        <stp/>
        <stp/>
        <stp/>
        <stp>T</stp>
        <tr r="N72" s="1"/>
      </tp>
      <tp>
        <v>13044362.440382721</v>
        <stp/>
        <stp>StudyData</stp>
        <stp>S.CSX</stp>
        <stp>MA</stp>
        <stp>InputChoice=Vol,MAType=Sim,Period=21</stp>
        <stp>MA</stp>
        <stp>D</stp>
        <stp>-1</stp>
        <stp>all</stp>
        <stp/>
        <stp/>
        <stp/>
        <stp>T</stp>
        <tr r="N121" s="1"/>
      </tp>
      <tp>
        <v>2745080.6650677598</v>
        <stp/>
        <stp>StudyData</stp>
        <stp>S.PSX</stp>
        <stp>MA</stp>
        <stp>InputChoice=Vol,MAType=Sim,Period=21</stp>
        <stp>MA</stp>
        <stp>D</stp>
        <stp>-1</stp>
        <stp>all</stp>
        <stp/>
        <stp/>
        <stp/>
        <stp>T</stp>
        <tr r="N382" s="1"/>
      </tp>
      <tp>
        <v>172.62</v>
        <stp/>
        <stp>ContractData</stp>
        <stp>S.MMM</stp>
        <stp>LastTrade</stp>
        <stp/>
        <stp>T</stp>
        <tr r="C311" s="1"/>
      </tp>
      <tp>
        <v>1912547.1832513339</v>
        <stp/>
        <stp>StudyData</stp>
        <stp>S.HSY</stp>
        <stp>MA</stp>
        <stp>InputChoice=Vol,MAType=Sim,Period=21</stp>
        <stp>MA</stp>
        <stp>D</stp>
        <stp>-1</stp>
        <stp>all</stp>
        <stp/>
        <stp/>
        <stp/>
        <stp>T</stp>
        <tr r="N237" s="1"/>
      </tp>
      <tp>
        <v>568.26</v>
        <stp/>
        <stp>ContractData</stp>
        <stp>S.TMO</stp>
        <stp>LastTrade</stp>
        <stp/>
        <stp>T</stp>
        <tr r="C439" s="1"/>
      </tp>
      <tp>
        <v>664.65</v>
        <stp/>
        <stp>ContractData</stp>
        <stp>S.CMI</stp>
        <stp>LastTrade</stp>
        <stp/>
        <stp>T</stp>
        <tr r="C101" s="1"/>
      </tp>
      <tp>
        <v>32.86</v>
        <stp/>
        <stp>ContractData</stp>
        <stp>S.KMI</stp>
        <stp>LastTrade</stp>
        <stp/>
        <stp>T</stp>
        <tr r="C274" s="1"/>
      </tp>
      <tp>
        <v>521.95000000000005</v>
        <stp/>
        <stp>ContractData</stp>
        <stp>S.AMD</stp>
        <stp>LastTrade</stp>
        <stp/>
        <stp>T</stp>
        <tr r="C28" s="1"/>
      </tp>
      <tp>
        <v>195.27</v>
        <stp/>
        <stp>ContractData</stp>
        <stp>S.RMD</stp>
        <stp>LastTrade</stp>
        <stp/>
        <stp>T</stp>
        <tr r="C394" s="1"/>
      </tp>
      <tp>
        <v>29.69</v>
        <stp/>
        <stp>ContractData</stp>
        <stp>S.TSCO</stp>
        <stp>Low</stp>
        <stp/>
        <stp>T</stp>
        <tr r="H447" s="1"/>
      </tp>
      <tp>
        <v>306.51</v>
        <stp/>
        <stp>ContractData</stp>
        <stp>S.TSLA</stp>
        <stp>Low</stp>
        <stp/>
        <stp>T</stp>
        <tr r="H448" s="1"/>
      </tp>
      <tp>
        <v>241.97</v>
        <stp/>
        <stp>ContractData</stp>
        <stp>S.AME</stp>
        <stp>LastTrade</stp>
        <stp/>
        <stp>T</stp>
        <tr r="C29" s="1"/>
      </tp>
      <tp>
        <v>255.31</v>
        <stp/>
        <stp>ContractData</stp>
        <stp>S.CME</stp>
        <stp>LastTrade</stp>
        <stp/>
        <stp>T</stp>
        <tr r="C99" s="1"/>
      </tp>
      <tp>
        <v>744.85</v>
        <stp/>
        <stp>ContractData</stp>
        <stp>S.EME</stp>
        <stp>LastTrade</stp>
        <stp/>
        <stp>T</stp>
        <tr r="C163" s="1"/>
      </tp>
      <tp>
        <v>280.92</v>
        <stp/>
        <stp>ContractData</stp>
        <stp>S.TRGP</stp>
        <stp>Low</stp>
        <stp/>
        <stp>T</stp>
        <tr r="H443" s="1"/>
      </tp>
      <tp>
        <v>50.47</v>
        <stp/>
        <stp>ContractData</stp>
        <stp>S.TRMB</stp>
        <stp>Low</stp>
        <stp/>
        <stp>T</stp>
        <tr r="H444" s="1"/>
      </tp>
      <tp>
        <v>114.96000000000001</v>
        <stp/>
        <stp>ContractData</stp>
        <stp>S.TROW</stp>
        <stp>Low</stp>
        <stp/>
        <stp>T</stp>
        <tr r="H445" s="1"/>
      </tp>
      <tp>
        <v>31.79</v>
        <stp/>
        <stp>ContractData</stp>
        <stp>S.CMG</stp>
        <stp>LastTrade</stp>
        <stp/>
        <stp>T</stp>
        <tr r="C100" s="1"/>
      </tp>
      <tp>
        <v>463488.59962885699</v>
        <stp/>
        <stp>StudyData</stp>
        <stp>S.ESS</stp>
        <stp>MA</stp>
        <stp>InputChoice=Vol,MAType=Sim,Period=21</stp>
        <stp>MA</stp>
        <stp>D</stp>
        <stp>-1</stp>
        <stp>all</stp>
        <stp/>
        <stp/>
        <stp/>
        <stp>T</stp>
        <tr r="N171" s="1"/>
      </tp>
      <tp>
        <v>9560983.9657098595</v>
        <stp/>
        <stp>StudyData</stp>
        <stp>S.HST</stp>
        <stp>MA</stp>
        <stp>InputChoice=Vol,MAType=Sim,Period=21</stp>
        <stp>MA</stp>
        <stp>D</stp>
        <stp>-1</stp>
        <stp>all</stp>
        <stp/>
        <stp/>
        <stp/>
        <stp>T</stp>
        <tr r="N236" s="1"/>
      </tp>
      <tp>
        <v>3983529.5686745201</v>
        <stp/>
        <stp>StudyData</stp>
        <stp>S.VST</stp>
        <stp>MA</stp>
        <stp>InputChoice=Vol,MAType=Sim,Period=21</stp>
        <stp>MA</stp>
        <stp>D</stp>
        <stp>-1</stp>
        <stp>all</stp>
        <stp/>
        <stp/>
        <stp/>
        <stp>T</stp>
        <tr r="N476" s="1"/>
      </tp>
      <tp>
        <v>824517.99224223802</v>
        <stp/>
        <stp>StudyData</stp>
        <stp>S.WST</stp>
        <stp>MA</stp>
        <stp>InputChoice=Vol,MAType=Sim,Period=21</stp>
        <stp>MA</stp>
        <stp>D</stp>
        <stp>-1</stp>
        <stp>all</stp>
        <stp/>
        <stp/>
        <stp/>
        <stp>T</stp>
        <tr r="N493" s="1"/>
      </tp>
      <tp>
        <v>109.7</v>
        <stp/>
        <stp>ContractData</stp>
        <stp>S.KMB</stp>
        <stp>LastTrade</stp>
        <stp/>
        <stp>T</stp>
        <tr r="C273" s="1"/>
      </tp>
      <tp>
        <v>74</v>
        <stp/>
        <stp>ContractData</stp>
        <stp>S.WMB</stp>
        <stp>LastTrade</stp>
        <stp/>
        <stp>T</stp>
        <tr r="C489" s="1"/>
      </tp>
      <tp>
        <v>79.66</v>
        <stp/>
        <stp>ContractData</stp>
        <stp>S.OMC</stp>
        <stp>LastTrade</stp>
        <stp/>
        <stp>T</stp>
        <tr r="C351" s="1"/>
      </tp>
      <tp>
        <v>279.7</v>
        <stp/>
        <stp>ContractData</stp>
        <stp>S.VMC</stp>
        <stp>LastTrade</stp>
        <stp/>
        <stp>T</stp>
        <tr r="C471" s="1"/>
      </tp>
      <tp>
        <v>229.56</v>
        <stp/>
        <stp>ContractData</stp>
        <stp>S.TTWO</stp>
        <stp>Low</stp>
        <stp/>
        <stp>T</stp>
        <tr r="H452" s="1"/>
      </tp>
      <tp>
        <v>945561.18432185706</v>
        <stp/>
        <stp>StudyData</stp>
        <stp>S.MSI</stp>
        <stp>MA</stp>
        <stp>InputChoice=Vol,MAType=Sim,Period=21</stp>
        <stp>MA</stp>
        <stp>D</stp>
        <stp>-1</stp>
        <stp>all</stp>
        <stp/>
        <stp/>
        <stp/>
        <stp>T</stp>
        <tr r="N324" s="1"/>
      </tp>
      <tp>
        <v>62.09</v>
        <stp/>
        <stp>ContractData</stp>
        <stp>S.BMY</stp>
        <stp>LastTrade</stp>
        <stp/>
        <stp>T</stp>
        <tr r="C67" s="1"/>
      </tp>
      <tp>
        <v>1057854.3328258579</v>
        <stp/>
        <stp>StudyData</stp>
        <stp>S.WSM</stp>
        <stp>MA</stp>
        <stp>InputChoice=Vol,MAType=Sim,Period=21</stp>
        <stp>MA</stp>
        <stp>D</stp>
        <stp>-1</stp>
        <stp>all</stp>
        <stp/>
        <stp/>
        <stp/>
        <stp>T</stp>
        <tr r="N492" s="1"/>
      </tp>
      <tp>
        <v>171.52</v>
        <stp/>
        <stp>ContractData</stp>
        <stp>S.TMUS</stp>
        <stp>Low</stp>
        <stp/>
        <stp>T</stp>
        <tr r="H440" s="1"/>
      </tp>
      <tp>
        <v>2840412.3292060001</v>
        <stp/>
        <stp>StudyData</stp>
        <stp>S.TSN</stp>
        <stp>MA</stp>
        <stp>InputChoice=Vol,MAType=Sim,Period=21</stp>
        <stp>MA</stp>
        <stp>D</stp>
        <stp>-1</stp>
        <stp>all</stp>
        <stp/>
        <stp/>
        <stp/>
        <stp>T</stp>
        <tr r="N449" s="1"/>
      </tp>
      <tp>
        <v>1.1558669001751314</v>
        <stp/>
        <stp>ContractData</stp>
        <stp>S.ZBRA</stp>
        <stp>PerCentNetLastTrade</stp>
        <stp/>
        <stp>T</stp>
        <tr r="E503" s="1"/>
      </tp>
      <tp>
        <v>166.67000000000002</v>
        <stp/>
        <stp>ContractData</stp>
        <stp>S.AMT</stp>
        <stp>LastTrade</stp>
        <stp/>
        <stp>T</stp>
        <tr r="C32" s="1"/>
      </tp>
      <tp>
        <v>582.6</v>
        <stp/>
        <stp>ContractData</stp>
        <stp>S.LMT</stp>
        <stp>LastTrade</stp>
        <stp/>
        <stp>T</stp>
        <tr r="R33" s="2"/>
        <tr r="C287" s="1"/>
      </tp>
      <tp>
        <v>109.47</v>
        <stp/>
        <stp>ContractData</stp>
        <stp>S.WMT</stp>
        <stp>LastTrade</stp>
        <stp/>
        <stp>T</stp>
        <tr r="C490" s="1"/>
      </tp>
      <tp>
        <v>1160562.8269574291</v>
        <stp/>
        <stp>StudyData</stp>
        <stp>S.PSA</stp>
        <stp>MA</stp>
        <stp>InputChoice=Vol,MAType=Sim,Period=21</stp>
        <stp>MA</stp>
        <stp>D</stp>
        <stp>-1</stp>
        <stp>all</stp>
        <stp/>
        <stp/>
        <stp/>
        <stp>T</stp>
        <tr r="N380" s="1"/>
      </tp>
      <tp>
        <v>9018774.7086281497</v>
        <stp/>
        <stp>StudyData</stp>
        <stp>S.USB</stp>
        <stp>MA</stp>
        <stp>InputChoice=Vol,MAType=Sim,Period=21</stp>
        <stp>MA</stp>
        <stp>D</stp>
        <stp>-1</stp>
        <stp>all</stp>
        <stp/>
        <stp/>
        <stp/>
        <stp>T</stp>
        <tr r="N465" s="1"/>
      </tp>
      <tp>
        <v>1032660.721003714</v>
        <stp/>
        <stp>StudyData</stp>
        <stp>S.NSC</stp>
        <stp>MA</stp>
        <stp>InputChoice=Vol,MAType=Sim,Period=21</stp>
        <stp>MA</stp>
        <stp>D</stp>
        <stp>-1</stp>
        <stp>all</stp>
        <stp/>
        <stp/>
        <stp/>
        <stp>T</stp>
        <tr r="N339" s="1"/>
      </tp>
      <tp>
        <v>528.9</v>
        <stp/>
        <stp>ContractData</stp>
        <stp>S.AMP</stp>
        <stp>LastTrade</stp>
        <stp/>
        <stp>T</stp>
        <tr r="C31" s="1"/>
      </tp>
      <tp>
        <v>147.94</v>
        <stp/>
        <stp>ContractData</stp>
        <stp>S.EMR</stp>
        <stp>LastTrade</stp>
        <stp/>
        <stp>T</stp>
        <tr r="C164" s="1"/>
      </tp>
      <tp>
        <v>71.58</v>
        <stp/>
        <stp>ContractData</stp>
        <stp>S.TECH</stp>
        <stp>Low</stp>
        <stp/>
        <stp>T</stp>
        <tr r="H432" s="1"/>
      </tp>
      <tp>
        <v>74.7</v>
        <stp/>
        <stp>ContractData</stp>
        <stp>S.CMS</stp>
        <stp>LastTrade</stp>
        <stp/>
        <stp>T</stp>
        <tr r="C102" s="1"/>
      </tp>
      <tp>
        <v>1323700.378075286</v>
        <stp/>
        <stp>StudyData</stp>
        <stp>S.RSG</stp>
        <stp>MA</stp>
        <stp>InputChoice=Vol,MAType=Sim,Period=21</stp>
        <stp>MA</stp>
        <stp>D</stp>
        <stp>-1</stp>
        <stp>all</stp>
        <stp/>
        <stp/>
        <stp/>
        <stp>T</stp>
        <tr r="N399" s="1"/>
      </tp>
      <tp>
        <v>125.07000000000001</v>
        <stp/>
        <stp>ContractData</stp>
        <stp>S.CF</stp>
        <stp>LastTrade</stp>
        <stp/>
        <stp>T</stp>
        <tr r="C88" s="1"/>
      </tp>
      <tp>
        <v>359.75</v>
        <stp/>
        <stp>ContractData</stp>
        <stp>S.CB</stp>
        <stp>LastTrade</stp>
        <stp/>
        <stp>T</stp>
        <tr r="C80" s="1"/>
      </tp>
      <tp>
        <v>46.886666666700002</v>
        <stp/>
        <stp>StudyData</stp>
        <stp>S.NI</stp>
        <stp>MA</stp>
        <stp>InputChoice=Close,MAType=Sim,Period=21</stp>
        <stp>MA</stp>
        <stp>D</stp>
        <stp/>
        <stp>all</stp>
        <stp/>
        <stp/>
        <stp/>
        <stp>T</stp>
        <tr r="P334" s="1"/>
      </tp>
      <tp>
        <v>90.75</v>
        <stp/>
        <stp>ContractData</stp>
        <stp>S.CL</stp>
        <stp>LastTrade</stp>
        <stp/>
        <stp>T</stp>
        <tr r="C96" s="1"/>
      </tp>
      <tp>
        <v>289.57</v>
        <stp/>
        <stp>ContractData</stp>
        <stp>S.CI</stp>
        <stp>LastTrade</stp>
        <stp/>
        <stp>T</stp>
        <tr r="C93" s="1"/>
      </tp>
      <tp>
        <v>859439.030164</v>
        <stp/>
        <stp>ContractData</stp>
        <stp>S.ROP</stp>
        <stp>T_CVol</stp>
        <stp/>
        <stp>T</stp>
        <tr r="M397" s="1"/>
      </tp>
      <tp>
        <v>7968317.8243939998</v>
        <stp/>
        <stp>ContractData</stp>
        <stp>S.PEP</stp>
        <stp>T_CVol</stp>
        <stp/>
        <stp>T</stp>
        <tr r="M362" s="1"/>
      </tp>
      <tp>
        <v>3662089.1848619999</v>
        <stp/>
        <stp>ContractData</stp>
        <stp>S.UNP</stp>
        <stp>T_CVol</stp>
        <stp/>
        <stp>T</stp>
        <tr r="M462" s="1"/>
      </tp>
      <tp>
        <v>2103797.7764050001</v>
        <stp/>
        <stp>ContractData</stp>
        <stp>S.TAP</stp>
        <stp>T_CVol</stp>
        <stp/>
        <stp>T</stp>
        <tr r="M429" s="1"/>
      </tp>
      <tp>
        <v>5112852.5613679998</v>
        <stp/>
        <stp>ContractData</stp>
        <stp>S.CNP</stp>
        <stp>T_CVol</stp>
        <stp/>
        <stp>T</stp>
        <tr r="M104" s="1"/>
      </tp>
      <tp>
        <v>4392515.9229490003</v>
        <stp/>
        <stp>ContractData</stp>
        <stp>S.COP</stp>
        <stp>T_CVol</stp>
        <stp/>
        <stp>T</stp>
        <tr r="M109" s="1"/>
      </tp>
      <tp>
        <v>1297953.181512</v>
        <stp/>
        <stp>ContractData</stp>
        <stp>S.BXP</stp>
        <stp>T_CVol</stp>
        <stp/>
        <stp>T</stp>
        <tr r="M74" s="1"/>
      </tp>
      <tp>
        <v>1763767.9645769999</v>
        <stp/>
        <stp>ContractData</stp>
        <stp>S.ADP</stp>
        <stp>T_CVol</stp>
        <stp/>
        <stp>T</stp>
        <tr r="M12" s="1"/>
      </tp>
      <tp>
        <v>3184710.7081300002</v>
        <stp/>
        <stp>ContractData</stp>
        <stp>S.AEP</stp>
        <stp>T_CVol</stp>
        <stp/>
        <stp>T</stp>
        <tr r="M15" s="1"/>
      </tp>
      <tp>
        <v>491817.95218099997</v>
        <stp/>
        <stp>ContractData</stp>
        <stp>S.AMP</stp>
        <stp>T_CVol</stp>
        <stp/>
        <stp>T</stp>
        <tr r="M31" s="1"/>
      </tp>
      <tp>
        <v>4855103.147384</v>
        <stp/>
        <stp>ContractData</stp>
        <stp>S.APP</stp>
        <stp>T_CVol</stp>
        <stp/>
        <stp>T</stp>
        <tr r="M41" s="1"/>
      </tp>
      <tp>
        <v>6365056.0615450004</v>
        <stp/>
        <stp>ContractData</stp>
        <stp>S.AXP</stp>
        <stp>T_CVol</stp>
        <stp/>
        <stp>T</stp>
        <tr r="F38" s="2"/>
        <tr r="M51" s="1"/>
      </tp>
      <tp>
        <v>8367972.3129019998</v>
        <stp/>
        <stp>ContractData</stp>
        <stp>S.KDP</stp>
        <stp>T_CVol</stp>
        <stp/>
        <stp>T</stp>
        <tr r="M266" s="1"/>
      </tp>
      <tp>
        <v>2.6928571428999999</v>
        <stp/>
        <stp>StudyData</stp>
        <stp>ATR(S.SBUX,MAType:=Sim,Period:=21)</stp>
        <stp>Bar</stp>
        <stp/>
        <stp>Close</stp>
        <stp>D</stp>
        <stp/>
        <stp/>
        <stp/>
        <stp/>
        <stp/>
        <stp>T</stp>
        <tr r="O403" s="1"/>
      </tp>
      <tp>
        <v>10.2166666667</v>
        <stp/>
        <stp>StudyData</stp>
        <stp>ATR(S.ZBRA,MAType:=Sim,Period:=21)</stp>
        <stp>Bar</stp>
        <stp/>
        <stp>Close</stp>
        <stp>D</stp>
        <stp/>
        <stp/>
        <stp/>
        <stp/>
        <stp/>
        <stp>T</stp>
        <tr r="O503" s="1"/>
      </tp>
      <tp>
        <v>4.0676190476</v>
        <stp/>
        <stp>StudyData</stp>
        <stp>ATR(S.CBRE,MAType:=Sim,Period:=21)</stp>
        <stp>Bar</stp>
        <stp/>
        <stp>Close</stp>
        <stp>D</stp>
        <stp/>
        <stp/>
        <stp/>
        <stp/>
        <stp/>
        <stp>T</stp>
        <tr r="O82" s="1"/>
      </tp>
      <tp>
        <v>2.5714285713999998</v>
        <stp/>
        <stp>StudyData</stp>
        <stp>ATR(S.UBER,MAType:=Sim,Period:=21)</stp>
        <stp>Bar</stp>
        <stp/>
        <stp>Close</stp>
        <stp>D</stp>
        <stp/>
        <stp/>
        <stp/>
        <stp/>
        <stp/>
        <stp>T</stp>
        <tr r="O457" s="1"/>
      </tp>
      <tp>
        <v>2.9461904762</v>
        <stp/>
        <stp>StudyData</stp>
        <stp>ATR(S.EBAY,MAType:=Sim,Period:=21)</stp>
        <stp>Bar</stp>
        <stp/>
        <stp>Close</stp>
        <stp>D</stp>
        <stp/>
        <stp/>
        <stp/>
        <stp/>
        <stp/>
        <stp>T</stp>
        <tr r="O154" s="1"/>
      </tp>
      <tp>
        <v>0.42476190479999998</v>
        <stp/>
        <stp>StudyData</stp>
        <stp>ATR(S.HBAN,MAType:=Sim,Period:=21)</stp>
        <stp>Bar</stp>
        <stp/>
        <stp>Close</stp>
        <stp>D</stp>
        <stp/>
        <stp/>
        <stp/>
        <stp/>
        <stp/>
        <stp>T</stp>
        <tr r="O223" s="1"/>
      </tp>
      <tp>
        <v>5.7695238094999999</v>
        <stp/>
        <stp>StudyData</stp>
        <stp>ATR(S.SBAC,MAType:=Sim,Period:=21)</stp>
        <stp>Bar</stp>
        <stp/>
        <stp>Close</stp>
        <stp>D</stp>
        <stp/>
        <stp/>
        <stp/>
        <stp/>
        <stp/>
        <stp>T</stp>
        <tr r="O402" s="1"/>
      </tp>
      <tp>
        <v>6.4480952380999996</v>
        <stp/>
        <stp>StudyData</stp>
        <stp>ATR(S.ABBV,MAType:=Sim,Period:=21)</stp>
        <stp>Bar</stp>
        <stp/>
        <stp>Close</stp>
        <stp>D</stp>
        <stp/>
        <stp/>
        <stp/>
        <stp/>
        <stp/>
        <stp>T</stp>
        <tr r="O4" s="1"/>
      </tp>
      <tp>
        <v>4.26</v>
        <stp/>
        <stp>StudyData</stp>
        <stp>ATR(S.ABNB,MAType:=Sim,Period:=21)</stp>
        <stp>Bar</stp>
        <stp/>
        <stp>Close</stp>
        <stp>D</stp>
        <stp/>
        <stp/>
        <stp/>
        <stp/>
        <stp/>
        <stp>T</stp>
        <tr r="O5" s="1"/>
      </tp>
      <tp>
        <v>10.826190476200001</v>
        <stp/>
        <stp>StudyData</stp>
        <stp>ATR(S.CBOE,MAType:=Sim,Period:=21)</stp>
        <stp>Bar</stp>
        <stp/>
        <stp>Close</stp>
        <stp>D</stp>
        <stp/>
        <stp/>
        <stp/>
        <stp/>
        <stp/>
        <stp>T</stp>
        <tr r="O81" s="1"/>
      </tp>
      <tp>
        <v>8.9133333333000007</v>
        <stp/>
        <stp>StudyData</stp>
        <stp>ATR(S.JBHT,MAType:=Sim,Period:=21)</stp>
        <stp>Bar</stp>
        <stp/>
        <stp>Close</stp>
        <stp>D</stp>
        <stp/>
        <stp/>
        <stp/>
        <stp/>
        <stp/>
        <stp>T</stp>
        <tr r="O260" s="1"/>
      </tp>
      <tp>
        <v>3.8852380952000001</v>
        <stp/>
        <stp>StudyData</stp>
        <stp>ATR(S.IBKR,MAType:=Sim,Period:=21)</stp>
        <stp>Bar</stp>
        <stp/>
        <stp>Close</stp>
        <stp>D</stp>
        <stp/>
        <stp/>
        <stp/>
        <stp/>
        <stp/>
        <stp>T</stp>
        <tr r="O241" s="1"/>
      </tp>
      <tp>
        <v>4629468.0483805696</v>
        <stp/>
        <stp>StudyData</stp>
        <stp>S.RTX</stp>
        <stp>MA</stp>
        <stp>InputChoice=Vol,MAType=Sim,Period=21</stp>
        <stp>MA</stp>
        <stp>D</stp>
        <stp>-1</stp>
        <stp>all</stp>
        <stp/>
        <stp/>
        <stp/>
        <stp>T</stp>
        <tr r="N400" s="1"/>
      </tp>
      <tp>
        <v>5066124.68200438</v>
        <stp/>
        <stp>StudyData</stp>
        <stp>S.STX</stp>
        <stp>MA</stp>
        <stp>InputChoice=Vol,MAType=Sim,Period=21</stp>
        <stp>MA</stp>
        <stp>D</stp>
        <stp>-1</stp>
        <stp>all</stp>
        <stp/>
        <stp/>
        <stp/>
        <stp>T</stp>
        <tr r="N420" s="1"/>
      </tp>
      <tp>
        <v>118.32000000000001</v>
        <stp/>
        <stp>ContractData</stp>
        <stp>S.SJM</stp>
        <stp>LastTrade</stp>
        <stp/>
        <stp>T</stp>
        <tr r="C406" s="1"/>
      </tp>
      <tp>
        <v>2447275.4218891002</v>
        <stp/>
        <stp>StudyData</stp>
        <stp>S.STZ</stp>
        <stp>MA</stp>
        <stp>InputChoice=Vol,MAType=Sim,Period=21</stp>
        <stp>MA</stp>
        <stp>D</stp>
        <stp>-1</stp>
        <stp>all</stp>
        <stp/>
        <stp/>
        <stp/>
        <stp>T</stp>
        <tr r="N421" s="1"/>
      </tp>
      <tp>
        <v>169.3</v>
        <stp/>
        <stp>ContractData</stp>
        <stp>S.RJF</stp>
        <stp>LastTrade</stp>
        <stp/>
        <stp>T</stp>
        <tr r="C392" s="1"/>
      </tp>
      <tp>
        <v>2849290.7620707098</v>
        <stp/>
        <stp>StudyData</stp>
        <stp>S.ETR</stp>
        <stp>MA</stp>
        <stp>InputChoice=Vol,MAType=Sim,Period=21</stp>
        <stp>MA</stp>
        <stp>D</stp>
        <stp>-1</stp>
        <stp>all</stp>
        <stp/>
        <stp/>
        <stp/>
        <stp>T</stp>
        <tr r="N173" s="1"/>
      </tp>
      <tp>
        <v>3661107.1534353299</v>
        <stp/>
        <stp>StudyData</stp>
        <stp>S.VTR</stp>
        <stp>MA</stp>
        <stp>InputChoice=Vol,MAType=Sim,Period=21</stp>
        <stp>MA</stp>
        <stp>D</stp>
        <stp>-1</stp>
        <stp>all</stp>
        <stp/>
        <stp/>
        <stp/>
        <stp>T</stp>
        <tr r="N477" s="1"/>
      </tp>
      <tp>
        <v>247.77</v>
        <stp/>
        <stp>ContractData</stp>
        <stp>S.AJG</stp>
        <stp>LastTrade</stp>
        <stp/>
        <stp>T</stp>
        <tr r="C20" s="1"/>
      </tp>
      <tp>
        <v>420.01</v>
        <stp/>
        <stp>ContractData</stp>
        <stp>S.SPGI</stp>
        <stp>Low</stp>
        <stp/>
        <stp>T</stp>
        <tr r="H415" s="1"/>
      </tp>
      <tp>
        <v>6305360.7323258603</v>
        <stp/>
        <stp>StudyData</stp>
        <stp>S.ZTS</stp>
        <stp>MA</stp>
        <stp>InputChoice=Vol,MAType=Sim,Period=21</stp>
        <stp>MA</stp>
        <stp>D</stp>
        <stp>-1</stp>
        <stp>all</stp>
        <stp/>
        <stp/>
        <stp/>
        <stp>T</stp>
        <tr r="N504" s="1"/>
      </tp>
      <tp>
        <v>59.95</v>
        <stp/>
        <stp>ContractData</stp>
        <stp>S.SWKS</stp>
        <stp>Low</stp>
        <stp/>
        <stp>T</stp>
        <tr r="H424" s="1"/>
      </tp>
      <tp>
        <v>2671136.6634638598</v>
        <stp/>
        <stp>StudyData</stp>
        <stp>S.STT</stp>
        <stp>MA</stp>
        <stp>InputChoice=Vol,MAType=Sim,Period=21</stp>
        <stp>MA</stp>
        <stp>D</stp>
        <stp>-1</stp>
        <stp>all</stp>
        <stp/>
        <stp/>
        <stp/>
        <stp>T</stp>
        <tr r="N419" s="1"/>
      </tp>
      <tp>
        <v>2553464.13883114</v>
        <stp/>
        <stp>StudyData</stp>
        <stp>S.FTV</stp>
        <stp>MA</stp>
        <stp>InputChoice=Vol,MAType=Sim,Period=21</stp>
        <stp>MA</stp>
        <stp>D</stp>
        <stp>-1</stp>
        <stp>all</stp>
        <stp/>
        <stp/>
        <stp/>
        <stp>T</stp>
        <tr r="N201" s="1"/>
      </tp>
      <tp>
        <v>239.21</v>
        <stp/>
        <stp>ContractData</stp>
        <stp>S.STLD</stp>
        <stp>Low</stp>
        <stp/>
        <stp>T</stp>
        <tr r="H418" s="1"/>
      </tp>
      <tp>
        <v>1440688.2234544761</v>
        <stp/>
        <stp>StudyData</stp>
        <stp>S.ITW</stp>
        <stp>MA</stp>
        <stp>InputChoice=Vol,MAType=Sim,Period=21</stp>
        <stp>MA</stp>
        <stp>D</stp>
        <stp>-1</stp>
        <stp>all</stp>
        <stp/>
        <stp/>
        <stp/>
        <stp>T</stp>
        <tr r="N257" s="1"/>
      </tp>
      <tp>
        <v>568916.77510752401</v>
        <stp/>
        <stp>StudyData</stp>
        <stp>S.WTW</stp>
        <stp>MA</stp>
        <stp>InputChoice=Vol,MAType=Sim,Period=21</stp>
        <stp>MA</stp>
        <stp>D</stp>
        <stp>-1</stp>
        <stp>all</stp>
        <stp/>
        <stp/>
        <stp/>
        <stp>T</stp>
        <tr r="N494" s="1"/>
      </tp>
      <tp>
        <v>154.22</v>
        <stp/>
        <stp>ContractData</stp>
        <stp>S.TJX</stp>
        <stp>LastTrade</stp>
        <stp/>
        <stp>T</stp>
        <tr r="C437" s="1"/>
      </tp>
      <tp>
        <v>77.17</v>
        <stp/>
        <stp>ContractData</stp>
        <stp>S.SOLV</stp>
        <stp>Low</stp>
        <stp/>
        <stp>T</stp>
        <tr r="H413" s="1"/>
      </tp>
      <tp>
        <v>1411.5</v>
        <stp/>
        <stp>ContractData</stp>
        <stp>S.SNDK</stp>
        <stp>Low</stp>
        <stp/>
        <stp>T</stp>
        <tr r="H410" s="1"/>
      </tp>
      <tp>
        <v>369.02</v>
        <stp/>
        <stp>ContractData</stp>
        <stp>S.SNPS</stp>
        <stp>Low</stp>
        <stp/>
        <stp>T</stp>
        <tr r="H411" s="1"/>
      </tp>
      <tp>
        <v>29.27</v>
        <stp/>
        <stp>ContractData</stp>
        <stp>S.SMCI</stp>
        <stp>Low</stp>
        <stp/>
        <stp>T</stp>
        <tr r="H408" s="1"/>
      </tp>
      <tp>
        <v>2229493.2256080951</v>
        <stp/>
        <stp>StudyData</stp>
        <stp>S.ETN</stp>
        <stp>MA</stp>
        <stp>InputChoice=Vol,MAType=Sim,Period=21</stp>
        <stp>MA</stp>
        <stp>D</stp>
        <stp>-1</stp>
        <stp>all</stp>
        <stp/>
        <stp/>
        <stp/>
        <stp>T</stp>
        <tr r="N172" s="1"/>
      </tp>
      <tp>
        <v>1166924.1693836669</v>
        <stp/>
        <stp>StudyData</stp>
        <stp>S.ATO</stp>
        <stp>MA</stp>
        <stp>InputChoice=Vol,MAType=Sim,Period=21</stp>
        <stp>MA</stp>
        <stp>D</stp>
        <stp>-1</stp>
        <stp>all</stp>
        <stp/>
        <stp/>
        <stp/>
        <stp>T</stp>
        <tr r="N45" s="1"/>
      </tp>
      <tp>
        <v>100.55</v>
        <stp/>
        <stp>ContractData</stp>
        <stp>S.SCHW</stp>
        <stp>Low</stp>
        <stp/>
        <stp>T</stp>
        <tr r="H404" s="1"/>
      </tp>
      <tp>
        <v>173.5</v>
        <stp/>
        <stp>ContractData</stp>
        <stp>S.SBAC</stp>
        <stp>Low</stp>
        <stp/>
        <stp>T</stp>
        <tr r="H402" s="1"/>
      </tp>
      <tp>
        <v>103.12</v>
        <stp/>
        <stp>ContractData</stp>
        <stp>S.SBUX</stp>
        <stp>Low</stp>
        <stp/>
        <stp>T</stp>
        <tr r="H403" s="1"/>
      </tp>
      <tp>
        <v>1170347.2340940961</v>
        <stp/>
        <stp>StudyData</stp>
        <stp>S.MTB</stp>
        <stp>MA</stp>
        <stp>InputChoice=Vol,MAType=Sim,Period=21</stp>
        <stp>MA</stp>
        <stp>D</stp>
        <stp>-1</stp>
        <stp>all</stp>
        <stp/>
        <stp/>
        <stp/>
        <stp>T</stp>
        <tr r="N325" s="1"/>
      </tp>
      <tp>
        <v>1667775.834922143</v>
        <stp/>
        <stp>StudyData</stp>
        <stp>S.PTC</stp>
        <stp>MA</stp>
        <stp>InputChoice=Vol,MAType=Sim,Period=21</stp>
        <stp>MA</stp>
        <stp>D</stp>
        <stp>-1</stp>
        <stp>all</stp>
        <stp/>
        <stp/>
        <stp/>
        <stp>T</stp>
        <tr r="N383" s="1"/>
      </tp>
      <tp>
        <v>200239.8646464287</v>
        <stp/>
        <stp>StudyData</stp>
        <stp>S.MTD</stp>
        <stp>MA</stp>
        <stp>InputChoice=Vol,MAType=Sim,Period=21</stp>
        <stp>MA</stp>
        <stp>D</stp>
        <stp>-1</stp>
        <stp>all</stp>
        <stp/>
        <stp/>
        <stp/>
        <stp>T</stp>
        <tr r="N326" s="1"/>
      </tp>
      <tp>
        <v>14123698.513733011</v>
        <stp/>
        <stp>StudyData</stp>
        <stp>S.TTD</stp>
        <stp>MA</stp>
        <stp>InputChoice=Vol,MAType=Sim,Period=21</stp>
        <stp>MA</stp>
        <stp>D</stp>
        <stp>-1</stp>
        <stp>all</stp>
        <stp/>
        <stp/>
        <stp/>
        <stp>T</stp>
        <tr r="N451" s="1"/>
      </tp>
      <tp>
        <v>1259695.132318334</v>
        <stp/>
        <stp>StudyData</stp>
        <stp>S.DTE</stp>
        <stp>MA</stp>
        <stp>InputChoice=Vol,MAType=Sim,Period=21</stp>
        <stp>MA</stp>
        <stp>D</stp>
        <stp>-1</stp>
        <stp>all</stp>
        <stp/>
        <stp/>
        <stp/>
        <stp>T</stp>
        <tr r="N148" s="1"/>
      </tp>
      <tp>
        <v>749612.94953033305</v>
        <stp/>
        <stp>StudyData</stp>
        <stp>S.STE</stp>
        <stp>MA</stp>
        <stp>InputChoice=Vol,MAType=Sim,Period=21</stp>
        <stp>MA</stp>
        <stp>D</stp>
        <stp>-1</stp>
        <stp>all</stp>
        <stp/>
        <stp/>
        <stp/>
        <stp>T</stp>
        <tr r="N417" s="1"/>
      </tp>
      <tp>
        <v>121.53</v>
        <stp/>
        <stp>ContractData</stp>
        <stp>S.BG</stp>
        <stp>LastTrade</stp>
        <stp/>
        <stp>T</stp>
        <tr r="C61" s="1"/>
      </tp>
      <tp>
        <v>209.52</v>
        <stp/>
        <stp>ContractData</stp>
        <stp>S.BA</stp>
        <stp>LastTrade</stp>
        <stp/>
        <stp>T</stp>
        <tr r="C53" s="1"/>
      </tp>
      <tp>
        <v>92.900952380999996</v>
        <stp/>
        <stp>StudyData</stp>
        <stp>S.ON</stp>
        <stp>MA</stp>
        <stp>InputChoice=Close,MAType=Sim,Period=21</stp>
        <stp>MA</stp>
        <stp>D</stp>
        <stp/>
        <stp>all</stp>
        <stp/>
        <stp/>
        <stp/>
        <stp>T</stp>
        <tr r="P352" s="1"/>
      </tp>
      <tp>
        <v>11631493.304672001</v>
        <stp/>
        <stp>ContractData</stp>
        <stp>S.HPQ</stp>
        <stp>T_CVol</stp>
        <stp/>
        <stp>T</stp>
        <tr r="M233" s="1"/>
      </tp>
      <tp>
        <v>148.92000000000002</v>
        <stp/>
        <stp>ContractData</stp>
        <stp>S.BR</stp>
        <stp>LastTrade</stp>
        <stp/>
        <stp>T</stp>
        <tr r="C69" s="1"/>
      </tp>
      <tp>
        <v>130</v>
        <stp/>
        <stp>ContractData</stp>
        <stp>S.BX</stp>
        <stp>LastTrade</stp>
        <stp/>
        <stp>T</stp>
        <tr r="C73" s="1"/>
      </tp>
      <tp>
        <v>2.0500000000000114</v>
        <stp/>
        <stp>ContractData</stp>
        <stp>S.GOOGL</stp>
        <stp>NetLastTrade</stp>
        <stp/>
        <stp>T</stp>
        <tr r="D215" s="1"/>
      </tp>
      <tp>
        <v>2.3828571428999998</v>
        <stp/>
        <stp>StudyData</stp>
        <stp>ATR(S.ACGL,MAType:=Sim,Period:=21)</stp>
        <stp>Bar</stp>
        <stp/>
        <stp>Close</stp>
        <stp>D</stp>
        <stp/>
        <stp/>
        <stp/>
        <stp/>
        <stp/>
        <stp>T</stp>
        <tr r="O7" s="1"/>
      </tp>
      <tp>
        <v>3.3109523809999999</v>
        <stp/>
        <stp>StudyData</stp>
        <stp>ATR(S.PCAR,MAType:=Sim,Period:=21)</stp>
        <stp>Bar</stp>
        <stp/>
        <stp>Close</stp>
        <stp>D</stp>
        <stp/>
        <stp/>
        <stp/>
        <stp/>
        <stp/>
        <stp>T</stp>
        <tr r="O359" s="1"/>
      </tp>
      <tp>
        <v>0.8266666667</v>
        <stp/>
        <stp>StudyData</stp>
        <stp>ATR(S.NCLH,MAType:=Sim,Period:=21)</stp>
        <stp>Bar</stp>
        <stp/>
        <stp>Close</stp>
        <stp>D</stp>
        <stp/>
        <stp/>
        <stp/>
        <stp/>
        <stp/>
        <stp>T</stp>
        <tr r="O328" s="1"/>
      </tp>
      <tp>
        <v>9.7657142856999997</v>
        <stp/>
        <stp>StudyData</stp>
        <stp>ATR(S.QCOM,MAType:=Sim,Period:=21)</stp>
        <stp>Bar</stp>
        <stp/>
        <stp>Close</stp>
        <stp>D</stp>
        <stp/>
        <stp/>
        <stp/>
        <stp/>
        <stp/>
        <stp>T</stp>
        <tr r="O387" s="1"/>
      </tp>
      <tp>
        <v>4.5023809524000002</v>
        <stp/>
        <stp>StudyData</stp>
        <stp>ATR(S.MCHP,MAType:=Sim,Period:=21)</stp>
        <stp>Bar</stp>
        <stp/>
        <stp>Close</stp>
        <stp>D</stp>
        <stp/>
        <stp/>
        <stp/>
        <stp/>
        <stp/>
        <stp>T</stp>
        <tr r="O301" s="1"/>
      </tp>
      <tp>
        <v>2.5447619048000001</v>
        <stp/>
        <stp>StudyData</stp>
        <stp>ATR(S.SCHW,MAType:=Sim,Period:=21)</stp>
        <stp>Bar</stp>
        <stp/>
        <stp>Close</stp>
        <stp>D</stp>
        <stp/>
        <stp/>
        <stp/>
        <stp/>
        <stp/>
        <stp>T</stp>
        <tr r="O404" s="1"/>
      </tp>
      <tp>
        <v>4.6033333333000002</v>
        <stp/>
        <stp>StudyData</stp>
        <stp>ATR(S.ECHO,MAType:=Sim,Period:=21)</stp>
        <stp>Bar</stp>
        <stp/>
        <stp>Close</stp>
        <stp>D</stp>
        <stp/>
        <stp/>
        <stp/>
        <stp/>
        <stp/>
        <stp>T</stp>
        <tr r="O155" s="1"/>
      </tp>
      <tp>
        <v>180.62</v>
        <stp/>
        <stp>ContractData</stp>
        <stp>S.TKO</stp>
        <stp>LastTrade</stp>
        <stp/>
        <stp>T</stp>
        <tr r="C438" s="1"/>
      </tp>
      <tp>
        <v>93.16</v>
        <stp/>
        <stp>ContractData</stp>
        <stp>S.OKE</stp>
        <stp>LastTrade</stp>
        <stp/>
        <stp>T</stp>
        <tr r="C350" s="1"/>
      </tp>
      <tp>
        <v>41.7</v>
        <stp/>
        <stp>ContractData</stp>
        <stp>S.NKE</stp>
        <stp>LastTrade</stp>
        <stp/>
        <stp>T</stp>
        <tr r="C335" s="1"/>
      </tp>
      <tp>
        <v>254.39000000000001</v>
        <stp/>
        <stp>ContractData</stp>
        <stp>S.PKG</stp>
        <stp>LastTrade</stp>
        <stp/>
        <stp>T</stp>
        <tr r="R32" s="2"/>
        <tr r="C369" s="1"/>
      </tp>
      <tp>
        <v>110.25</v>
        <stp/>
        <stp>ContractData</stp>
        <stp>S.RVTY</stp>
        <stp>Low</stp>
        <stp/>
        <stp>T</stp>
        <tr r="H401" s="1"/>
      </tp>
      <tp>
        <v>6197995.7321253298</v>
        <stp/>
        <stp>StudyData</stp>
        <stp>S.LUV</stp>
        <stp>MA</stp>
        <stp>InputChoice=Vol,MAType=Sim,Period=21</stp>
        <stp>MA</stp>
        <stp>D</stp>
        <stp>-1</stp>
        <stp>all</stp>
        <stp/>
        <stp/>
        <stp/>
        <stp>T</stp>
        <tr r="N292" s="1"/>
      </tp>
      <tp>
        <v>49.96</v>
        <stp/>
        <stp>ContractData</stp>
        <stp>S.MKC</stp>
        <stp>LastTrade</stp>
        <stp/>
        <stp>T</stp>
        <tr r="C309" s="1"/>
      </tp>
      <tp>
        <v>3772821.6513783298</v>
        <stp/>
        <stp>StudyData</stp>
        <stp>S.DUK</stp>
        <stp>MA</stp>
        <stp>InputChoice=Vol,MAType=Sim,Period=21</stp>
        <stp>MA</stp>
        <stp>D</stp>
        <stp>-1</stp>
        <stp>all</stp>
        <stp/>
        <stp/>
        <stp/>
        <stp>T</stp>
        <tr r="N149" s="1"/>
      </tp>
      <tp>
        <v>232.43</v>
        <stp/>
        <stp>ContractData</stp>
        <stp>S.ROST</stp>
        <stp>Low</stp>
        <stp/>
        <stp>T</stp>
        <tr r="H398" s="1"/>
      </tp>
      <tp>
        <v>1354366.876757476</v>
        <stp/>
        <stp>StudyData</stp>
        <stp>S.HUM</stp>
        <stp>MA</stp>
        <stp>InputChoice=Vol,MAType=Sim,Period=21</stp>
        <stp>MA</stp>
        <stp>D</stp>
        <stp>-1</stp>
        <stp>all</stp>
        <stp/>
        <stp/>
        <stp/>
        <stp>T</stp>
        <tr r="N239" s="1"/>
      </tp>
      <tp>
        <v>2794394.2651610002</v>
        <stp/>
        <stp>StudyData</stp>
        <stp>S.YUM</stp>
        <stp>MA</stp>
        <stp>InputChoice=Vol,MAType=Sim,Period=21</stp>
        <stp>MA</stp>
        <stp>D</stp>
        <stp>-1</stp>
        <stp>all</stp>
        <stp/>
        <stp/>
        <stp/>
        <stp>T</stp>
        <tr r="N501" s="1"/>
      </tp>
      <tp>
        <v>1410424.6872894289</v>
        <stp/>
        <stp>StudyData</stp>
        <stp>S.NUE</stp>
        <stp>MA</stp>
        <stp>InputChoice=Vol,MAType=Sim,Period=21</stp>
        <stp>MA</stp>
        <stp>D</stp>
        <stp>-1</stp>
        <stp>all</stp>
        <stp/>
        <stp/>
        <stp/>
        <stp>T</stp>
        <tr r="N342" s="1"/>
      </tp>
      <tp>
        <v>57.25</v>
        <stp/>
        <stp>ContractData</stp>
        <stp>S.BKR</stp>
        <stp>LastTrade</stp>
        <stp/>
        <stp>T</stp>
        <tr r="C64" s="1"/>
      </tp>
      <tp>
        <v>99.36</v>
        <stp/>
        <stp>ContractData</stp>
        <stp>S.KKR</stp>
        <stp>LastTrade</stp>
        <stp/>
        <stp>T</stp>
        <tr r="C271" s="1"/>
      </tp>
      <tp>
        <v>654.05000000000007</v>
        <stp/>
        <stp>ContractData</stp>
        <stp>S.REGN</stp>
        <stp>Low</stp>
        <stp/>
        <stp>T</stp>
        <tr r="H390" s="1"/>
      </tp>
      <tp>
        <v>280.40285714290002</v>
        <stp/>
        <stp>StudyData</stp>
        <stp>S.LH</stp>
        <stp>MA</stp>
        <stp>InputChoice=Close,MAType=Sim,Period=21</stp>
        <stp>MA</stp>
        <stp>D</stp>
        <stp/>
        <stp>all</stp>
        <stp/>
        <stp/>
        <stp/>
        <stp>T</stp>
        <tr r="P281" s="1"/>
      </tp>
      <tp>
        <v>2353769.3709900002</v>
        <stp/>
        <stp>ContractData</stp>
        <stp>S.PGR</stp>
        <stp>T_CVol</stp>
        <stp/>
        <stp>T</stp>
        <tr r="M366" s="1"/>
      </tp>
      <tp>
        <v>2887931.3072500001</v>
        <stp/>
        <stp>ContractData</stp>
        <stp>S.PNR</stp>
        <stp>T_CVol</stp>
        <stp/>
        <stp>T</stp>
        <tr r="M374" s="1"/>
      </tp>
      <tp>
        <v>777531.08362399996</v>
        <stp/>
        <stp>ContractData</stp>
        <stp>S.PWR</stp>
        <stp>T_CVol</stp>
        <stp/>
        <stp>T</stp>
        <tr r="M384" s="1"/>
      </tp>
      <tp>
        <v>2872037.1910259998</v>
        <stp/>
        <stp>ContractData</stp>
        <stp>S.VTR</stp>
        <stp>T_CVol</stp>
        <stp/>
        <stp>T</stp>
        <tr r="M477" s="1"/>
      </tp>
      <tp>
        <v>2231019.0168229998</v>
        <stp/>
        <stp>ContractData</stp>
        <stp>S.UDR</stp>
        <stp>T_CVol</stp>
        <stp/>
        <stp>T</stp>
        <tr r="M458" s="1"/>
      </tp>
      <tp>
        <v>2945193.1463990002</v>
        <stp/>
        <stp>ContractData</stp>
        <stp>S.TER</stp>
        <stp>T_CVol</stp>
        <stp/>
        <stp>T</stp>
        <tr r="M434" s="1"/>
      </tp>
      <tp>
        <v>1485908.4057529999</v>
        <stp/>
        <stp>ContractData</stp>
        <stp>S.TPR</stp>
        <stp>T_CVol</stp>
        <stp/>
        <stp>T</stp>
        <tr r="M442" s="1"/>
      </tp>
      <tp>
        <v>852416.05799400003</v>
        <stp/>
        <stp>ContractData</stp>
        <stp>S.COR</stp>
        <stp>T_CVol</stp>
        <stp/>
        <stp>T</stp>
        <tr r="M110" s="1"/>
      </tp>
      <tp>
        <v>9878858.7693210002</v>
        <stp/>
        <stp>ContractData</stp>
        <stp>S.BKR</stp>
        <stp>T_CVol</stp>
        <stp/>
        <stp>T</stp>
        <tr r="M64" s="1"/>
      </tp>
      <tp>
        <v>3744174.8082809998</v>
        <stp/>
        <stp>ContractData</stp>
        <stp>S.EMR</stp>
        <stp>T_CVol</stp>
        <stp/>
        <stp>T</stp>
        <tr r="M164" s="1"/>
      </tp>
      <tp>
        <v>1832328.371337</v>
        <stp/>
        <stp>ContractData</stp>
        <stp>S.ETR</stp>
        <stp>T_CVol</stp>
        <stp/>
        <stp>T</stp>
        <tr r="M173" s="1"/>
      </tp>
      <tp>
        <v>5065491.7109430004</v>
        <stp/>
        <stp>ContractData</stp>
        <stp>S.EQR</stp>
        <stp>T_CVol</stp>
        <stp/>
        <stp>T</stp>
        <tr r="M167" s="1"/>
      </tp>
      <tp>
        <v>1048430.784856</v>
        <stp/>
        <stp>ContractData</stp>
        <stp>S.EXR</stp>
        <stp>T_CVol</stp>
        <stp/>
        <stp>T</stp>
        <tr r="M180" s="1"/>
      </tp>
      <tp>
        <v>10764776.270291001</v>
        <stp/>
        <stp>ContractData</stp>
        <stp>S.DLR</stp>
        <stp>T_CVol</stp>
        <stp/>
        <stp>T</stp>
        <tr r="F30" s="2"/>
        <tr r="M141" s="1"/>
      </tp>
      <tp>
        <v>6849490.4582839999</v>
        <stp/>
        <stp>ContractData</stp>
        <stp>S.DHR</stp>
        <stp>T_CVol</stp>
        <stp/>
        <stp>T</stp>
        <tr r="M139" s="1"/>
      </tp>
      <tp>
        <v>3867097.5622470002</v>
        <stp/>
        <stp>ContractData</stp>
        <stp>S.KKR</stp>
        <stp>T_CVol</stp>
        <stp/>
        <stp>T</stp>
        <tr r="M271" s="1"/>
      </tp>
      <tp>
        <v>29645.263908000001</v>
        <stp/>
        <stp>ContractData</stp>
        <stp>S.NVR</stp>
        <stp>T_CVol</stp>
        <stp/>
        <stp>T</stp>
        <tr r="M344" s="1"/>
      </tp>
      <tp>
        <v>1231813.7494880001</v>
        <stp/>
        <stp>ContractData</stp>
        <stp>S.MAR</stp>
        <stp>T_CVol</stp>
        <stp/>
        <stp>T</stp>
        <tr r="M298" s="1"/>
      </tp>
      <tp>
        <v>8778126.2040551901</v>
        <stp/>
        <stp>StudyData</stp>
        <stp>S.CVX</stp>
        <stp>MA</stp>
        <stp>InputChoice=Vol,MAType=Sim,Period=21</stp>
        <stp>MA</stp>
        <stp>D</stp>
        <stp>-1</stp>
        <stp>all</stp>
        <stp/>
        <stp/>
        <stp/>
        <stp>T</stp>
        <tr r="N127" s="1"/>
      </tp>
      <tp>
        <v>128.75</v>
        <stp/>
        <stp>ContractData</stp>
        <stp>S.PHM</stp>
        <stp>LastTrade</stp>
        <stp/>
        <stp>T</stp>
        <tr r="C368" s="1"/>
      </tp>
      <tp>
        <v>714001.85754609504</v>
        <stp/>
        <stp>StudyData</stp>
        <stp>S.AVY</stp>
        <stp>MA</stp>
        <stp>InputChoice=Vol,MAType=Sim,Period=21</stp>
        <stp>MA</stp>
        <stp>D</stp>
        <stp>-1</stp>
        <stp>all</stp>
        <stp/>
        <stp/>
        <stp/>
        <stp>T</stp>
        <tr r="N48" s="1"/>
      </tp>
      <tp>
        <v>4894262.8829527199</v>
        <stp/>
        <stp>StudyData</stp>
        <stp>S.IVZ</stp>
        <stp>MA</stp>
        <stp>InputChoice=Vol,MAType=Sim,Period=21</stp>
        <stp>MA</stp>
        <stp>D</stp>
        <stp>-1</stp>
        <stp>all</stp>
        <stp/>
        <stp/>
        <stp/>
        <stp>T</stp>
        <tr r="N258" s="1"/>
      </tp>
      <tp>
        <v>146.76</v>
        <stp/>
        <stp>ContractData</stp>
        <stp>S.DHI</stp>
        <stp>LastTrade</stp>
        <stp/>
        <stp>T</stp>
        <tr r="C138" s="1"/>
      </tp>
      <tp>
        <v>97.64</v>
        <stp/>
        <stp>ContractData</stp>
        <stp>S.CHD</stp>
        <stp>LastTrade</stp>
        <stp/>
        <stp>T</stp>
        <tr r="C90" s="1"/>
      </tp>
      <tp>
        <v>29964.7347981905</v>
        <stp/>
        <stp>StudyData</stp>
        <stp>S.NVR</stp>
        <stp>MA</stp>
        <stp>InputChoice=Vol,MAType=Sim,Period=21</stp>
        <stp>MA</stp>
        <stp>D</stp>
        <stp>-1</stp>
        <stp>all</stp>
        <stp/>
        <stp/>
        <stp/>
        <stp>T</stp>
        <tr r="N344" s="1"/>
      </tp>
      <tp>
        <v>4679573.0380788101</v>
        <stp/>
        <stp>StudyData</stp>
        <stp>S.LVS</stp>
        <stp>MA</stp>
        <stp>InputChoice=Vol,MAType=Sim,Period=21</stp>
        <stp>MA</stp>
        <stp>D</stp>
        <stp>-1</stp>
        <stp>all</stp>
        <stp/>
        <stp/>
        <stp/>
        <stp>T</stp>
        <tr r="N293" s="1"/>
      </tp>
      <tp>
        <v>7614232.9522346696</v>
        <stp/>
        <stp>StudyData</stp>
        <stp>S.CVS</stp>
        <stp>MA</stp>
        <stp>InputChoice=Vol,MAType=Sim,Period=21</stp>
        <stp>MA</stp>
        <stp>D</stp>
        <stp>-1</stp>
        <stp>all</stp>
        <stp/>
        <stp/>
        <stp/>
        <stp>T</stp>
        <tr r="N126" s="1"/>
      </tp>
      <tp>
        <v>25.67</v>
        <stp/>
        <stp>ContractData</stp>
        <stp>S.KHC</stp>
        <stp>LastTrade</stp>
        <stp/>
        <stp>T</stp>
        <tr r="C269" s="1"/>
      </tp>
      <tp>
        <v>300.20999999999998</v>
        <stp/>
        <stp>ContractData</stp>
        <stp>S.LHX</stp>
        <stp>LastTrade</stp>
        <stp/>
        <stp>T</stp>
        <tr r="C282" s="1"/>
      </tp>
      <tp>
        <v>12083669.008910861</v>
        <stp/>
        <stp>StudyData</stp>
        <stp>S.DVN</stp>
        <stp>MA</stp>
        <stp>InputChoice=Vol,MAType=Sim,Period=21</stp>
        <stp>MA</stp>
        <stp>D</stp>
        <stp>-1</stp>
        <stp>all</stp>
        <stp/>
        <stp/>
        <stp/>
        <stp>T</stp>
        <tr r="N151" s="1"/>
      </tp>
      <tp>
        <v>165.77</v>
        <stp/>
        <stp>ContractData</stp>
        <stp>S.QCOM</stp>
        <stp>Low</stp>
        <stp/>
        <stp>T</stp>
        <tr r="H387" s="1"/>
      </tp>
      <tp>
        <v>769413.817875762</v>
        <stp/>
        <stp>StudyData</stp>
        <stp>S.DVA</stp>
        <stp>MA</stp>
        <stp>InputChoice=Vol,MAType=Sim,Period=21</stp>
        <stp>MA</stp>
        <stp>D</stp>
        <stp>-1</stp>
        <stp>all</stp>
        <stp/>
        <stp/>
        <stp/>
        <stp>T</stp>
        <tr r="N150" s="1"/>
      </tp>
      <tp>
        <v>921320.43867552397</v>
        <stp/>
        <stp>StudyData</stp>
        <stp>S.AVB</stp>
        <stp>MA</stp>
        <stp>InputChoice=Vol,MAType=Sim,Period=21</stp>
        <stp>MA</stp>
        <stp>D</stp>
        <stp>-1</stp>
        <stp>all</stp>
        <stp/>
        <stp/>
        <stp/>
        <stp>T</stp>
        <tr r="N46" s="1"/>
      </tp>
      <tp>
        <v>317.51</v>
        <stp/>
        <stp>ContractData</stp>
        <stp>S.SHW</stp>
        <stp>LastTrade</stp>
        <stp/>
        <stp>T</stp>
        <tr r="C405" s="1"/>
      </tp>
      <tp>
        <v>191.5</v>
        <stp/>
        <stp>ContractData</stp>
        <stp>S.DHR</stp>
        <stp>LastTrade</stp>
        <stp/>
        <stp>T</stp>
        <tr r="C139" s="1"/>
      </tp>
      <tp>
        <v>155.75</v>
        <stp/>
        <stp>ContractData</stp>
        <stp>S.UHS</stp>
        <stp>LastTrade</stp>
        <stp/>
        <stp>T</stp>
        <tr r="C459" s="1"/>
      </tp>
      <tp>
        <v>34895726.564527102</v>
        <stp/>
        <stp>StudyData</stp>
        <stp>S.GOOGL</stp>
        <stp>MA</stp>
        <stp>InputChoice=Vol,MAType=Sim,Period=21</stp>
        <stp>MA</stp>
        <stp>D</stp>
        <stp>-1</stp>
        <stp>all</stp>
        <stp/>
        <stp/>
        <stp/>
        <stp>T</stp>
        <tr r="N215" s="1"/>
      </tp>
      <tp>
        <v>528.63190476190005</v>
        <stp/>
        <stp>StudyData</stp>
        <stp>S.MA</stp>
        <stp>MA</stp>
        <stp>InputChoice=Close,MAType=Sim,Period=21</stp>
        <stp>MA</stp>
        <stp>D</stp>
        <stp/>
        <stp>all</stp>
        <stp/>
        <stp/>
        <stp/>
        <stp>T</stp>
        <tr r="P296" s="1"/>
      </tp>
      <tp>
        <v>72.521904761900004</v>
        <stp/>
        <stp>StudyData</stp>
        <stp>S.MO</stp>
        <stp>MA</stp>
        <stp>InputChoice=Close,MAType=Sim,Period=21</stp>
        <stp>MA</stp>
        <stp>D</stp>
        <stp/>
        <stp>all</stp>
        <stp/>
        <stp/>
        <stp/>
        <stp>T</stp>
        <tr r="P313" s="1"/>
      </tp>
      <tp>
        <v>1602667.8581729999</v>
        <stp/>
        <stp>ContractData</stp>
        <stp>S.UHS</stp>
        <stp>T_CVol</stp>
        <stp/>
        <stp>T</stp>
        <tr r="M459" s="1"/>
      </tp>
      <tp>
        <v>3881075.1158500002</v>
        <stp/>
        <stp>ContractData</stp>
        <stp>S.UPS</stp>
        <stp>T_CVol</stp>
        <stp/>
        <stp>T</stp>
        <tr r="M463" s="1"/>
      </tp>
      <tp>
        <v>5098555.5841889996</v>
        <stp/>
        <stp>ContractData</stp>
        <stp>S.ZTS</stp>
        <stp>T_CVol</stp>
        <stp/>
        <stp>T</stp>
        <tr r="M504" s="1"/>
      </tp>
      <tp>
        <v>4168770.2466259999</v>
        <stp/>
        <stp>ContractData</stp>
        <stp>S.CMS</stp>
        <stp>T_CVol</stp>
        <stp/>
        <stp>T</stp>
        <tr r="M102" s="1"/>
      </tp>
      <tp>
        <v>5370540.9200590001</v>
        <stp/>
        <stp>ContractData</stp>
        <stp>S.CVS</stp>
        <stp>T_CVol</stp>
        <stp/>
        <stp>T</stp>
        <tr r="M126" s="1"/>
      </tp>
      <tp>
        <v>6998085.9113189997</v>
        <stp/>
        <stp>ContractData</stp>
        <stp>S.AES</stp>
        <stp>T_CVol</stp>
        <stp/>
        <stp>T</stp>
        <tr r="M16" s="1"/>
      </tp>
      <tp>
        <v>1507664.2430370001</v>
        <stp/>
        <stp>ContractData</stp>
        <stp>S.AOS</stp>
        <stp>T_CVol</stp>
        <stp/>
        <stp>T</stp>
        <tr r="M36" s="1"/>
      </tp>
      <tp>
        <v>10579025.704384999</v>
        <stp/>
        <stp>ContractData</stp>
        <stp>S.GIS</stp>
        <stp>T_CVol</stp>
        <stp/>
        <stp>T</stp>
        <tr r="M209" s="1"/>
      </tp>
      <tp>
        <v>824166.75337100006</v>
        <stp/>
        <stp>ContractData</stp>
        <stp>S.FDS</stp>
        <stp>T_CVol</stp>
        <stp/>
        <stp>T</stp>
        <tr r="M185" s="1"/>
      </tp>
      <tp>
        <v>4448434.5761930002</v>
        <stp/>
        <stp>ContractData</stp>
        <stp>S.FIS</stp>
        <stp>T_CVol</stp>
        <stp/>
        <stp>T</stp>
        <tr r="M191" s="1"/>
      </tp>
      <tp>
        <v>513123.231202</v>
        <stp/>
        <stp>ContractData</stp>
        <stp>S.ESS</stp>
        <stp>T_CVol</stp>
        <stp/>
        <stp>T</stp>
        <tr r="M171" s="1"/>
      </tp>
      <tp>
        <v>12153054.384663001</v>
        <stp/>
        <stp>ContractData</stp>
        <stp>S.DIS</stp>
        <stp>T_CVol</stp>
        <stp/>
        <stp>T</stp>
        <tr r="M140" s="1"/>
      </tp>
      <tp>
        <v>1675861.579258</v>
        <stp/>
        <stp>ContractData</stp>
        <stp>S.HAS</stp>
        <stp>T_CVol</stp>
        <stp/>
        <stp>T</stp>
        <tr r="M222" s="1"/>
      </tp>
      <tp>
        <v>759200.51453199994</v>
        <stp/>
        <stp>ContractData</stp>
        <stp>S.NWS</stp>
        <stp>T_CVol</stp>
        <stp/>
        <stp>T</stp>
        <tr r="M345" s="1"/>
      </tp>
      <tp>
        <v>1867555.5021200001</v>
        <stp/>
        <stp>ContractData</stp>
        <stp>S.MAS</stp>
        <stp>T_CVol</stp>
        <stp/>
        <stp>T</stp>
        <tr r="M299" s="1"/>
      </tp>
      <tp>
        <v>6457252.1455119997</v>
        <stp/>
        <stp>ContractData</stp>
        <stp>S.MOS</stp>
        <stp>T_CVol</stp>
        <stp/>
        <stp>T</stp>
        <tr r="M314" s="1"/>
      </tp>
      <tp>
        <v>5991464.1182519998</v>
        <stp/>
        <stp>ContractData</stp>
        <stp>S.LVS</stp>
        <stp>T_CVol</stp>
        <stp/>
        <stp>T</stp>
        <tr r="M293" s="1"/>
      </tp>
      <tp>
        <v>217.7580952381</v>
        <stp/>
        <stp>StudyData</stp>
        <stp>S.MS</stp>
        <stp>MA</stp>
        <stp>InputChoice=Close,MAType=Sim,Period=21</stp>
        <stp>MA</stp>
        <stp>D</stp>
        <stp/>
        <stp>all</stp>
        <stp/>
        <stp/>
        <stp/>
        <stp>T</stp>
        <tr r="P321" s="1"/>
      </tp>
      <tp>
        <v>987.12571428570004</v>
        <stp/>
        <stp>StudyData</stp>
        <stp>S.MU</stp>
        <stp>MA</stp>
        <stp>InputChoice=Close,MAType=Sim,Period=21</stp>
        <stp>MA</stp>
        <stp>D</stp>
        <stp/>
        <stp>all</stp>
        <stp/>
        <stp/>
        <stp/>
        <stp>T</stp>
        <tr r="P327" s="1"/>
      </tp>
      <tp>
        <v>9.0019047619000006</v>
        <stp/>
        <stp>StudyData</stp>
        <stp>ATR(S.AAPL,MAType:=Sim,Period:=21)</stp>
        <stp>Bar</stp>
        <stp/>
        <stp>Close</stp>
        <stp>D</stp>
        <stp/>
        <stp/>
        <stp/>
        <stp/>
        <stp/>
        <stp>T</stp>
        <tr r="O3" s="1"/>
      </tp>
      <tp>
        <v>2.1557142856999998</v>
        <stp/>
        <stp>StudyData</stp>
        <stp>ATR(S.CARR,MAType:=Sim,Period:=21)</stp>
        <stp>Bar</stp>
        <stp/>
        <stp>Close</stp>
        <stp>D</stp>
        <stp/>
        <stp/>
        <stp/>
        <stp/>
        <stp/>
        <stp>T</stp>
        <tr r="O77" s="1"/>
      </tp>
      <tp>
        <v>28.314285714299999</v>
        <stp/>
        <stp>StudyData</stp>
        <stp>ATR(S.CASY,MAType:=Sim,Period:=21)</stp>
        <stp>Bar</stp>
        <stp/>
        <stp>Close</stp>
        <stp>D</stp>
        <stp/>
        <stp/>
        <stp/>
        <stp/>
        <stp/>
        <stp>T</stp>
        <tr r="O78" s="1"/>
      </tp>
      <tp>
        <v>1.38</v>
        <stp/>
        <stp>StudyData</stp>
        <stp>ATR(S.FAST,MAType:=Sim,Period:=21)</stp>
        <stp>Bar</stp>
        <stp/>
        <stp>Close</stp>
        <stp>D</stp>
        <stp/>
        <stp/>
        <stp/>
        <stp/>
        <stp/>
        <stp>T</stp>
        <tr r="O183" s="1"/>
      </tp>
      <tp>
        <v>8.0823809523999994</v>
        <stp/>
        <stp>StudyData</stp>
        <stp>ATR(S.DASH,MAType:=Sim,Period:=21)</stp>
        <stp>Bar</stp>
        <stp/>
        <stp>Close</stp>
        <stp>D</stp>
        <stp/>
        <stp/>
        <stp/>
        <stp/>
        <stp/>
        <stp>T</stp>
        <tr r="O130" s="1"/>
      </tp>
      <tp>
        <v>3.4304761904999999</v>
        <stp/>
        <stp>StudyData</stp>
        <stp>ATR(S.PAYX,MAType:=Sim,Period:=21)</stp>
        <stp>Bar</stp>
        <stp/>
        <stp>Close</stp>
        <stp>D</stp>
        <stp/>
        <stp/>
        <stp/>
        <stp/>
        <stp/>
        <stp>T</stp>
        <tr r="O358" s="1"/>
      </tp>
      <tp>
        <v>1.5347619048000001</v>
        <stp/>
        <stp>StudyData</stp>
        <stp>ATR(S.BALL,MAType:=Sim,Period:=21)</stp>
        <stp>Bar</stp>
        <stp/>
        <stp>Close</stp>
        <stp>D</stp>
        <stp/>
        <stp/>
        <stp/>
        <stp/>
        <stp/>
        <stp>T</stp>
        <tr r="O55" s="1"/>
      </tp>
      <tp>
        <v>17.7833333333</v>
        <stp/>
        <stp>StudyData</stp>
        <stp>ATR(S.PANW,MAType:=Sim,Period:=21)</stp>
        <stp>Bar</stp>
        <stp/>
        <stp>Close</stp>
        <stp>D</stp>
        <stp/>
        <stp/>
        <stp/>
        <stp/>
        <stp/>
        <stp>T</stp>
        <tr r="O357" s="1"/>
      </tp>
      <tp>
        <v>5.3090476190000002</v>
        <stp/>
        <stp>StudyData</stp>
        <stp>ATR(S.FANG,MAType:=Sim,Period:=21)</stp>
        <stp>Bar</stp>
        <stp/>
        <stp>Close</stp>
        <stp>D</stp>
        <stp/>
        <stp/>
        <stp/>
        <stp/>
        <stp/>
        <stp>T</stp>
        <tr r="O182" s="1"/>
      </tp>
      <tp>
        <v>26.1</v>
        <stp/>
        <stp>ContractData</stp>
        <stp>S.KIM</stp>
        <stp>LastTrade</stp>
        <stp/>
        <stp>T</stp>
        <tr r="C270" s="1"/>
      </tp>
      <tp>
        <v>512.28</v>
        <stp/>
        <stp>ContractData</stp>
        <stp>S.LIN</stp>
        <stp>LastTrade</stp>
        <stp/>
        <stp>T</stp>
        <tr r="C284" s="1"/>
      </tp>
      <tp>
        <v>55.22</v>
        <stp/>
        <stp>ContractData</stp>
        <stp>S.PYPL</stp>
        <stp>Low</stp>
        <stp/>
        <stp>T</stp>
        <tr r="H385" s="1"/>
      </tp>
      <tp>
        <v>287.59000000000003</v>
        <stp/>
        <stp>ContractData</stp>
        <stp>S.HII</stp>
        <stp>LastTrade</stp>
        <stp/>
        <stp>T</stp>
        <tr r="C227" s="1"/>
      </tp>
      <tp>
        <v>541.13</v>
        <stp/>
        <stp>ContractData</stp>
        <stp>S.LII</stp>
        <stp>LastTrade</stp>
        <stp/>
        <stp>T</stp>
        <tr r="C283" s="1"/>
      </tp>
      <tp>
        <v>8.17</v>
        <stp/>
        <stp>ContractData</stp>
        <stp>S.PSKY</stp>
        <stp>Low</stp>
        <stp/>
        <stp>T</stp>
        <tr r="H381" s="1"/>
      </tp>
      <tp>
        <v>1272144.3036791901</v>
        <stp/>
        <stp>StudyData</stp>
        <stp>S.PWR</stp>
        <stp>MA</stp>
        <stp>InputChoice=Vol,MAType=Sim,Period=21</stp>
        <stp>MA</stp>
        <stp>D</stp>
        <stp>-1</stp>
        <stp>all</stp>
        <stp/>
        <stp/>
        <stp/>
        <stp>T</stp>
        <tr r="N384" s="1"/>
      </tp>
      <tp>
        <v>79.06</v>
        <stp/>
        <stp>ContractData</stp>
        <stp>S.AIG</stp>
        <stp>LastTrade</stp>
        <stp/>
        <stp>T</stp>
        <tr r="C18" s="1"/>
      </tp>
      <tp>
        <v>140.53</v>
        <stp/>
        <stp>ContractData</stp>
        <stp>S.HIG</stp>
        <stp>LastTrade</stp>
        <stp/>
        <stp>T</stp>
        <tr r="C226" s="1"/>
      </tp>
      <tp>
        <v>1502403.3780513811</v>
        <stp/>
        <stp>StudyData</stp>
        <stp>S.NWS</stp>
        <stp>MA</stp>
        <stp>InputChoice=Vol,MAType=Sim,Period=21</stp>
        <stp>MA</stp>
        <stp>D</stp>
        <stp>-1</stp>
        <stp>all</stp>
        <stp/>
        <stp/>
        <stp/>
        <stp>T</stp>
        <tr r="N345" s="1"/>
      </tp>
      <tp>
        <v>324826.70220128598</v>
        <stp/>
        <stp>StudyData</stp>
        <stp>S.GWW</stp>
        <stp>MA</stp>
        <stp>InputChoice=Vol,MAType=Sim,Period=21</stp>
        <stp>MA</stp>
        <stp>D</stp>
        <stp>-1</stp>
        <stp>all</stp>
        <stp/>
        <stp/>
        <stp/>
        <stp>T</stp>
        <tr r="N220" s="1"/>
      </tp>
      <tp>
        <v>2111051.168204667</v>
        <stp/>
        <stp>StudyData</stp>
        <stp>S.AWK</stp>
        <stp>MA</stp>
        <stp>InputChoice=Vol,MAType=Sim,Period=21</stp>
        <stp>MA</stp>
        <stp>D</stp>
        <stp>-1</stp>
        <stp>all</stp>
        <stp/>
        <stp/>
        <stp/>
        <stp>T</stp>
        <tr r="N49" s="1"/>
      </tp>
      <tp>
        <v>1516979.8573473331</v>
        <stp/>
        <stp>StudyData</stp>
        <stp>S.SWK</stp>
        <stp>MA</stp>
        <stp>InputChoice=Vol,MAType=Sim,Period=21</stp>
        <stp>MA</stp>
        <stp>D</stp>
        <stp>-1</stp>
        <stp>all</stp>
        <stp/>
        <stp/>
        <stp/>
        <stp>T</stp>
        <tr r="N423" s="1"/>
      </tp>
      <tp>
        <v>79.75</v>
        <stp/>
        <stp>ContractData</stp>
        <stp>S.EIX</stp>
        <stp>LastTrade</stp>
        <stp/>
        <stp>T</stp>
        <tr r="C160" s="1"/>
      </tp>
      <tp>
        <v>1733.6000000000001</v>
        <stp/>
        <stp>ContractData</stp>
        <stp>S.FIX</stp>
        <stp>LastTrade</stp>
        <stp/>
        <stp>T</stp>
        <tr r="C194" s="1"/>
      </tp>
      <tp>
        <v>158.31</v>
        <stp/>
        <stp>ContractData</stp>
        <stp>S.PODD</stp>
        <stp>Low</stp>
        <stp/>
        <stp>T</stp>
        <tr r="H376" s="1"/>
      </tp>
      <tp>
        <v>3084839.2560796202</v>
        <stp/>
        <stp>StudyData</stp>
        <stp>S.HWM</stp>
        <stp>MA</stp>
        <stp>InputChoice=Vol,MAType=Sim,Period=21</stp>
        <stp>MA</stp>
        <stp>D</stp>
        <stp>-1</stp>
        <stp>all</stp>
        <stp/>
        <stp/>
        <stp/>
        <stp>T</stp>
        <tr r="N240" s="1"/>
      </tp>
      <tp>
        <v>276.94</v>
        <stp/>
        <stp>ContractData</stp>
        <stp>S.AIZ</stp>
        <stp>LastTrade</stp>
        <stp/>
        <stp>T</stp>
        <tr r="C19" s="1"/>
      </tp>
      <tp>
        <v>122.02</v>
        <stp/>
        <stp>ContractData</stp>
        <stp>S.PLTR</stp>
        <stp>Low</stp>
        <stp/>
        <stp>T</stp>
        <tr r="H371" s="1"/>
      </tp>
      <tp>
        <v>130.44999999999999</v>
        <stp/>
        <stp>ContractData</stp>
        <stp>S.PCAR</stp>
        <stp>Low</stp>
        <stp/>
        <stp>T</stp>
        <tr r="H359" s="1"/>
      </tp>
      <tp>
        <v>321.69</v>
        <stp/>
        <stp>ContractData</stp>
        <stp>S.PANW</stp>
        <stp>Low</stp>
        <stp/>
        <stp>T</stp>
        <tr r="H357" s="1"/>
      </tp>
      <tp>
        <v>110.64</v>
        <stp/>
        <stp>ContractData</stp>
        <stp>S.PAYX</stp>
        <stp>Low</stp>
        <stp/>
        <stp>T</stp>
        <tr r="H358" s="1"/>
      </tp>
      <tp>
        <v>94.850000000000009</v>
        <stp/>
        <stp>ContractData</stp>
        <stp>S.DIS</stp>
        <stp>LastTrade</stp>
        <stp/>
        <stp>T</stp>
        <tr r="C140" s="1"/>
      </tp>
      <tp>
        <v>36.03</v>
        <stp/>
        <stp>ContractData</stp>
        <stp>S.GIS</stp>
        <stp>LastTrade</stp>
        <stp/>
        <stp>T</stp>
        <tr r="C209" s="1"/>
      </tp>
      <tp>
        <v>41.51</v>
        <stp/>
        <stp>ContractData</stp>
        <stp>S.FIS</stp>
        <stp>LastTrade</stp>
        <stp/>
        <stp>T</stp>
        <tr r="C191" s="1"/>
      </tp>
      <tp>
        <v>30.757619047599999</v>
        <stp/>
        <stp>StudyData</stp>
        <stp>S.RF</stp>
        <stp>MA</stp>
        <stp>InputChoice=Close,MAType=Sim,Period=21</stp>
        <stp>MA</stp>
        <stp>D</stp>
        <stp/>
        <stp>all</stp>
        <stp/>
        <stp/>
        <stp/>
        <stp>T</stp>
        <tr r="P391" s="1"/>
      </tp>
      <tp>
        <v>388.04380952380001</v>
        <stp/>
        <stp>StudyData</stp>
        <stp>S.RL</stp>
        <stp>MA</stp>
        <stp>InputChoice=Close,MAType=Sim,Period=21</stp>
        <stp>MA</stp>
        <stp>D</stp>
        <stp/>
        <stp>all</stp>
        <stp/>
        <stp/>
        <stp/>
        <stp>T</stp>
        <tr r="P393" s="1"/>
      </tp>
      <tp>
        <v>2965526.131538</v>
        <stp/>
        <stp>ContractData</stp>
        <stp>S.RCL</stp>
        <stp>T_CVol</stp>
        <stp/>
        <stp>T</stp>
        <tr r="M388" s="1"/>
      </tp>
      <tp>
        <v>9489802.5434869993</v>
        <stp/>
        <stp>ContractData</stp>
        <stp>S.ROL</stp>
        <stp>T_CVol</stp>
        <stp/>
        <stp>T</stp>
        <tr r="M396" s="1"/>
      </tp>
      <tp>
        <v>13418611.554733999</v>
        <stp/>
        <stp>ContractData</stp>
        <stp>S.PPL</stp>
        <stp>T_CVol</stp>
        <stp/>
        <stp>T</stp>
        <tr r="M378" s="1"/>
      </tp>
      <tp>
        <v>4731188.9519109996</v>
        <stp/>
        <stp>ContractData</stp>
        <stp>S.UAL</stp>
        <stp>T_CVol</stp>
        <stp/>
        <stp>T</stp>
        <tr r="M456" s="1"/>
      </tp>
      <tp>
        <v>2010280.1063570001</v>
        <stp/>
        <stp>ContractData</stp>
        <stp>S.TEL</stp>
        <stp>T_CVol</stp>
        <stp/>
        <stp>T</stp>
        <tr r="M433" s="1"/>
      </tp>
      <tp>
        <v>183536.49345000001</v>
        <stp/>
        <stp>ContractData</stp>
        <stp>S.TPL</stp>
        <stp>T_CVol</stp>
        <stp/>
        <stp>T</stp>
        <tr r="M441" s="1"/>
      </tp>
      <tp>
        <v>570697.73157299997</v>
        <stp/>
        <stp>ContractData</stp>
        <stp>S.TYL</stp>
        <stp>T_CVol</stp>
        <stp/>
        <stp>T</stp>
        <tr r="M455" s="1"/>
      </tp>
      <tp>
        <v>3235520.1798169999</v>
        <stp/>
        <stp>ContractData</stp>
        <stp>S.XEL</stp>
        <stp>T_CVol</stp>
        <stp/>
        <stp>T</stp>
        <tr r="M497" s="1"/>
      </tp>
      <tp>
        <v>1863450.5901319999</v>
        <stp/>
        <stp>ContractData</stp>
        <stp>S.XYL</stp>
        <stp>T_CVol</stp>
        <stp/>
        <stp>T</stp>
        <tr r="M499" s="1"/>
      </tp>
      <tp>
        <v>23020507.478204001</v>
        <stp/>
        <stp>ContractData</stp>
        <stp>S.CCL</stp>
        <stp>T_CVol</stp>
        <stp/>
        <stp>T</stp>
        <tr r="M84" s="1"/>
      </tp>
      <tp>
        <v>476149.60175700003</v>
        <stp/>
        <stp>ContractData</stp>
        <stp>S.CRL</stp>
        <stp>T_CVol</stp>
        <stp/>
        <stp>T</stp>
        <tr r="M116" s="1"/>
      </tp>
      <tp>
        <v>1518624.4357690001</v>
        <stp/>
        <stp>ContractData</stp>
        <stp>S.AFL</stp>
        <stp>T_CVol</stp>
        <stp/>
        <stp>T</stp>
        <tr r="M17" s="1"/>
      </tp>
      <tp>
        <v>1070188.8958429999</v>
        <stp/>
        <stp>ContractData</stp>
        <stp>S.ALL</stp>
        <stp>T_CVol</stp>
        <stp/>
        <stp>T</stp>
        <tr r="M24" s="1"/>
      </tp>
      <tp>
        <v>1155135.978692</v>
        <stp/>
        <stp>ContractData</stp>
        <stp>S.ECL</stp>
        <stp>T_CVol</stp>
        <stp/>
        <stp>T</stp>
        <tr r="M156" s="1"/>
      </tp>
      <tp>
        <v>5461201.0544659998</v>
        <stp/>
        <stp>ContractData</stp>
        <stp>S.DAL</stp>
        <stp>T_CVol</stp>
        <stp/>
        <stp>T</stp>
        <tr r="M129" s="1"/>
      </tp>
      <tp>
        <v>914198.56118900003</v>
        <stp/>
        <stp>ContractData</stp>
        <stp>S.JBL</stp>
        <stp>T_CVol</stp>
        <stp/>
        <stp>T</stp>
        <tr r="M261" s="1"/>
      </tp>
      <tp>
        <v>12702305.063751001</v>
        <stp/>
        <stp>ContractData</stp>
        <stp>S.HAL</stp>
        <stp>T_CVol</stp>
        <stp/>
        <stp>T</stp>
        <tr r="M221" s="1"/>
      </tp>
      <tp>
        <v>2468112.7037909999</v>
        <stp/>
        <stp>ContractData</stp>
        <stp>S.HRL</stp>
        <stp>T_CVol</stp>
        <stp/>
        <stp>T</stp>
        <tr r="M234" s="1"/>
      </tp>
      <tp>
        <v>1384546.122972667</v>
        <stp/>
        <stp>StudyData</stp>
        <stp>S.LHX</stp>
        <stp>MA</stp>
        <stp>InputChoice=Vol,MAType=Sim,Period=21</stp>
        <stp>MA</stp>
        <stp>D</stp>
        <stp>-1</stp>
        <stp>all</stp>
        <stp/>
        <stp/>
        <stp/>
        <stp>T</stp>
        <tr r="N282" s="1"/>
      </tp>
      <tp>
        <v>45.04</v>
        <stp/>
        <stp>ContractData</stp>
        <stp>S.DVN</stp>
        <stp>LastTrade</stp>
        <stp/>
        <stp>T</stp>
        <tr r="C151" s="1"/>
      </tp>
      <tp>
        <v>-2.6881035493158714</v>
        <stp/>
        <stp>ContractData</stp>
        <stp>S.AVGO</stp>
        <stp>PerCentNetLastTrade</stp>
        <stp/>
        <stp>T</stp>
        <tr r="E47" s="1"/>
      </tp>
      <tp>
        <v>0.80213903743315507</v>
        <stp/>
        <stp>ContractData</stp>
        <stp>S.APTV</stp>
        <stp>PerCentNetLastTrade</stp>
        <stp/>
        <stp>T</stp>
        <tr r="E42" s="1"/>
      </tp>
      <tp>
        <v>4.3123350923482846</v>
        <stp/>
        <stp>ContractData</stp>
        <stp>S.ARES</stp>
        <stp>PerCentNetLastTrade</stp>
        <stp/>
        <stp>T</stp>
        <tr r="E44" s="1"/>
      </tp>
      <tp>
        <v>114.75</v>
        <stp/>
        <stp>ContractData</stp>
        <stp>S.ORCL</stp>
        <stp>Low</stp>
        <stp/>
        <stp>T</stp>
        <tr r="H353" s="1"/>
      </tp>
      <tp>
        <v>85.79</v>
        <stp/>
        <stp>ContractData</stp>
        <stp>S.ORLY</stp>
        <stp>Low</stp>
        <stp/>
        <stp>T</stp>
        <tr r="H354" s="1"/>
      </tp>
      <tp>
        <v>6081802.7853490496</v>
        <stp/>
        <stp>StudyData</stp>
        <stp>S.DHR</stp>
        <stp>MA</stp>
        <stp>InputChoice=Vol,MAType=Sim,Period=21</stp>
        <stp>MA</stp>
        <stp>D</stp>
        <stp>-1</stp>
        <stp>all</stp>
        <stp/>
        <stp/>
        <stp/>
        <stp>T</stp>
        <tr r="N139" s="1"/>
      </tp>
      <tp>
        <v>840225.04467342899</v>
        <stp/>
        <stp>StudyData</stp>
        <stp>S.UHS</stp>
        <stp>MA</stp>
        <stp>InputChoice=Vol,MAType=Sim,Period=21</stp>
        <stp>MA</stp>
        <stp>D</stp>
        <stp>-1</stp>
        <stp>all</stp>
        <stp/>
        <stp/>
        <stp/>
        <stp>T</stp>
        <tr r="N459" s="1"/>
      </tp>
      <tp>
        <v>235.44</v>
        <stp/>
        <stp>ContractData</stp>
        <stp>S.DVA</stp>
        <stp>LastTrade</stp>
        <stp/>
        <stp>T</stp>
        <tr r="C150" s="1"/>
      </tp>
      <tp>
        <v>2.1223825980890423</v>
        <stp/>
        <stp>ContractData</stp>
        <stp>S.AXON</stp>
        <stp>PerCentNetLastTrade</stp>
        <stp/>
        <stp>T</stp>
        <tr r="E50" s="1"/>
      </tp>
      <tp>
        <v>189.61</v>
        <stp/>
        <stp>ContractData</stp>
        <stp>S.AVB</stp>
        <stp>LastTrade</stp>
        <stp/>
        <stp>T</stp>
        <tr r="C46" s="1"/>
      </tp>
      <tp>
        <v>70.850000000000009</v>
        <stp/>
        <stp>ContractData</stp>
        <stp>S.OTIS</stp>
        <stp>Low</stp>
        <stp/>
        <stp>T</stp>
        <tr r="H355" s="1"/>
      </tp>
      <tp>
        <v>2423242.2444623802</v>
        <stp/>
        <stp>StudyData</stp>
        <stp>S.SHW</stp>
        <stp>MA</stp>
        <stp>InputChoice=Vol,MAType=Sim,Period=21</stp>
        <stp>MA</stp>
        <stp>D</stp>
        <stp>-1</stp>
        <stp>all</stp>
        <stp/>
        <stp/>
        <stp/>
        <stp>T</stp>
        <tr r="N405" s="1"/>
      </tp>
      <tp>
        <v>6.0988829712023378</v>
        <stp/>
        <stp>ContractData</stp>
        <stp>S.ADBE</stp>
        <stp>PerCentNetLastTrade</stp>
        <stp/>
        <stp>T</stp>
        <tr r="E9" s="1"/>
      </tp>
      <tp>
        <v>2.1874695508136024</v>
        <stp/>
        <stp>ContractData</stp>
        <stp>S.ADSK</stp>
        <stp>PerCentNetLastTrade</stp>
        <stp/>
        <stp>T</stp>
        <tr r="E13" s="1"/>
      </tp>
      <tp>
        <v>2616043.26191981</v>
        <stp/>
        <stp>StudyData</stp>
        <stp>S.DHI</stp>
        <stp>MA</stp>
        <stp>InputChoice=Vol,MAType=Sim,Period=21</stp>
        <stp>MA</stp>
        <stp>D</stp>
        <stp>-1</stp>
        <stp>all</stp>
        <stp/>
        <stp/>
        <stp/>
        <stp>T</stp>
        <tr r="N138" s="1"/>
      </tp>
      <tp>
        <v>194.79</v>
        <stp/>
        <stp>ContractData</stp>
        <stp>S.CVX</stp>
        <stp>LastTrade</stp>
        <stp/>
        <stp>T</stp>
        <tr r="C127" s="1"/>
      </tp>
      <tp>
        <v>3.5316794130448299</v>
        <stp/>
        <stp>ContractData</stp>
        <stp>S.AAPL</stp>
        <stp>PerCentNetLastTrade</stp>
        <stp/>
        <stp>T</stp>
        <tr r="E3" s="1"/>
      </tp>
      <tp>
        <v>160.9</v>
        <stp/>
        <stp>ContractData</stp>
        <stp>S.AVY</stp>
        <stp>LastTrade</stp>
        <stp/>
        <stp>T</stp>
        <tr r="C48" s="1"/>
      </tp>
      <tp>
        <v>1977582.2063178581</v>
        <stp/>
        <stp>StudyData</stp>
        <stp>S.PHM</stp>
        <stp>MA</stp>
        <stp>InputChoice=Vol,MAType=Sim,Period=21</stp>
        <stp>MA</stp>
        <stp>D</stp>
        <stp>-1</stp>
        <stp>all</stp>
        <stp/>
        <stp/>
        <stp/>
        <stp>T</stp>
        <tr r="N368" s="1"/>
      </tp>
      <tp>
        <v>29.93</v>
        <stp/>
        <stp>ContractData</stp>
        <stp>S.IVZ</stp>
        <stp>LastTrade</stp>
        <stp/>
        <stp>T</stp>
        <tr r="C258" s="1"/>
      </tp>
      <tp>
        <v>3.2567432567432566</v>
        <stp/>
        <stp>ContractData</stp>
        <stp>S.ACGL</stp>
        <stp>PerCentNetLastTrade</stp>
        <stp/>
        <stp>T</stp>
        <tr r="E7" s="1"/>
      </tp>
      <tp>
        <v>0.94971197259847429</v>
        <stp/>
        <stp>ContractData</stp>
        <stp>S.ABBV</stp>
        <stp>PerCentNetLastTrade</stp>
        <stp/>
        <stp>T</stp>
        <tr r="E4" s="1"/>
      </tp>
      <tp>
        <v>2.5659664170967509</v>
        <stp/>
        <stp>ContractData</stp>
        <stp>S.ABNB</stp>
        <stp>PerCentNetLastTrade</stp>
        <stp/>
        <stp>T</stp>
        <tr r="E5" s="1"/>
      </tp>
      <tp>
        <v>1.2220726783310902</v>
        <stp/>
        <stp>ContractData</stp>
        <stp>S.AMGN</stp>
        <stp>PerCentNetLastTrade</stp>
        <stp/>
        <stp>T</stp>
        <tr r="E30" s="1"/>
      </tp>
      <tp>
        <v>-4.7174840085287846</v>
        <stp/>
        <stp>ContractData</stp>
        <stp>S.AMAT</stp>
        <stp>PerCentNetLastTrade</stp>
        <stp/>
        <stp>T</stp>
        <tr r="E26" s="1"/>
      </tp>
      <tp>
        <v>4.4804128547970912</v>
        <stp/>
        <stp>ContractData</stp>
        <stp>S.AMCR</stp>
        <stp>PerCentNetLastTrade</stp>
        <stp/>
        <stp>T</stp>
        <tr r="E27" s="1"/>
      </tp>
      <tp>
        <v>-0.66335701446546269</v>
        <stp/>
        <stp>ContractData</stp>
        <stp>S.AMZN</stp>
        <stp>PerCentNetLastTrade</stp>
        <stp/>
        <stp>T</stp>
        <tr r="E33" s="1"/>
      </tp>
      <tp>
        <v>-0.73109843081312409</v>
        <stp/>
        <stp>ContractData</stp>
        <stp>S.ALGN</stp>
        <stp>PerCentNetLastTrade</stp>
        <stp/>
        <stp>T</stp>
        <tr r="E23" s="1"/>
      </tp>
      <tp>
        <v>-0.78281684673610663</v>
        <stp/>
        <stp>ContractData</stp>
        <stp>S.ALLE</stp>
        <stp>PerCentNetLastTrade</stp>
        <stp/>
        <stp>T</stp>
        <tr r="E25" s="1"/>
      </tp>
      <tp>
        <v>-1.483494705849046</v>
        <stp/>
        <stp>ContractData</stp>
        <stp>S.ANET</stp>
        <stp>PerCentNetLastTrade</stp>
        <stp/>
        <stp>T</stp>
        <tr r="E34" s="1"/>
      </tp>
      <tp>
        <v>12843002.37236781</v>
        <stp/>
        <stp>StudyData</stp>
        <stp>S.KHC</stp>
        <stp>MA</stp>
        <stp>InputChoice=Vol,MAType=Sim,Period=21</stp>
        <stp>MA</stp>
        <stp>D</stp>
        <stp>-1</stp>
        <stp>all</stp>
        <stp/>
        <stp/>
        <stp/>
        <stp>T</stp>
        <tr r="N269" s="1"/>
      </tp>
      <tp>
        <v>1725708.2162427141</v>
        <stp/>
        <stp>StudyData</stp>
        <stp>S.CHD</stp>
        <stp>MA</stp>
        <stp>InputChoice=Vol,MAType=Sim,Period=21</stp>
        <stp>MA</stp>
        <stp>D</stp>
        <stp>-1</stp>
        <stp>all</stp>
        <stp/>
        <stp/>
        <stp/>
        <stp>T</stp>
        <tr r="N90" s="1"/>
      </tp>
      <tp>
        <v>6414.67</v>
        <stp/>
        <stp>ContractData</stp>
        <stp>S.NVR</stp>
        <stp>LastTrade</stp>
        <stp/>
        <stp>T</stp>
        <tr r="C344" s="1"/>
      </tp>
      <tp>
        <v>-1.7040129504984238</v>
        <stp/>
        <stp>ContractData</stp>
        <stp>S.AKAM</stp>
        <stp>PerCentNetLastTrade</stp>
        <stp/>
        <stp>T</stp>
        <tr r="E21" s="1"/>
      </tp>
      <tp>
        <v>107.74000000000001</v>
        <stp/>
        <stp>ContractData</stp>
        <stp>S.CVS</stp>
        <stp>LastTrade</stp>
        <stp/>
        <stp>T</stp>
        <tr r="C126" s="1"/>
      </tp>
      <tp>
        <v>46.08</v>
        <stp/>
        <stp>ContractData</stp>
        <stp>S.LVS</stp>
        <stp>LastTrade</stp>
        <stp/>
        <stp>T</stp>
        <tr r="C293" s="1"/>
      </tp>
      <tp>
        <v>228</v>
        <stp/>
        <stp>ContractData</stp>
        <stp>S.ODFL</stp>
        <stp>Low</stp>
        <stp/>
        <stp>T</stp>
        <tr r="H349" s="1"/>
      </tp>
      <tp>
        <v>95.972857142899997</v>
        <stp/>
        <stp>StudyData</stp>
        <stp>S.SO</stp>
        <stp>MA</stp>
        <stp>InputChoice=Close,MAType=Sim,Period=21</stp>
        <stp>MA</stp>
        <stp>D</stp>
        <stp/>
        <stp>all</stp>
        <stp/>
        <stp/>
        <stp/>
        <stp>T</stp>
        <tr r="P412" s="1"/>
      </tp>
      <tp>
        <v>1079646.9679739999</v>
        <stp/>
        <stp>ContractData</stp>
        <stp>S.SJM</stp>
        <stp>T_CVol</stp>
        <stp/>
        <stp>T</stp>
        <tr r="M406" s="1"/>
      </tp>
      <tp>
        <v>1960121.290637</v>
        <stp/>
        <stp>ContractData</stp>
        <stp>S.PHM</stp>
        <stp>T_CVol</stp>
        <stp/>
        <stp>T</stp>
        <tr r="M368" s="1"/>
      </tp>
      <tp>
        <v>750939.51720500004</v>
        <stp/>
        <stp>ContractData</stp>
        <stp>S.WSM</stp>
        <stp>T_CVol</stp>
        <stp/>
        <stp>T</stp>
        <tr r="M492" s="1"/>
      </tp>
      <tp>
        <v>1541405.127811</v>
        <stp/>
        <stp>ContractData</stp>
        <stp>S.YUM</stp>
        <stp>T_CVol</stp>
        <stp/>
        <stp>T</stp>
        <tr r="M501" s="1"/>
      </tp>
      <tp>
        <v>12091569.613721</v>
        <stp/>
        <stp>ContractData</stp>
        <stp>S.XOM</stp>
        <stp>T_CVol</stp>
        <stp/>
        <stp>T</stp>
        <tr r="M498" s="1"/>
      </tp>
      <tp>
        <v>10899068.614991</v>
        <stp/>
        <stp>ContractData</stp>
        <stp>S.CRM</stp>
        <stp>T_CVol</stp>
        <stp/>
        <stp>T</stp>
        <tr r="M117" s="1"/>
      </tp>
      <tp>
        <v>2315467.701262</v>
        <stp/>
        <stp>ContractData</stp>
        <stp>S.ADM</stp>
        <stp>T_CVol</stp>
        <stp/>
        <stp>T</stp>
        <tr r="M11" s="1"/>
      </tp>
      <tp>
        <v>4543947.7496680003</v>
        <stp/>
        <stp>ContractData</stp>
        <stp>S.KIM</stp>
        <stp>T_CVol</stp>
        <stp/>
        <stp>T</stp>
        <tr r="M270" s="1"/>
      </tp>
      <tp>
        <v>7520829.675578</v>
        <stp/>
        <stp>ContractData</stp>
        <stp>S.JPM</stp>
        <stp>T_CVol</stp>
        <stp/>
        <stp>T</stp>
        <tr r="M265" s="1"/>
      </tp>
      <tp>
        <v>10578780.011863001</v>
        <stp/>
        <stp>ContractData</stp>
        <stp>S.IBM</stp>
        <stp>T_CVol</stp>
        <stp/>
        <stp>T</stp>
        <tr r="M242" s="1"/>
      </tp>
      <tp>
        <v>1808153.692458</v>
        <stp/>
        <stp>ContractData</stp>
        <stp>S.IRM</stp>
        <stp>T_CVol</stp>
        <stp/>
        <stp>T</stp>
        <tr r="M254" s="1"/>
      </tp>
      <tp>
        <v>2112534.8417110001</v>
        <stp/>
        <stp>ContractData</stp>
        <stp>S.HWM</stp>
        <stp>T_CVol</stp>
        <stp/>
        <stp>T</stp>
        <tr r="M240" s="1"/>
      </tp>
      <tp>
        <v>740286.34768600005</v>
        <stp/>
        <stp>ContractData</stp>
        <stp>S.HUM</stp>
        <stp>T_CVol</stp>
        <stp/>
        <stp>T</stp>
        <tr r="M239" s="1"/>
      </tp>
      <tp>
        <v>9269698.6277879998</v>
        <stp/>
        <stp>ContractData</stp>
        <stp>S.NEM</stp>
        <stp>T_CVol</stp>
        <stp/>
        <stp>T</stp>
        <tr r="M332" s="1"/>
      </tp>
      <tp>
        <v>2345371.5479939999</v>
        <stp/>
        <stp>ContractData</stp>
        <stp>S.MGM</stp>
        <stp>T_CVol</stp>
        <stp/>
        <stp>T</stp>
        <tr r="M308" s="1"/>
      </tp>
      <tp>
        <v>511927.46338700003</v>
        <stp/>
        <stp>ContractData</stp>
        <stp>S.MLM</stp>
        <stp>T_CVol</stp>
        <stp/>
        <stp>T</stp>
        <tr r="M310" s="1"/>
      </tp>
      <tp>
        <v>4101454.0465779998</v>
        <stp/>
        <stp>ContractData</stp>
        <stp>S.MMM</stp>
        <stp>T_CVol</stp>
        <stp/>
        <stp>T</stp>
        <tr r="M311" s="1"/>
      </tp>
      <tp>
        <v>44.757619047600002</v>
        <stp/>
        <stp>StudyData</stp>
        <stp>S.SW</stp>
        <stp>MA</stp>
        <stp>InputChoice=Close,MAType=Sim,Period=21</stp>
        <stp>MA</stp>
        <stp>D</stp>
        <stp/>
        <stp>all</stp>
        <stp/>
        <stp/>
        <stp/>
        <stp>T</stp>
        <tr r="P422" s="1"/>
      </tp>
      <tp>
        <v>531.46</v>
        <stp/>
        <stp>ContractData</stp>
        <stp>S.MA</stp>
        <stp>Open</stp>
        <stp/>
        <stp>T</stp>
        <tr r="F296" s="1"/>
      </tp>
      <tp>
        <v>72.290000000000006</v>
        <stp/>
        <stp>ContractData</stp>
        <stp>S.MO</stp>
        <stp>Open</stp>
        <stp/>
        <stp>T</stp>
        <tr r="F313" s="1"/>
      </tp>
      <tp>
        <v>959.03</v>
        <stp/>
        <stp>ContractData</stp>
        <stp>S.MU</stp>
        <stp>Open</stp>
        <stp/>
        <stp>T</stp>
        <tr r="F327" s="1"/>
      </tp>
      <tp>
        <v>216.39000000000001</v>
        <stp/>
        <stp>ContractData</stp>
        <stp>S.MS</stp>
        <stp>Open</stp>
        <stp/>
        <stp>T</stp>
        <tr r="F321" s="1"/>
      </tp>
      <tp>
        <v>292.12</v>
        <stp/>
        <stp>ContractData</stp>
        <stp>S.LH</stp>
        <stp>Open</stp>
        <stp/>
        <stp>T</stp>
        <tr r="F281" s="1"/>
      </tp>
      <tp>
        <v>88.49</v>
        <stp/>
        <stp>ContractData</stp>
        <stp>S.ON</stp>
        <stp>Open</stp>
        <stp/>
        <stp>T</stp>
        <tr r="F352" s="1"/>
      </tp>
      <tp>
        <v>-25.426564068250254</v>
        <stp/>
        <stp>StudyData</stp>
        <stp>S.CMCSA</stp>
        <stp>PCB</stp>
        <stp>BaseType=Index,Index=1</stp>
        <stp>Close</stp>
        <stp>A</stp>
        <stp>0</stp>
        <stp>all</stp>
        <stp/>
        <stp/>
        <stp/>
        <stp>T</stp>
        <tr r="L98" s="1"/>
      </tp>
      <tp>
        <v>-9.2057026476578478</v>
        <stp/>
        <stp>StudyData</stp>
        <stp>S.CMCSA</stp>
        <stp>PCB</stp>
        <stp>BaseType=Index,Index=1</stp>
        <stp>Close</stp>
        <stp>M</stp>
        <stp>0</stp>
        <stp>all</stp>
        <stp/>
        <stp/>
        <stp/>
        <stp>T</stp>
        <tr r="J98" s="1"/>
      </tp>
      <tp>
        <v>-6.3051702395964693</v>
        <stp/>
        <stp>StudyData</stp>
        <stp>S.CMCSA</stp>
        <stp>PCB</stp>
        <stp>BaseType=Index,Index=1</stp>
        <stp>Close</stp>
        <stp>W</stp>
        <stp>0</stp>
        <stp>all</stp>
        <stp/>
        <stp/>
        <stp/>
        <stp>T</stp>
        <tr r="I98" s="1"/>
      </tp>
      <tp>
        <v>-9.2057026476578478</v>
        <stp/>
        <stp>StudyData</stp>
        <stp>S.CMCSA</stp>
        <stp>PCB</stp>
        <stp>BaseType=Index,Index=1</stp>
        <stp>Close</stp>
        <stp>Q</stp>
        <stp>0</stp>
        <stp>all</stp>
        <stp/>
        <stp/>
        <stp/>
        <stp>T</stp>
        <tr r="K98" s="1"/>
      </tp>
      <tp>
        <v>46.980000000000004</v>
        <stp/>
        <stp>ContractData</stp>
        <stp>S.NI</stp>
        <stp>Open</stp>
        <stp/>
        <stp>T</stp>
        <tr r="F334" s="1"/>
      </tp>
      <tp>
        <v>136.35</v>
        <stp/>
        <stp>ContractData</stp>
        <stp>S.IT</stp>
        <stp>Open</stp>
        <stp/>
        <stp>T</stp>
        <tr r="F256" s="1"/>
      </tp>
      <tp>
        <v>37.75</v>
        <stp/>
        <stp>ContractData</stp>
        <stp>S.IP</stp>
        <stp>Open</stp>
        <stp/>
        <stp>T</stp>
        <tr r="F251" s="1"/>
      </tp>
      <tp>
        <v>84.070000000000007</v>
        <stp/>
        <stp>ContractData</stp>
        <stp>S.IR</stp>
        <stp>Open</stp>
        <stp/>
        <stp>T</stp>
        <tr r="F253" s="1"/>
      </tp>
      <tp>
        <v>325.07</v>
        <stp/>
        <stp>ContractData</stp>
        <stp>S.HD</stp>
        <stp>Open</stp>
        <stp/>
        <stp>T</stp>
        <tr r="F225" s="1"/>
      </tp>
      <tp>
        <v>81.570000000000007</v>
        <stp/>
        <stp>ContractData</stp>
        <stp>S.KO</stp>
        <stp>Open</stp>
        <stp/>
        <stp>T</stp>
        <tr r="F275" s="1"/>
      </tp>
      <tp>
        <v>55.620000000000005</v>
        <stp/>
        <stp>ContractData</stp>
        <stp>S.KR</stp>
        <stp>Open</stp>
        <stp/>
        <stp>T</stp>
        <tr r="F276" s="1"/>
      </tp>
      <tp>
        <v>113.2</v>
        <stp/>
        <stp>ContractData</stp>
        <stp>S.ED</stp>
        <stp>Open</stp>
        <stp/>
        <stp>T</stp>
        <tr r="F157" s="1"/>
      </tp>
      <tp>
        <v>376.79</v>
        <stp/>
        <stp>ContractData</stp>
        <stp>S.EG</stp>
        <stp>Open</stp>
        <stp/>
        <stp>T</stp>
        <tr r="F159" s="1"/>
      </tp>
      <tp>
        <v>209.23000000000002</v>
        <stp/>
        <stp>ContractData</stp>
        <stp>S.EA</stp>
        <stp>Open</stp>
        <stp/>
        <stp>T</stp>
        <tr r="F153" s="1"/>
      </tp>
      <tp>
        <v>80.210000000000008</v>
        <stp/>
        <stp>ContractData</stp>
        <stp>S.EL</stp>
        <stp>Open</stp>
        <stp/>
        <stp>T</stp>
        <tr r="F161" s="1"/>
      </tp>
      <tp>
        <v>88</v>
        <stp/>
        <stp>ContractData</stp>
        <stp>S.EW</stp>
        <stp>Open</stp>
        <stp/>
        <stp>T</stp>
        <tr r="F175" s="1"/>
      </tp>
      <tp>
        <v>75.02</v>
        <stp/>
        <stp>ContractData</stp>
        <stp>S.ES</stp>
        <stp>Open</stp>
        <stp/>
        <stp>T</stp>
        <tr r="F170" s="1"/>
      </tp>
      <tp>
        <v>612.21</v>
        <stp/>
        <stp>ContractData</stp>
        <stp>S.DE</stp>
        <stp>Open</stp>
        <stp/>
        <stp>T</stp>
        <tr r="F133" s="1"/>
      </tp>
      <tp>
        <v>137.81</v>
        <stp/>
        <stp>ContractData</stp>
        <stp>S.DD</stp>
        <stp>Open</stp>
        <stp/>
        <stp>T</stp>
        <tr r="F131" s="1"/>
      </tp>
      <tp>
        <v>115.72</v>
        <stp/>
        <stp>ContractData</stp>
        <stp>S.DG</stp>
        <stp>Open</stp>
        <stp/>
        <stp>T</stp>
        <tr r="F136" s="1"/>
      </tp>
      <tp>
        <v>350.24</v>
        <stp/>
        <stp>ContractData</stp>
        <stp>S.GE</stp>
        <stp>Open</stp>
        <stp/>
        <stp>T</stp>
        <tr r="F204" s="1"/>
      </tp>
      <tp>
        <v>383.97</v>
        <stp/>
        <stp>ContractData</stp>
        <stp>S.GD</stp>
        <stp>Open</stp>
        <stp/>
        <stp>T</stp>
        <tr r="F202" s="1"/>
      </tp>
      <tp>
        <v>80.540000000000006</v>
        <stp/>
        <stp>ContractData</stp>
        <stp>S.GM</stp>
        <stp>Open</stp>
        <stp/>
        <stp>T</stp>
        <tr r="F212" s="1"/>
      </tp>
      <tp>
        <v>171.16</v>
        <stp/>
        <stp>ContractData</stp>
        <stp>S.GL</stp>
        <stp>Open</stp>
        <stp/>
        <stp>T</stp>
        <tr r="F210" s="1"/>
      </tp>
      <tp>
        <v>1075</v>
        <stp/>
        <stp>ContractData</stp>
        <stp>S.GS</stp>
        <stp>Open</stp>
        <stp/>
        <stp>T</stp>
        <tr r="F219" s="1"/>
      </tp>
      <tp>
        <v>49.78</v>
        <stp/>
        <stp>ContractData</stp>
        <stp>S.FE</stp>
        <stp>Open</stp>
        <stp/>
        <stp>T</stp>
        <tr r="F188" s="1"/>
      </tp>
      <tp>
        <v>126.49000000000001</v>
        <stp/>
        <stp>ContractData</stp>
        <stp>S.CF</stp>
        <stp>Open</stp>
        <stp/>
        <stp>T</stp>
        <tr r="F88" s="1"/>
      </tp>
      <tp>
        <v>355.63</v>
        <stp/>
        <stp>ContractData</stp>
        <stp>S.CB</stp>
        <stp>Open</stp>
        <stp/>
        <stp>T</stp>
        <tr r="F80" s="1"/>
      </tp>
      <tp>
        <v>90</v>
        <stp/>
        <stp>ContractData</stp>
        <stp>S.CL</stp>
        <stp>Open</stp>
        <stp/>
        <stp>T</stp>
        <tr r="F96" s="1"/>
      </tp>
      <tp>
        <v>288.08</v>
        <stp/>
        <stp>ContractData</stp>
        <stp>S.CI</stp>
        <stp>Open</stp>
        <stp/>
        <stp>T</stp>
        <tr r="F93" s="1"/>
      </tp>
      <tp>
        <v>123.33</v>
        <stp/>
        <stp>ContractData</stp>
        <stp>S.BG</stp>
        <stp>Open</stp>
        <stp/>
        <stp>T</stp>
        <tr r="F61" s="1"/>
      </tp>
      <tp>
        <v>210.09</v>
        <stp/>
        <stp>ContractData</stp>
        <stp>S.BA</stp>
        <stp>Open</stp>
        <stp/>
        <stp>T</stp>
        <tr r="F53" s="1"/>
      </tp>
      <tp>
        <v>146</v>
        <stp/>
        <stp>ContractData</stp>
        <stp>S.BR</stp>
        <stp>Open</stp>
        <stp/>
        <stp>T</stp>
        <tr r="F69" s="1"/>
      </tp>
      <tp>
        <v>125.2</v>
        <stp/>
        <stp>ContractData</stp>
        <stp>S.BX</stp>
        <stp>Open</stp>
        <stp/>
        <stp>T</stp>
        <tr r="F73" s="1"/>
      </tp>
      <tp>
        <v>477.28000000000003</v>
        <stp/>
        <stp>ContractData</stp>
        <stp>S.TT</stp>
        <stp>Open</stp>
        <stp/>
        <stp>T</stp>
        <tr r="F450" s="1"/>
      </tp>
      <tp>
        <v>237.52</v>
        <stp/>
        <stp>ContractData</stp>
        <stp>S.WM</stp>
        <stp>Open</stp>
        <stp/>
        <stp>T</stp>
        <tr r="F488" s="1"/>
      </tp>
      <tp>
        <v>23.67</v>
        <stp/>
        <stp>ContractData</stp>
        <stp>S.WY</stp>
        <stp>Open</stp>
        <stp/>
        <stp>T</stp>
        <tr r="F495" s="1"/>
      </tp>
      <tp>
        <v>44.07</v>
        <stp/>
        <stp>ContractData</stp>
        <stp>S.VZ</stp>
        <stp>Open</stp>
        <stp/>
        <stp>T</stp>
        <tr r="F479" s="1"/>
      </tp>
      <tp>
        <v>146.45000000000002</v>
        <stp/>
        <stp>ContractData</stp>
        <stp>S.PG</stp>
        <stp>Open</stp>
        <stp/>
        <stp>T</stp>
        <tr r="F365" s="1"/>
      </tp>
      <tp>
        <v>192.59</v>
        <stp/>
        <stp>ContractData</stp>
        <stp>S.PM</stp>
        <stp>Open</stp>
        <stp/>
        <stp>T</stp>
        <tr r="F372" s="1"/>
      </tp>
      <tp>
        <v>989.2</v>
        <stp/>
        <stp>ContractData</stp>
        <stp>S.PH</stp>
        <stp>Open</stp>
        <stp/>
        <stp>T</stp>
        <tr r="F367" s="1"/>
      </tp>
      <tp>
        <v>97.01</v>
        <stp/>
        <stp>ContractData</stp>
        <stp>S.SO</stp>
        <stp>Open</stp>
        <stp/>
        <stp>T</stp>
        <tr r="F412" s="1"/>
      </tp>
      <tp>
        <v>43.550000000000004</v>
        <stp/>
        <stp>ContractData</stp>
        <stp>S.SW</stp>
        <stp>Open</stp>
        <stp/>
        <stp>T</stp>
        <tr r="F422" s="1"/>
      </tp>
      <tp>
        <v>30.72</v>
        <stp/>
        <stp>ContractData</stp>
        <stp>S.RF</stp>
        <stp>Open</stp>
        <stp/>
        <stp>T</stp>
        <tr r="F391" s="1"/>
      </tp>
      <tp>
        <v>368.65000000000003</v>
        <stp/>
        <stp>ContractData</stp>
        <stp>S.RL</stp>
        <stp>Open</stp>
        <stp/>
        <stp>T</stp>
        <tr r="F393" s="1"/>
      </tp>
      <tp>
        <v>527222.02124857099</v>
        <stp/>
        <stp>StudyData</stp>
        <stp>S.FIX</stp>
        <stp>MA</stp>
        <stp>InputChoice=Vol,MAType=Sim,Period=21</stp>
        <stp>MA</stp>
        <stp>D</stp>
        <stp>-1</stp>
        <stp>all</stp>
        <stp/>
        <stp/>
        <stp/>
        <stp>T</stp>
        <tr r="N194" s="1"/>
      </tp>
      <tp>
        <v>2306363.0561603801</v>
        <stp/>
        <stp>StudyData</stp>
        <stp>S.EIX</stp>
        <stp>MA</stp>
        <stp>InputChoice=Vol,MAType=Sim,Period=21</stp>
        <stp>MA</stp>
        <stp>D</stp>
        <stp>-1</stp>
        <stp>all</stp>
        <stp/>
        <stp/>
        <stp/>
        <stp>T</stp>
        <tr r="N160" s="1"/>
      </tp>
      <tp>
        <v>289.26</v>
        <stp/>
        <stp>ContractData</stp>
        <stp>S.HWM</stp>
        <stp>LastTrade</stp>
        <stp/>
        <stp>T</stp>
        <tr r="C240" s="1"/>
      </tp>
      <tp>
        <v>347953.89415604802</v>
        <stp/>
        <stp>StudyData</stp>
        <stp>S.AIZ</stp>
        <stp>MA</stp>
        <stp>InputChoice=Vol,MAType=Sim,Period=21</stp>
        <stp>MA</stp>
        <stp>D</stp>
        <stp>-1</stp>
        <stp>all</stp>
        <stp/>
        <stp/>
        <stp/>
        <stp>T</stp>
        <tr r="N19" s="1"/>
      </tp>
      <tp>
        <v>267.01</v>
        <stp/>
        <stp>ContractData</stp>
        <stp>S.NXPI</stp>
        <stp>Low</stp>
        <stp/>
        <stp>T</stp>
        <tr r="H347" s="1"/>
      </tp>
      <tp>
        <v>134.66</v>
        <stp/>
        <stp>ContractData</stp>
        <stp>S.AWK</stp>
        <stp>LastTrade</stp>
        <stp/>
        <stp>T</stp>
        <tr r="C49" s="1"/>
      </tp>
      <tp>
        <v>91.26</v>
        <stp/>
        <stp>ContractData</stp>
        <stp>S.SWK</stp>
        <stp>LastTrade</stp>
        <stp/>
        <stp>T</stp>
        <tr r="C423" s="1"/>
      </tp>
      <tp>
        <v>5435563.2788962899</v>
        <stp/>
        <stp>StudyData</stp>
        <stp>S.FIS</stp>
        <stp>MA</stp>
        <stp>InputChoice=Vol,MAType=Sim,Period=21</stp>
        <stp>MA</stp>
        <stp>D</stp>
        <stp>-1</stp>
        <stp>all</stp>
        <stp/>
        <stp/>
        <stp/>
        <stp>T</stp>
        <tr r="N191" s="1"/>
      </tp>
      <tp>
        <v>11417838.651014101</v>
        <stp/>
        <stp>StudyData</stp>
        <stp>S.GIS</stp>
        <stp>MA</stp>
        <stp>InputChoice=Vol,MAType=Sim,Period=21</stp>
        <stp>MA</stp>
        <stp>D</stp>
        <stp>-1</stp>
        <stp>all</stp>
        <stp/>
        <stp/>
        <stp/>
        <stp>T</stp>
        <tr r="N209" s="1"/>
      </tp>
      <tp>
        <v>10601620.64208843</v>
        <stp/>
        <stp>StudyData</stp>
        <stp>S.DIS</stp>
        <stp>MA</stp>
        <stp>InputChoice=Vol,MAType=Sim,Period=21</stp>
        <stp>MA</stp>
        <stp>D</stp>
        <stp>-1</stp>
        <stp>all</stp>
        <stp/>
        <stp/>
        <stp/>
        <stp>T</stp>
        <tr r="N140" s="1"/>
      </tp>
      <tp>
        <v>26.35</v>
        <stp/>
        <stp>ContractData</stp>
        <stp>S.NWSA</stp>
        <stp>Low</stp>
        <stp/>
        <stp>T</stp>
        <tr r="H346" s="1"/>
      </tp>
      <tp>
        <v>204.81</v>
        <stp/>
        <stp>ContractData</stp>
        <stp>S.NVDA</stp>
        <stp>Low</stp>
        <stp/>
        <stp>T</stp>
        <tr r="H343" s="1"/>
      </tp>
      <tp>
        <v>163.44</v>
        <stp/>
        <stp>ContractData</stp>
        <stp>S.NTAP</stp>
        <stp>Low</stp>
        <stp/>
        <stp>T</stp>
        <tr r="H340" s="1"/>
      </tp>
      <tp>
        <v>177.1</v>
        <stp/>
        <stp>ContractData</stp>
        <stp>S.NTRS</stp>
        <stp>Low</stp>
        <stp/>
        <stp>T</stp>
        <tr r="H341" s="1"/>
      </tp>
      <tp>
        <v>459571.75520109502</v>
        <stp/>
        <stp>StudyData</stp>
        <stp>S.HII</stp>
        <stp>MA</stp>
        <stp>InputChoice=Vol,MAType=Sim,Period=21</stp>
        <stp>MA</stp>
        <stp>D</stp>
        <stp>-1</stp>
        <stp>all</stp>
        <stp/>
        <stp/>
        <stp/>
        <stp>T</stp>
        <tr r="N227" s="1"/>
      </tp>
      <tp>
        <v>443419.42000885698</v>
        <stp/>
        <stp>StudyData</stp>
        <stp>S.LII</stp>
        <stp>MA</stp>
        <stp>InputChoice=Vol,MAType=Sim,Period=21</stp>
        <stp>MA</stp>
        <stp>D</stp>
        <stp>-1</stp>
        <stp>all</stp>
        <stp/>
        <stp/>
        <stp/>
        <stp>T</stp>
        <tr r="N283" s="1"/>
      </tp>
      <tp>
        <v>3894625.1009373302</v>
        <stp/>
        <stp>StudyData</stp>
        <stp>S.KIM</stp>
        <stp>MA</stp>
        <stp>InputChoice=Vol,MAType=Sim,Period=21</stp>
        <stp>MA</stp>
        <stp>D</stp>
        <stp>-1</stp>
        <stp>all</stp>
        <stp/>
        <stp/>
        <stp/>
        <stp>T</stp>
        <tr r="N270" s="1"/>
      </tp>
      <tp>
        <v>2148335.6994617619</v>
        <stp/>
        <stp>StudyData</stp>
        <stp>S.LIN</stp>
        <stp>MA</stp>
        <stp>InputChoice=Vol,MAType=Sim,Period=21</stp>
        <stp>MA</stp>
        <stp>D</stp>
        <stp>-1</stp>
        <stp>all</stp>
        <stp/>
        <stp/>
        <stp/>
        <stp>T</stp>
        <tr r="N284" s="1"/>
      </tp>
      <tp>
        <v>18.940000000000001</v>
        <stp/>
        <stp>ContractData</stp>
        <stp>S.NCLH</stp>
        <stp>Low</stp>
        <stp/>
        <stp>T</stp>
        <tr r="H328" s="1"/>
      </tp>
      <tp>
        <v>1382.6000000000001</v>
        <stp/>
        <stp>ContractData</stp>
        <stp>S.GWW</stp>
        <stp>LastTrade</stp>
        <stp/>
        <stp>T</stp>
        <tr r="C220" s="1"/>
      </tp>
      <tp>
        <v>67.97</v>
        <stp/>
        <stp>ContractData</stp>
        <stp>S.NFLX</stp>
        <stp>Low</stp>
        <stp/>
        <stp>T</stp>
        <tr r="H333" s="1"/>
      </tp>
      <tp>
        <v>625.84</v>
        <stp/>
        <stp>ContractData</stp>
        <stp>S.PWR</stp>
        <stp>LastTrade</stp>
        <stp/>
        <stp>T</stp>
        <tr r="C384" s="1"/>
      </tp>
      <tp>
        <v>30.19</v>
        <stp/>
        <stp>ContractData</stp>
        <stp>S.NWS</stp>
        <stp>LastTrade</stp>
        <stp/>
        <stp>T</stp>
        <tr r="C345" s="1"/>
      </tp>
      <tp>
        <v>90.83</v>
        <stp/>
        <stp>ContractData</stp>
        <stp>S.NDAQ</stp>
        <stp>Low</stp>
        <stp/>
        <stp>T</stp>
        <tr r="H329" s="1"/>
      </tp>
      <tp>
        <v>293.13</v>
        <stp/>
        <stp>ContractData</stp>
        <stp>S.NDSN</stp>
        <stp>Low</stp>
        <stp/>
        <stp>T</stp>
        <tr r="H330" s="1"/>
      </tp>
      <tp>
        <v>1603213.4520575721</v>
        <stp/>
        <stp>StudyData</stp>
        <stp>S.HIG</stp>
        <stp>MA</stp>
        <stp>InputChoice=Vol,MAType=Sim,Period=21</stp>
        <stp>MA</stp>
        <stp>D</stp>
        <stp>-1</stp>
        <stp>all</stp>
        <stp/>
        <stp/>
        <stp/>
        <stp>T</stp>
        <tr r="N226" s="1"/>
      </tp>
      <tp>
        <v>4185899.0879597198</v>
        <stp/>
        <stp>StudyData</stp>
        <stp>S.AIG</stp>
        <stp>MA</stp>
        <stp>InputChoice=Vol,MAType=Sim,Period=21</stp>
        <stp>MA</stp>
        <stp>D</stp>
        <stp>-1</stp>
        <stp>all</stp>
        <stp/>
        <stp/>
        <stp/>
        <stp>T</stp>
        <tr r="N18" s="1"/>
      </tp>
      <tp>
        <v>148.59619047620001</v>
        <stp/>
        <stp>StudyData</stp>
        <stp>S.PG</stp>
        <stp>MA</stp>
        <stp>InputChoice=Close,MAType=Sim,Period=21</stp>
        <stp>MA</stp>
        <stp>D</stp>
        <stp/>
        <stp>all</stp>
        <stp/>
        <stp/>
        <stp/>
        <stp>T</stp>
        <tr r="P365" s="1"/>
      </tp>
      <tp>
        <v>963.82619047620005</v>
        <stp/>
        <stp>StudyData</stp>
        <stp>S.PH</stp>
        <stp>MA</stp>
        <stp>InputChoice=Close,MAType=Sim,Period=21</stp>
        <stp>MA</stp>
        <stp>D</stp>
        <stp/>
        <stp>all</stp>
        <stp/>
        <stp/>
        <stp/>
        <stp>T</stp>
        <tr r="P367" s="1"/>
      </tp>
      <tp>
        <v>184.9938095238</v>
        <stp/>
        <stp>StudyData</stp>
        <stp>S.PM</stp>
        <stp>MA</stp>
        <stp>InputChoice=Close,MAType=Sim,Period=21</stp>
        <stp>MA</stp>
        <stp>D</stp>
        <stp/>
        <stp>all</stp>
        <stp/>
        <stp/>
        <stp/>
        <stp>T</stp>
        <tr r="P372" s="1"/>
      </tp>
      <tp>
        <v>2128651.5326860002</v>
        <stp/>
        <stp>ContractData</stp>
        <stp>S.TSN</stp>
        <stp>T_CVol</stp>
        <stp/>
        <stp>T</stp>
        <tr r="M449" s="1"/>
      </tp>
      <tp>
        <v>8270018.8516480001</v>
        <stp/>
        <stp>ContractData</stp>
        <stp>S.TXN</stp>
        <stp>T_CVol</stp>
        <stp/>
        <stp>T</stp>
        <tr r="M453" s="1"/>
      </tp>
      <tp>
        <v>2208626.4017449999</v>
        <stp/>
        <stp>ContractData</stp>
        <stp>S.BEN</stp>
        <stp>T_CVol</stp>
        <stp/>
        <stp>T</stp>
        <tr r="M59" s="1"/>
      </tp>
      <tp>
        <v>6570587.6937830001</v>
        <stp/>
        <stp>ContractData</stp>
        <stp>S.ACN</stp>
        <stp>T_CVol</stp>
        <stp/>
        <stp>T</stp>
        <tr r="M8" s="1"/>
      </tp>
      <tp>
        <v>784967.11615999998</v>
        <stp/>
        <stp>ContractData</stp>
        <stp>S.AON</stp>
        <stp>T_CVol</stp>
        <stp/>
        <stp>T</stp>
        <tr r="M35" s="1"/>
      </tp>
      <tp>
        <v>2691162.066501</v>
        <stp/>
        <stp>ContractData</stp>
        <stp>S.GEN</stp>
        <stp>T_CVol</stp>
        <stp/>
        <stp>T</stp>
        <tr r="M206" s="1"/>
      </tp>
      <tp>
        <v>2981829.6918219998</v>
        <stp/>
        <stp>ContractData</stp>
        <stp>S.GPN</stp>
        <stp>T_CVol</stp>
        <stp/>
        <stp>T</stp>
        <tr r="M217" s="1"/>
      </tp>
      <tp>
        <v>1564439.9195699999</v>
        <stp/>
        <stp>ContractData</stp>
        <stp>S.ETN</stp>
        <stp>T_CVol</stp>
        <stp/>
        <stp>T</stp>
        <tr r="M172" s="1"/>
      </tp>
      <tp>
        <v>10920025.435628001</v>
        <stp/>
        <stp>ContractData</stp>
        <stp>S.DVN</stp>
        <stp>T_CVol</stp>
        <stp/>
        <stp>T</stp>
        <tr r="M151" s="1"/>
      </tp>
      <tp>
        <v>3822661.3564769998</v>
        <stp/>
        <stp>ContractData</stp>
        <stp>S.HON</stp>
        <stp>T_CVol</stp>
        <stp/>
        <stp>T</stp>
        <tr r="M229" s="1"/>
      </tp>
      <tp>
        <v>2551314.0157229998</v>
        <stp/>
        <stp>ContractData</stp>
        <stp>S.LEN</stp>
        <stp>T_CVol</stp>
        <stp/>
        <stp>T</stp>
        <tr r="M280" s="1"/>
      </tp>
      <tp>
        <v>1327345.475655</v>
        <stp/>
        <stp>ContractData</stp>
        <stp>S.LIN</stp>
        <stp>T_CVol</stp>
        <stp/>
        <stp>T</stp>
        <tr r="M284" s="1"/>
      </tp>
      <tp>
        <v>2.4420478492624271</v>
        <stp/>
        <stp>ContractData</stp>
        <stp>S.GM</stp>
        <stp>PerCentNetLastTrade</stp>
        <stp/>
        <stp>T</stp>
        <tr r="E212" s="1"/>
      </tp>
      <tp>
        <v>1.4028524666822539</v>
        <stp/>
        <stp>ContractData</stp>
        <stp>S.GL</stp>
        <stp>PerCentNetLastTrade</stp>
        <stp/>
        <stp>T</stp>
        <tr r="E210" s="1"/>
      </tp>
      <tp>
        <v>1.3553008595988538</v>
        <stp/>
        <stp>ContractData</stp>
        <stp>S.GE</stp>
        <stp>PerCentNetLastTrade</stp>
        <stp/>
        <stp>T</stp>
        <tr r="E204" s="1"/>
      </tp>
      <tp>
        <v>1.2991435082113203</v>
        <stp/>
        <stp>ContractData</stp>
        <stp>S.GD</stp>
        <stp>PerCentNetLastTrade</stp>
        <stp/>
        <stp>T</stp>
        <tr r="E202" s="1"/>
      </tp>
      <tp>
        <v>-1.2552106595206194</v>
        <stp/>
        <stp>ContractData</stp>
        <stp>S.GS</stp>
        <stp>PerCentNetLastTrade</stp>
        <stp/>
        <stp>T</stp>
        <tr r="E219" s="1"/>
      </tp>
      <tp>
        <v>0.86886239644372598</v>
        <stp/>
        <stp>ContractData</stp>
        <stp>S.FE</stp>
        <stp>PerCentNetLastTrade</stp>
        <stp/>
        <stp>T</stp>
        <tr r="E188" s="1"/>
      </tp>
      <tp>
        <v>0.46296296296296297</v>
        <stp/>
        <stp>ContractData</stp>
        <stp>S.EL</stp>
        <stp>PerCentNetLastTrade</stp>
        <stp/>
        <stp>T</stp>
        <tr r="E161" s="1"/>
      </tp>
      <tp>
        <v>2.5455320055383961</v>
        <stp/>
        <stp>ContractData</stp>
        <stp>S.EG</stp>
        <stp>PerCentNetLastTrade</stp>
        <stp/>
        <stp>T</stp>
        <tr r="E159" s="1"/>
      </tp>
      <tp>
        <v>0.1950527529036262</v>
        <stp/>
        <stp>ContractData</stp>
        <stp>S.ED</stp>
        <stp>PerCentNetLastTrade</stp>
        <stp/>
        <stp>T</stp>
        <tr r="E157" s="1"/>
      </tp>
      <tp>
        <v>2.8708133971291867E-2</v>
        <stp/>
        <stp>ContractData</stp>
        <stp>S.EA</stp>
        <stp>PerCentNetLastTrade</stp>
        <stp/>
        <stp>T</stp>
        <tr r="E153" s="1"/>
      </tp>
      <tp>
        <v>-1.4197089000238607</v>
        <stp/>
        <stp>ContractData</stp>
        <stp>S.EW</stp>
        <stp>PerCentNetLastTrade</stp>
        <stp/>
        <stp>T</stp>
        <tr r="E175" s="1"/>
      </tp>
      <tp>
        <v>0.38863575448941301</v>
        <stp/>
        <stp>ContractData</stp>
        <stp>S.ES</stp>
        <stp>PerCentNetLastTrade</stp>
        <stp/>
        <stp>T</stp>
        <tr r="E170" s="1"/>
      </tp>
      <tp>
        <v>1.7974991316429316</v>
        <stp/>
        <stp>ContractData</stp>
        <stp>S.DG</stp>
        <stp>PerCentNetLastTrade</stp>
        <stp/>
        <stp>T</stp>
        <tr r="E136" s="1"/>
      </tp>
      <tp>
        <v>2.9736729943280547</v>
        <stp/>
        <stp>ContractData</stp>
        <stp>S.DE</stp>
        <stp>PerCentNetLastTrade</stp>
        <stp/>
        <stp>T</stp>
        <tr r="E133" s="1"/>
      </tp>
      <tp>
        <v>0.2183406113537118</v>
        <stp/>
        <stp>ContractData</stp>
        <stp>S.DD</stp>
        <stp>PerCentNetLastTrade</stp>
        <stp/>
        <stp>T</stp>
        <tr r="E131" s="1"/>
      </tp>
      <tp>
        <v>0.74378330373001778</v>
        <stp/>
        <stp>ContractData</stp>
        <stp>S.CL</stp>
        <stp>PerCentNetLastTrade</stp>
        <stp/>
        <stp>T</stp>
        <tr r="E96" s="1"/>
      </tp>
      <tp>
        <v>1.1456914317649936</v>
        <stp/>
        <stp>ContractData</stp>
        <stp>S.CI</stp>
        <stp>PerCentNetLastTrade</stp>
        <stp/>
        <stp>T</stp>
        <tr r="E93" s="1"/>
      </tp>
      <tp>
        <v>-1.2942940572961881</v>
        <stp/>
        <stp>ContractData</stp>
        <stp>S.CF</stp>
        <stp>PerCentNetLastTrade</stp>
        <stp/>
        <stp>T</stp>
        <tr r="E88" s="1"/>
      </tp>
      <tp>
        <v>1.8400566171266808</v>
        <stp/>
        <stp>ContractData</stp>
        <stp>S.CB</stp>
        <stp>PerCentNetLastTrade</stp>
        <stp/>
        <stp>T</stp>
        <tr r="E80" s="1"/>
      </tp>
      <tp>
        <v>-0.62959934587080946</v>
        <stp/>
        <stp>ContractData</stp>
        <stp>S.BG</stp>
        <stp>PerCentNetLastTrade</stp>
        <stp/>
        <stp>T</stp>
        <tr r="E61" s="1"/>
      </tp>
      <tp>
        <v>0.13860345074798069</v>
        <stp/>
        <stp>ContractData</stp>
        <stp>S.BA</stp>
        <stp>PerCentNetLastTrade</stp>
        <stp/>
        <stp>T</stp>
        <tr r="E53" s="1"/>
      </tp>
      <tp>
        <v>4.4176706827309236</v>
        <stp/>
        <stp>ContractData</stp>
        <stp>S.BX</stp>
        <stp>PerCentNetLastTrade</stp>
        <stp/>
        <stp>T</stp>
        <tr r="E73" s="1"/>
      </tp>
      <tp>
        <v>3.1301939058171744</v>
        <stp/>
        <stp>ContractData</stp>
        <stp>S.BR</stp>
        <stp>PerCentNetLastTrade</stp>
        <stp/>
        <stp>T</stp>
        <tr r="E69" s="1"/>
      </tp>
      <tp>
        <v>-3.6835681792965715</v>
        <stp/>
        <stp>ContractData</stp>
        <stp>S.ON</stp>
        <stp>PerCentNetLastTrade</stp>
        <stp/>
        <stp>T</stp>
        <tr r="E352" s="1"/>
      </tp>
      <tp>
        <v>-0.1497326203208556</v>
        <stp/>
        <stp>ContractData</stp>
        <stp>S.NI</stp>
        <stp>PerCentNetLastTrade</stp>
        <stp/>
        <stp>T</stp>
        <tr r="E334" s="1"/>
      </tp>
      <tp>
        <v>1.2624861265260821</v>
        <stp/>
        <stp>ContractData</stp>
        <stp>S.MO</stp>
        <stp>PerCentNetLastTrade</stp>
        <stp/>
        <stp>T</stp>
        <tr r="E313" s="1"/>
      </tp>
      <tp>
        <v>1.7669577023892586</v>
        <stp/>
        <stp>ContractData</stp>
        <stp>S.MA</stp>
        <stp>PerCentNetLastTrade</stp>
        <stp/>
        <stp>T</stp>
        <tr r="E296" s="1"/>
      </tp>
      <tp>
        <v>-6.9944759192494521</v>
        <stp/>
        <stp>ContractData</stp>
        <stp>S.MU</stp>
        <stp>PerCentNetLastTrade</stp>
        <stp/>
        <stp>T</stp>
        <tr r="E327" s="1"/>
      </tp>
      <tp>
        <v>-0.32530904359141183</v>
        <stp/>
        <stp>ContractData</stp>
        <stp>S.MS</stp>
        <stp>PerCentNetLastTrade</stp>
        <stp/>
        <stp>T</stp>
        <tr r="E321" s="1"/>
      </tp>
      <tp>
        <v>1.9758092227338326</v>
        <stp/>
        <stp>ContractData</stp>
        <stp>S.LH</stp>
        <stp>PerCentNetLastTrade</stp>
        <stp/>
        <stp>T</stp>
        <tr r="E281" s="1"/>
      </tp>
      <tp>
        <v>1.330540840211901</v>
        <stp/>
        <stp>ContractData</stp>
        <stp>S.KO</stp>
        <stp>PerCentNetLastTrade</stp>
        <stp/>
        <stp>T</stp>
        <tr r="E275" s="1"/>
      </tp>
      <tp>
        <v>1.990674318507891</v>
        <stp/>
        <stp>ContractData</stp>
        <stp>S.KR</stp>
        <stp>PerCentNetLastTrade</stp>
        <stp/>
        <stp>T</stp>
        <tr r="E276" s="1"/>
      </tp>
      <tp>
        <v>5.093873887351335</v>
        <stp/>
        <stp>ContractData</stp>
        <stp>S.IT</stp>
        <stp>PerCentNetLastTrade</stp>
        <stp/>
        <stp>T</stp>
        <tr r="E256" s="1"/>
      </tp>
      <tp>
        <v>0.1067489028584984</v>
        <stp/>
        <stp>ContractData</stp>
        <stp>S.IR</stp>
        <stp>PerCentNetLastTrade</stp>
        <stp/>
        <stp>T</stp>
        <tr r="E253" s="1"/>
      </tp>
      <tp>
        <v>11.210762331838565</v>
        <stp/>
        <stp>ContractData</stp>
        <stp>S.IP</stp>
        <stp>PerCentNetLastTrade</stp>
        <stp/>
        <stp>T</stp>
        <tr r="E251" s="1"/>
      </tp>
      <tp>
        <v>2.5468879923624157</v>
        <stp/>
        <stp>ContractData</stp>
        <stp>S.HD</stp>
        <stp>PerCentNetLastTrade</stp>
        <stp/>
        <stp>T</stp>
        <tr r="E225" s="1"/>
      </tp>
      <tp>
        <v>0.62376195894971975</v>
        <stp/>
        <stp>ContractData</stp>
        <stp>S.WM</stp>
        <stp>PerCentNetLastTrade</stp>
        <stp/>
        <stp>T</stp>
        <tr r="E488" s="1"/>
      </tp>
      <tp>
        <v>1.2690355329949239</v>
        <stp/>
        <stp>ContractData</stp>
        <stp>S.WY</stp>
        <stp>PerCentNetLastTrade</stp>
        <stp/>
        <stp>T</stp>
        <tr r="E495" s="1"/>
      </tp>
      <tp>
        <v>5.8420812414422638</v>
        <stp/>
        <stp>ContractData</stp>
        <stp>S.VZ</stp>
        <stp>PerCentNetLastTrade</stp>
        <stp/>
        <stp>T</stp>
        <tr r="E479" s="1"/>
      </tp>
      <tp>
        <v>0.26682787517458467</v>
        <stp/>
        <stp>ContractData</stp>
        <stp>S.TT</stp>
        <stp>PerCentNetLastTrade</stp>
        <stp/>
        <stp>T</stp>
        <tr r="E450" s="1"/>
      </tp>
      <tp>
        <v>0.67287784679089024</v>
        <stp/>
        <stp>ContractData</stp>
        <stp>S.SO</stp>
        <stp>PerCentNetLastTrade</stp>
        <stp/>
        <stp>T</stp>
        <tr r="E412" s="1"/>
      </tp>
      <tp>
        <v>11.095859071150766</v>
        <stp/>
        <stp>ContractData</stp>
        <stp>S.SW</stp>
        <stp>PerCentNetLastTrade</stp>
        <stp/>
        <stp>T</stp>
        <tr r="E422" s="1"/>
      </tp>
      <tp>
        <v>0.50848825634265116</v>
        <stp/>
        <stp>ContractData</stp>
        <stp>S.RL</stp>
        <stp>PerCentNetLastTrade</stp>
        <stp/>
        <stp>T</stp>
        <tr r="E393" s="1"/>
      </tp>
      <tp>
        <v>0.65231572080887146</v>
        <stp/>
        <stp>ContractData</stp>
        <stp>S.RF</stp>
        <stp>PerCentNetLastTrade</stp>
        <stp/>
        <stp>T</stp>
        <tr r="E391" s="1"/>
      </tp>
      <tp>
        <v>0.9836751778987024</v>
        <stp/>
        <stp>ContractData</stp>
        <stp>S.PM</stp>
        <stp>PerCentNetLastTrade</stp>
        <stp/>
        <stp>T</stp>
        <tr r="E372" s="1"/>
      </tp>
      <tp>
        <v>0.20903519097292689</v>
        <stp/>
        <stp>ContractData</stp>
        <stp>S.PH</stp>
        <stp>PerCentNetLastTrade</stp>
        <stp/>
        <stp>T</stp>
        <tr r="E367" s="1"/>
      </tp>
      <tp>
        <v>0.29938082601891541</v>
        <stp/>
        <stp>ContractData</stp>
        <stp>S.PG</stp>
        <stp>PerCentNetLastTrade</stp>
        <stp/>
        <stp>T</stp>
        <tr r="E365" s="1"/>
      </tp>
      <tp>
        <v>5765875.2517898101</v>
        <stp/>
        <stp>StudyData</stp>
        <stp>S.TJX</stp>
        <stp>MA</stp>
        <stp>InputChoice=Vol,MAType=Sim,Period=21</stp>
        <stp>MA</stp>
        <stp>D</stp>
        <stp>-1</stp>
        <stp>all</stp>
        <stp/>
        <stp/>
        <stp/>
        <stp>T</stp>
        <tr r="N437" s="1"/>
      </tp>
      <tp>
        <v>1.3087330873308733</v>
        <stp/>
        <stp>ContractData</stp>
        <stp>S.CTAS</stp>
        <stp>PerCentNetLastTrade</stp>
        <stp/>
        <stp>T</stp>
        <tr r="E122" s="1"/>
      </tp>
      <tp>
        <v>0.52939851317864384</v>
        <stp/>
        <stp>ContractData</stp>
        <stp>S.CTVA</stp>
        <stp>PerCentNetLastTrade</stp>
        <stp/>
        <stp>T</stp>
        <tr r="E124" s="1"/>
      </tp>
      <tp>
        <v>5.6730992792373867</v>
        <stp/>
        <stp>ContractData</stp>
        <stp>S.CTSH</stp>
        <stp>PerCentNetLastTrade</stp>
        <stp/>
        <stp>T</stp>
        <tr r="E123" s="1"/>
      </tp>
      <tp>
        <v>404.07</v>
        <stp/>
        <stp>ContractData</stp>
        <stp>S.ETN</stp>
        <stp>LastTrade</stp>
        <stp/>
        <stp>T</stp>
        <tr r="C172" s="1"/>
      </tp>
      <tp>
        <v>179.22</v>
        <stp/>
        <stp>ContractData</stp>
        <stp>S.ATO</stp>
        <stp>LastTrade</stp>
        <stp/>
        <stp>T</stp>
        <tr r="C45" s="1"/>
      </tp>
      <tp>
        <v>0.44857949825552418</v>
        <stp/>
        <stp>ContractData</stp>
        <stp>S.CVNA</stp>
        <stp>PerCentNetLastTrade</stp>
        <stp/>
        <stp>T</stp>
        <tr r="E125" s="1"/>
      </tp>
      <tp>
        <v>1.5844298245614035</v>
        <stp/>
        <stp>ContractData</stp>
        <stp>S.CPAY</stp>
        <stp>PerCentNetLastTrade</stp>
        <stp/>
        <stp>T</stp>
        <tr r="E112" s="1"/>
      </tp>
      <tp>
        <v>2.7205882352941178</v>
        <stp/>
        <stp>ContractData</stp>
        <stp>S.CPRT</stp>
        <stp>PerCentNetLastTrade</stp>
        <stp/>
        <stp>T</stp>
        <tr r="E113" s="1"/>
      </tp>
      <tp>
        <v>1.915991156963891</v>
        <stp/>
        <stp>ContractData</stp>
        <stp>S.CSGP</stp>
        <stp>PerCentNetLastTrade</stp>
        <stp/>
        <stp>T</stp>
        <tr r="E120" s="1"/>
      </tp>
      <tp>
        <v>1.2504434196523591</v>
        <stp/>
        <stp>ContractData</stp>
        <stp>S.CSCO</stp>
        <stp>PerCentNetLastTrade</stp>
        <stp/>
        <stp>T</stp>
        <tr r="E119" s="1"/>
      </tp>
      <tp>
        <v>-7.6327554247083193E-2</v>
        <stp/>
        <stp>ContractData</stp>
        <stp>S.CRWD</stp>
        <stp>PerCentNetLastTrade</stp>
        <stp/>
        <stp>T</stp>
        <tr r="E118" s="1"/>
      </tp>
      <tp>
        <v>1327.18</v>
        <stp/>
        <stp>ContractData</stp>
        <stp>S.MTD</stp>
        <stp>LastTrade</stp>
        <stp/>
        <stp>T</stp>
        <tr r="C326" s="1"/>
      </tp>
      <tp>
        <v>17.29</v>
        <stp/>
        <stp>ContractData</stp>
        <stp>S.TTD</stp>
        <stp>LastTrade</stp>
        <stp/>
        <stp>T</stp>
        <tr r="C451" s="1"/>
      </tp>
      <tp>
        <v>380.65000000000003</v>
        <stp/>
        <stp>ContractData</stp>
        <stp>S.MSFT</stp>
        <stp>Low</stp>
        <stp/>
        <stp>T</stp>
        <tr r="H323" s="1"/>
      </tp>
      <tp>
        <v>549.59</v>
        <stp/>
        <stp>ContractData</stp>
        <stp>S.MSCI</stp>
        <stp>Low</stp>
        <stp/>
        <stp>T</stp>
        <tr r="H322" s="1"/>
      </tp>
      <tp>
        <v>149.46</v>
        <stp/>
        <stp>ContractData</stp>
        <stp>S.DTE</stp>
        <stp>LastTrade</stp>
        <stp/>
        <stp>T</stp>
        <tr r="C148" s="1"/>
      </tp>
      <tp>
        <v>214.07</v>
        <stp/>
        <stp>ContractData</stp>
        <stp>S.STE</stp>
        <stp>LastTrade</stp>
        <stp/>
        <stp>T</stp>
        <tr r="C417" s="1"/>
      </tp>
      <tp>
        <v>53.85</v>
        <stp/>
        <stp>ContractData</stp>
        <stp>S.MRNA</stp>
        <stp>Low</stp>
        <stp/>
        <stp>T</stp>
        <tr r="H318" s="1"/>
      </tp>
      <tp>
        <v>191.29</v>
        <stp/>
        <stp>ContractData</stp>
        <stp>S.MRVL</stp>
        <stp>Low</stp>
        <stp/>
        <stp>T</stp>
        <tr r="H320" s="1"/>
      </tp>
      <tp>
        <v>175.97</v>
        <stp/>
        <stp>ContractData</stp>
        <stp>S.MRSH</stp>
        <stp>Low</stp>
        <stp/>
        <stp>T</stp>
        <tr r="H319" s="1"/>
      </tp>
      <tp>
        <v>1318.72</v>
        <stp/>
        <stp>ContractData</stp>
        <stp>S.MPWR</stp>
        <stp>Low</stp>
        <stp/>
        <stp>T</stp>
        <tr r="H316" s="1"/>
      </tp>
      <tp>
        <v>249.6</v>
        <stp/>
        <stp>ContractData</stp>
        <stp>S.MTB</stp>
        <stp>LastTrade</stp>
        <stp/>
        <stp>T</stp>
        <tr r="C325" s="1"/>
      </tp>
      <tp>
        <v>118.52</v>
        <stp/>
        <stp>ContractData</stp>
        <stp>S.PTC</stp>
        <stp>LastTrade</stp>
        <stp/>
        <stp>T</stp>
        <tr r="C383" s="1"/>
      </tp>
      <tp>
        <v>-1.2770078072989166</v>
        <stp/>
        <stp>ContractData</stp>
        <stp>S.CDNS</stp>
        <stp>PerCentNetLastTrade</stp>
        <stp/>
        <stp>T</stp>
        <tr r="E85" s="1"/>
      </tp>
      <tp>
        <v>851.69</v>
        <stp/>
        <stp>ContractData</stp>
        <stp>S.STX</stp>
        <stp>LastTrade</stp>
        <stp/>
        <stp>T</stp>
        <tr r="C420" s="1"/>
      </tp>
      <tp>
        <v>212.79</v>
        <stp/>
        <stp>ContractData</stp>
        <stp>S.RTX</stp>
        <stp>LastTrade</stp>
        <stp/>
        <stp>T</stp>
        <tr r="R35" s="2"/>
        <tr r="C400" s="1"/>
      </tp>
      <tp>
        <v>-0.39045553145336226</v>
        <stp/>
        <stp>ContractData</stp>
        <stp>S.CARR</stp>
        <stp>PerCentNetLastTrade</stp>
        <stp/>
        <stp>T</stp>
        <tr r="E77" s="1"/>
      </tp>
      <tp>
        <v>-1.5561268209083119</v>
        <stp/>
        <stp>ContractData</stp>
        <stp>S.CASY</stp>
        <stp>PerCentNetLastTrade</stp>
        <stp/>
        <stp>T</stp>
        <tr r="E78" s="1"/>
      </tp>
      <tp>
        <v>92.95</v>
        <stp/>
        <stp>ContractData</stp>
        <stp>S.MNST</stp>
        <stp>Low</stp>
        <stp/>
        <stp>T</stp>
        <tr r="H312" s="1"/>
      </tp>
      <tp>
        <v>1556516.1601024291</v>
        <stp/>
        <stp>StudyData</stp>
        <stp>S.SJM</stp>
        <stp>MA</stp>
        <stp>InputChoice=Vol,MAType=Sim,Period=21</stp>
        <stp>MA</stp>
        <stp>D</stp>
        <stp>-1</stp>
        <stp>all</stp>
        <stp/>
        <stp/>
        <stp/>
        <stp>T</stp>
        <tr r="N406" s="1"/>
      </tp>
      <tp>
        <v>130.16</v>
        <stp/>
        <stp>ContractData</stp>
        <stp>S.STZ</stp>
        <stp>LastTrade</stp>
        <stp/>
        <stp>T</stp>
        <tr r="C421" s="1"/>
      </tp>
      <tp>
        <v>7.3720424067963211E-2</v>
        <stp/>
        <stp>ContractData</stp>
        <stp>S.CBOE</stp>
        <stp>PerCentNetLastTrade</stp>
        <stp/>
        <stp>T</stp>
        <tr r="E81" s="1"/>
      </tp>
      <tp>
        <v>2.884544448542973</v>
        <stp/>
        <stp>ContractData</stp>
        <stp>S.CBRE</stp>
        <stp>PerCentNetLastTrade</stp>
        <stp/>
        <stp>T</stp>
        <tr r="E82" s="1"/>
      </tp>
      <tp>
        <v>185.4</v>
        <stp/>
        <stp>ContractData</stp>
        <stp>S.STT</stp>
        <stp>LastTrade</stp>
        <stp/>
        <stp>T</stp>
        <tr r="C419" s="1"/>
      </tp>
      <tp>
        <v>78.03</v>
        <stp/>
        <stp>ContractData</stp>
        <stp>S.MCHP</stp>
        <stp>Low</stp>
        <stp/>
        <stp>T</stp>
        <tr r="H301" s="1"/>
      </tp>
      <tp>
        <v>62.31</v>
        <stp/>
        <stp>ContractData</stp>
        <stp>S.FTV</stp>
        <stp>LastTrade</stp>
        <stp/>
        <stp>T</stp>
        <tr r="C201" s="1"/>
      </tp>
      <tp>
        <v>-9.8429219079241435</v>
        <stp/>
        <stp>ContractData</stp>
        <stp>S.COHR</stp>
        <stp>PerCentNetLastTrade</stp>
        <stp/>
        <stp>T</stp>
        <tr r="E106" s="1"/>
      </tp>
      <tp>
        <v>-1.7808389178456192</v>
        <stp/>
        <stp>ContractData</stp>
        <stp>S.COIN</stp>
        <stp>PerCentNetLastTrade</stp>
        <stp/>
        <stp>T</stp>
        <tr r="E107" s="1"/>
      </tp>
      <tp>
        <v>0.96861974386108896</v>
        <stp/>
        <stp>ContractData</stp>
        <stp>S.COST</stp>
        <stp>PerCentNetLastTrade</stp>
        <stp/>
        <stp>T</stp>
        <tr r="E111" s="1"/>
      </tp>
      <tp>
        <v>283.02</v>
        <stp/>
        <stp>ContractData</stp>
        <stp>S.ITW</stp>
        <stp>LastTrade</stp>
        <stp/>
        <stp>T</stp>
        <tr r="C257" s="1"/>
      </tp>
      <tp>
        <v>295.11</v>
        <stp/>
        <stp>ContractData</stp>
        <stp>S.WTW</stp>
        <stp>LastTrade</stp>
        <stp/>
        <stp>T</stp>
        <tr r="C494" s="1"/>
      </tp>
      <tp>
        <v>-4.065958334355753</v>
        <stp/>
        <stp>ContractData</stp>
        <stp>S.CIEN</stp>
        <stp>PerCentNetLastTrade</stp>
        <stp/>
        <stp>T</stp>
        <tr r="E94" s="1"/>
      </tp>
      <tp>
        <v>1.9121418218307504</v>
        <stp/>
        <stp>ContractData</stp>
        <stp>S.CINF</stp>
        <stp>PerCentNetLastTrade</stp>
        <stp/>
        <stp>T</stp>
        <tr r="E95" s="1"/>
      </tp>
      <tp>
        <v>-2.5217391304347827</v>
        <stp/>
        <stp>ContractData</stp>
        <stp>S.CHTR</stp>
        <stp>PerCentNetLastTrade</stp>
        <stp/>
        <stp>T</stp>
        <tr r="E92" s="1"/>
      </tp>
      <tp>
        <v>-9.2501581431560513</v>
        <stp/>
        <stp>ContractData</stp>
        <stp>S.CHRW</stp>
        <stp>PerCentNetLastTrade</stp>
        <stp/>
        <stp>T</stp>
        <tr r="E91" s="1"/>
      </tp>
      <tp>
        <v>115.95</v>
        <stp/>
        <stp>ContractData</stp>
        <stp>S.ETR</stp>
        <stp>LastTrade</stp>
        <stp/>
        <stp>T</stp>
        <tr r="C173" s="1"/>
      </tp>
      <tp>
        <v>100.53</v>
        <stp/>
        <stp>ContractData</stp>
        <stp>S.VTR</stp>
        <stp>LastTrade</stp>
        <stp/>
        <stp>T</stp>
        <tr r="C477" s="1"/>
      </tp>
      <tp>
        <v>594.45000000000005</v>
        <stp/>
        <stp>ContractData</stp>
        <stp>S.META</stp>
        <stp>Low</stp>
        <stp/>
        <stp>T</stp>
        <tr r="H307" s="1"/>
      </tp>
      <tp>
        <v>1505646.8653123339</v>
        <stp/>
        <stp>StudyData</stp>
        <stp>S.RJF</stp>
        <stp>MA</stp>
        <stp>InputChoice=Vol,MAType=Sim,Period=21</stp>
        <stp>MA</stp>
        <stp>D</stp>
        <stp>-1</stp>
        <stp>all</stp>
        <stp/>
        <stp/>
        <stp/>
        <stp>T</stp>
        <tr r="N392" s="1"/>
      </tp>
      <tp>
        <v>75.350000000000009</v>
        <stp/>
        <stp>ContractData</stp>
        <stp>S.ZTS</stp>
        <stp>LastTrade</stp>
        <stp/>
        <stp>T</stp>
        <tr r="C504" s="1"/>
      </tp>
      <tp>
        <v>59.84</v>
        <stp/>
        <stp>ContractData</stp>
        <stp>S.MDLZ</stp>
        <stp>Low</stp>
        <stp/>
        <stp>T</stp>
        <tr r="H304" s="1"/>
      </tp>
      <tp>
        <v>1709756.4434512381</v>
        <stp/>
        <stp>StudyData</stp>
        <stp>S.AJG</stp>
        <stp>MA</stp>
        <stp>InputChoice=Vol,MAType=Sim,Period=21</stp>
        <stp>MA</stp>
        <stp>D</stp>
        <stp>-1</stp>
        <stp>all</stp>
        <stp/>
        <stp/>
        <stp/>
        <stp>T</stp>
        <tr r="N20" s="1"/>
      </tp>
      <tp>
        <v>2320390.9986450002</v>
        <stp/>
        <stp>ContractData</stp>
        <stp>S.VLO</stp>
        <stp>T_CVol</stp>
        <stp/>
        <stp>T</stp>
        <tr r="M469" s="1"/>
      </tp>
      <tp>
        <v>2939458.849492</v>
        <stp/>
        <stp>ContractData</stp>
        <stp>S.TMO</stp>
        <stp>T_CVol</stp>
        <stp/>
        <stp>T</stp>
        <tr r="M439" s="1"/>
      </tp>
      <tp>
        <v>502795.62305900001</v>
        <stp/>
        <stp>ContractData</stp>
        <stp>S.TKO</stp>
        <stp>T_CVol</stp>
        <stp/>
        <stp>T</stp>
        <tr r="M438" s="1"/>
      </tp>
      <tp>
        <v>1466649.311218</v>
        <stp/>
        <stp>ContractData</stp>
        <stp>S.COO</stp>
        <stp>T_CVol</stp>
        <stp/>
        <stp>T</stp>
        <tr r="M108" s="1"/>
      </tp>
      <tp>
        <v>2664581.6621130002</v>
        <stp/>
        <stp>ContractData</stp>
        <stp>S.BRO</stp>
        <stp>T_CVol</stp>
        <stp/>
        <stp>T</stp>
        <tr r="M71" s="1"/>
      </tp>
      <tp>
        <v>817406.60727899999</v>
        <stp/>
        <stp>ContractData</stp>
        <stp>S.ATO</stp>
        <stp>T_CVol</stp>
        <stp/>
        <stp>T</stp>
        <tr r="M45" s="1"/>
      </tp>
      <tp>
        <v>3415499.4880949999</v>
        <stp/>
        <stp>ContractData</stp>
        <stp>S.APO</stp>
        <stp>T_CVol</stp>
        <stp/>
        <stp>T</stp>
        <tr r="M40" s="1"/>
      </tp>
      <tp>
        <v>137346.427428</v>
        <stp/>
        <stp>ContractData</stp>
        <stp>S.AZO</stp>
        <stp>T_CVol</stp>
        <stp/>
        <stp>T</stp>
        <tr r="M52" s="1"/>
      </tp>
      <tp>
        <v>935479.71119199996</v>
        <stp/>
        <stp>ContractData</stp>
        <stp>S.MCO</stp>
        <stp>T_CVol</stp>
        <stp/>
        <stp>T</stp>
        <tr r="M303" s="1"/>
      </tp>
      <tp>
        <v>21.3</v>
        <stp/>
        <stp>ContractData</stp>
        <stp>S.CMCSA</stp>
        <stp>Open</stp>
        <stp/>
        <stp>T</stp>
        <tr r="F98" s="1"/>
      </tp>
      <tp>
        <v>389.32</v>
        <stp/>
        <stp>ContractData</stp>
        <stp>S.HUM</stp>
        <stp>LastTrade</stp>
        <stp/>
        <stp>T</stp>
        <tr r="C239" s="1"/>
      </tp>
      <tp>
        <v>148.92000000000002</v>
        <stp/>
        <stp>ContractData</stp>
        <stp>S.YUM</stp>
        <stp>LastTrade</stp>
        <stp/>
        <stp>T</stp>
        <tr r="C501" s="1"/>
      </tp>
      <tp>
        <v>130.52000000000001</v>
        <stp/>
        <stp>ContractData</stp>
        <stp>S.DUK</stp>
        <stp>LastTrade</stp>
        <stp/>
        <stp>T</stp>
        <tr r="C149" s="1"/>
      </tp>
      <tp>
        <v>0.83121116430681474</v>
        <stp/>
        <stp>ContractData</stp>
        <stp>S.BRKB</stp>
        <stp>PerCentNetLastTrade</stp>
        <stp/>
        <stp>T</stp>
        <tr r="E70" s="1"/>
      </tp>
      <tp>
        <v>247.56</v>
        <stp/>
        <stp>ContractData</stp>
        <stp>S.NUE</stp>
        <stp>LastTrade</stp>
        <stp/>
        <stp>T</stp>
        <tr r="C342" s="1"/>
      </tp>
      <tp>
        <v>301.67</v>
        <stp/>
        <stp>ContractData</stp>
        <stp>S.LRCX</stp>
        <stp>Low</stp>
        <stp/>
        <stp>T</stp>
        <tr r="H290" s="1"/>
      </tp>
      <tp>
        <v>4320435.1609577099</v>
        <stp/>
        <stp>StudyData</stp>
        <stp>S.KKR</stp>
        <stp>MA</stp>
        <stp>InputChoice=Vol,MAType=Sim,Period=21</stp>
        <stp>MA</stp>
        <stp>D</stp>
        <stp>-1</stp>
        <stp>all</stp>
        <stp/>
        <stp/>
        <stp/>
        <stp>T</stp>
        <tr r="N271" s="1"/>
      </tp>
      <tp>
        <v>9748359.6478659492</v>
        <stp/>
        <stp>StudyData</stp>
        <stp>S.BKR</stp>
        <stp>MA</stp>
        <stp>InputChoice=Vol,MAType=Sim,Period=21</stp>
        <stp>MA</stp>
        <stp>D</stp>
        <stp>-1</stp>
        <stp>all</stp>
        <stp/>
        <stp/>
        <stp/>
        <stp>T</stp>
        <tr r="N64" s="1"/>
      </tp>
      <tp>
        <v>110.55</v>
        <stp/>
        <stp>ContractData</stp>
        <stp>S.LULU</stp>
        <stp>Low</stp>
        <stp/>
        <stp>T</stp>
        <tr r="H291" s="1"/>
      </tp>
      <tp>
        <v>755.03</v>
        <stp/>
        <stp>ContractData</stp>
        <stp>S.LITE</stp>
        <stp>Low</stp>
        <stp/>
        <stp>T</stp>
        <tr r="H285" s="1"/>
      </tp>
      <tp>
        <v>2.5871766029246346</v>
        <stp/>
        <stp>ContractData</stp>
        <stp>S.BALL</stp>
        <stp>PerCentNetLastTrade</stp>
        <stp/>
        <stp>T</stp>
        <tr r="E55" s="1"/>
      </tp>
      <tp>
        <v>1304552.812483619</v>
        <stp/>
        <stp>StudyData</stp>
        <stp>S.TKO</stp>
        <stp>MA</stp>
        <stp>InputChoice=Vol,MAType=Sim,Period=21</stp>
        <stp>MA</stp>
        <stp>D</stp>
        <stp>-1</stp>
        <stp>all</stp>
        <stp/>
        <stp/>
        <stp/>
        <stp>T</stp>
        <tr r="N438" s="1"/>
      </tp>
      <tp>
        <v>3.274273564847626</v>
        <stp/>
        <stp>ContractData</stp>
        <stp>S.BLDR</stp>
        <stp>PerCentNetLastTrade</stp>
        <stp/>
        <stp>T</stp>
        <tr r="E65" s="1"/>
      </tp>
      <tp>
        <v>45.08</v>
        <stp/>
        <stp>ContractData</stp>
        <stp>S.LUV</stp>
        <stp>LastTrade</stp>
        <stp/>
        <stp>T</stp>
        <tr r="C292" s="1"/>
      </tp>
      <tp>
        <v>4377433.8627283303</v>
        <stp/>
        <stp>StudyData</stp>
        <stp>S.MKC</stp>
        <stp>MA</stp>
        <stp>InputChoice=Vol,MAType=Sim,Period=21</stp>
        <stp>MA</stp>
        <stp>D</stp>
        <stp>-1</stp>
        <stp>all</stp>
        <stp/>
        <stp/>
        <stp/>
        <stp>T</stp>
        <tr r="N309" s="1"/>
      </tp>
      <tp>
        <v>0.7825740205363374</v>
        <stp/>
        <stp>ContractData</stp>
        <stp>S.BIIB</stp>
        <stp>PerCentNetLastTrade</stp>
        <stp/>
        <stp>T</stp>
        <tr r="E62" s="1"/>
      </tp>
      <tp>
        <v>26259283.937656801</v>
        <stp/>
        <stp>StudyData</stp>
        <stp>S.NKE</stp>
        <stp>MA</stp>
        <stp>InputChoice=Vol,MAType=Sim,Period=21</stp>
        <stp>MA</stp>
        <stp>D</stp>
        <stp>-1</stp>
        <stp>all</stp>
        <stp/>
        <stp/>
        <stp/>
        <stp>T</stp>
        <tr r="N335" s="1"/>
      </tp>
      <tp>
        <v>3479107.59193291</v>
        <stp/>
        <stp>StudyData</stp>
        <stp>S.OKE</stp>
        <stp>MA</stp>
        <stp>InputChoice=Vol,MAType=Sim,Period=21</stp>
        <stp>MA</stp>
        <stp>D</stp>
        <stp>-1</stp>
        <stp>all</stp>
        <stp/>
        <stp/>
        <stp/>
        <stp>T</stp>
        <tr r="N350" s="1"/>
      </tp>
      <tp>
        <v>2.6789330556037725</v>
        <stp/>
        <stp>ContractData</stp>
        <stp>S.BKNG</stp>
        <stp>PerCentNetLastTrade</stp>
        <stp/>
        <stp>T</stp>
        <tr r="E63" s="1"/>
      </tp>
      <tp>
        <v>111.5</v>
        <stp/>
        <stp>ContractData</stp>
        <stp>S.LDOS</stp>
        <stp>Low</stp>
        <stp/>
        <stp>T</stp>
        <tr r="H279" s="1"/>
      </tp>
      <tp>
        <v>642177.07146852405</v>
        <stp/>
        <stp>StudyData</stp>
        <stp>S.PKG</stp>
        <stp>MA</stp>
        <stp>InputChoice=Vol,MAType=Sim,Period=21</stp>
        <stp>MA</stp>
        <stp>D</stp>
        <stp>-1</stp>
        <stp>all</stp>
        <stp/>
        <stp/>
        <stp/>
        <stp>T</stp>
        <tr r="N369" s="1"/>
      </tp>
      <tp>
        <v>3752476.007214</v>
        <stp/>
        <stp>ContractData</stp>
        <stp>S.UNH</stp>
        <stp>T_CVol</stp>
        <stp/>
        <stp>T</stp>
        <tr r="M461" s="1"/>
      </tp>
      <tp>
        <v>1252099.1529850001</v>
        <stp/>
        <stp>ContractData</stp>
        <stp>S.ZBH</stp>
        <stp>T_CVol</stp>
        <stp/>
        <stp>T</stp>
        <tr r="M502" s="1"/>
      </tp>
      <tp>
        <v>1466731.152829</v>
        <stp/>
        <stp>ContractData</stp>
        <stp>S.CAH</stp>
        <stp>T_CVol</stp>
        <stp/>
        <stp>T</stp>
        <tr r="M76" s="1"/>
      </tp>
      <tp>
        <v>2956800.1406860002</v>
        <stp/>
        <stp>ContractData</stp>
        <stp>S.CRH</stp>
        <stp>T_CVol</stp>
        <stp/>
        <stp>T</stp>
        <tr r="M115" s="1"/>
      </tp>
      <tp>
        <v>5606016.7187449997</v>
        <stp/>
        <stp>ContractData</stp>
        <stp>S.APH</stp>
        <stp>T_CVol</stp>
        <stp/>
        <stp>T</stp>
        <tr r="M39" s="1"/>
      </tp>
      <tp>
        <v>43.442380952400001</v>
        <stp/>
        <stp>StudyData</stp>
        <stp>S.VZ</stp>
        <stp>MA</stp>
        <stp>InputChoice=Close,MAType=Sim,Period=21</stp>
        <stp>MA</stp>
        <stp>D</stp>
        <stp/>
        <stp>all</stp>
        <stp/>
        <stp/>
        <stp/>
        <stp>T</stp>
        <tr r="P479" s="1"/>
      </tp>
      <tp>
        <v>22.48</v>
        <stp/>
        <stp>ContractData</stp>
        <stp>S.CMCSA</stp>
        <stp>High</stp>
        <stp/>
        <stp>T</stp>
        <tr r="G98" s="1"/>
      </tp>
      <tp>
        <v>226.58</v>
        <stp/>
        <stp>ContractData</stp>
        <stp>S.CRL</stp>
        <stp>LastTrade</stp>
        <stp/>
        <stp>T</stp>
        <tr r="C116" s="1"/>
      </tp>
      <tp>
        <v>25.310000000000002</v>
        <stp/>
        <stp>ContractData</stp>
        <stp>S.HRL</stp>
        <stp>LastTrade</stp>
        <stp/>
        <stp>T</stp>
        <tr r="C234" s="1"/>
      </tp>
      <tp>
        <v>2269004.33970962</v>
        <stp/>
        <stp>StudyData</stp>
        <stp>S.CLX</stp>
        <stp>MA</stp>
        <stp>InputChoice=Vol,MAType=Sim,Period=21</stp>
        <stp>MA</stp>
        <stp>D</stp>
        <stp>-1</stp>
        <stp>all</stp>
        <stp/>
        <stp/>
        <stp/>
        <stp>T</stp>
        <tr r="N97" s="1"/>
      </tp>
      <tp>
        <v>163.66</v>
        <stp/>
        <stp>ContractData</stp>
        <stp>S.CRM</stp>
        <stp>LastTrade</stp>
        <stp/>
        <stp>T</stp>
        <tr r="C117" s="1"/>
      </tp>
      <tp>
        <v>128.31</v>
        <stp/>
        <stp>ContractData</stp>
        <stp>S.IRM</stp>
        <stp>LastTrade</stp>
        <stp/>
        <stp>T</stp>
        <tr r="C254" s="1"/>
      </tp>
      <tp>
        <v>2848963.8923392398</v>
        <stp/>
        <stp>StudyData</stp>
        <stp>S.LLY</stp>
        <stp>MA</stp>
        <stp>InputChoice=Vol,MAType=Sim,Period=21</stp>
        <stp>MA</stp>
        <stp>D</stp>
        <stp>-1</stp>
        <stp>all</stp>
        <stp/>
        <stp/>
        <stp/>
        <stp>T</stp>
        <tr r="N286" s="1"/>
      </tp>
      <tp>
        <v>67.66</v>
        <stp/>
        <stp>ContractData</stp>
        <stp>S.BRO</stp>
        <stp>LastTrade</stp>
        <stp/>
        <stp>T</stp>
        <tr r="C71" s="1"/>
      </tp>
      <tp>
        <v>0.61165608770917479</v>
        <stp/>
        <stp>ContractData</stp>
        <stp>S.EVRG</stp>
        <stp>PerCentNetLastTrade</stp>
        <stp/>
        <stp>T</stp>
        <tr r="E174" s="1"/>
      </tp>
      <tp>
        <v>99.87</v>
        <stp/>
        <stp>ContractData</stp>
        <stp>S.CRH</stp>
        <stp>LastTrade</stp>
        <stp/>
        <stp>T</stp>
        <tr r="C115" s="1"/>
      </tp>
      <tp>
        <v>4.904455517391515</v>
        <stp/>
        <stp>ContractData</stp>
        <stp>S.EQIX</stp>
        <stp>PerCentNetLastTrade</stp>
        <stp/>
        <stp>T</stp>
        <tr r="E166" s="1"/>
      </tp>
      <tp>
        <v>196.31</v>
        <stp/>
        <stp>ContractData</stp>
        <stp>S.DRI</stp>
        <stp>LastTrade</stp>
        <stp/>
        <stp>T</stp>
        <tr r="C147" s="1"/>
      </tp>
      <tp>
        <v>1141.5899999999999</v>
        <stp/>
        <stp>ContractData</stp>
        <stp>S.URI</stp>
        <stp>LastTrade</stp>
        <stp/>
        <stp>T</stp>
        <tr r="C464" s="1"/>
      </tp>
      <tp>
        <v>131.07</v>
        <stp/>
        <stp>ContractData</stp>
        <stp>S.MRK</stp>
        <stp>LastTrade</stp>
        <stp/>
        <stp>T</stp>
        <tr r="C317" s="1"/>
      </tp>
      <tp>
        <v>4.2093977251538321</v>
        <stp/>
        <stp>ContractData</stp>
        <stp>S.ERIE</stp>
        <stp>PerCentNetLastTrade</stp>
        <stp/>
        <stp>T</stp>
        <tr r="E169" s="1"/>
      </tp>
      <tp>
        <v>31806553.519074999</v>
        <stp/>
        <stp>ContractData</stp>
        <stp>S.GOOGL</stp>
        <stp>T_CVol</stp>
        <stp/>
        <stp>T</stp>
        <tr r="M215" s="1"/>
      </tp>
      <tp>
        <v>50.94</v>
        <stp/>
        <stp>ContractData</stp>
        <stp>S.ARE</stp>
        <stp>LastTrade</stp>
        <stp/>
        <stp>T</stp>
        <tr r="C43" s="1"/>
      </tp>
      <tp>
        <v>92.98</v>
        <stp/>
        <stp>ContractData</stp>
        <stp>S.SRE</stp>
        <stp>LastTrade</stp>
        <stp/>
        <stp>T</stp>
        <tr r="C416" s="1"/>
      </tp>
      <tp>
        <v>3764968.1923959102</v>
        <stp/>
        <stp>StudyData</stp>
        <stp>S.DLR</stp>
        <stp>MA</stp>
        <stp>InputChoice=Vol,MAType=Sim,Period=21</stp>
        <stp>MA</stp>
        <stp>D</stp>
        <stp>-1</stp>
        <stp>all</stp>
        <stp/>
        <stp/>
        <stp/>
        <stp>T</stp>
        <tr r="N141" s="1"/>
      </tp>
      <tp>
        <v>141.03</v>
        <stp/>
        <stp>ContractData</stp>
        <stp>S.NRG</stp>
        <stp>LastTrade</stp>
        <stp/>
        <stp>T</stp>
        <tr r="C338" s="1"/>
      </tp>
      <tp>
        <v>2613505.0290160002</v>
        <stp/>
        <stp>StudyData</stp>
        <stp>S.HLT</stp>
        <stp>MA</stp>
        <stp>InputChoice=Vol,MAType=Sim,Period=21</stp>
        <stp>MA</stp>
        <stp>D</stp>
        <stp>-1</stp>
        <stp>all</stp>
        <stp/>
        <stp/>
        <stp/>
        <stp>T</stp>
        <tr r="N228" s="1"/>
      </tp>
      <tp>
        <v>18.830000000000002</v>
        <stp/>
        <stp>ContractData</stp>
        <stp>S.KVUE</stp>
        <stp>Low</stp>
        <stp/>
        <stp>T</stp>
        <tr r="H277" s="1"/>
      </tp>
      <tp>
        <v>0.90446799425488145</v>
        <stp/>
        <stp>ContractData</stp>
        <stp>S.EXPE</stp>
        <stp>PerCentNetLastTrade</stp>
        <stp/>
        <stp>T</stp>
        <tr r="E179" s="1"/>
      </tp>
      <tp>
        <v>-0.49948915881484846</v>
        <stp/>
        <stp>ContractData</stp>
        <stp>S.EXPD</stp>
        <stp>PerCentNetLastTrade</stp>
        <stp/>
        <stp>T</stp>
        <tr r="E178" s="1"/>
      </tp>
      <tp>
        <v>75.460000000000008</v>
        <stp/>
        <stp>ContractData</stp>
        <stp>S.WRB</stp>
        <stp>LastTrade</stp>
        <stp/>
        <stp>T</stp>
        <tr r="R37" s="2"/>
        <tr r="C491" s="1"/>
      </tp>
      <tp>
        <v>1777962.399647143</v>
        <stp/>
        <stp>StudyData</stp>
        <stp>S.ELV</stp>
        <stp>MA</stp>
        <stp>InputChoice=Vol,MAType=Sim,Period=21</stp>
        <stp>MA</stp>
        <stp>D</stp>
        <stp>-1</stp>
        <stp>all</stp>
        <stp/>
        <stp/>
        <stp/>
        <stp>T</stp>
        <tr r="N162" s="1"/>
      </tp>
      <tp>
        <v>15564559.969091</v>
        <stp/>
        <stp>StudyData</stp>
        <stp>S.GLW</stp>
        <stp>MA</stp>
        <stp>InputChoice=Vol,MAType=Sim,Period=21</stp>
        <stp>MA</stp>
        <stp>D</stp>
        <stp>-1</stp>
        <stp>all</stp>
        <stp/>
        <stp/>
        <stp/>
        <stp>T</stp>
        <tr r="N211" s="1"/>
      </tp>
      <tp>
        <v>908676.36916442902</v>
        <stp/>
        <stp>StudyData</stp>
        <stp>S.BLK</stp>
        <stp>MA</stp>
        <stp>InputChoice=Vol,MAType=Sim,Period=21</stp>
        <stp>MA</stp>
        <stp>D</stp>
        <stp>-1</stp>
        <stp>all</stp>
        <stp/>
        <stp/>
        <stp/>
        <stp>T</stp>
        <tr r="N66" s="1"/>
      </tp>
      <tp>
        <v>1770513.9856697151</v>
        <stp/>
        <stp>StudyData</stp>
        <stp>S.ALL</stp>
        <stp>MA</stp>
        <stp>InputChoice=Vol,MAType=Sim,Period=21</stp>
        <stp>MA</stp>
        <stp>D</stp>
        <stp>-1</stp>
        <stp>all</stp>
        <stp/>
        <stp/>
        <stp/>
        <stp>T</stp>
        <tr r="N24" s="1"/>
      </tp>
      <tp>
        <v>624404.15042528603</v>
        <stp/>
        <stp>StudyData</stp>
        <stp>S.MLM</stp>
        <stp>MA</stp>
        <stp>InputChoice=Vol,MAType=Sim,Period=21</stp>
        <stp>MA</stp>
        <stp>D</stp>
        <stp>-1</stp>
        <stp>all</stp>
        <stp/>
        <stp/>
        <stp/>
        <stp>T</stp>
        <tr r="N310" s="1"/>
      </tp>
      <tp>
        <v>-3.9667795869303899</v>
        <stp/>
        <stp>ContractData</stp>
        <stp>S.ECHO</stp>
        <stp>PerCentNetLastTrade</stp>
        <stp/>
        <stp>T</stp>
        <tr r="E155" s="1"/>
      </tp>
      <tp>
        <v>207.44</v>
        <stp/>
        <stp>ContractData</stp>
        <stp>S.KLAC</stp>
        <stp>Low</stp>
        <stp/>
        <stp>T</stp>
        <tr r="H272" s="1"/>
      </tp>
      <tp>
        <v>6.4032199048664473E-2</v>
        <stp/>
        <stp>ContractData</stp>
        <stp>S.EBAY</stp>
        <stp>PerCentNetLastTrade</stp>
        <stp/>
        <stp>T</stp>
        <tr r="E154" s="1"/>
      </tp>
      <tp>
        <v>3122437.2222190001</v>
        <stp/>
        <stp>StudyData</stp>
        <stp>S.VLO</stp>
        <stp>MA</stp>
        <stp>InputChoice=Vol,MAType=Sim,Period=21</stp>
        <stp>MA</stp>
        <stp>D</stp>
        <stp>-1</stp>
        <stp>all</stp>
        <stp/>
        <stp/>
        <stp/>
        <stp>T</stp>
        <tr r="N469" s="1"/>
      </tp>
      <tp>
        <v>126.08</v>
        <stp/>
        <stp>ContractData</stp>
        <stp>S.FRT</stp>
        <stp>LastTrade</stp>
        <stp/>
        <stp>T</stp>
        <tr r="C198" s="1"/>
      </tp>
      <tp>
        <v>290.36</v>
        <stp/>
        <stp>ContractData</stp>
        <stp>S.VRT</stp>
        <stp>LastTrade</stp>
        <stp/>
        <stp>T</stp>
        <tr r="C474" s="1"/>
      </tp>
      <tp>
        <v>119.96000000000001</v>
        <stp/>
        <stp>ContractData</stp>
        <stp>S.PRU</stp>
        <stp>LastTrade</stp>
        <stp/>
        <stp>T</stp>
        <tr r="C379" s="1"/>
      </tp>
      <tp>
        <v>387.26</v>
        <stp/>
        <stp>ContractData</stp>
        <stp>S.TRV</stp>
        <stp>LastTrade</stp>
        <stp/>
        <stp>T</stp>
        <tr r="C446" s="1"/>
      </tp>
      <tp>
        <v>2343661.9480454298</v>
        <stp/>
        <stp>StudyData</stp>
        <stp>S.ALB</stp>
        <stp>MA</stp>
        <stp>InputChoice=Vol,MAType=Sim,Period=21</stp>
        <stp>MA</stp>
        <stp>D</stp>
        <stp>-1</stp>
        <stp>all</stp>
        <stp/>
        <stp/>
        <stp/>
        <stp>T</stp>
        <tr r="N22" s="1"/>
      </tp>
      <tp>
        <v>13115375.188955911</v>
        <stp/>
        <stp>StudyData</stp>
        <stp>S.SLB</stp>
        <stp>MA</stp>
        <stp>InputChoice=Vol,MAType=Sim,Period=21</stp>
        <stp>MA</stp>
        <stp>D</stp>
        <stp>-1</stp>
        <stp>all</stp>
        <stp/>
        <stp/>
        <stp/>
        <stp>T</stp>
        <tr r="N407" s="1"/>
      </tp>
      <tp>
        <v>4316006.8702324303</v>
        <stp/>
        <stp>StudyData</stp>
        <stp>S.PLD</stp>
        <stp>MA</stp>
        <stp>InputChoice=Vol,MAType=Sim,Period=21</stp>
        <stp>MA</stp>
        <stp>D</stp>
        <stp>-1</stp>
        <stp>all</stp>
        <stp/>
        <stp/>
        <stp/>
        <stp>T</stp>
        <tr r="N370" s="1"/>
      </tp>
      <tp>
        <v>315.32</v>
        <stp/>
        <stp>ContractData</stp>
        <stp>S.KEYS</stp>
        <stp>Low</stp>
        <stp/>
        <stp>T</stp>
        <tr r="H268" s="1"/>
      </tp>
      <tp>
        <v>232.59238095239999</v>
        <stp/>
        <stp>StudyData</stp>
        <stp>S.WM</stp>
        <stp>MA</stp>
        <stp>InputChoice=Close,MAType=Sim,Period=21</stp>
        <stp>MA</stp>
        <stp>D</stp>
        <stp/>
        <stp>all</stp>
        <stp/>
        <stp/>
        <stp/>
        <stp>T</stp>
        <tr r="P488" s="1"/>
      </tp>
      <tp>
        <v>490589.212765</v>
        <stp/>
        <stp>ContractData</stp>
        <stp>S.URI</stp>
        <stp>T_CVol</stp>
        <stp/>
        <stp>T</stp>
        <tr r="M464" s="1"/>
      </tp>
      <tp>
        <v>4195657.4782490004</v>
        <stp/>
        <stp>ContractData</stp>
        <stp>S.CCI</stp>
        <stp>T_CVol</stp>
        <stp/>
        <stp>T</stp>
        <tr r="M83" s="1"/>
      </tp>
      <tp>
        <v>677249.13912399998</v>
        <stp/>
        <stp>ContractData</stp>
        <stp>S.CMI</stp>
        <stp>T_CVol</stp>
        <stp/>
        <stp>T</stp>
        <tr r="M101" s="1"/>
      </tp>
      <tp>
        <v>4080902.7636060002</v>
        <stp/>
        <stp>ContractData</stp>
        <stp>S.ADI</stp>
        <stp>T_CVol</stp>
        <stp/>
        <stp>T</stp>
        <tr r="M10" s="1"/>
      </tp>
      <tp>
        <v>2157963.9930500002</v>
        <stp/>
        <stp>ContractData</stp>
        <stp>S.DHI</stp>
        <stp>T_CVol</stp>
        <stp/>
        <stp>T</stp>
        <tr r="M138" s="1"/>
      </tp>
      <tp>
        <v>970834.51640399999</v>
        <stp/>
        <stp>ContractData</stp>
        <stp>S.DRI</stp>
        <stp>T_CVol</stp>
        <stp/>
        <stp>T</stp>
        <tr r="M147" s="1"/>
      </tp>
      <tp>
        <v>9358900.1629019994</v>
        <stp/>
        <stp>ContractData</stp>
        <stp>S.KMI</stp>
        <stp>T_CVol</stp>
        <stp/>
        <stp>T</stp>
        <tr r="M274" s="1"/>
      </tp>
      <tp>
        <v>3068534.8619860001</v>
        <stp/>
        <stp>ContractData</stp>
        <stp>S.JCI</stp>
        <stp>T_CVol</stp>
        <stp/>
        <stp>T</stp>
        <tr r="M262" s="1"/>
      </tp>
      <tp>
        <v>324635.385924</v>
        <stp/>
        <stp>ContractData</stp>
        <stp>S.HII</stp>
        <stp>T_CVol</stp>
        <stp/>
        <stp>T</stp>
        <tr r="M227" s="1"/>
      </tp>
      <tp>
        <v>770381.15143600001</v>
        <stp/>
        <stp>ContractData</stp>
        <stp>S.MSI</stp>
        <stp>T_CVol</stp>
        <stp/>
        <stp>T</stp>
        <tr r="M324" s="1"/>
      </tp>
      <tp>
        <v>251494.23962099999</v>
        <stp/>
        <stp>ContractData</stp>
        <stp>S.LII</stp>
        <stp>T_CVol</stp>
        <stp/>
        <stp>T</stp>
        <tr r="M283" s="1"/>
      </tp>
      <tp>
        <v>0.6452831376499103</v>
        <stp/>
        <stp>ContractData</stp>
        <stp>S.GOOGL</stp>
        <stp>PerCentNetLastTrade</stp>
        <stp/>
        <stp>T</stp>
        <tr r="E215" s="1"/>
      </tp>
      <tp>
        <v>23.862380952399999</v>
        <stp/>
        <stp>StudyData</stp>
        <stp>S.WY</stp>
        <stp>MA</stp>
        <stp>InputChoice=Close,MAType=Sim,Period=21</stp>
        <stp>MA</stp>
        <stp>D</stp>
        <stp/>
        <stp>all</stp>
        <stp/>
        <stp/>
        <stp/>
        <stp>T</stp>
        <tr r="P495" s="1"/>
      </tp>
      <tp>
        <v>226.74</v>
        <stp/>
        <stp>ContractData</stp>
        <stp>S.WSM</stp>
        <stp>LastTrade</stp>
        <stp/>
        <stp>T</stp>
        <tr r="C492" s="1"/>
      </tp>
      <tp>
        <v>11562641.591583479</v>
        <stp/>
        <stp>StudyData</stp>
        <stp>S.BMY</stp>
        <stp>MA</stp>
        <stp>InputChoice=Vol,MAType=Sim,Period=21</stp>
        <stp>MA</stp>
        <stp>D</stp>
        <stp>-1</stp>
        <stp>all</stp>
        <stp/>
        <stp/>
        <stp/>
        <stp>T</stp>
        <tr r="N67" s="1"/>
      </tp>
      <tp>
        <v>57.45</v>
        <stp/>
        <stp>ContractData</stp>
        <stp>S.TSN</stp>
        <stp>LastTrade</stp>
        <stp/>
        <stp>T</stp>
        <tr r="C449" s="1"/>
      </tp>
      <tp>
        <v>417.83</v>
        <stp/>
        <stp>ContractData</stp>
        <stp>S.MSI</stp>
        <stp>LastTrade</stp>
        <stp/>
        <stp>T</stp>
        <tr r="C324" s="1"/>
      </tp>
      <tp>
        <v>775128.63797757099</v>
        <stp/>
        <stp>StudyData</stp>
        <stp>S.AMP</stp>
        <stp>MA</stp>
        <stp>InputChoice=Vol,MAType=Sim,Period=21</stp>
        <stp>MA</stp>
        <stp>D</stp>
        <stp>-1</stp>
        <stp>all</stp>
        <stp/>
        <stp/>
        <stp/>
        <stp>T</stp>
        <tr r="N31" s="1"/>
      </tp>
      <tp>
        <v>2612096.4236434801</v>
        <stp/>
        <stp>StudyData</stp>
        <stp>S.EMR</stp>
        <stp>MA</stp>
        <stp>InputChoice=Vol,MAType=Sim,Period=21</stp>
        <stp>MA</stp>
        <stp>D</stp>
        <stp>-1</stp>
        <stp>all</stp>
        <stp/>
        <stp/>
        <stp/>
        <stp>T</stp>
        <tr r="N164" s="1"/>
      </tp>
      <tp>
        <v>216.91</v>
        <stp/>
        <stp>ContractData</stp>
        <stp>S.RSG</stp>
        <stp>LastTrade</stp>
        <stp/>
        <stp>T</stp>
        <tr r="C399" s="1"/>
      </tp>
      <tp>
        <v>3429992.9240447101</v>
        <stp/>
        <stp>StudyData</stp>
        <stp>S.CMS</stp>
        <stp>MA</stp>
        <stp>InputChoice=Vol,MAType=Sim,Period=21</stp>
        <stp>MA</stp>
        <stp>D</stp>
        <stp>-1</stp>
        <stp>all</stp>
        <stp/>
        <stp/>
        <stp/>
        <stp>T</stp>
        <tr r="N102" s="1"/>
      </tp>
      <tp>
        <v>1263323.8330945719</v>
        <stp/>
        <stp>StudyData</stp>
        <stp>S.LMT</stp>
        <stp>MA</stp>
        <stp>InputChoice=Vol,MAType=Sim,Period=21</stp>
        <stp>MA</stp>
        <stp>D</stp>
        <stp>-1</stp>
        <stp>all</stp>
        <stp/>
        <stp/>
        <stp/>
        <stp>T</stp>
        <tr r="N287" s="1"/>
      </tp>
      <tp>
        <v>3426728.7510099998</v>
        <stp/>
        <stp>StudyData</stp>
        <stp>S.AMT</stp>
        <stp>MA</stp>
        <stp>InputChoice=Vol,MAType=Sim,Period=21</stp>
        <stp>MA</stp>
        <stp>D</stp>
        <stp>-1</stp>
        <stp>all</stp>
        <stp/>
        <stp/>
        <stp/>
        <stp>T</stp>
        <tr r="N32" s="1"/>
      </tp>
      <tp>
        <v>22665262.122888599</v>
        <stp/>
        <stp>StudyData</stp>
        <stp>S.WMT</stp>
        <stp>MA</stp>
        <stp>InputChoice=Vol,MAType=Sim,Period=21</stp>
        <stp>MA</stp>
        <stp>D</stp>
        <stp>-1</stp>
        <stp>all</stp>
        <stp/>
        <stp/>
        <stp/>
        <stp>T</stp>
        <tr r="N490" s="1"/>
      </tp>
      <tp>
        <v>322.48</v>
        <stp/>
        <stp>ContractData</stp>
        <stp>S.PSA</stp>
        <stp>LastTrade</stp>
        <stp/>
        <stp>T</stp>
        <tr r="C380" s="1"/>
      </tp>
      <tp>
        <v>1.503972758229285</v>
        <stp/>
        <stp>ContractData</stp>
        <stp>S.DXCM</stp>
        <stp>PerCentNetLastTrade</stp>
        <stp/>
        <stp>T</stp>
        <tr r="E152" s="1"/>
      </tp>
      <tp>
        <v>63.97</v>
        <stp/>
        <stp>ContractData</stp>
        <stp>S.USB</stp>
        <stp>LastTrade</stp>
        <stp/>
        <stp>T</stp>
        <tr r="C465" s="1"/>
      </tp>
      <tp>
        <v>350.66</v>
        <stp/>
        <stp>ContractData</stp>
        <stp>S.NSC</stp>
        <stp>LastTrade</stp>
        <stp/>
        <stp>T</stp>
        <tr r="C339" s="1"/>
      </tp>
      <tp>
        <v>-0.19744362464927778</v>
        <stp/>
        <stp>ContractData</stp>
        <stp>S.DECK</stp>
        <stp>PerCentNetLastTrade</stp>
        <stp/>
        <stp>T</stp>
        <tr r="E134" s="1"/>
      </tp>
      <tp>
        <v>-0.41881003323166566</v>
        <stp/>
        <stp>ContractData</stp>
        <stp>S.DELL</stp>
        <stp>PerCentNetLastTrade</stp>
        <stp/>
        <stp>T</stp>
        <tr r="E135" s="1"/>
      </tp>
      <tp>
        <v>147.83000000000001</v>
        <stp/>
        <stp>ContractData</stp>
        <stp>S.JKHY</stp>
        <stp>Low</stp>
        <stp/>
        <stp>T</stp>
        <tr r="H263" s="1"/>
      </tp>
      <tp>
        <v>1.0106796513768976</v>
        <stp/>
        <stp>ContractData</stp>
        <stp>S.DDOG</stp>
        <stp>PerCentNetLastTrade</stp>
        <stp/>
        <stp>T</stp>
        <tr r="E132" s="1"/>
      </tp>
      <tp>
        <v>9786991.7481939606</v>
        <stp/>
        <stp>StudyData</stp>
        <stp>S.KMI</stp>
        <stp>MA</stp>
        <stp>InputChoice=Vol,MAType=Sim,Period=21</stp>
        <stp>MA</stp>
        <stp>D</stp>
        <stp>-1</stp>
        <stp>all</stp>
        <stp/>
        <stp/>
        <stp/>
        <stp>T</stp>
        <tr r="N274" s="1"/>
      </tp>
      <tp>
        <v>998632.95923447702</v>
        <stp/>
        <stp>StudyData</stp>
        <stp>S.CMI</stp>
        <stp>MA</stp>
        <stp>InputChoice=Vol,MAType=Sim,Period=21</stp>
        <stp>MA</stp>
        <stp>D</stp>
        <stp>-1</stp>
        <stp>all</stp>
        <stp/>
        <stp/>
        <stp/>
        <stp>T</stp>
        <tr r="N101" s="1"/>
      </tp>
      <tp>
        <v>53.230000000000004</v>
        <stp/>
        <stp>ContractData</stp>
        <stp>S.CSX</stp>
        <stp>LastTrade</stp>
        <stp/>
        <stp>T</stp>
        <tr r="C121" s="1"/>
      </tp>
      <tp>
        <v>44.25</v>
        <stp/>
        <stp>ContractData</stp>
        <stp>S.BSX</stp>
        <stp>LastTrade</stp>
        <stp/>
        <stp>T</stp>
        <tr r="C72" s="1"/>
      </tp>
      <tp>
        <v>206.77</v>
        <stp/>
        <stp>ContractData</stp>
        <stp>S.PSX</stp>
        <stp>LastTrade</stp>
        <stp/>
        <stp>T</stp>
        <tr r="C382" s="1"/>
      </tp>
      <tp>
        <v>1.8495611709960535</v>
        <stp/>
        <stp>ContractData</stp>
        <stp>S.DASH</stp>
        <stp>PerCentNetLastTrade</stp>
        <stp/>
        <stp>T</stp>
        <tr r="E130" s="1"/>
      </tp>
      <tp>
        <v>174.3</v>
        <stp/>
        <stp>ContractData</stp>
        <stp>S.HSY</stp>
        <stp>LastTrade</stp>
        <stp/>
        <stp>T</stp>
        <tr r="C237" s="1"/>
      </tp>
      <tp>
        <v>3740943.6399467201</v>
        <stp/>
        <stp>StudyData</stp>
        <stp>S.MMM</stp>
        <stp>MA</stp>
        <stp>InputChoice=Vol,MAType=Sim,Period=21</stp>
        <stp>MA</stp>
        <stp>D</stp>
        <stp>-1</stp>
        <stp>all</stp>
        <stp/>
        <stp/>
        <stp/>
        <stp>T</stp>
        <tr r="N311" s="1"/>
      </tp>
      <tp>
        <v>2313508.0118948598</v>
        <stp/>
        <stp>StudyData</stp>
        <stp>S.TMO</stp>
        <stp>MA</stp>
        <stp>InputChoice=Vol,MAType=Sim,Period=21</stp>
        <stp>MA</stp>
        <stp>D</stp>
        <stp>-1</stp>
        <stp>all</stp>
        <stp/>
        <stp/>
        <stp/>
        <stp>T</stp>
        <tr r="N439" s="1"/>
      </tp>
      <tp>
        <v>24.5</v>
        <stp/>
        <stp>ContractData</stp>
        <stp>S.HST</stp>
        <stp>LastTrade</stp>
        <stp/>
        <stp>T</stp>
        <tr r="C236" s="1"/>
      </tp>
      <tp>
        <v>328.2</v>
        <stp/>
        <stp>ContractData</stp>
        <stp>S.WST</stp>
        <stp>LastTrade</stp>
        <stp/>
        <stp>T</stp>
        <tr r="C493" s="1"/>
      </tp>
      <tp>
        <v>163.38</v>
        <stp/>
        <stp>ContractData</stp>
        <stp>S.VST</stp>
        <stp>LastTrade</stp>
        <stp/>
        <stp>T</stp>
        <tr r="C476" s="1"/>
      </tp>
      <tp>
        <v>286.53000000000003</v>
        <stp/>
        <stp>ContractData</stp>
        <stp>S.JBHT</stp>
        <stp>Low</stp>
        <stp/>
        <stp>T</stp>
        <tr r="H260" s="1"/>
      </tp>
      <tp>
        <v>2.3799405014874626</v>
        <stp/>
        <stp>ContractData</stp>
        <stp>S.DLTR</stp>
        <stp>PerCentNetLastTrade</stp>
        <stp/>
        <stp>T</stp>
        <tr r="E142" s="1"/>
      </tp>
      <tp>
        <v>4501440.6682310998</v>
        <stp/>
        <stp>StudyData</stp>
        <stp>S.KMB</stp>
        <stp>MA</stp>
        <stp>InputChoice=Vol,MAType=Sim,Period=21</stp>
        <stp>MA</stp>
        <stp>D</stp>
        <stp>-1</stp>
        <stp>all</stp>
        <stp/>
        <stp/>
        <stp/>
        <stp>T</stp>
        <tr r="N273" s="1"/>
      </tp>
      <tp>
        <v>7410600.6352971504</v>
        <stp/>
        <stp>StudyData</stp>
        <stp>S.WMB</stp>
        <stp>MA</stp>
        <stp>InputChoice=Vol,MAType=Sim,Period=21</stp>
        <stp>MA</stp>
        <stp>D</stp>
        <stp>-1</stp>
        <stp>all</stp>
        <stp/>
        <stp/>
        <stp/>
        <stp>T</stp>
        <tr r="N489" s="1"/>
      </tp>
      <tp>
        <v>3718824.6181765702</v>
        <stp/>
        <stp>StudyData</stp>
        <stp>S.OMC</stp>
        <stp>MA</stp>
        <stp>InputChoice=Vol,MAType=Sim,Period=21</stp>
        <stp>MA</stp>
        <stp>D</stp>
        <stp>-1</stp>
        <stp>all</stp>
        <stp/>
        <stp/>
        <stp/>
        <stp>T</stp>
        <tr r="N351" s="1"/>
      </tp>
      <tp>
        <v>1095449.779315857</v>
        <stp/>
        <stp>StudyData</stp>
        <stp>S.VMC</stp>
        <stp>MA</stp>
        <stp>InputChoice=Vol,MAType=Sim,Period=21</stp>
        <stp>MA</stp>
        <stp>D</stp>
        <stp>-1</stp>
        <stp>all</stp>
        <stp/>
        <stp/>
        <stp/>
        <stp>T</stp>
        <tr r="N471" s="1"/>
      </tp>
      <tp>
        <v>28139091.623953</v>
        <stp/>
        <stp>StudyData</stp>
        <stp>S.AMD</stp>
        <stp>MA</stp>
        <stp>InputChoice=Vol,MAType=Sim,Period=21</stp>
        <stp>MA</stp>
        <stp>D</stp>
        <stp>-1</stp>
        <stp>all</stp>
        <stp/>
        <stp/>
        <stp/>
        <stp>T</stp>
        <tr r="N28" s="1"/>
      </tp>
      <tp>
        <v>1533303.2731446191</v>
        <stp/>
        <stp>StudyData</stp>
        <stp>S.RMD</stp>
        <stp>MA</stp>
        <stp>InputChoice=Vol,MAType=Sim,Period=21</stp>
        <stp>MA</stp>
        <stp>D</stp>
        <stp>-1</stp>
        <stp>all</stp>
        <stp/>
        <stp/>
        <stp/>
        <stp>T</stp>
        <tr r="N394" s="1"/>
      </tp>
      <tp>
        <v>3614858.7537833801</v>
        <stp/>
        <stp>StudyData</stp>
        <stp>S.CME</stp>
        <stp>MA</stp>
        <stp>InputChoice=Vol,MAType=Sim,Period=21</stp>
        <stp>MA</stp>
        <stp>D</stp>
        <stp>-1</stp>
        <stp>all</stp>
        <stp/>
        <stp/>
        <stp/>
        <stp>T</stp>
        <tr r="N99" s="1"/>
      </tp>
      <tp>
        <v>1009252.396685048</v>
        <stp/>
        <stp>StudyData</stp>
        <stp>S.AME</stp>
        <stp>MA</stp>
        <stp>InputChoice=Vol,MAType=Sim,Period=21</stp>
        <stp>MA</stp>
        <stp>D</stp>
        <stp>-1</stp>
        <stp>all</stp>
        <stp/>
        <stp/>
        <stp/>
        <stp>T</stp>
        <tr r="N29" s="1"/>
      </tp>
      <tp>
        <v>486367.52150276199</v>
        <stp/>
        <stp>StudyData</stp>
        <stp>S.EME</stp>
        <stp>MA</stp>
        <stp>InputChoice=Vol,MAType=Sim,Period=21</stp>
        <stp>MA</stp>
        <stp>D</stp>
        <stp>-1</stp>
        <stp>all</stp>
        <stp/>
        <stp/>
        <stp/>
        <stp>T</stp>
        <tr r="N163" s="1"/>
      </tp>
      <tp>
        <v>293.45999999999998</v>
        <stp/>
        <stp>ContractData</stp>
        <stp>S.ESS</stp>
        <stp>LastTrade</stp>
        <stp/>
        <stp>T</stp>
        <tr r="C171" s="1"/>
      </tp>
      <tp>
        <v>19405683.140833531</v>
        <stp/>
        <stp>StudyData</stp>
        <stp>S.CMG</stp>
        <stp>MA</stp>
        <stp>InputChoice=Vol,MAType=Sim,Period=21</stp>
        <stp>MA</stp>
        <stp>D</stp>
        <stp>-1</stp>
        <stp>all</stp>
        <stp/>
        <stp/>
        <stp/>
        <stp>T</stp>
        <tr r="N100" s="1"/>
      </tp>
      <tp>
        <v>6351847.7069709999</v>
        <stp/>
        <stp>ContractData</stp>
        <stp>S.JNJ</stp>
        <stp>T_CVol</stp>
        <stp/>
        <stp>T</stp>
        <tr r="M264" s="1"/>
      </tp>
      <tp>
        <v>479.21523809519999</v>
        <stp/>
        <stp>StudyData</stp>
        <stp>S.TT</stp>
        <stp>MA</stp>
        <stp>InputChoice=Close,MAType=Sim,Period=21</stp>
        <stp>MA</stp>
        <stp>D</stp>
        <stp/>
        <stp>all</stp>
        <stp/>
        <stp/>
        <stp/>
        <stp>T</stp>
        <tr r="P450" s="1"/>
      </tp>
      <tp>
        <v>486.51</v>
        <stp/>
        <stp>ContractData</stp>
        <stp>S.TT</stp>
        <stp>High</stp>
        <stp/>
        <stp>T</stp>
        <tr r="G450" s="1"/>
      </tp>
      <tp>
        <v>46.44</v>
        <stp/>
        <stp>ContractData</stp>
        <stp>S.VZ</stp>
        <stp>High</stp>
        <stp/>
        <stp>T</stp>
        <tr r="G479" s="1"/>
      </tp>
      <tp>
        <v>239.3</v>
        <stp/>
        <stp>ContractData</stp>
        <stp>S.WM</stp>
        <stp>High</stp>
        <stp/>
        <stp>T</stp>
        <tr r="G488" s="1"/>
      </tp>
      <tp>
        <v>24.09</v>
        <stp/>
        <stp>ContractData</stp>
        <stp>S.WY</stp>
        <stp>High</stp>
        <stp/>
        <stp>T</stp>
        <tr r="G495" s="1"/>
      </tp>
      <tp>
        <v>147.99</v>
        <stp/>
        <stp>ContractData</stp>
        <stp>S.PG</stp>
        <stp>High</stp>
        <stp/>
        <stp>T</stp>
        <tr r="G365" s="1"/>
      </tp>
      <tp>
        <v>195.62</v>
        <stp/>
        <stp>ContractData</stp>
        <stp>S.PM</stp>
        <stp>High</stp>
        <stp/>
        <stp>T</stp>
        <tr r="G372" s="1"/>
      </tp>
      <tp>
        <v>1000.72</v>
        <stp/>
        <stp>ContractData</stp>
        <stp>S.PH</stp>
        <stp>High</stp>
        <stp/>
        <stp>T</stp>
        <tr r="G367" s="1"/>
      </tp>
      <tp>
        <v>12.8280952381</v>
        <stp/>
        <stp>StudyData</stp>
        <stp>ATR(S.NXPI,MAType:=Sim,Period:=21)</stp>
        <stp>Bar</stp>
        <stp/>
        <stp>Close</stp>
        <stp>D</stp>
        <stp/>
        <stp/>
        <stp/>
        <stp/>
        <stp/>
        <stp>T</stp>
        <tr r="O347" s="1"/>
      </tp>
      <tp>
        <v>9.9028571429000003</v>
        <stp/>
        <stp>StudyData</stp>
        <stp>ATR(S.EXPE,MAType:=Sim,Period:=21)</stp>
        <stp>Bar</stp>
        <stp/>
        <stp>Close</stp>
        <stp>D</stp>
        <stp/>
        <stp/>
        <stp/>
        <stp/>
        <stp/>
        <stp>T</stp>
        <tr r="O179" s="1"/>
      </tp>
      <tp>
        <v>3.66</v>
        <stp/>
        <stp>StudyData</stp>
        <stp>ATR(S.EXPD,MAType:=Sim,Period:=21)</stp>
        <stp>Bar</stp>
        <stp/>
        <stp>Close</stp>
        <stp>D</stp>
        <stp/>
        <stp/>
        <stp/>
        <stp/>
        <stp/>
        <stp>T</stp>
        <tr r="O178" s="1"/>
      </tp>
      <tp>
        <v>31.02</v>
        <stp/>
        <stp>ContractData</stp>
        <stp>S.RF</stp>
        <stp>High</stp>
        <stp/>
        <stp>T</stp>
        <tr r="G391" s="1"/>
      </tp>
      <tp>
        <v>379.87</v>
        <stp/>
        <stp>ContractData</stp>
        <stp>S.RL</stp>
        <stp>High</stp>
        <stp/>
        <stp>T</stp>
        <tr r="G393" s="1"/>
      </tp>
      <tp>
        <v>97.95</v>
        <stp/>
        <stp>ContractData</stp>
        <stp>S.SO</stp>
        <stp>High</stp>
        <stp/>
        <stp>T</stp>
        <tr r="G412" s="1"/>
      </tp>
      <tp>
        <v>48.7</v>
        <stp/>
        <stp>ContractData</stp>
        <stp>S.SW</stp>
        <stp>High</stp>
        <stp/>
        <stp>T</stp>
        <tr r="G422" s="1"/>
      </tp>
      <tp>
        <v>119.36</v>
        <stp/>
        <stp>ContractData</stp>
        <stp>S.DG</stp>
        <stp>High</stp>
        <stp/>
        <stp>T</stp>
        <tr r="G136" s="1"/>
      </tp>
      <tp>
        <v>629.34</v>
        <stp/>
        <stp>ContractData</stp>
        <stp>S.DE</stp>
        <stp>High</stp>
        <stp/>
        <stp>T</stp>
        <tr r="G133" s="1"/>
      </tp>
      <tp>
        <v>138.94</v>
        <stp/>
        <stp>ContractData</stp>
        <stp>S.DD</stp>
        <stp>High</stp>
        <stp/>
        <stp>T</stp>
        <tr r="G131" s="1"/>
      </tp>
      <tp>
        <v>386.87</v>
        <stp/>
        <stp>ContractData</stp>
        <stp>S.EG</stp>
        <stp>High</stp>
        <stp/>
        <stp>T</stp>
        <tr r="G159" s="1"/>
      </tp>
      <tp>
        <v>114.46000000000001</v>
        <stp/>
        <stp>ContractData</stp>
        <stp>S.ED</stp>
        <stp>High</stp>
        <stp/>
        <stp>T</stp>
        <tr r="G157" s="1"/>
      </tp>
      <tp>
        <v>209.23000000000002</v>
        <stp/>
        <stp>ContractData</stp>
        <stp>S.EA</stp>
        <stp>High</stp>
        <stp/>
        <stp>T</stp>
        <tr r="G153" s="1"/>
      </tp>
      <tp>
        <v>81.11</v>
        <stp/>
        <stp>ContractData</stp>
        <stp>S.EL</stp>
        <stp>High</stp>
        <stp/>
        <stp>T</stp>
        <tr r="G161" s="1"/>
      </tp>
      <tp>
        <v>89.08</v>
        <stp/>
        <stp>ContractData</stp>
        <stp>S.EW</stp>
        <stp>High</stp>
        <stp/>
        <stp>T</stp>
        <tr r="G175" s="1"/>
      </tp>
      <tp>
        <v>75.56</v>
        <stp/>
        <stp>ContractData</stp>
        <stp>S.ES</stp>
        <stp>High</stp>
        <stp/>
        <stp>T</stp>
        <tr r="G170" s="1"/>
      </tp>
      <tp>
        <v>50.07</v>
        <stp/>
        <stp>ContractData</stp>
        <stp>S.FE</stp>
        <stp>High</stp>
        <stp/>
        <stp>T</stp>
        <tr r="G188" s="1"/>
      </tp>
      <tp>
        <v>359.99</v>
        <stp/>
        <stp>ContractData</stp>
        <stp>S.GE</stp>
        <stp>High</stp>
        <stp/>
        <stp>T</stp>
        <tr r="G204" s="1"/>
      </tp>
      <tp>
        <v>388.11</v>
        <stp/>
        <stp>ContractData</stp>
        <stp>S.GD</stp>
        <stp>High</stp>
        <stp/>
        <stp>T</stp>
        <tr r="G202" s="1"/>
      </tp>
      <tp>
        <v>83.76</v>
        <stp/>
        <stp>ContractData</stp>
        <stp>S.GM</stp>
        <stp>High</stp>
        <stp/>
        <stp>T</stp>
        <tr r="G212" s="1"/>
      </tp>
      <tp>
        <v>173.85</v>
        <stp/>
        <stp>ContractData</stp>
        <stp>S.GL</stp>
        <stp>High</stp>
        <stp/>
        <stp>T</stp>
        <tr r="G210" s="1"/>
      </tp>
      <tp>
        <v>1077.3800000000001</v>
        <stp/>
        <stp>ContractData</stp>
        <stp>S.GS</stp>
        <stp>High</stp>
        <stp/>
        <stp>T</stp>
        <tr r="G219" s="1"/>
      </tp>
      <tp>
        <v>123.45</v>
        <stp/>
        <stp>ContractData</stp>
        <stp>S.BG</stp>
        <stp>High</stp>
        <stp/>
        <stp>T</stp>
        <tr r="G61" s="1"/>
      </tp>
      <tp>
        <v>212.49</v>
        <stp/>
        <stp>ContractData</stp>
        <stp>S.BA</stp>
        <stp>High</stp>
        <stp/>
        <stp>T</stp>
        <tr r="G53" s="1"/>
      </tp>
      <tp>
        <v>149.21</v>
        <stp/>
        <stp>ContractData</stp>
        <stp>S.BR</stp>
        <stp>High</stp>
        <stp/>
        <stp>T</stp>
        <tr r="G69" s="1"/>
      </tp>
      <tp>
        <v>130</v>
        <stp/>
        <stp>ContractData</stp>
        <stp>S.BX</stp>
        <stp>High</stp>
        <stp/>
        <stp>T</stp>
        <tr r="G73" s="1"/>
      </tp>
      <tp>
        <v>127</v>
        <stp/>
        <stp>ContractData</stp>
        <stp>S.CF</stp>
        <stp>High</stp>
        <stp/>
        <stp>T</stp>
        <tr r="G88" s="1"/>
      </tp>
      <tp>
        <v>360.24</v>
        <stp/>
        <stp>ContractData</stp>
        <stp>S.CB</stp>
        <stp>High</stp>
        <stp/>
        <stp>T</stp>
        <tr r="G80" s="1"/>
      </tp>
      <tp>
        <v>91.100000000000009</v>
        <stp/>
        <stp>ContractData</stp>
        <stp>S.CL</stp>
        <stp>High</stp>
        <stp/>
        <stp>T</stp>
        <tr r="G96" s="1"/>
      </tp>
      <tp>
        <v>290.56</v>
        <stp/>
        <stp>ContractData</stp>
        <stp>S.CI</stp>
        <stp>High</stp>
        <stp/>
        <stp>T</stp>
        <tr r="G93" s="1"/>
      </tp>
      <tp>
        <v>2.6452380951999999</v>
        <stp/>
        <stp>StudyData</stp>
        <stp>ATR(S.DXCM,MAType:=Sim,Period:=21)</stp>
        <stp>Bar</stp>
        <stp/>
        <stp>Close</stp>
        <stp>D</stp>
        <stp/>
        <stp/>
        <stp/>
        <stp/>
        <stp/>
        <stp>T</stp>
        <tr r="O152" s="1"/>
      </tp>
      <tp>
        <v>298.58</v>
        <stp/>
        <stp>ContractData</stp>
        <stp>S.LH</stp>
        <stp>High</stp>
        <stp/>
        <stp>T</stp>
        <tr r="G281" s="1"/>
      </tp>
      <tp>
        <v>540</v>
        <stp/>
        <stp>ContractData</stp>
        <stp>S.MA</stp>
        <stp>High</stp>
        <stp/>
        <stp>T</stp>
        <tr r="G296" s="1"/>
      </tp>
      <tp>
        <v>73.540000000000006</v>
        <stp/>
        <stp>ContractData</stp>
        <stp>S.MO</stp>
        <stp>High</stp>
        <stp/>
        <stp>T</stp>
        <tr r="G313" s="1"/>
      </tp>
      <tp>
        <v>967.14</v>
        <stp/>
        <stp>ContractData</stp>
        <stp>S.MU</stp>
        <stp>High</stp>
        <stp/>
        <stp>T</stp>
        <tr r="G327" s="1"/>
      </tp>
      <tp>
        <v>216.39000000000001</v>
        <stp/>
        <stp>ContractData</stp>
        <stp>S.MS</stp>
        <stp>High</stp>
        <stp/>
        <stp>T</stp>
        <tr r="G321" s="1"/>
      </tp>
      <tp>
        <v>47.07</v>
        <stp/>
        <stp>ContractData</stp>
        <stp>S.NI</stp>
        <stp>High</stp>
        <stp/>
        <stp>T</stp>
        <tr r="G334" s="1"/>
      </tp>
      <tp>
        <v>89.63</v>
        <stp/>
        <stp>ContractData</stp>
        <stp>S.ON</stp>
        <stp>High</stp>
        <stp/>
        <stp>T</stp>
        <tr r="G352" s="1"/>
      </tp>
      <tp>
        <v>33.247619047599997</v>
        <stp/>
        <stp>StudyData</stp>
        <stp>ATR(S.AXON,MAType:=Sim,Period:=21)</stp>
        <stp>Bar</stp>
        <stp/>
        <stp>Close</stp>
        <stp>D</stp>
        <stp/>
        <stp/>
        <stp/>
        <stp/>
        <stp/>
        <stp>T</stp>
        <tr r="O50" s="1"/>
      </tp>
      <tp>
        <v>333.46</v>
        <stp/>
        <stp>ContractData</stp>
        <stp>S.HD</stp>
        <stp>High</stp>
        <stp/>
        <stp>T</stp>
        <tr r="G225" s="1"/>
      </tp>
      <tp>
        <v>141.28</v>
        <stp/>
        <stp>ContractData</stp>
        <stp>S.IT</stp>
        <stp>High</stp>
        <stp/>
        <stp>T</stp>
        <tr r="G256" s="1"/>
      </tp>
      <tp>
        <v>85.73</v>
        <stp/>
        <stp>ContractData</stp>
        <stp>S.IR</stp>
        <stp>High</stp>
        <stp/>
        <stp>T</stp>
        <tr r="G253" s="1"/>
      </tp>
      <tp>
        <v>42.31</v>
        <stp/>
        <stp>ContractData</stp>
        <stp>S.IP</stp>
        <stp>High</stp>
        <stp/>
        <stp>T</stp>
        <tr r="G251" s="1"/>
      </tp>
      <tp>
        <v>82.33</v>
        <stp/>
        <stp>ContractData</stp>
        <stp>S.KO</stp>
        <stp>High</stp>
        <stp/>
        <stp>T</stp>
        <tr r="G275" s="1"/>
      </tp>
      <tp>
        <v>56.96</v>
        <stp/>
        <stp>ContractData</stp>
        <stp>S.KR</stp>
        <stp>High</stp>
        <stp/>
        <stp>T</stp>
        <tr r="G276" s="1"/>
      </tp>
      <tp>
        <v>36.22</v>
        <stp/>
        <stp>ContractData</stp>
        <stp>S.PPL</stp>
        <stp>LastTrade</stp>
        <stp/>
        <stp>T</stp>
        <tr r="C378" s="1"/>
      </tp>
      <tp>
        <v>419.44</v>
        <stp/>
        <stp>ContractData</stp>
        <stp>S.TPL</stp>
        <stp>LastTrade</stp>
        <stp/>
        <stp>T</stp>
        <tr r="C441" s="1"/>
      </tp>
      <tp>
        <v>353.21</v>
        <stp/>
        <stp>ContractData</stp>
        <stp>S.JPM</stp>
        <stp>LastTrade</stp>
        <stp/>
        <stp>T</stp>
        <tr r="C265" s="1"/>
      </tp>
      <tp>
        <v>4626814.3390197204</v>
        <stp/>
        <stp>StudyData</stp>
        <stp>S.BNY</stp>
        <stp>MA</stp>
        <stp>InputChoice=Vol,MAType=Sim,Period=21</stp>
        <stp>MA</stp>
        <stp>D</stp>
        <stp>-1</stp>
        <stp>all</stp>
        <stp/>
        <stp/>
        <stp/>
        <stp>T</stp>
        <tr r="N68" s="1"/>
      </tp>
      <tp>
        <v>80.92</v>
        <stp/>
        <stp>ContractData</stp>
        <stp>S.GPN</stp>
        <stp>LastTrade</stp>
        <stp/>
        <stp>T</stp>
        <tr r="C217" s="1"/>
      </tp>
      <tp>
        <v>122.61</v>
        <stp/>
        <stp>ContractData</stp>
        <stp>S.APO</stp>
        <stp>LastTrade</stp>
        <stp/>
        <stp>T</stp>
        <tr r="C40" s="1"/>
      </tp>
      <tp>
        <v>152.67000000000002</v>
        <stp/>
        <stp>ContractData</stp>
        <stp>S.APH</stp>
        <stp>LastTrade</stp>
        <stp/>
        <stp>T</stp>
        <tr r="C39" s="1"/>
      </tp>
      <tp>
        <v>1.2203248646397336</v>
        <stp/>
        <stp>ContractData</stp>
        <stp>S.GRMN</stp>
        <stp>PerCentNetLastTrade</stp>
        <stp/>
        <stp>T</stp>
        <tr r="E218" s="1"/>
      </tp>
      <tp>
        <v>297.87</v>
        <stp/>
        <stp>ContractData</stp>
        <stp>S.APD</stp>
        <stp>LastTrade</stp>
        <stp/>
        <stp>T</stp>
        <tr r="C38" s="1"/>
      </tp>
      <tp>
        <v>332.15000000000003</v>
        <stp/>
        <stp>ContractData</stp>
        <stp>S.ISRG</stp>
        <stp>Low</stp>
        <stp/>
        <stp>T</stp>
        <tr r="H255" s="1"/>
      </tp>
      <tp>
        <v>6937669.7123742402</v>
        <stp/>
        <stp>StudyData</stp>
        <stp>S.CNP</stp>
        <stp>MA</stp>
        <stp>InputChoice=Vol,MAType=Sim,Period=21</stp>
        <stp>MA</stp>
        <stp>D</stp>
        <stp>-1</stp>
        <stp>all</stp>
        <stp/>
        <stp/>
        <stp/>
        <stp>T</stp>
        <tr r="N104" s="1"/>
      </tp>
      <tp>
        <v>3033462.7657872401</v>
        <stp/>
        <stp>StudyData</stp>
        <stp>S.UNP</stp>
        <stp>MA</stp>
        <stp>InputChoice=Vol,MAType=Sim,Period=21</stp>
        <stp>MA</stp>
        <stp>D</stp>
        <stp>-1</stp>
        <stp>all</stp>
        <stp/>
        <stp/>
        <stp/>
        <stp>T</stp>
        <tr r="N462" s="1"/>
      </tp>
      <tp>
        <v>47.69</v>
        <stp/>
        <stp>ContractData</stp>
        <stp>S.HPE</stp>
        <stp>LastTrade</stp>
        <stp/>
        <stp>T</stp>
        <tr r="C232" s="1"/>
      </tp>
      <tp>
        <v>3308690.9345024801</v>
        <stp/>
        <stp>StudyData</stp>
        <stp>S.PNR</stp>
        <stp>MA</stp>
        <stp>InputChoice=Vol,MAType=Sim,Period=21</stp>
        <stp>MA</stp>
        <stp>D</stp>
        <stp>-1</stp>
        <stp>all</stp>
        <stp/>
        <stp/>
        <stp/>
        <stp>T</stp>
        <tr r="N374" s="1"/>
      </tp>
      <tp>
        <v>116</v>
        <stp/>
        <stp>ContractData</stp>
        <stp>S.PPG</stp>
        <stp>LastTrade</stp>
        <stp/>
        <stp>T</stp>
        <tr r="C377" s="1"/>
      </tp>
      <tp>
        <v>229.78</v>
        <stp/>
        <stp>ContractData</stp>
        <stp>S.SPG</stp>
        <stp>LastTrade</stp>
        <stp/>
        <stp>T</stp>
        <tr r="C414" s="1"/>
      </tp>
      <tp>
        <v>2379843.3969409498</v>
        <stp/>
        <stp>StudyData</stp>
        <stp>S.LNT</stp>
        <stp>MA</stp>
        <stp>InputChoice=Vol,MAType=Sim,Period=21</stp>
        <stp>MA</stp>
        <stp>D</stp>
        <stp>-1</stp>
        <stp>all</stp>
        <stp/>
        <stp/>
        <stp/>
        <stp>T</stp>
        <tr r="N288" s="1"/>
      </tp>
      <tp>
        <v>36.15</v>
        <stp/>
        <stp>ContractData</stp>
        <stp>S.APA</stp>
        <stp>LastTrade</stp>
        <stp/>
        <stp>T</stp>
        <tr r="C37" s="1"/>
      </tp>
      <tp>
        <v>124.21000000000001</v>
        <stp/>
        <stp>ContractData</stp>
        <stp>S.GPC</stp>
        <stp>LastTrade</stp>
        <stp/>
        <stp>T</stp>
        <tr r="C216" s="1"/>
      </tp>
      <tp>
        <v>309.24</v>
        <stp/>
        <stp>ContractData</stp>
        <stp>S.MPC</stp>
        <stp>LastTrade</stp>
        <stp/>
        <stp>T</stp>
        <tr r="C315" s="1"/>
      </tp>
      <tp>
        <v>1226858.610382905</v>
        <stp/>
        <stp>StudyData</stp>
        <stp>S.PNW</stp>
        <stp>MA</stp>
        <stp>InputChoice=Vol,MAType=Sim,Period=21</stp>
        <stp>MA</stp>
        <stp>D</stp>
        <stp>-1</stp>
        <stp>all</stp>
        <stp/>
        <stp/>
        <stp/>
        <stp>T</stp>
        <tr r="N375" s="1"/>
      </tp>
      <tp>
        <v>-2.274560412969834</v>
        <stp/>
        <stp>ContractData</stp>
        <stp>S.GEHC</stp>
        <stp>PerCentNetLastTrade</stp>
        <stp/>
        <stp>T</stp>
        <tr r="E205" s="1"/>
      </tp>
      <tp>
        <v>6154918.5587498099</v>
        <stp/>
        <stp>StudyData</stp>
        <stp>S.UNH</stp>
        <stp>MA</stp>
        <stp>InputChoice=Vol,MAType=Sim,Period=21</stp>
        <stp>MA</stp>
        <stp>D</stp>
        <stp>-1</stp>
        <stp>all</stp>
        <stp/>
        <stp/>
        <stp/>
        <stp>T</stp>
        <tr r="N461" s="1"/>
      </tp>
      <tp>
        <v>6.3227573613330286</v>
        <stp/>
        <stp>ContractData</stp>
        <stp>S.GDDY</stp>
        <stp>PerCentNetLastTrade</stp>
        <stp/>
        <stp>T</stp>
        <tr r="E203" s="1"/>
      </tp>
      <tp>
        <v>8606467.7365959994</v>
        <stp/>
        <stp>StudyData</stp>
        <stp>S.JNJ</stp>
        <stp>MA</stp>
        <stp>InputChoice=Vol,MAType=Sim,Period=21</stp>
        <stp>MA</stp>
        <stp>D</stp>
        <stp>-1</stp>
        <stp>all</stp>
        <stp/>
        <stp/>
        <stp/>
        <stp>T</stp>
        <tr r="N264" s="1"/>
      </tp>
      <tp>
        <v>116.7</v>
        <stp/>
        <stp>ContractData</stp>
        <stp>S.INCY</stp>
        <stp>Low</stp>
        <stp/>
        <stp>T</stp>
        <tr r="H247" s="1"/>
      </tp>
      <tp>
        <v>91.58</v>
        <stp/>
        <stp>ContractData</stp>
        <stp>S.INTC</stp>
        <stp>Low</stp>
        <stp/>
        <stp>T</stp>
        <tr r="H248" s="1"/>
      </tp>
      <tp>
        <v>286.3</v>
        <stp/>
        <stp>ContractData</stp>
        <stp>S.INTU</stp>
        <stp>Low</stp>
        <stp/>
        <stp>T</stp>
        <tr r="H249" s="1"/>
      </tp>
      <tp>
        <v>29.53</v>
        <stp/>
        <stp>ContractData</stp>
        <stp>S.INVH</stp>
        <stp>Low</stp>
        <stp/>
        <stp>T</stp>
        <tr r="H250" s="1"/>
      </tp>
      <tp>
        <v>332.97</v>
        <stp/>
        <stp>ContractData</stp>
        <stp>S.DPZ</stp>
        <stp>LastTrade</stp>
        <stp/>
        <stp>T</stp>
        <tr r="C146" s="1"/>
      </tp>
      <tp>
        <v>113.73</v>
        <stp/>
        <stp>ContractData</stp>
        <stp>S.CPT</stp>
        <stp>LastTrade</stp>
        <stp/>
        <stp>T</stp>
        <tr r="C114" s="1"/>
      </tp>
      <tp>
        <v>89.5</v>
        <stp/>
        <stp>ContractData</stp>
        <stp>S.IBKR</stp>
        <stp>Low</stp>
        <stp/>
        <stp>T</stp>
        <tr r="H241" s="1"/>
      </tp>
      <tp>
        <v>365495.68630033301</v>
        <stp/>
        <stp>StudyData</stp>
        <stp>S.SNA</stp>
        <stp>MA</stp>
        <stp>InputChoice=Vol,MAType=Sim,Period=21</stp>
        <stp>MA</stp>
        <stp>D</stp>
        <stp>-1</stp>
        <stp>all</stp>
        <stp/>
        <stp/>
        <stp/>
        <stp>T</stp>
        <tr r="N409" s="1"/>
      </tp>
      <tp>
        <v>0.23559716026889488</v>
        <stp/>
        <stp>ContractData</stp>
        <stp>S.GOOG</stp>
        <stp>PerCentNetLastTrade</stp>
        <stp/>
        <stp>T</stp>
        <tr r="E214" s="1"/>
      </tp>
      <tp>
        <v>-4.0332541567695959</v>
        <stp/>
        <stp>ContractData</stp>
        <stp>S.GNRC</stp>
        <stp>PerCentNetLastTrade</stp>
        <stp/>
        <stp>T</stp>
        <tr r="E213" s="1"/>
      </tp>
      <tp>
        <v>4436415.3171947198</v>
        <stp/>
        <stp>StudyData</stp>
        <stp>S.CNC</stp>
        <stp>MA</stp>
        <stp>InputChoice=Vol,MAType=Sim,Period=21</stp>
        <stp>MA</stp>
        <stp>D</stp>
        <stp>-1</stp>
        <stp>all</stp>
        <stp/>
        <stp/>
        <stp/>
        <stp>T</stp>
        <tr r="N103" s="1"/>
      </tp>
      <tp>
        <v>2234390.4080363819</v>
        <stp/>
        <stp>StudyData</stp>
        <stp>S.PNC</stp>
        <stp>MA</stp>
        <stp>InputChoice=Vol,MAType=Sim,Period=21</stp>
        <stp>MA</stp>
        <stp>D</stp>
        <stp>-1</stp>
        <stp>all</stp>
        <stp/>
        <stp/>
        <stp/>
        <stp>T</stp>
        <tr r="N373" s="1"/>
      </tp>
      <tp>
        <v>391.98</v>
        <stp/>
        <stp>ContractData</stp>
        <stp>S.APP</stp>
        <stp>LastTrade</stp>
        <stp/>
        <stp>T</stp>
        <tr r="C41" s="1"/>
      </tp>
      <tp>
        <v>-1.1844719547608131</v>
        <stp/>
        <stp>ContractData</stp>
        <stp>S.GILD</stp>
        <stp>PerCentNetLastTrade</stp>
        <stp/>
        <stp>T</stp>
        <tr r="E208" s="1"/>
      </tp>
      <tp>
        <v>25.75</v>
        <stp/>
        <stp>ContractData</stp>
        <stp>S.HPQ</stp>
        <stp>LastTrade</stp>
        <stp/>
        <stp>T</stp>
        <tr r="C233" s="1"/>
      </tp>
      <tp>
        <v>142.6</v>
        <stp/>
        <stp>ContractData</stp>
        <stp>S.TPR</stp>
        <stp>LastTrade</stp>
        <stp/>
        <stp>T</stp>
        <tr r="C442" s="1"/>
      </tp>
      <tp>
        <v>114.79</v>
        <stp/>
        <stp>ContractData</stp>
        <stp>S.UPS</stp>
        <stp>LastTrade</stp>
        <stp/>
        <stp>T</stp>
        <tr r="C463" s="1"/>
      </tp>
      <tp>
        <v>535.85</v>
        <stp/>
        <stp>ContractData</stp>
        <stp>S.IDXX</stp>
        <stp>Low</stp>
        <stp/>
        <stp>T</stp>
        <tr r="H244" s="1"/>
      </tp>
      <tp>
        <v>11.474761904799999</v>
        <stp/>
        <stp>StudyData</stp>
        <stp>ATR(S.GOOGL,MAType:=Sim,Period:=21)</stp>
        <stp>Bar</stp>
        <stp/>
        <stp>Close</stp>
        <stp>D</stp>
        <stp/>
        <stp/>
        <stp/>
        <stp/>
        <stp/>
        <stp>T</stp>
        <tr r="O215" s="1"/>
      </tp>
      <tp>
        <v>1777523.426732</v>
        <stp/>
        <stp>ContractData</stp>
        <stp>S.SWK</stp>
        <stp>T_CVol</stp>
        <stp/>
        <stp>T</stp>
        <tr r="M423" s="1"/>
      </tp>
      <tp>
        <v>2372737.6643520002</v>
        <stp/>
        <stp>ContractData</stp>
        <stp>S.SYK</stp>
        <stp>T_CVol</stp>
        <stp/>
        <stp>T</stp>
        <tr r="M426" s="1"/>
      </tp>
      <tp>
        <v>583524.24004399998</v>
        <stp/>
        <stp>ContractData</stp>
        <stp>S.ROK</stp>
        <stp>T_CVol</stp>
        <stp/>
        <stp>T</stp>
        <tr r="M395" s="1"/>
      </tp>
      <tp>
        <v>506285.205342</v>
        <stp/>
        <stp>ContractData</stp>
        <stp>S.BLK</stp>
        <stp>T_CVol</stp>
        <stp/>
        <stp>T</stp>
        <tr r="M66" s="1"/>
      </tp>
      <tp>
        <v>1467977.043636</v>
        <stp/>
        <stp>ContractData</stp>
        <stp>S.AWK</stp>
        <stp>T_CVol</stp>
        <stp/>
        <stp>T</stp>
        <tr r="M49" s="1"/>
      </tp>
      <tp>
        <v>2856610.0449600001</v>
        <stp/>
        <stp>ContractData</stp>
        <stp>S.DUK</stp>
        <stp>T_CVol</stp>
        <stp/>
        <stp>T</stp>
        <tr r="M149" s="1"/>
      </tp>
      <tp>
        <v>823784.86999299994</v>
        <stp/>
        <stp>ContractData</stp>
        <stp>S.MCK</stp>
        <stp>T_CVol</stp>
        <stp/>
        <stp>T</stp>
        <tr r="M302" s="1"/>
      </tp>
      <tp>
        <v>6154380.3686170001</v>
        <stp/>
        <stp>ContractData</stp>
        <stp>S.MRK</stp>
        <stp>T_CVol</stp>
        <stp/>
        <stp>T</stp>
        <tr r="M317" s="1"/>
      </tp>
      <tp>
        <v>1.687956204379562</v>
        <stp/>
        <stp>ContractData</stp>
        <stp>S.CMCSA</stp>
        <stp>PerCentNetLastTrade</stp>
        <stp/>
        <stp>T</stp>
        <tr r="E98" s="1"/>
      </tp>
      <tp>
        <v>1.8723809523999999</v>
        <stp/>
        <stp>StudyData</stp>
        <stp>ATR(S.PYPL,MAType:=Sim,Period:=21)</stp>
        <stp>Bar</stp>
        <stp/>
        <stp>Close</stp>
        <stp>D</stp>
        <stp/>
        <stp/>
        <stp/>
        <stp/>
        <stp/>
        <stp>T</stp>
        <tr r="O385" s="1"/>
      </tp>
      <tp>
        <v>2.6457142857</v>
        <stp/>
        <stp>StudyData</stp>
        <stp>ATR(S.WYNN,MAType:=Sim,Period:=21)</stp>
        <stp>Bar</stp>
        <stp/>
        <stp>Close</stp>
        <stp>D</stp>
        <stp/>
        <stp/>
        <stp/>
        <stp/>
        <stp/>
        <stp>T</stp>
        <tr r="O496" s="1"/>
      </tp>
      <tp>
        <v>1832439.4362616669</v>
        <stp/>
        <stp>StudyData</stp>
        <stp>S.FOX</stp>
        <stp>MA</stp>
        <stp>InputChoice=Vol,MAType=Sim,Period=21</stp>
        <stp>MA</stp>
        <stp>D</stp>
        <stp>-1</stp>
        <stp>all</stp>
        <stp/>
        <stp/>
        <stp/>
        <stp>T</stp>
        <tr r="N196" s="1"/>
      </tp>
      <tp>
        <v>0.54771017553121293</v>
        <stp/>
        <stp>ContractData</stp>
        <stp>S.FTNT</stp>
        <stp>PerCentNetLastTrade</stp>
        <stp/>
        <stp>T</stp>
        <tr r="E200" s="1"/>
      </tp>
      <tp>
        <v>-1.5054390054390054</v>
        <stp/>
        <stp>ContractData</stp>
        <stp>S.FSLR</stp>
        <stp>PerCentNetLastTrade</stp>
        <stp/>
        <stp>T</stp>
        <tr r="E199" s="1"/>
      </tp>
      <tp>
        <v>84.43</v>
        <stp/>
        <stp>ContractData</stp>
        <stp>S.HSIC</stp>
        <stp>Low</stp>
        <stp/>
        <stp>T</stp>
        <tr r="H235" s="1"/>
      </tp>
      <tp>
        <v>6798470.8023068598</v>
        <stp/>
        <stp>StudyData</stp>
        <stp>S.COP</stp>
        <stp>MA</stp>
        <stp>InputChoice=Vol,MAType=Sim,Period=21</stp>
        <stp>MA</stp>
        <stp>D</stp>
        <stp>-1</stp>
        <stp>all</stp>
        <stp/>
        <stp/>
        <stp/>
        <stp>T</stp>
        <tr r="N109" s="1"/>
      </tp>
      <tp>
        <v>1012407.389648476</v>
        <stp/>
        <stp>StudyData</stp>
        <stp>S.ROP</stp>
        <stp>MA</stp>
        <stp>InputChoice=Vol,MAType=Sim,Period=21</stp>
        <stp>MA</stp>
        <stp>D</stp>
        <stp>-1</stp>
        <stp>all</stp>
        <stp/>
        <stp/>
        <stp/>
        <stp>T</stp>
        <tr r="N397" s="1"/>
      </tp>
      <tp>
        <v>1568183.9872232859</v>
        <stp/>
        <stp>StudyData</stp>
        <stp>S.COR</stp>
        <stp>MA</stp>
        <stp>InputChoice=Vol,MAType=Sim,Period=21</stp>
        <stp>MA</stp>
        <stp>D</stp>
        <stp>-1</stp>
        <stp>all</stp>
        <stp/>
        <stp/>
        <stp/>
        <stp>T</stp>
        <tr r="N110" s="1"/>
      </tp>
      <tp>
        <v>8186522.1822102396</v>
        <stp/>
        <stp>StudyData</stp>
        <stp>S.MOS</stp>
        <stp>MA</stp>
        <stp>InputChoice=Vol,MAType=Sim,Period=21</stp>
        <stp>MA</stp>
        <stp>D</stp>
        <stp>-1</stp>
        <stp>all</stp>
        <stp/>
        <stp/>
        <stp/>
        <stp>T</stp>
        <tr r="N314" s="1"/>
      </tp>
      <tp>
        <v>1720888.038113334</v>
        <stp/>
        <stp>StudyData</stp>
        <stp>S.AOS</stp>
        <stp>MA</stp>
        <stp>InputChoice=Vol,MAType=Sim,Period=21</stp>
        <stp>MA</stp>
        <stp>D</stp>
        <stp>-1</stp>
        <stp>all</stp>
        <stp/>
        <stp/>
        <stp/>
        <stp>T</stp>
        <tr r="N36" s="1"/>
      </tp>
      <tp>
        <v>481.53000000000003</v>
        <stp/>
        <stp>ContractData</stp>
        <stp>S.HUBB</stp>
        <stp>Low</stp>
        <stp/>
        <stp>T</stp>
        <tr r="H238" s="1"/>
      </tp>
      <tp>
        <v>1190560.308569619</v>
        <stp/>
        <stp>StudyData</stp>
        <stp>S.DOV</stp>
        <stp>MA</stp>
        <stp>InputChoice=Vol,MAType=Sim,Period=21</stp>
        <stp>MA</stp>
        <stp>D</stp>
        <stp>-1</stp>
        <stp>all</stp>
        <stp/>
        <stp/>
        <stp/>
        <stp>T</stp>
        <tr r="N144" s="1"/>
      </tp>
      <tp>
        <v>21961658.58886924</v>
        <stp/>
        <stp>StudyData</stp>
        <stp>S.NOW</stp>
        <stp>MA</stp>
        <stp>InputChoice=Vol,MAType=Sim,Period=21</stp>
        <stp>MA</stp>
        <stp>D</stp>
        <stp>-1</stp>
        <stp>all</stp>
        <stp/>
        <stp/>
        <stp/>
        <stp>T</stp>
        <tr r="N337" s="1"/>
      </tp>
      <tp>
        <v>3029802.3239533799</v>
        <stp/>
        <stp>StudyData</stp>
        <stp>S.LOW</stp>
        <stp>MA</stp>
        <stp>InputChoice=Vol,MAType=Sim,Period=21</stp>
        <stp>MA</stp>
        <stp>D</stp>
        <stp>-1</stp>
        <stp>all</stp>
        <stp/>
        <stp/>
        <stp/>
        <stp>T</stp>
        <tr r="N289" s="1"/>
      </tp>
      <tp>
        <v>11654839.940811049</v>
        <stp/>
        <stp>StudyData</stp>
        <stp>S.DOW</stp>
        <stp>MA</stp>
        <stp>InputChoice=Vol,MAType=Sim,Period=21</stp>
        <stp>MA</stp>
        <stp>D</stp>
        <stp>-1</stp>
        <stp>all</stp>
        <stp/>
        <stp/>
        <stp/>
        <stp>T</stp>
        <tr r="N145" s="1"/>
      </tp>
      <tp>
        <v>2.0737773757994704</v>
        <stp/>
        <stp>ContractData</stp>
        <stp>S.FDXF</stp>
        <stp>PerCentNetLastTrade</stp>
        <stp/>
        <stp>T</stp>
        <tr r="E187" s="1"/>
      </tp>
      <tp>
        <v>1.0642135642135642</v>
        <stp/>
        <stp>ContractData</stp>
        <stp>S.FFIV</stp>
        <stp>PerCentNetLastTrade</stp>
        <stp/>
        <stp>T</stp>
        <tr r="E189" s="1"/>
      </tp>
      <tp>
        <v>892571.82168666704</v>
        <stp/>
        <stp>StudyData</stp>
        <stp>S.ROK</stp>
        <stp>MA</stp>
        <stp>InputChoice=Vol,MAType=Sim,Period=21</stp>
        <stp>MA</stp>
        <stp>D</stp>
        <stp>-1</stp>
        <stp>all</stp>
        <stp/>
        <stp/>
        <stp/>
        <stp>T</stp>
        <tr r="N395" s="1"/>
      </tp>
      <tp>
        <v>-0.39417976543870747</v>
        <stp/>
        <stp>ContractData</stp>
        <stp>S.FANG</stp>
        <stp>PerCentNetLastTrade</stp>
        <stp/>
        <stp>T</stp>
        <tr r="E182" s="1"/>
      </tp>
      <tp>
        <v>192.03</v>
        <stp/>
        <stp>ContractData</stp>
        <stp>S.HONA</stp>
        <stp>Low</stp>
        <stp/>
        <stp>T</stp>
        <tr r="H230" s="1"/>
      </tp>
      <tp>
        <v>93.03</v>
        <stp/>
        <stp>ContractData</stp>
        <stp>S.HOOD</stp>
        <stp>Low</stp>
        <stp/>
        <stp>T</stp>
        <tr r="H231" s="1"/>
      </tp>
      <tp>
        <v>1.885157096424702</v>
        <stp/>
        <stp>ContractData</stp>
        <stp>S.FAST</stp>
        <stp>PerCentNetLastTrade</stp>
        <stp/>
        <stp>T</stp>
        <tr r="E183" s="1"/>
      </tp>
      <tp>
        <v>5582479.0710285697</v>
        <stp/>
        <stp>StudyData</stp>
        <stp>S.ROL</stp>
        <stp>MA</stp>
        <stp>InputChoice=Vol,MAType=Sim,Period=21</stp>
        <stp>MA</stp>
        <stp>D</stp>
        <stp>-1</stp>
        <stp>all</stp>
        <stp/>
        <stp/>
        <stp/>
        <stp>T</stp>
        <tr r="N396" s="1"/>
      </tp>
      <tp>
        <v>15502435.01796072</v>
        <stp/>
        <stp>StudyData</stp>
        <stp>S.XOM</stp>
        <stp>MA</stp>
        <stp>InputChoice=Vol,MAType=Sim,Period=21</stp>
        <stp>MA</stp>
        <stp>D</stp>
        <stp>-1</stp>
        <stp>all</stp>
        <stp/>
        <stp/>
        <stp/>
        <stp>T</stp>
        <tr r="N498" s="1"/>
      </tp>
      <tp>
        <v>5016907.8380194297</v>
        <stp/>
        <stp>StudyData</stp>
        <stp>S.HON</stp>
        <stp>MA</stp>
        <stp>InputChoice=Vol,MAType=Sim,Period=21</stp>
        <stp>MA</stp>
        <stp>D</stp>
        <stp>-1</stp>
        <stp>all</stp>
        <stp/>
        <stp/>
        <stp/>
        <stp>T</stp>
        <tr r="N229" s="1"/>
      </tp>
      <tp>
        <v>1501513.3500121429</v>
        <stp/>
        <stp>StudyData</stp>
        <stp>S.AON</stp>
        <stp>MA</stp>
        <stp>InputChoice=Vol,MAType=Sim,Period=21</stp>
        <stp>MA</stp>
        <stp>D</stp>
        <stp>-1</stp>
        <stp>all</stp>
        <stp/>
        <stp/>
        <stp/>
        <stp>T</stp>
        <tr r="N35" s="1"/>
      </tp>
      <tp>
        <v>2625643.74334219</v>
        <stp/>
        <stp>StudyData</stp>
        <stp>S.COO</stp>
        <stp>MA</stp>
        <stp>InputChoice=Vol,MAType=Sim,Period=21</stp>
        <stp>MA</stp>
        <stp>D</stp>
        <stp>-1</stp>
        <stp>all</stp>
        <stp/>
        <stp/>
        <stp/>
        <stp>T</stp>
        <tr r="N108" s="1"/>
      </tp>
      <tp>
        <v>53.03</v>
        <stp/>
        <stp>ContractData</stp>
        <stp>S.EQT</stp>
        <stp>LastTrade</stp>
        <stp/>
        <stp>T</stp>
        <tr r="C168" s="1"/>
      </tp>
      <tp>
        <v>-7.3706424886665625</v>
        <stp/>
        <stp>ContractData</stp>
        <stp>S.FLEX</stp>
        <stp>PerCentNetLastTrade</stp>
        <stp/>
        <stp>T</stp>
        <tr r="E195" s="1"/>
      </tp>
      <tp>
        <v>17.059999999999999</v>
        <stp/>
        <stp>ContractData</stp>
        <stp>S.HBAN</stp>
        <stp>Low</stp>
        <stp/>
        <stp>T</stp>
        <tr r="H223" s="1"/>
      </tp>
      <tp>
        <v>208.05</v>
        <stp/>
        <stp>ContractData</stp>
        <stp>S.IQV</stp>
        <stp>LastTrade</stp>
        <stp/>
        <stp>T</stp>
        <tr r="C252" s="1"/>
      </tp>
      <tp>
        <v>0.39934652387003083</v>
        <stp/>
        <stp>ContractData</stp>
        <stp>S.FOXA</stp>
        <stp>PerCentNetLastTrade</stp>
        <stp/>
        <stp>T</stp>
        <tr r="E197" s="1"/>
      </tp>
      <tp>
        <v>1086170.7148840481</v>
        <stp/>
        <stp>StudyData</stp>
        <stp>S.NOC</stp>
        <stp>MA</stp>
        <stp>InputChoice=Vol,MAType=Sim,Period=21</stp>
        <stp>MA</stp>
        <stp>D</stp>
        <stp>-1</stp>
        <stp>all</stp>
        <stp/>
        <stp/>
        <stp/>
        <stp>T</stp>
        <tr r="N336" s="1"/>
      </tp>
      <tp>
        <v>6479492.6282574302</v>
        <stp/>
        <stp>StudyData</stp>
        <stp>S.DOC</stp>
        <stp>MA</stp>
        <stp>InputChoice=Vol,MAType=Sim,Period=21</stp>
        <stp>MA</stp>
        <stp>D</stp>
        <stp>-1</stp>
        <stp>all</stp>
        <stp/>
        <stp/>
        <stp/>
        <stp>T</stp>
        <tr r="N143" s="1"/>
      </tp>
      <tp>
        <v>2.5849990465847004</v>
        <stp/>
        <stp>ContractData</stp>
        <stp>S.FICO</stp>
        <stp>PerCentNetLastTrade</stp>
        <stp/>
        <stp>T</stp>
        <tr r="E190" s="1"/>
      </tp>
      <tp>
        <v>0.45494313210848641</v>
        <stp/>
        <stp>ContractData</stp>
        <stp>S.FITB</stp>
        <stp>PerCentNetLastTrade</stp>
        <stp/>
        <stp>T</stp>
        <tr r="E193" s="1"/>
      </tp>
      <tp>
        <v>2.1012607564538723</v>
        <stp/>
        <stp>ContractData</stp>
        <stp>S.FISV</stp>
        <stp>PerCentNetLastTrade</stp>
        <stp/>
        <stp>T</stp>
        <tr r="E192" s="1"/>
      </tp>
      <tp>
        <v>67.86</v>
        <stp/>
        <stp>ContractData</stp>
        <stp>S.EQR</stp>
        <stp>LastTrade</stp>
        <stp/>
        <stp>T</stp>
        <tr r="C167" s="1"/>
      </tp>
      <tp>
        <v>4443057.8256434798</v>
        <stp/>
        <stp>StudyData</stp>
        <stp>S.COF</stp>
        <stp>MA</stp>
        <stp>InputChoice=Vol,MAType=Sim,Period=21</stp>
        <stp>MA</stp>
        <stp>D</stp>
        <stp>-1</stp>
        <stp>all</stp>
        <stp/>
        <stp/>
        <stp/>
        <stp>T</stp>
        <tr r="N105" s="1"/>
      </tp>
      <tp>
        <v>3406340.4436546699</v>
        <stp/>
        <stp>StudyData</stp>
        <stp>S.EOG</stp>
        <stp>MA</stp>
        <stp>InputChoice=Vol,MAType=Sim,Period=21</stp>
        <stp>MA</stp>
        <stp>D</stp>
        <stp>-1</stp>
        <stp>all</stp>
        <stp/>
        <stp/>
        <stp/>
        <stp>T</stp>
        <tr r="N165" s="1"/>
      </tp>
      <tp>
        <v>238.75</v>
        <stp/>
        <stp>ContractData</stp>
        <stp>S.WM</stp>
        <stp>LastTrade</stp>
        <stp/>
        <stp>T</stp>
        <tr r="C488" s="1"/>
      </tp>
      <tp>
        <v>1005232.8985829999</v>
        <stp/>
        <stp>ContractData</stp>
        <stp>S.RMD</stp>
        <stp>T_CVol</stp>
        <stp/>
        <stp>T</stp>
        <tr r="M394" s="1"/>
      </tp>
      <tp>
        <v>6395357.4862000002</v>
        <stp/>
        <stp>ContractData</stp>
        <stp>S.PLD</stp>
        <stp>T_CVol</stp>
        <stp/>
        <stp>T</stp>
        <tr r="M370" s="1"/>
      </tp>
      <tp>
        <v>37667269.801781997</v>
        <stp/>
        <stp>ContractData</stp>
        <stp>S.WBD</stp>
        <stp>T_CVol</stp>
        <stp/>
        <stp>T</stp>
        <tr r="M482" s="1"/>
      </tp>
      <tp>
        <v>19695259.271896999</v>
        <stp/>
        <stp>ContractData</stp>
        <stp>S.TTD</stp>
        <stp>T_CVol</stp>
        <stp/>
        <stp>T</stp>
        <tr r="M451" s="1"/>
      </tp>
      <tp>
        <v>1193909.054585</v>
        <stp/>
        <stp>ContractData</stp>
        <stp>S.CHD</stp>
        <stp>T_CVol</stp>
        <stp/>
        <stp>T</stp>
        <tr r="M90" s="1"/>
      </tp>
      <tp>
        <v>27200730.180190999</v>
        <stp/>
        <stp>ContractData</stp>
        <stp>S.AMD</stp>
        <stp>T_CVol</stp>
        <stp/>
        <stp>T</stp>
        <tr r="M28" s="1"/>
      </tp>
      <tp>
        <v>734713.31635099999</v>
        <stp/>
        <stp>ContractData</stp>
        <stp>S.APD</stp>
        <stp>T_CVol</stp>
        <stp/>
        <stp>T</stp>
        <tr r="M38" s="1"/>
      </tp>
      <tp>
        <v>3703505.436307</v>
        <stp/>
        <stp>ContractData</stp>
        <stp>S.MCD</stp>
        <stp>T_CVol</stp>
        <stp/>
        <stp>T</stp>
        <tr r="M300" s="1"/>
      </tp>
      <tp>
        <v>187720.225282</v>
        <stp/>
        <stp>ContractData</stp>
        <stp>S.MTD</stp>
        <stp>T_CVol</stp>
        <stp/>
        <stp>T</stp>
        <tr r="M326" s="1"/>
      </tp>
      <tp>
        <v>23.94</v>
        <stp/>
        <stp>ContractData</stp>
        <stp>S.WY</stp>
        <stp>LastTrade</stp>
        <stp/>
        <stp>T</stp>
        <tr r="C495" s="1"/>
      </tp>
      <tp>
        <v>3.8747619048000002</v>
        <stp/>
        <stp>StudyData</stp>
        <stp>ATR(S.RVTY,MAType:=Sim,Period:=21)</stp>
        <stp>Bar</stp>
        <stp/>
        <stp>Close</stp>
        <stp>D</stp>
        <stp/>
        <stp/>
        <stp/>
        <stp/>
        <stp/>
        <stp>T</stp>
        <tr r="O401" s="1"/>
      </tp>
      <tp>
        <v>-10.529703108822787</v>
        <stp/>
        <stp>StudyData</stp>
        <stp>S.GOOGL</stp>
        <stp>PCB</stp>
        <stp>BaseType=Index,Index=1</stp>
        <stp>Close</stp>
        <stp>Q</stp>
        <stp>0</stp>
        <stp>all</stp>
        <stp/>
        <stp/>
        <stp/>
        <stp>T</stp>
        <tr r="K215" s="1"/>
      </tp>
      <tp>
        <v>-7.7947919370187657</v>
        <stp/>
        <stp>StudyData</stp>
        <stp>S.GOOGL</stp>
        <stp>PCB</stp>
        <stp>BaseType=Index,Index=1</stp>
        <stp>Close</stp>
        <stp>W</stp>
        <stp>0</stp>
        <stp>all</stp>
        <stp/>
        <stp/>
        <stp/>
        <stp>T</stp>
        <tr r="I215" s="1"/>
      </tp>
      <tp>
        <v>2.1533546325878623</v>
        <stp/>
        <stp>StudyData</stp>
        <stp>S.GOOGL</stp>
        <stp>PCB</stp>
        <stp>BaseType=Index,Index=1</stp>
        <stp>Close</stp>
        <stp>A</stp>
        <stp>0</stp>
        <stp>all</stp>
        <stp/>
        <stp/>
        <stp/>
        <stp>T</stp>
        <tr r="L215" s="1"/>
      </tp>
      <tp>
        <v>-10.529703108822787</v>
        <stp/>
        <stp>StudyData</stp>
        <stp>S.GOOGL</stp>
        <stp>PCB</stp>
        <stp>BaseType=Index,Index=1</stp>
        <stp>Close</stp>
        <stp>M</stp>
        <stp>0</stp>
        <stp>all</stp>
        <stp/>
        <stp/>
        <stp/>
        <stp>T</stp>
        <tr r="J215" s="1"/>
      </tp>
      <tp>
        <v>0.40809523809999998</v>
        <stp/>
        <stp>StudyData</stp>
        <stp>ATR(S.KVUE,MAType:=Sim,Period:=21)</stp>
        <stp>Bar</stp>
        <stp/>
        <stp>Close</stp>
        <stp>D</stp>
        <stp/>
        <stp/>
        <stp/>
        <stp/>
        <stp/>
        <stp>T</stp>
        <tr r="O277" s="1"/>
      </tp>
      <tp>
        <v>1.4804761904999999</v>
        <stp/>
        <stp>StudyData</stp>
        <stp>ATR(S.EVRG,MAType:=Sim,Period:=21)</stp>
        <stp>Bar</stp>
        <stp/>
        <stp>Close</stp>
        <stp>D</stp>
        <stp/>
        <stp/>
        <stp/>
        <stp/>
        <stp/>
        <stp>T</stp>
        <tr r="O174" s="1"/>
      </tp>
      <tp>
        <v>7.1190476189999998</v>
        <stp/>
        <stp>StudyData</stp>
        <stp>ATR(S.NVDA,MAType:=Sim,Period:=21)</stp>
        <stp>Bar</stp>
        <stp/>
        <stp>Close</stp>
        <stp>D</stp>
        <stp/>
        <stp/>
        <stp/>
        <stp/>
        <stp/>
        <stp>T</stp>
        <tr r="O343" s="1"/>
      </tp>
      <tp>
        <v>324.18</v>
        <stp/>
        <stp>ContractData</stp>
        <stp>S.GOOGL</stp>
        <stp>High</stp>
        <stp/>
        <stp>T</stp>
        <tr r="G215" s="1"/>
      </tp>
      <tp>
        <v>15.272380952400001</v>
        <stp/>
        <stp>StudyData</stp>
        <stp>ATR(S.AVGO,MAType:=Sim,Period:=21)</stp>
        <stp>Bar</stp>
        <stp/>
        <stp>Close</stp>
        <stp>D</stp>
        <stp/>
        <stp/>
        <stp/>
        <stp/>
        <stp/>
        <stp>T</stp>
        <tr r="O47" s="1"/>
      </tp>
      <tp>
        <v>3.7542857142999999</v>
        <stp/>
        <stp>StudyData</stp>
        <stp>ATR(S.CVNA,MAType:=Sim,Period:=21)</stp>
        <stp>Bar</stp>
        <stp/>
        <stp>Close</stp>
        <stp>D</stp>
        <stp/>
        <stp/>
        <stp/>
        <stp/>
        <stp/>
        <stp>T</stp>
        <tr r="O125" s="1"/>
      </tp>
      <tp>
        <v>1.6505029817480874</v>
        <stp/>
        <stp>ContractData</stp>
        <stp>S.ISRG</stp>
        <stp>PerCentNetLastTrade</stp>
        <stp/>
        <stp>T</stp>
        <tr r="E255" s="1"/>
      </tp>
      <tp>
        <v>240.31</v>
        <stp/>
        <stp>ContractData</stp>
        <stp>S.GRMN</stp>
        <stp>Low</stp>
        <stp/>
        <stp>T</stp>
        <tr r="H218" s="1"/>
      </tp>
      <tp>
        <v>0.91960842479976268</v>
        <stp/>
        <stp>ContractData</stp>
        <stp>S.IDXX</stp>
        <stp>PerCentNetLastTrade</stp>
        <stp/>
        <stp>T</stp>
        <tr r="E244" s="1"/>
      </tp>
      <tp>
        <v>129.04</v>
        <stp/>
        <stp>ContractData</stp>
        <stp>S.GILD</stp>
        <stp>Low</stp>
        <stp/>
        <stp>T</stp>
        <tr r="H208" s="1"/>
      </tp>
      <tp>
        <v>317.5</v>
        <stp/>
        <stp>ContractData</stp>
        <stp>S.GOOG</stp>
        <stp>Low</stp>
        <stp/>
        <stp>T</stp>
        <tr r="H214" s="1"/>
      </tp>
      <tp>
        <v>197.51</v>
        <stp/>
        <stp>ContractData</stp>
        <stp>S.GNRC</stp>
        <stp>Low</stp>
        <stp/>
        <stp>T</stp>
        <tr r="H213" s="1"/>
      </tp>
      <tp>
        <v>-2.1795989537925022E-2</v>
        <stp/>
        <stp>ContractData</stp>
        <stp>S.IBKR</stp>
        <stp>PerCentNetLastTrade</stp>
        <stp/>
        <stp>T</stp>
        <tr r="E241" s="1"/>
      </tp>
      <tp>
        <v>0.83983203359328129</v>
        <stp/>
        <stp>ContractData</stp>
        <stp>S.INCY</stp>
        <stp>PerCentNetLastTrade</stp>
        <stp/>
        <stp>T</stp>
        <tr r="E247" s="1"/>
      </tp>
      <tp>
        <v>-7.8918487478798767</v>
        <stp/>
        <stp>ContractData</stp>
        <stp>S.INTC</stp>
        <stp>PerCentNetLastTrade</stp>
        <stp/>
        <stp>T</stp>
        <tr r="E248" s="1"/>
      </tp>
      <tp>
        <v>5.2569885980179736</v>
        <stp/>
        <stp>ContractData</stp>
        <stp>S.INTU</stp>
        <stp>PerCentNetLastTrade</stp>
        <stp/>
        <stp>T</stp>
        <tr r="E249" s="1"/>
      </tp>
      <tp>
        <v>1.1548913043478262</v>
        <stp/>
        <stp>ContractData</stp>
        <stp>S.INVH</stp>
        <stp>PerCentNetLastTrade</stp>
        <stp/>
        <stp>T</stp>
        <tr r="E250" s="1"/>
      </tp>
      <tp>
        <v>60.2</v>
        <stp/>
        <stp>ContractData</stp>
        <stp>S.GEHC</stp>
        <stp>Low</stp>
        <stp/>
        <stp>T</stp>
        <tr r="H205" s="1"/>
      </tp>
      <tp>
        <v>88.99</v>
        <stp/>
        <stp>ContractData</stp>
        <stp>S.GDDY</stp>
        <stp>Low</stp>
        <stp/>
        <stp>T</stp>
        <tr r="H203" s="1"/>
      </tp>
      <tp>
        <v>511417.01952099998</v>
        <stp/>
        <stp>ContractData</stp>
        <stp>S.STE</stp>
        <stp>T_CVol</stp>
        <stp/>
        <stp>T</stp>
        <tr r="M417" s="1"/>
      </tp>
      <tp>
        <v>2577615.244951</v>
        <stp/>
        <stp>ContractData</stp>
        <stp>S.SRE</stp>
        <stp>T_CVol</stp>
        <stp/>
        <stp>T</stp>
        <tr r="M416" s="1"/>
      </tp>
      <tp>
        <v>28905660.052788001</v>
        <stp/>
        <stp>ContractData</stp>
        <stp>S.PFE</stp>
        <stp>T_CVol</stp>
        <stp/>
        <stp>T</stp>
        <tr r="M363" s="1"/>
      </tp>
      <tp>
        <v>1809402.7903529999</v>
        <stp/>
        <stp>ContractData</stp>
        <stp>S.CME</stp>
        <stp>T_CVol</stp>
        <stp/>
        <stp>T</stp>
        <tr r="M99" s="1"/>
      </tp>
      <tp>
        <v>1090736.7309900001</v>
        <stp/>
        <stp>ContractData</stp>
        <stp>S.AEE</stp>
        <stp>T_CVol</stp>
        <stp/>
        <stp>T</stp>
        <tr r="M14" s="1"/>
      </tp>
      <tp>
        <v>1091413.867205</v>
        <stp/>
        <stp>ContractData</stp>
        <stp>S.AME</stp>
        <stp>T_CVol</stp>
        <stp/>
        <stp>T</stp>
        <tr r="M29" s="1"/>
      </tp>
      <tp>
        <v>1062147.928329</v>
        <stp/>
        <stp>ContractData</stp>
        <stp>S.ARE</stp>
        <stp>T_CVol</stp>
        <stp/>
        <stp>T</stp>
        <tr r="M43" s="1"/>
      </tp>
      <tp>
        <v>296254.40537200001</v>
        <stp/>
        <stp>ContractData</stp>
        <stp>S.EME</stp>
        <stp>T_CVol</stp>
        <stp/>
        <stp>T</stp>
        <tr r="M163" s="1"/>
      </tp>
      <tp>
        <v>3449985.7203560001</v>
        <stp/>
        <stp>ContractData</stp>
        <stp>S.EXE</stp>
        <stp>T_CVol</stp>
        <stp/>
        <stp>T</stp>
        <tr r="M177" s="1"/>
      </tp>
      <tp>
        <v>1153514.745175</v>
        <stp/>
        <stp>ContractData</stp>
        <stp>S.DTE</stp>
        <stp>T_CVol</stp>
        <stp/>
        <stp>T</stp>
        <tr r="M148" s="1"/>
      </tp>
      <tp>
        <v>3614755.0400789999</v>
        <stp/>
        <stp>ContractData</stp>
        <stp>S.ICE</stp>
        <stp>T_CVol</stp>
        <stp/>
        <stp>T</stp>
        <tr r="M243" s="1"/>
      </tp>
      <tp>
        <v>11332866.773883</v>
        <stp/>
        <stp>ContractData</stp>
        <stp>S.HPE</stp>
        <stp>T_CVol</stp>
        <stp/>
        <stp>T</stp>
        <tr r="M232" s="1"/>
      </tp>
      <tp>
        <v>4436364.7032040004</v>
        <stp/>
        <stp>ContractData</stp>
        <stp>S.OKE</stp>
        <stp>T_CVol</stp>
        <stp/>
        <stp>T</stp>
        <tr r="M350" s="1"/>
      </tp>
      <tp>
        <v>11653057.274953</v>
        <stp/>
        <stp>ContractData</stp>
        <stp>S.NEE</stp>
        <stp>T_CVol</stp>
        <stp/>
        <stp>T</stp>
        <tr r="M331" s="1"/>
      </tp>
      <tp>
        <v>26175172.384722002</v>
        <stp/>
        <stp>ContractData</stp>
        <stp>S.NKE</stp>
        <stp>T_CVol</stp>
        <stp/>
        <stp>T</stp>
        <tr r="M335" s="1"/>
      </tp>
      <tp>
        <v>1365153.9151999999</v>
        <stp/>
        <stp>ContractData</stp>
        <stp>S.NUE</stp>
        <stp>T_CVol</stp>
        <stp/>
        <stp>T</stp>
        <tr r="M342" s="1"/>
      </tp>
      <tp>
        <v>21.28</v>
        <stp/>
        <stp>ContractData</stp>
        <stp>S.CMCSA</stp>
        <stp>Low</stp>
        <stp/>
        <stp>T</stp>
        <tr r="H98" s="1"/>
      </tp>
      <tp>
        <v>46.38</v>
        <stp/>
        <stp>ContractData</stp>
        <stp>S.VZ</stp>
        <stp>LastTrade</stp>
        <stp/>
        <stp>T</stp>
        <tr r="C479" s="1"/>
      </tp>
      <tp>
        <v>0.72285714290000003</v>
        <stp/>
        <stp>StudyData</stp>
        <stp>ATR(S.NWSA,MAType:=Sim,Period:=21)</stp>
        <stp>Bar</stp>
        <stp/>
        <stp>Close</stp>
        <stp>D</stp>
        <stp/>
        <stp/>
        <stp/>
        <stp/>
        <stp/>
        <stp>T</stp>
        <tr r="O346" s="1"/>
      </tp>
      <tp>
        <v>2.9666666667000001</v>
        <stp/>
        <stp>StudyData</stp>
        <stp>ATR(S.SWKS,MAType:=Sim,Period:=21)</stp>
        <stp>Bar</stp>
        <stp/>
        <stp>Close</stp>
        <stp>D</stp>
        <stp/>
        <stp/>
        <stp/>
        <stp/>
        <stp/>
        <stp>T</stp>
        <tr r="O424" s="1"/>
      </tp>
      <tp>
        <v>-0.46889717023629141</v>
        <stp/>
        <stp>ContractData</stp>
        <stp>S.HUBB</stp>
        <stp>PerCentNetLastTrade</stp>
        <stp/>
        <stp>T</stp>
        <tr r="E238" s="1"/>
      </tp>
      <tp>
        <v>5882074.7700724304</v>
        <stp/>
        <stp>StudyData</stp>
        <stp>S.BAX</stp>
        <stp>MA</stp>
        <stp>InputChoice=Vol,MAType=Sim,Period=21</stp>
        <stp>MA</stp>
        <stp>D</stp>
        <stp>-1</stp>
        <stp>all</stp>
        <stp/>
        <stp/>
        <stp/>
        <stp>T</stp>
        <tr r="N56" s="1"/>
      </tp>
      <tp>
        <v>1.1120312315154384</v>
        <stp/>
        <stp>ContractData</stp>
        <stp>S.HSIC</stp>
        <stp>PerCentNetLastTrade</stp>
        <stp/>
        <stp>T</stp>
        <tr r="E235" s="1"/>
      </tp>
      <tp>
        <v>200.95000000000002</v>
        <stp/>
        <stp>ContractData</stp>
        <stp>S.FSLR</stp>
        <stp>Low</stp>
        <stp/>
        <stp>T</stp>
        <tr r="H199" s="1"/>
      </tp>
      <tp>
        <v>3140399.0060326699</v>
        <stp/>
        <stp>StudyData</stp>
        <stp>S.TAP</stp>
        <stp>MA</stp>
        <stp>InputChoice=Vol,MAType=Sim,Period=21</stp>
        <stp>MA</stp>
        <stp>D</stp>
        <stp>-1</stp>
        <stp>all</stp>
        <stp/>
        <stp/>
        <stp/>
        <stp>T</stp>
        <tr r="N429" s="1"/>
      </tp>
      <tp>
        <v>1455159.9073402861</v>
        <stp/>
        <stp>StudyData</stp>
        <stp>S.MAR</stp>
        <stp>MA</stp>
        <stp>InputChoice=Vol,MAType=Sim,Period=21</stp>
        <stp>MA</stp>
        <stp>D</stp>
        <stp>-1</stp>
        <stp>all</stp>
        <stp/>
        <stp/>
        <stp/>
        <stp>T</stp>
        <tr r="N298" s="1"/>
      </tp>
      <tp>
        <v>2434873.6802742402</v>
        <stp/>
        <stp>StudyData</stp>
        <stp>S.HAS</stp>
        <stp>MA</stp>
        <stp>InputChoice=Vol,MAType=Sim,Period=21</stp>
        <stp>MA</stp>
        <stp>D</stp>
        <stp>-1</stp>
        <stp>all</stp>
        <stp/>
        <stp/>
        <stp/>
        <stp>T</stp>
        <tr r="N222" s="1"/>
      </tp>
      <tp>
        <v>2186292.4151395238</v>
        <stp/>
        <stp>StudyData</stp>
        <stp>S.MAS</stp>
        <stp>MA</stp>
        <stp>InputChoice=Vol,MAType=Sim,Period=21</stp>
        <stp>MA</stp>
        <stp>D</stp>
        <stp>-1</stp>
        <stp>all</stp>
        <stp/>
        <stp/>
        <stp/>
        <stp>T</stp>
        <tr r="N299" s="1"/>
      </tp>
      <tp>
        <v>3563993.7326341402</v>
        <stp/>
        <stp>StudyData</stp>
        <stp>S.CAT</stp>
        <stp>MA</stp>
        <stp>InputChoice=Vol,MAType=Sim,Period=21</stp>
        <stp>MA</stp>
        <stp>D</stp>
        <stp>-1</stp>
        <stp>all</stp>
        <stp/>
        <stp/>
        <stp/>
        <stp>T</stp>
        <tr r="N79" s="1"/>
      </tp>
      <tp>
        <v>905587.27901590499</v>
        <stp/>
        <stp>StudyData</stp>
        <stp>S.WAT</stp>
        <stp>MA</stp>
        <stp>InputChoice=Vol,MAType=Sim,Period=21</stp>
        <stp>MA</stp>
        <stp>D</stp>
        <stp>-1</stp>
        <stp>all</stp>
        <stp/>
        <stp/>
        <stp/>
        <stp>T</stp>
        <tr r="N481" s="1"/>
      </tp>
      <tp>
        <v>151.47999999999999</v>
        <stp/>
        <stp>ContractData</stp>
        <stp>S.FTNT</stp>
        <stp>Low</stp>
        <stp/>
        <stp>T</stp>
        <tr r="H200" s="1"/>
      </tp>
      <tp>
        <v>2363356.55318591</v>
        <stp/>
        <stp>StudyData</stp>
        <stp>S.CAH</stp>
        <stp>MA</stp>
        <stp>InputChoice=Vol,MAType=Sim,Period=21</stp>
        <stp>MA</stp>
        <stp>D</stp>
        <stp>-1</stp>
        <stp>all</stp>
        <stp/>
        <stp/>
        <stp/>
        <stp>T</stp>
        <tr r="N76" s="1"/>
      </tp>
      <tp>
        <v>1209.92</v>
        <stp/>
        <stp>ContractData</stp>
        <stp>S.FICO</stp>
        <stp>Low</stp>
        <stp/>
        <stp>T</stp>
        <tr r="H190" s="1"/>
      </tp>
      <tp>
        <v>56.92</v>
        <stp/>
        <stp>ContractData</stp>
        <stp>S.FITB</stp>
        <stp>Low</stp>
        <stp/>
        <stp>T</stp>
        <tr r="H193" s="1"/>
      </tp>
      <tp>
        <v>49.99</v>
        <stp/>
        <stp>ContractData</stp>
        <stp>S.FISV</stp>
        <stp>Low</stp>
        <stp/>
        <stp>T</stp>
        <tr r="H192" s="1"/>
      </tp>
      <tp>
        <v>55.050000000000004</v>
        <stp/>
        <stp>ContractData</stp>
        <stp>S.FOXA</stp>
        <stp>Low</stp>
        <stp/>
        <stp>T</stp>
        <tr r="H197" s="1"/>
      </tp>
      <tp>
        <v>12443891.419814151</v>
        <stp/>
        <stp>StudyData</stp>
        <stp>S.HAL</stp>
        <stp>MA</stp>
        <stp>InputChoice=Vol,MAType=Sim,Period=21</stp>
        <stp>MA</stp>
        <stp>D</stp>
        <stp>-1</stp>
        <stp>all</stp>
        <stp/>
        <stp/>
        <stp/>
        <stp>T</stp>
        <tr r="N221" s="1"/>
      </tp>
      <tp>
        <v>7677571.7085611401</v>
        <stp/>
        <stp>StudyData</stp>
        <stp>S.DAL</stp>
        <stp>MA</stp>
        <stp>InputChoice=Vol,MAType=Sim,Period=21</stp>
        <stp>MA</stp>
        <stp>D</stp>
        <stp>-1</stp>
        <stp>all</stp>
        <stp/>
        <stp/>
        <stp/>
        <stp>T</stp>
        <tr r="N129" s="1"/>
      </tp>
      <tp>
        <v>5201164.0218563797</v>
        <stp/>
        <stp>StudyData</stp>
        <stp>S.UAL</stp>
        <stp>MA</stp>
        <stp>InputChoice=Vol,MAType=Sim,Period=21</stp>
        <stp>MA</stp>
        <stp>D</stp>
        <stp>-1</stp>
        <stp>all</stp>
        <stp/>
        <stp/>
        <stp/>
        <stp>T</stp>
        <tr r="N456" s="1"/>
      </tp>
      <tp>
        <v>117.8</v>
        <stp/>
        <stp>ContractData</stp>
        <stp>S.FLEX</stp>
        <stp>Low</stp>
        <stp/>
        <stp>T</stp>
        <tr r="H195" s="1"/>
      </tp>
      <tp>
        <v>-0.22988505747126436</v>
        <stp/>
        <stp>ContractData</stp>
        <stp>S.HBAN</stp>
        <stp>PerCentNetLastTrade</stp>
        <stp/>
        <stp>T</stp>
        <tr r="E223" s="1"/>
      </tp>
      <tp>
        <v>1045797.6702334289</v>
        <stp/>
        <stp>StudyData</stp>
        <stp>S.MAA</stp>
        <stp>MA</stp>
        <stp>InputChoice=Vol,MAType=Sim,Period=21</stp>
        <stp>MA</stp>
        <stp>D</stp>
        <stp>-1</stp>
        <stp>all</stp>
        <stp/>
        <stp/>
        <stp/>
        <stp>T</stp>
        <tr r="N297" s="1"/>
      </tp>
      <tp>
        <v>4.1864501965589422</v>
        <stp/>
        <stp>ContractData</stp>
        <stp>S.HONA</stp>
        <stp>PerCentNetLastTrade</stp>
        <stp/>
        <stp>T</stp>
        <tr r="E230" s="1"/>
      </tp>
      <tp>
        <v>203.5</v>
        <stp/>
        <stp>ContractData</stp>
        <stp>S.FANG</stp>
        <stp>Low</stp>
        <stp/>
        <stp>T</stp>
        <tr r="H182" s="1"/>
      </tp>
      <tp>
        <v>-6.5662531994487106</v>
        <stp/>
        <stp>ContractData</stp>
        <stp>S.HOOD</stp>
        <stp>PerCentNetLastTrade</stp>
        <stp/>
        <stp>T</stp>
        <tr r="E231" s="1"/>
      </tp>
      <tp>
        <v>46</v>
        <stp/>
        <stp>ContractData</stp>
        <stp>S.FAST</stp>
        <stp>Low</stp>
        <stp/>
        <stp>T</stp>
        <tr r="H183" s="1"/>
      </tp>
      <tp>
        <v>1003442.066893286</v>
        <stp/>
        <stp>StudyData</stp>
        <stp>S.WAB</stp>
        <stp>MA</stp>
        <stp>InputChoice=Vol,MAType=Sim,Period=21</stp>
        <stp>MA</stp>
        <stp>D</stp>
        <stp>-1</stp>
        <stp>all</stp>
        <stp/>
        <stp/>
        <stp/>
        <stp>T</stp>
        <tr r="N480" s="1"/>
      </tp>
      <tp>
        <v>35177145.7382783</v>
        <stp/>
        <stp>StudyData</stp>
        <stp>S.BAC</stp>
        <stp>MA</stp>
        <stp>InputChoice=Vol,MAType=Sim,Period=21</stp>
        <stp>MA</stp>
        <stp>D</stp>
        <stp>-1</stp>
        <stp>all</stp>
        <stp/>
        <stp/>
        <stp/>
        <stp>T</stp>
        <tr r="N54" s="1"/>
      </tp>
      <tp>
        <v>385.37</v>
        <stp/>
        <stp>ContractData</stp>
        <stp>S.FFIV</stp>
        <stp>Low</stp>
        <stp/>
        <stp>T</stp>
        <tr r="H189" s="1"/>
      </tp>
      <tp>
        <v>149.44</v>
        <stp/>
        <stp>ContractData</stp>
        <stp>S.FDXF</stp>
        <stp>Low</stp>
        <stp/>
        <stp>T</stp>
        <tr r="H187" s="1"/>
      </tp>
      <tp>
        <v>3858105.620348</v>
        <stp/>
        <stp>ContractData</stp>
        <stp>S.SYF</stp>
        <stp>T_CVol</stp>
        <stp/>
        <stp>T</stp>
        <tr r="M425" s="1"/>
      </tp>
      <tp>
        <v>1207504.076996</v>
        <stp/>
        <stp>ContractData</stp>
        <stp>S.RJF</stp>
        <stp>T_CVol</stp>
        <stp/>
        <stp>T</stp>
        <tr r="M392" s="1"/>
      </tp>
      <tp>
        <v>3469100.1457690001</v>
        <stp/>
        <stp>ContractData</stp>
        <stp>S.COF</stp>
        <stp>T_CVol</stp>
        <stp/>
        <stp>T</stp>
        <tr r="M105" s="1"/>
      </tp>
      <tp>
        <v>1460198.689827</v>
        <stp/>
        <stp>ContractData</stp>
        <stp>S.IFF</stp>
        <stp>T_CVol</stp>
        <stp/>
        <stp>T</stp>
        <tr r="M246" s="1"/>
      </tp>
      <tp>
        <v>2.0271428570999999</v>
        <stp/>
        <stp>StudyData</stp>
        <stp>ATR(S.CTVA,MAType:=Sim,Period:=21)</stp>
        <stp>Bar</stp>
        <stp/>
        <stp>Close</stp>
        <stp>D</stp>
        <stp/>
        <stp/>
        <stp/>
        <stp/>
        <stp/>
        <stp>T</stp>
        <tr r="O124" s="1"/>
      </tp>
      <tp>
        <v>7.0214285714000004</v>
        <stp/>
        <stp>StudyData</stp>
        <stp>ATR(S.TTWO,MAType:=Sim,Period:=21)</stp>
        <stp>Bar</stp>
        <stp/>
        <stp>Close</stp>
        <stp>D</stp>
        <stp/>
        <stp/>
        <stp/>
        <stp/>
        <stp/>
        <stp>T</stp>
        <tr r="O452" s="1"/>
      </tp>
      <tp>
        <v>4.2919047618999997</v>
        <stp/>
        <stp>StudyData</stp>
        <stp>ATR(S.NTRS,MAType:=Sim,Period:=21)</stp>
        <stp>Bar</stp>
        <stp/>
        <stp>Close</stp>
        <stp>D</stp>
        <stp/>
        <stp/>
        <stp/>
        <stp/>
        <stp/>
        <stp>T</stp>
        <tr r="O341" s="1"/>
      </tp>
      <tp>
        <v>0.49285714289999999</v>
        <stp/>
        <stp>StudyData</stp>
        <stp>ATR(S.VTRS,MAType:=Sim,Period:=21)</stp>
        <stp>Bar</stp>
        <stp/>
        <stp>Close</stp>
        <stp>D</stp>
        <stp/>
        <stp/>
        <stp/>
        <stp/>
        <stp/>
        <stp>T</stp>
        <tr r="O478" s="1"/>
      </tp>
      <tp>
        <v>1.9690476189999999</v>
        <stp/>
        <stp>StudyData</stp>
        <stp>ATR(S.CTSH,MAType:=Sim,Period:=21)</stp>
        <stp>Bar</stp>
        <stp/>
        <stp>Close</stp>
        <stp>D</stp>
        <stp/>
        <stp/>
        <stp/>
        <stp/>
        <stp/>
        <stp>T</stp>
        <tr r="O123" s="1"/>
      </tp>
      <tp>
        <v>5.4390476190000001</v>
        <stp/>
        <stp>StudyData</stp>
        <stp>ATR(S.CTAS,MAType:=Sim,Period:=21)</stp>
        <stp>Bar</stp>
        <stp/>
        <stp>Close</stp>
        <stp>D</stp>
        <stp/>
        <stp/>
        <stp/>
        <stp/>
        <stp/>
        <stp>T</stp>
        <tr r="O122" s="1"/>
      </tp>
      <tp>
        <v>7.1</v>
        <stp/>
        <stp>StudyData</stp>
        <stp>ATR(S.NTAP,MAType:=Sim,Period:=21)</stp>
        <stp>Bar</stp>
        <stp/>
        <stp>Close</stp>
        <stp>D</stp>
        <stp/>
        <stp/>
        <stp/>
        <stp/>
        <stp/>
        <stp>T</stp>
        <tr r="O340" s="1"/>
      </tp>
      <tp>
        <v>8.2609523809999992</v>
        <stp/>
        <stp>StudyData</stp>
        <stp>ATR(S.STLD,MAType:=Sim,Period:=21)</stp>
        <stp>Bar</stp>
        <stp/>
        <stp>Close</stp>
        <stp>D</stp>
        <stp/>
        <stp/>
        <stp/>
        <stp/>
        <stp/>
        <stp>T</stp>
        <tr r="O418" s="1"/>
      </tp>
      <tp>
        <v>6.5114285713999998</v>
        <stp/>
        <stp>StudyData</stp>
        <stp>ATR(S.FTNT,MAType:=Sim,Period:=21)</stp>
        <stp>Bar</stp>
        <stp/>
        <stp>Close</stp>
        <stp>D</stp>
        <stp/>
        <stp/>
        <stp/>
        <stp/>
        <stp/>
        <stp>T</stp>
        <tr r="O200" s="1"/>
      </tp>
      <tp>
        <v>1.8185714286000001</v>
        <stp/>
        <stp>StudyData</stp>
        <stp>ATR(S.OTIS,MAType:=Sim,Period:=21)</stp>
        <stp>Bar</stp>
        <stp/>
        <stp>Close</stp>
        <stp>D</stp>
        <stp/>
        <stp/>
        <stp/>
        <stp/>
        <stp/>
        <stp>T</stp>
        <tr r="O355" s="1"/>
      </tp>
      <tp>
        <v>3584415.4272989999</v>
        <stp/>
        <stp>StudyData</stp>
        <stp>S.BBY</stp>
        <stp>MA</stp>
        <stp>InputChoice=Vol,MAType=Sim,Period=21</stp>
        <stp>MA</stp>
        <stp>D</stp>
        <stp>-1</stp>
        <stp>all</stp>
        <stp/>
        <stp/>
        <stp/>
        <stp>T</stp>
        <tr r="N57" s="1"/>
      </tp>
      <tp>
        <v>2.0105820105820107</v>
        <stp/>
        <stp>ContractData</stp>
        <stp>S.KVUE</stp>
        <stp>PerCentNetLastTrade</stp>
        <stp/>
        <stp>T</stp>
        <tr r="E277" s="1"/>
      </tp>
      <tp>
        <v>258.25</v>
        <stp/>
        <stp>ContractData</stp>
        <stp>S.EXPE</stp>
        <stp>Low</stp>
        <stp/>
        <stp>T</stp>
        <tr r="H179" s="1"/>
      </tp>
      <tp>
        <v>174</v>
        <stp/>
        <stp>ContractData</stp>
        <stp>S.EXPD</stp>
        <stp>Low</stp>
        <stp/>
        <stp>T</stp>
        <tr r="H178" s="1"/>
      </tp>
      <tp>
        <v>216.52</v>
        <stp/>
        <stp>ContractData</stp>
        <stp>S.ERIE</stp>
        <stp>Low</stp>
        <stp/>
        <stp>T</stp>
        <tr r="H169" s="1"/>
      </tp>
      <tp>
        <v>1055.5999999999999</v>
        <stp/>
        <stp>ContractData</stp>
        <stp>S.EQIX</stp>
        <stp>Low</stp>
        <stp/>
        <stp>T</stp>
        <tr r="H166" s="1"/>
      </tp>
      <tp>
        <v>13417279.630564811</v>
        <stp/>
        <stp>StudyData</stp>
        <stp>S.ABT</stp>
        <stp>MA</stp>
        <stp>InputChoice=Vol,MAType=Sim,Period=21</stp>
        <stp>MA</stp>
        <stp>D</stp>
        <stp>-1</stp>
        <stp>all</stp>
        <stp/>
        <stp/>
        <stp/>
        <stp>T</stp>
        <tr r="N6" s="1"/>
      </tp>
      <tp>
        <v>86.76</v>
        <stp/>
        <stp>ContractData</stp>
        <stp>S.EVRG</stp>
        <stp>Low</stp>
        <stp/>
        <stp>T</stp>
        <tr r="H174" s="1"/>
      </tp>
      <tp>
        <v>-1.9868975486728386</v>
        <stp/>
        <stp>ContractData</stp>
        <stp>S.KEYS</stp>
        <stp>PerCentNetLastTrade</stp>
        <stp/>
        <stp>T</stp>
        <tr r="E268" s="1"/>
      </tp>
      <tp>
        <v>2275993.6733016199</v>
        <stp/>
        <stp>StudyData</stp>
        <stp>S.ZBH</stp>
        <stp>MA</stp>
        <stp>InputChoice=Vol,MAType=Sim,Period=21</stp>
        <stp>MA</stp>
        <stp>D</stp>
        <stp>-1</stp>
        <stp>all</stp>
        <stp/>
        <stp/>
        <stp/>
        <stp>T</stp>
        <tr r="N502" s="1"/>
      </tp>
      <tp>
        <v>1353471.8076023329</v>
        <stp/>
        <stp>StudyData</stp>
        <stp>S.JBL</stp>
        <stp>MA</stp>
        <stp>InputChoice=Vol,MAType=Sim,Period=21</stp>
        <stp>MA</stp>
        <stp>D</stp>
        <stp>-1</stp>
        <stp>all</stp>
        <stp/>
        <stp/>
        <stp/>
        <stp>T</stp>
        <tr r="N261" s="1"/>
      </tp>
      <tp>
        <v>13337052.65043238</v>
        <stp/>
        <stp>StudyData</stp>
        <stp>S.IBM</stp>
        <stp>MA</stp>
        <stp>InputChoice=Vol,MAType=Sim,Period=21</stp>
        <stp>MA</stp>
        <stp>D</stp>
        <stp>-1</stp>
        <stp>all</stp>
        <stp/>
        <stp/>
        <stp/>
        <stp>T</stp>
        <tr r="N242" s="1"/>
      </tp>
      <tp>
        <v>86.93</v>
        <stp/>
        <stp>ContractData</stp>
        <stp>S.ECHO</stp>
        <stp>Low</stp>
        <stp/>
        <stp>T</stp>
        <tr r="H155" s="1"/>
      </tp>
      <tp>
        <v>-3.7534860330087323</v>
        <stp/>
        <stp>ContractData</stp>
        <stp>S.KLAC</stp>
        <stp>PerCentNetLastTrade</stp>
        <stp/>
        <stp>T</stp>
        <tr r="E272" s="1"/>
      </tp>
      <tp>
        <v>106.43</v>
        <stp/>
        <stp>ContractData</stp>
        <stp>S.EBAY</stp>
        <stp>Low</stp>
        <stp/>
        <stp>T</stp>
        <tr r="H154" s="1"/>
      </tp>
      <tp>
        <v>21849977.824926529</v>
        <stp/>
        <stp>StudyData</stp>
        <stp>S.WBD</stp>
        <stp>MA</stp>
        <stp>InputChoice=Vol,MAType=Sim,Period=21</stp>
        <stp>MA</stp>
        <stp>D</stp>
        <stp>-1</stp>
        <stp>all</stp>
        <stp/>
        <stp/>
        <stp/>
        <stp>T</stp>
        <tr r="N482" s="1"/>
      </tp>
      <tp>
        <v>0.94380952380000005</v>
        <stp/>
        <stp>StudyData</stp>
        <stp>ATR(S.CMCSA,MAType:=Sim,Period:=21)</stp>
        <stp>Bar</stp>
        <stp/>
        <stp>Close</stp>
        <stp>D</stp>
        <stp/>
        <stp/>
        <stp/>
        <stp/>
        <stp/>
        <stp>T</stp>
        <tr r="O98" s="1"/>
      </tp>
      <tp>
        <v>41162193.511021703</v>
        <stp/>
        <stp>StudyData</stp>
        <stp>S.CMCSA</stp>
        <stp>MA</stp>
        <stp>InputChoice=Vol,MAType=Sim,Period=21</stp>
        <stp>MA</stp>
        <stp>D</stp>
        <stp>-1</stp>
        <stp>all</stp>
        <stp/>
        <stp/>
        <stp/>
        <stp>T</stp>
        <tr r="N98" s="1"/>
      </tp>
      <tp>
        <v>983821.54759199999</v>
        <stp/>
        <stp>ContractData</stp>
        <stp>S.SPG</stp>
        <stp>T_CVol</stp>
        <stp/>
        <stp>T</stp>
        <tr r="M414" s="1"/>
      </tp>
      <tp>
        <v>1635483.255958</v>
        <stp/>
        <stp>ContractData</stp>
        <stp>S.REG</stp>
        <stp>T_CVol</stp>
        <stp/>
        <stp>T</stp>
        <tr r="M389" s="1"/>
      </tp>
      <tp>
        <v>1159864.953553</v>
        <stp/>
        <stp>ContractData</stp>
        <stp>S.RSG</stp>
        <stp>T_CVol</stp>
        <stp/>
        <stp>T</stp>
        <tr r="M399" s="1"/>
      </tp>
      <tp>
        <v>1763405.003144</v>
        <stp/>
        <stp>ContractData</stp>
        <stp>S.PFG</stp>
        <stp>T_CVol</stp>
        <stp/>
        <stp>T</stp>
        <tr r="M364" s="1"/>
      </tp>
      <tp>
        <v>2600484.9766569999</v>
        <stp/>
        <stp>ContractData</stp>
        <stp>S.PEG</stp>
        <stp>T_CVol</stp>
        <stp/>
        <stp>T</stp>
        <tr r="M361" s="1"/>
      </tp>
      <tp>
        <v>32825248.158858001</v>
        <stp/>
        <stp>ContractData</stp>
        <stp>S.PCG</stp>
        <stp>T_CVol</stp>
        <stp/>
        <stp>T</stp>
        <tr r="M360" s="1"/>
      </tp>
      <tp>
        <v>1424156.3429980001</v>
        <stp/>
        <stp>ContractData</stp>
        <stp>S.PKG</stp>
        <stp>T_CVol</stp>
        <stp/>
        <stp>T</stp>
        <tr r="F35" s="2"/>
        <tr r="M369" s="1"/>
      </tp>
      <tp>
        <v>2180348.737007</v>
        <stp/>
        <stp>ContractData</stp>
        <stp>S.PPG</stp>
        <stp>T_CVol</stp>
        <stp/>
        <stp>T</stp>
        <tr r="M377" s="1"/>
      </tp>
      <tp>
        <v>269688.42116199998</v>
        <stp/>
        <stp>ContractData</stp>
        <stp>S.TDG</stp>
        <stp>T_CVol</stp>
        <stp/>
        <stp>T</stp>
        <tr r="M430" s="1"/>
      </tp>
      <tp>
        <v>2938219.7173179998</v>
        <stp/>
        <stp>ContractData</stp>
        <stp>S.CFG</stp>
        <stp>T_CVol</stp>
        <stp/>
        <stp>T</stp>
        <tr r="M89" s="1"/>
      </tp>
      <tp>
        <v>2670023.919088</v>
        <stp/>
        <stp>ContractData</stp>
        <stp>S.CEG</stp>
        <stp>T_CVol</stp>
        <stp/>
        <stp>T</stp>
        <tr r="M87" s="1"/>
      </tp>
      <tp>
        <v>12106136.467482001</v>
        <stp/>
        <stp>ContractData</stp>
        <stp>S.CMG</stp>
        <stp>T_CVol</stp>
        <stp/>
        <stp>T</stp>
        <tr r="M100" s="1"/>
      </tp>
      <tp>
        <v>1259583.8646800001</v>
        <stp/>
        <stp>ContractData</stp>
        <stp>S.AJG</stp>
        <stp>T_CVol</stp>
        <stp/>
        <stp>T</stp>
        <tr r="M20" s="1"/>
      </tp>
      <tp>
        <v>2212309.8614759999</v>
        <stp/>
        <stp>ContractData</stp>
        <stp>S.AIG</stp>
        <stp>T_CVol</stp>
        <stp/>
        <stp>T</stp>
        <tr r="M18" s="1"/>
      </tp>
      <tp>
        <v>1981039.2647530001</v>
        <stp/>
        <stp>ContractData</stp>
        <stp>S.EOG</stp>
        <stp>T_CVol</stp>
        <stp/>
        <stp>T</stp>
        <tr r="M165" s="1"/>
      </tp>
      <tp>
        <v>2580492.5427410002</v>
        <stp/>
        <stp>ContractData</stp>
        <stp>S.HIG</stp>
        <stp>T_CVol</stp>
        <stp/>
        <stp>T</stp>
        <tr r="M226" s="1"/>
      </tp>
      <tp>
        <v>2270110.0284520001</v>
        <stp/>
        <stp>ContractData</stp>
        <stp>S.NRG</stp>
        <stp>T_CVol</stp>
        <stp/>
        <stp>T</stp>
        <tr r="M338" s="1"/>
      </tp>
      <tp>
        <v>480.99</v>
        <stp/>
        <stp>ContractData</stp>
        <stp>S.TT</stp>
        <stp>LastTrade</stp>
        <stp/>
        <stp>T</stp>
        <tr r="C450" s="1"/>
      </tp>
      <tp>
        <v>317.32</v>
        <stp/>
        <stp>ContractData</stp>
        <stp>S.GOOGL</stp>
        <stp>Low</stp>
        <stp/>
        <stp>T</stp>
        <tr r="H215" s="1"/>
      </tp>
      <tp>
        <v>16.404285714299998</v>
        <stp/>
        <stp>StudyData</stp>
        <stp>ATR(S.HUBB,MAType:=Sim,Period:=21)</stp>
        <stp>Bar</stp>
        <stp/>
        <stp>Close</stp>
        <stp>D</stp>
        <stp/>
        <stp/>
        <stp/>
        <stp/>
        <stp/>
        <stp>T</stp>
        <tr r="O238" s="1"/>
      </tp>
      <tp>
        <v>4.2771428571000003</v>
        <stp/>
        <stp>StudyData</stp>
        <stp>ATR(S.LULU,MAType:=Sim,Period:=21)</stp>
        <stp>Bar</stp>
        <stp/>
        <stp>Close</stp>
        <stp>D</stp>
        <stp/>
        <stp/>
        <stp/>
        <stp/>
        <stp/>
        <stp>T</stp>
        <tr r="O291" s="1"/>
      </tp>
      <tp>
        <v>15903993.37271972</v>
        <stp/>
        <stp>StudyData</stp>
        <stp>S.FCX</stp>
        <stp>MA</stp>
        <stp>InputChoice=Vol,MAType=Sim,Period=21</stp>
        <stp>MA</stp>
        <stp>D</stp>
        <stp>-1</stp>
        <stp>all</stp>
        <stp/>
        <stp/>
        <stp/>
        <stp>T</stp>
        <tr r="N184" s="1"/>
      </tp>
      <tp>
        <v>69.790000000000006</v>
        <stp/>
        <stp>ContractData</stp>
        <stp>S.DXCM</stp>
        <stp>Low</stp>
        <stp/>
        <stp>T</stp>
        <tr r="H152" s="1"/>
      </tp>
      <tp>
        <v>4295430.6146746697</v>
        <stp/>
        <stp>StudyData</stp>
        <stp>S.JCI</stp>
        <stp>MA</stp>
        <stp>InputChoice=Vol,MAType=Sim,Period=21</stp>
        <stp>MA</stp>
        <stp>D</stp>
        <stp>-1</stp>
        <stp>all</stp>
        <stp/>
        <stp/>
        <stp/>
        <stp>T</stp>
        <tr r="N262" s="1"/>
      </tp>
      <tp>
        <v>4433287.1134968102</v>
        <stp/>
        <stp>StudyData</stp>
        <stp>S.CCI</stp>
        <stp>MA</stp>
        <stp>InputChoice=Vol,MAType=Sim,Period=21</stp>
        <stp>MA</stp>
        <stp>D</stp>
        <stp>-1</stp>
        <stp>all</stp>
        <stp/>
        <stp/>
        <stp/>
        <stp>T</stp>
        <tr r="N83" s="1"/>
      </tp>
      <tp>
        <v>1063109.9730024289</v>
        <stp/>
        <stp>StudyData</stp>
        <stp>S.MCK</stp>
        <stp>MA</stp>
        <stp>InputChoice=Vol,MAType=Sim,Period=21</stp>
        <stp>MA</stp>
        <stp>D</stp>
        <stp>-1</stp>
        <stp>all</stp>
        <stp/>
        <stp/>
        <stp/>
        <stp>T</stp>
        <tr r="N302" s="1"/>
      </tp>
      <tp>
        <v>19679663.187821299</v>
        <stp/>
        <stp>StudyData</stp>
        <stp>S.CCL</stp>
        <stp>MA</stp>
        <stp>InputChoice=Vol,MAType=Sim,Period=21</stp>
        <stp>MA</stp>
        <stp>D</stp>
        <stp>-1</stp>
        <stp>all</stp>
        <stp/>
        <stp/>
        <stp/>
        <stp>T</stp>
        <tr r="N84" s="1"/>
      </tp>
      <tp>
        <v>1303259.3386829051</v>
        <stp/>
        <stp>StudyData</stp>
        <stp>S.ECL</stp>
        <stp>MA</stp>
        <stp>InputChoice=Vol,MAType=Sim,Period=21</stp>
        <stp>MA</stp>
        <stp>D</stp>
        <stp>-1</stp>
        <stp>all</stp>
        <stp/>
        <stp/>
        <stp/>
        <stp>T</stp>
        <tr r="N156" s="1"/>
      </tp>
      <tp>
        <v>2494844.2371787601</v>
        <stp/>
        <stp>StudyData</stp>
        <stp>S.RCL</stp>
        <stp>MA</stp>
        <stp>InputChoice=Vol,MAType=Sim,Period=21</stp>
        <stp>MA</stp>
        <stp>D</stp>
        <stp>-1</stp>
        <stp>all</stp>
        <stp/>
        <stp/>
        <stp/>
        <stp>T</stp>
        <tr r="N388" s="1"/>
      </tp>
      <tp>
        <v>10165616.053380961</v>
        <stp/>
        <stp>StudyData</stp>
        <stp>S.ACN</stp>
        <stp>MA</stp>
        <stp>InputChoice=Vol,MAType=Sim,Period=21</stp>
        <stp>MA</stp>
        <stp>D</stp>
        <stp>-1</stp>
        <stp>all</stp>
        <stp/>
        <stp/>
        <stp/>
        <stp>T</stp>
        <tr r="N8" s="1"/>
      </tp>
      <tp>
        <v>-0.36976880810035595</v>
        <stp/>
        <stp>ContractData</stp>
        <stp>S.JBHT</stp>
        <stp>PerCentNetLastTrade</stp>
        <stp/>
        <stp>T</stp>
        <tr r="E260" s="1"/>
      </tp>
      <tp>
        <v>117.78</v>
        <stp/>
        <stp>ContractData</stp>
        <stp>S.DLTR</stp>
        <stp>Low</stp>
        <stp/>
        <stp>T</stp>
        <tr r="H142" s="1"/>
      </tp>
      <tp>
        <v>1001538.019357048</v>
        <stp/>
        <stp>StudyData</stp>
        <stp>S.MCO</stp>
        <stp>MA</stp>
        <stp>InputChoice=Vol,MAType=Sim,Period=21</stp>
        <stp>MA</stp>
        <stp>D</stp>
        <stp>-1</stp>
        <stp>all</stp>
        <stp/>
        <stp/>
        <stp/>
        <stp>T</stp>
        <tr r="N303" s="1"/>
      </tp>
      <tp>
        <v>1635485.26057981</v>
        <stp/>
        <stp>StudyData</stp>
        <stp>S.HCA</stp>
        <stp>MA</stp>
        <stp>InputChoice=Vol,MAType=Sim,Period=21</stp>
        <stp>MA</stp>
        <stp>D</stp>
        <stp>-1</stp>
        <stp>all</stp>
        <stp/>
        <stp/>
        <stp/>
        <stp>T</stp>
        <tr r="N224" s="1"/>
      </tp>
      <tp>
        <v>169.67000000000002</v>
        <stp/>
        <stp>ContractData</stp>
        <stp>S.DASH</stp>
        <stp>Low</stp>
        <stp/>
        <stp>T</stp>
        <tr r="H130" s="1"/>
      </tp>
      <tp>
        <v>4744771.6014940999</v>
        <stp/>
        <stp>StudyData</stp>
        <stp>S.MCD</stp>
        <stp>MA</stp>
        <stp>InputChoice=Vol,MAType=Sim,Period=21</stp>
        <stp>MA</stp>
        <stp>D</stp>
        <stp>-1</stp>
        <stp>all</stp>
        <stp/>
        <stp/>
        <stp/>
        <stp>T</stp>
        <tr r="N300" s="1"/>
      </tp>
      <tp>
        <v>4493473.5410628999</v>
        <stp/>
        <stp>StudyData</stp>
        <stp>S.ICE</stp>
        <stp>MA</stp>
        <stp>InputChoice=Vol,MAType=Sim,Period=21</stp>
        <stp>MA</stp>
        <stp>D</stp>
        <stp>-1</stp>
        <stp>all</stp>
        <stp/>
        <stp/>
        <stp/>
        <stp>T</stp>
        <tr r="N243" s="1"/>
      </tp>
      <tp>
        <v>91.8</v>
        <stp/>
        <stp>ContractData</stp>
        <stp>S.DECK</stp>
        <stp>Low</stp>
        <stp/>
        <stp>T</stp>
        <tr r="H134" s="1"/>
      </tp>
      <tp>
        <v>432.26</v>
        <stp/>
        <stp>ContractData</stp>
        <stp>S.DELL</stp>
        <stp>Low</stp>
        <stp/>
        <stp>T</stp>
        <tr r="H135" s="1"/>
      </tp>
      <tp>
        <v>1.5853740808203467</v>
        <stp/>
        <stp>ContractData</stp>
        <stp>S.JKHY</stp>
        <stp>PerCentNetLastTrade</stp>
        <stp/>
        <stp>T</stp>
        <tr r="E263" s="1"/>
      </tp>
      <tp>
        <v>241.18</v>
        <stp/>
        <stp>ContractData</stp>
        <stp>S.DDOG</stp>
        <stp>Low</stp>
        <stp/>
        <stp>T</stp>
        <tr r="H132" s="1"/>
      </tp>
      <tp>
        <v>16759709.45762548</v>
        <stp/>
        <stp>StudyData</stp>
        <stp>S.PCG</stp>
        <stp>MA</stp>
        <stp>InputChoice=Vol,MAType=Sim,Period=21</stp>
        <stp>MA</stp>
        <stp>D</stp>
        <stp>-1</stp>
        <stp>all</stp>
        <stp/>
        <stp/>
        <stp/>
        <stp>T</stp>
        <tr r="N360" s="1"/>
      </tp>
      <tp>
        <v>97.25</v>
        <stp/>
        <stp>ContractData</stp>
        <stp>S.SO</stp>
        <stp>LastTrade</stp>
        <stp/>
        <stp>T</stp>
        <tr r="C412" s="1"/>
      </tp>
      <tp>
        <v>48.56</v>
        <stp/>
        <stp>ContractData</stp>
        <stp>S.SW</stp>
        <stp>LastTrade</stp>
        <stp/>
        <stp>T</stp>
        <tr r="C422" s="1"/>
      </tp>
      <tp>
        <v>350.2</v>
        <stp/>
        <stp>ContractData</stp>
        <stp>S.GE</stp>
        <stp>Low</stp>
        <stp/>
        <stp>T</stp>
        <tr r="H204" s="1"/>
      </tp>
      <tp>
        <v>382.14</v>
        <stp/>
        <stp>ContractData</stp>
        <stp>S.GD</stp>
        <stp>Low</stp>
        <stp/>
        <stp>T</stp>
        <tr r="H202" s="1"/>
      </tp>
      <tp>
        <v>80.430000000000007</v>
        <stp/>
        <stp>ContractData</stp>
        <stp>S.GM</stp>
        <stp>Low</stp>
        <stp/>
        <stp>T</stp>
        <tr r="H212" s="1"/>
      </tp>
      <tp>
        <v>169.99</v>
        <stp/>
        <stp>ContractData</stp>
        <stp>S.GL</stp>
        <stp>Low</stp>
        <stp/>
        <stp>T</stp>
        <tr r="H210" s="1"/>
      </tp>
      <tp>
        <v>1051.82</v>
        <stp/>
        <stp>ContractData</stp>
        <stp>S.GS</stp>
        <stp>Low</stp>
        <stp/>
        <stp>T</stp>
        <tr r="H219" s="1"/>
      </tp>
      <tp>
        <v>49.47</v>
        <stp/>
        <stp>ContractData</stp>
        <stp>S.FE</stp>
        <stp>Low</stp>
        <stp/>
        <stp>T</stp>
        <tr r="H188" s="1"/>
      </tp>
      <tp>
        <v>208.94</v>
        <stp/>
        <stp>ContractData</stp>
        <stp>S.EA</stp>
        <stp>Low</stp>
        <stp/>
        <stp>T</stp>
        <tr r="H153" s="1"/>
      </tp>
      <tp>
        <v>376.22</v>
        <stp/>
        <stp>ContractData</stp>
        <stp>S.EG</stp>
        <stp>Low</stp>
        <stp/>
        <stp>T</stp>
        <tr r="H159" s="1"/>
      </tp>
      <tp>
        <v>112.57000000000001</v>
        <stp/>
        <stp>ContractData</stp>
        <stp>S.ED</stp>
        <stp>Low</stp>
        <stp/>
        <stp>T</stp>
        <tr r="H157" s="1"/>
      </tp>
      <tp>
        <v>79.3</v>
        <stp/>
        <stp>ContractData</stp>
        <stp>S.EL</stp>
        <stp>Low</stp>
        <stp/>
        <stp>T</stp>
        <tr r="H161" s="1"/>
      </tp>
      <tp>
        <v>74.63</v>
        <stp/>
        <stp>ContractData</stp>
        <stp>S.ES</stp>
        <stp>Low</stp>
        <stp/>
        <stp>T</stp>
        <tr r="H170" s="1"/>
      </tp>
      <tp>
        <v>82.53</v>
        <stp/>
        <stp>ContractData</stp>
        <stp>S.EW</stp>
        <stp>Low</stp>
        <stp/>
        <stp>T</stp>
        <tr r="H175" s="1"/>
      </tp>
      <tp>
        <v>115.16</v>
        <stp/>
        <stp>ContractData</stp>
        <stp>S.DG</stp>
        <stp>Low</stp>
        <stp/>
        <stp>T</stp>
        <tr r="H136" s="1"/>
      </tp>
      <tp>
        <v>611.28</v>
        <stp/>
        <stp>ContractData</stp>
        <stp>S.DE</stp>
        <stp>Low</stp>
        <stp/>
        <stp>T</stp>
        <tr r="H133" s="1"/>
      </tp>
      <tp>
        <v>137.07</v>
        <stp/>
        <stp>ContractData</stp>
        <stp>S.DD</stp>
        <stp>Low</stp>
        <stp/>
        <stp>T</stp>
        <tr r="H131" s="1"/>
      </tp>
      <tp>
        <v>353.98</v>
        <stp/>
        <stp>ContractData</stp>
        <stp>S.CB</stp>
        <stp>Low</stp>
        <stp/>
        <stp>T</stp>
        <tr r="H80" s="1"/>
      </tp>
      <tp>
        <v>123.04</v>
        <stp/>
        <stp>ContractData</stp>
        <stp>S.CF</stp>
        <stp>Low</stp>
        <stp/>
        <stp>T</stp>
        <tr r="H88" s="1"/>
      </tp>
      <tp>
        <v>285.93</v>
        <stp/>
        <stp>ContractData</stp>
        <stp>S.CI</stp>
        <stp>Low</stp>
        <stp/>
        <stp>T</stp>
        <tr r="H93" s="1"/>
      </tp>
      <tp>
        <v>89.87</v>
        <stp/>
        <stp>ContractData</stp>
        <stp>S.CL</stp>
        <stp>Low</stp>
        <stp/>
        <stp>T</stp>
        <tr r="H96" s="1"/>
      </tp>
      <tp>
        <v>208.4</v>
        <stp/>
        <stp>ContractData</stp>
        <stp>S.BA</stp>
        <stp>Low</stp>
        <stp/>
        <stp>T</stp>
        <tr r="H53" s="1"/>
      </tp>
      <tp>
        <v>121.42</v>
        <stp/>
        <stp>ContractData</stp>
        <stp>S.BG</stp>
        <stp>Low</stp>
        <stp/>
        <stp>T</stp>
        <tr r="H61" s="1"/>
      </tp>
      <tp>
        <v>145.30000000000001</v>
        <stp/>
        <stp>ContractData</stp>
        <stp>S.BR</stp>
        <stp>Low</stp>
        <stp/>
        <stp>T</stp>
        <tr r="H69" s="1"/>
      </tp>
      <tp>
        <v>124.25</v>
        <stp/>
        <stp>ContractData</stp>
        <stp>S.BX</stp>
        <stp>Low</stp>
        <stp/>
        <stp>T</stp>
        <tr r="H73" s="1"/>
      </tp>
      <tp>
        <v>85.83</v>
        <stp/>
        <stp>ContractData</stp>
        <stp>S.ON</stp>
        <stp>Low</stp>
        <stp/>
        <stp>T</stp>
        <tr r="H352" s="1"/>
      </tp>
      <tp>
        <v>46.5</v>
        <stp/>
        <stp>ContractData</stp>
        <stp>S.NI</stp>
        <stp>Low</stp>
        <stp/>
        <stp>T</stp>
        <tr r="H334" s="1"/>
      </tp>
      <tp>
        <v>529.68000000000006</v>
        <stp/>
        <stp>ContractData</stp>
        <stp>S.MA</stp>
        <stp>Low</stp>
        <stp/>
        <stp>T</stp>
        <tr r="H296" s="1"/>
      </tp>
      <tp>
        <v>72.2</v>
        <stp/>
        <stp>ContractData</stp>
        <stp>S.MO</stp>
        <stp>Low</stp>
        <stp/>
        <stp>T</stp>
        <tr r="H313" s="1"/>
      </tp>
      <tp>
        <v>211.20000000000002</v>
        <stp/>
        <stp>ContractData</stp>
        <stp>S.MS</stp>
        <stp>Low</stp>
        <stp/>
        <stp>T</stp>
        <tr r="H321" s="1"/>
      </tp>
      <tp>
        <v>904</v>
        <stp/>
        <stp>ContractData</stp>
        <stp>S.MU</stp>
        <stp>Low</stp>
        <stp/>
        <stp>T</stp>
        <tr r="H327" s="1"/>
      </tp>
      <tp>
        <v>290.20999999999998</v>
        <stp/>
        <stp>ContractData</stp>
        <stp>S.LH</stp>
        <stp>Low</stp>
        <stp/>
        <stp>T</stp>
        <tr r="H281" s="1"/>
      </tp>
      <tp>
        <v>80.900000000000006</v>
        <stp/>
        <stp>ContractData</stp>
        <stp>S.KO</stp>
        <stp>Low</stp>
        <stp/>
        <stp>T</stp>
        <tr r="H275" s="1"/>
      </tp>
      <tp>
        <v>55.620000000000005</v>
        <stp/>
        <stp>ContractData</stp>
        <stp>S.KR</stp>
        <stp>Low</stp>
        <stp/>
        <stp>T</stp>
        <tr r="H276" s="1"/>
      </tp>
      <tp>
        <v>83.86</v>
        <stp/>
        <stp>ContractData</stp>
        <stp>S.IR</stp>
        <stp>Low</stp>
        <stp/>
        <stp>T</stp>
        <tr r="H253" s="1"/>
      </tp>
      <tp>
        <v>37.71</v>
        <stp/>
        <stp>ContractData</stp>
        <stp>S.IP</stp>
        <stp>Low</stp>
        <stp/>
        <stp>T</stp>
        <tr r="H251" s="1"/>
      </tp>
      <tp>
        <v>135.64000000000001</v>
        <stp/>
        <stp>ContractData</stp>
        <stp>S.IT</stp>
        <stp>Low</stp>
        <stp/>
        <stp>T</stp>
        <tr r="H256" s="1"/>
      </tp>
      <tp>
        <v>323.23</v>
        <stp/>
        <stp>ContractData</stp>
        <stp>S.HD</stp>
        <stp>Low</stp>
        <stp/>
        <stp>T</stp>
        <tr r="H225" s="1"/>
      </tp>
      <tp>
        <v>236.62</v>
        <stp/>
        <stp>ContractData</stp>
        <stp>S.WM</stp>
        <stp>Low</stp>
        <stp/>
        <stp>T</stp>
        <tr r="H488" s="1"/>
      </tp>
      <tp>
        <v>23.52</v>
        <stp/>
        <stp>ContractData</stp>
        <stp>S.WY</stp>
        <stp>Low</stp>
        <stp/>
        <stp>T</stp>
        <tr r="H495" s="1"/>
      </tp>
      <tp>
        <v>43.730000000000004</v>
        <stp/>
        <stp>ContractData</stp>
        <stp>S.VZ</stp>
        <stp>Low</stp>
        <stp/>
        <stp>T</stp>
        <tr r="H479" s="1"/>
      </tp>
      <tp>
        <v>474.08</v>
        <stp/>
        <stp>ContractData</stp>
        <stp>S.TT</stp>
        <stp>Low</stp>
        <stp/>
        <stp>T</stp>
        <tr r="H450" s="1"/>
      </tp>
      <tp>
        <v>96.63</v>
        <stp/>
        <stp>ContractData</stp>
        <stp>S.SO</stp>
        <stp>Low</stp>
        <stp/>
        <stp>T</stp>
        <tr r="H412" s="1"/>
      </tp>
      <tp>
        <v>43.550000000000004</v>
        <stp/>
        <stp>ContractData</stp>
        <stp>S.SW</stp>
        <stp>Low</stp>
        <stp/>
        <stp>T</stp>
        <tr r="H422" s="1"/>
      </tp>
      <tp>
        <v>30.580000000000002</v>
        <stp/>
        <stp>ContractData</stp>
        <stp>S.RF</stp>
        <stp>Low</stp>
        <stp/>
        <stp>T</stp>
        <tr r="H391" s="1"/>
      </tp>
      <tp>
        <v>366.93</v>
        <stp/>
        <stp>ContractData</stp>
        <stp>S.RL</stp>
        <stp>Low</stp>
        <stp/>
        <stp>T</stp>
        <tr r="H393" s="1"/>
      </tp>
      <tp>
        <v>145.4</v>
        <stp/>
        <stp>ContractData</stp>
        <stp>S.PG</stp>
        <stp>Low</stp>
        <stp/>
        <stp>T</stp>
        <tr r="H365" s="1"/>
      </tp>
      <tp>
        <v>977.15</v>
        <stp/>
        <stp>ContractData</stp>
        <stp>S.PH</stp>
        <stp>Low</stp>
        <stp/>
        <stp>T</stp>
        <tr r="H367" s="1"/>
      </tp>
      <tp>
        <v>191.78</v>
        <stp/>
        <stp>ContractData</stp>
        <stp>S.PM</stp>
        <stp>Low</stp>
        <stp/>
        <stp>T</stp>
        <tr r="H372" s="1"/>
      </tp>
      <tp>
        <v>15.0404761905</v>
        <stp/>
        <stp>StudyData</stp>
        <stp>ATR(S.VRTX,MAType:=Sim,Period:=21)</stp>
        <stp>Bar</stp>
        <stp/>
        <stp>Close</stp>
        <stp>D</stp>
        <stp/>
        <stp/>
        <stp/>
        <stp/>
        <stp/>
        <stp>T</stp>
        <tr r="O475" s="1"/>
      </tp>
      <tp>
        <v>19.686666666699999</v>
        <stp/>
        <stp>StudyData</stp>
        <stp>ATR(S.MRVL,MAType:=Sim,Period:=21)</stp>
        <stp>Bar</stp>
        <stp/>
        <stp>Close</stp>
        <stp>D</stp>
        <stp/>
        <stp/>
        <stp/>
        <stp/>
        <stp/>
        <stp>T</stp>
        <tr r="O320" s="1"/>
      </tp>
      <tp>
        <v>10.3457142857</v>
        <stp/>
        <stp>StudyData</stp>
        <stp>ATR(S.CRWD,MAType:=Sim,Period:=21)</stp>
        <stp>Bar</stp>
        <stp/>
        <stp>Close</stp>
        <stp>D</stp>
        <stp/>
        <stp/>
        <stp/>
        <stp/>
        <stp/>
        <stp>T</stp>
        <tr r="O118" s="1"/>
      </tp>
      <tp>
        <v>6.720952381</v>
        <stp/>
        <stp>StudyData</stp>
        <stp>ATR(S.VRSK,MAType:=Sim,Period:=21)</stp>
        <stp>Bar</stp>
        <stp/>
        <stp>Close</stp>
        <stp>D</stp>
        <stp/>
        <stp/>
        <stp/>
        <stp/>
        <stp/>
        <stp>T</stp>
        <tr r="O472" s="1"/>
      </tp>
      <tp>
        <v>4.74</v>
        <stp/>
        <stp>StudyData</stp>
        <stp>ATR(S.MRSH,MAType:=Sim,Period:=21)</stp>
        <stp>Bar</stp>
        <stp/>
        <stp>Close</stp>
        <stp>D</stp>
        <stp/>
        <stp/>
        <stp/>
        <stp/>
        <stp/>
        <stp>T</stp>
        <tr r="O319" s="1"/>
      </tp>
      <tp>
        <v>8.1728571428999999</v>
        <stp/>
        <stp>StudyData</stp>
        <stp>ATR(S.VRSN,MAType:=Sim,Period:=21)</stp>
        <stp>Bar</stp>
        <stp/>
        <stp>Close</stp>
        <stp>D</stp>
        <stp/>
        <stp/>
        <stp/>
        <stp/>
        <stp/>
        <stp>T</stp>
        <tr r="L35" s="2"/>
        <tr r="O473" s="1"/>
      </tp>
      <tp>
        <v>4.8261904761999999</v>
        <stp/>
        <stp>StudyData</stp>
        <stp>ATR(S.ARES,MAType:=Sim,Period:=21)</stp>
        <stp>Bar</stp>
        <stp/>
        <stp>Close</stp>
        <stp>D</stp>
        <stp/>
        <stp/>
        <stp/>
        <stp/>
        <stp/>
        <stp>T</stp>
        <tr r="O44" s="1"/>
      </tp>
      <tp>
        <v>6.8376190475999996</v>
        <stp/>
        <stp>StudyData</stp>
        <stp>ATR(S.TRGP,MAType:=Sim,Period:=21)</stp>
        <stp>Bar</stp>
        <stp/>
        <stp>Close</stp>
        <stp>D</stp>
        <stp/>
        <stp/>
        <stp/>
        <stp/>
        <stp/>
        <stp>T</stp>
        <tr r="O443" s="1"/>
      </tp>
      <tp>
        <v>26.884761904800001</v>
        <stp/>
        <stp>StudyData</stp>
        <stp>ATR(S.LRCX,MAType:=Sim,Period:=21)</stp>
        <stp>Bar</stp>
        <stp/>
        <stp>Close</stp>
        <stp>D</stp>
        <stp/>
        <stp/>
        <stp/>
        <stp/>
        <stp/>
        <stp>T</stp>
        <tr r="O290" s="1"/>
      </tp>
      <tp>
        <v>6.7123809524000002</v>
        <stp/>
        <stp>StudyData</stp>
        <stp>ATR(S.ORCL,MAType:=Sim,Period:=21)</stp>
        <stp>Bar</stp>
        <stp/>
        <stp>Close</stp>
        <stp>D</stp>
        <stp/>
        <stp/>
        <stp/>
        <stp/>
        <stp/>
        <stp>T</stp>
        <tr r="O353" s="1"/>
      </tp>
      <tp>
        <v>2.8971428571</v>
        <stp/>
        <stp>StudyData</stp>
        <stp>ATR(S.ORLY,MAType:=Sim,Period:=21)</stp>
        <stp>Bar</stp>
        <stp/>
        <stp>Close</stp>
        <stp>D</stp>
        <stp/>
        <stp/>
        <stp/>
        <stp/>
        <stp/>
        <stp>T</stp>
        <tr r="O354" s="1"/>
      </tp>
      <tp>
        <v>6.3485714285999997</v>
        <stp/>
        <stp>StudyData</stp>
        <stp>ATR(S.GRMN,MAType:=Sim,Period:=21)</stp>
        <stp>Bar</stp>
        <stp/>
        <stp>Close</stp>
        <stp>D</stp>
        <stp/>
        <stp/>
        <stp/>
        <stp/>
        <stp/>
        <stp>T</stp>
        <tr r="O218" s="1"/>
      </tp>
      <tp>
        <v>1.7776190476</v>
        <stp/>
        <stp>StudyData</stp>
        <stp>ATR(S.TRMB,MAType:=Sim,Period:=21)</stp>
        <stp>Bar</stp>
        <stp/>
        <stp>Close</stp>
        <stp>D</stp>
        <stp/>
        <stp/>
        <stp/>
        <stp/>
        <stp/>
        <stp>T</stp>
        <tr r="O444" s="1"/>
      </tp>
      <tp>
        <v>4.6814285713999997</v>
        <stp/>
        <stp>StudyData</stp>
        <stp>ATR(S.MRNA,MAType:=Sim,Period:=21)</stp>
        <stp>Bar</stp>
        <stp/>
        <stp>Close</stp>
        <stp>D</stp>
        <stp/>
        <stp/>
        <stp/>
        <stp/>
        <stp/>
        <stp>T</stp>
        <tr r="O318" s="1"/>
      </tp>
      <tp>
        <v>3.0685714285999999</v>
        <stp/>
        <stp>StudyData</stp>
        <stp>ATR(S.TROW,MAType:=Sim,Period:=21)</stp>
        <stp>Bar</stp>
        <stp/>
        <stp>Close</stp>
        <stp>D</stp>
        <stp/>
        <stp/>
        <stp/>
        <stp/>
        <stp/>
        <stp>T</stp>
        <tr r="O445" s="1"/>
      </tp>
      <tp>
        <v>9.9885714286000002</v>
        <stp/>
        <stp>StudyData</stp>
        <stp>ATR(S.ERIE,MAType:=Sim,Period:=21)</stp>
        <stp>Bar</stp>
        <stp/>
        <stp>Close</stp>
        <stp>D</stp>
        <stp/>
        <stp/>
        <stp/>
        <stp/>
        <stp/>
        <stp>T</stp>
        <tr r="O169" s="1"/>
      </tp>
      <tp>
        <v>6.7071428571</v>
        <stp/>
        <stp>StudyData</stp>
        <stp>ATR(S.BRKB,MAType:=Sim,Period:=21)</stp>
        <stp>Bar</stp>
        <stp/>
        <stp>Close</stp>
        <stp>D</stp>
        <stp/>
        <stp/>
        <stp/>
        <stp/>
        <stp/>
        <stp>T</stp>
        <tr r="O70" s="1"/>
      </tp>
      <tp>
        <v>2333579.26092233</v>
        <stp/>
        <stp>StudyData</stp>
        <stp>S.BDX</stp>
        <stp>MA</stp>
        <stp>InputChoice=Vol,MAType=Sim,Period=21</stp>
        <stp>MA</stp>
        <stp>D</stp>
        <stp>-1</stp>
        <stp>all</stp>
        <stp/>
        <stp/>
        <stp/>
        <stp>T</stp>
        <tr r="N58" s="1"/>
      </tp>
      <tp>
        <v>2113327.7749257609</v>
        <stp/>
        <stp>StudyData</stp>
        <stp>S.FDX</stp>
        <stp>MA</stp>
        <stp>InputChoice=Vol,MAType=Sim,Period=21</stp>
        <stp>MA</stp>
        <stp>D</stp>
        <stp>-1</stp>
        <stp>all</stp>
        <stp/>
        <stp/>
        <stp/>
        <stp>T</stp>
        <tr r="N186" s="1"/>
      </tp>
      <tp>
        <v>431959.24583828601</v>
        <stp/>
        <stp>StudyData</stp>
        <stp>S.TDY</stp>
        <stp>MA</stp>
        <stp>InputChoice=Vol,MAType=Sim,Period=21</stp>
        <stp>MA</stp>
        <stp>D</stp>
        <stp>-1</stp>
        <stp>all</stp>
        <stp/>
        <stp/>
        <stp/>
        <stp>T</stp>
        <tr r="N431" s="1"/>
      </tp>
      <tp>
        <v>2957.41</v>
        <stp/>
        <stp>ContractData</stp>
        <stp>S.AZO</stp>
        <stp>LastTrade</stp>
        <stp/>
        <stp>T</stp>
        <tr r="C52" s="1"/>
      </tp>
      <tp>
        <v>-4.5335146548330529</v>
        <stp/>
        <stp>ContractData</stp>
        <stp>S.MPWR</stp>
        <stp>PerCentNetLastTrade</stp>
        <stp/>
        <stp>T</stp>
        <tr r="E316" s="1"/>
      </tp>
      <tp>
        <v>3.1448189108443839E-2</v>
        <stp/>
        <stp>ContractData</stp>
        <stp>S.MSFT</stp>
        <stp>PerCentNetLastTrade</stp>
        <stp/>
        <stp>T</stp>
        <tr r="E323" s="1"/>
      </tp>
      <tp>
        <v>-0.31130658268628625</v>
        <stp/>
        <stp>ContractData</stp>
        <stp>S.MSCI</stp>
        <stp>PerCentNetLastTrade</stp>
        <stp/>
        <stp>T</stp>
        <tr r="E322" s="1"/>
      </tp>
      <tp>
        <v>-5.1736232900736585</v>
        <stp/>
        <stp>ContractData</stp>
        <stp>S.MRNA</stp>
        <stp>PerCentNetLastTrade</stp>
        <stp/>
        <stp>T</stp>
        <tr r="E318" s="1"/>
      </tp>
      <tp>
        <v>-7.2090579017771832</v>
        <stp/>
        <stp>ContractData</stp>
        <stp>S.MRVL</stp>
        <stp>PerCentNetLastTrade</stp>
        <stp/>
        <stp>T</stp>
        <tr r="E320" s="1"/>
      </tp>
      <tp>
        <v>2.4603174603174605</v>
        <stp/>
        <stp>ContractData</stp>
        <stp>S.MRSH</stp>
        <stp>PerCentNetLastTrade</stp>
        <stp/>
        <stp>T</stp>
        <tr r="E319" s="1"/>
      </tp>
      <tp>
        <v>27.09</v>
        <stp/>
        <stp>ContractData</stp>
        <stp>S.CSGP</stp>
        <stp>Low</stp>
        <stp/>
        <stp>T</stp>
        <tr r="H120" s="1"/>
      </tp>
      <tp>
        <v>112.19</v>
        <stp/>
        <stp>ContractData</stp>
        <stp>S.CSCO</stp>
        <stp>Low</stp>
        <stp/>
        <stp>T</stp>
        <tr r="H119" s="1"/>
      </tp>
      <tp>
        <v>15772231.7376322</v>
        <stp/>
        <stp>StudyData</stp>
        <stp>S.KDP</stp>
        <stp>MA</stp>
        <stp>InputChoice=Vol,MAType=Sim,Period=21</stp>
        <stp>MA</stp>
        <stp>D</stp>
        <stp>-1</stp>
        <stp>all</stp>
        <stp/>
        <stp/>
        <stp/>
        <stp>T</stp>
        <tr r="N266" s="1"/>
      </tp>
      <tp>
        <v>2632810.0550752901</v>
        <stp/>
        <stp>StudyData</stp>
        <stp>S.ADP</stp>
        <stp>MA</stp>
        <stp>InputChoice=Vol,MAType=Sim,Period=21</stp>
        <stp>MA</stp>
        <stp>D</stp>
        <stp>-1</stp>
        <stp>all</stp>
        <stp/>
        <stp/>
        <stp/>
        <stp>T</stp>
        <tr r="N12" s="1"/>
      </tp>
      <tp>
        <v>181.83</v>
        <stp/>
        <stp>ContractData</stp>
        <stp>S.CRWD</stp>
        <stp>Low</stp>
        <stp/>
        <stp>T</stp>
        <tr r="H118" s="1"/>
      </tp>
      <tp>
        <v>2975134.6382124298</v>
        <stp/>
        <stp>StudyData</stp>
        <stp>S.UDR</stp>
        <stp>MA</stp>
        <stp>InputChoice=Vol,MAType=Sim,Period=21</stp>
        <stp>MA</stp>
        <stp>D</stp>
        <stp>-1</stp>
        <stp>all</stp>
        <stp/>
        <stp/>
        <stp/>
        <stp>T</stp>
        <tr r="N458" s="1"/>
      </tp>
      <tp>
        <v>364.74</v>
        <stp/>
        <stp>ContractData</stp>
        <stp>S.CPAY</stp>
        <stp>Low</stp>
        <stp/>
        <stp>T</stp>
        <tr r="H112" s="1"/>
      </tp>
      <tp>
        <v>27.14</v>
        <stp/>
        <stp>ContractData</stp>
        <stp>S.CPRT</stp>
        <stp>Low</stp>
        <stp/>
        <stp>T</stp>
        <tr r="H113" s="1"/>
      </tp>
      <tp>
        <v>973843.65489804803</v>
        <stp/>
        <stp>StudyData</stp>
        <stp>S.FDS</stp>
        <stp>MA</stp>
        <stp>InputChoice=Vol,MAType=Sim,Period=21</stp>
        <stp>MA</stp>
        <stp>D</stp>
        <stp>-1</stp>
        <stp>all</stp>
        <stp/>
        <stp/>
        <stp/>
        <stp>T</stp>
        <tr r="N185" s="1"/>
      </tp>
      <tp>
        <v>8034999.5940136202</v>
        <stp/>
        <stp>StudyData</stp>
        <stp>S.MDT</stp>
        <stp>MA</stp>
        <stp>InputChoice=Vol,MAType=Sim,Period=21</stp>
        <stp>MA</stp>
        <stp>D</stp>
        <stp>-1</stp>
        <stp>all</stp>
        <stp/>
        <stp/>
        <stp/>
        <stp>T</stp>
        <tr r="N305" s="1"/>
      </tp>
      <tp>
        <v>59.06</v>
        <stp/>
        <stp>ContractData</stp>
        <stp>S.CVNA</stp>
        <stp>Low</stp>
        <stp/>
        <stp>T</stp>
        <tr r="H125" s="1"/>
      </tp>
      <tp>
        <v>202.03</v>
        <stp/>
        <stp>ContractData</stp>
        <stp>S.CTAS</stp>
        <stp>Low</stp>
        <stp/>
        <stp>T</stp>
        <tr r="H122" s="1"/>
      </tp>
      <tp>
        <v>88.12</v>
        <stp/>
        <stp>ContractData</stp>
        <stp>S.CTVA</stp>
        <stp>Low</stp>
        <stp/>
        <stp>T</stp>
        <tr r="H124" s="1"/>
      </tp>
      <tp>
        <v>43.410000000000004</v>
        <stp/>
        <stp>ContractData</stp>
        <stp>S.CTSH</stp>
        <stp>Low</stp>
        <stp/>
        <stp>T</stp>
        <tr r="H123" s="1"/>
      </tp>
      <tp>
        <v>1967925.2253704281</v>
        <stp/>
        <stp>StudyData</stp>
        <stp>S.CDW</stp>
        <stp>MA</stp>
        <stp>InputChoice=Vol,MAType=Sim,Period=21</stp>
        <stp>MA</stp>
        <stp>D</stp>
        <stp>-1</stp>
        <stp>all</stp>
        <stp/>
        <stp/>
        <stp/>
        <stp>T</stp>
        <tr r="N86" s="1"/>
      </tp>
      <tp>
        <v>-1.8000329978551395</v>
        <stp/>
        <stp>ContractData</stp>
        <stp>S.META</stp>
        <stp>PerCentNetLastTrade</stp>
        <stp/>
        <stp>T</stp>
        <tr r="E307" s="1"/>
      </tp>
      <tp>
        <v>0.78268109908409655</v>
        <stp/>
        <stp>ContractData</stp>
        <stp>S.MDLZ</stp>
        <stp>PerCentNetLastTrade</stp>
        <stp/>
        <stp>T</stp>
        <tr r="E304" s="1"/>
      </tp>
      <tp>
        <v>4579037.2342427196</v>
        <stp/>
        <stp>StudyData</stp>
        <stp>S.ADI</stp>
        <stp>MA</stp>
        <stp>InputChoice=Vol,MAType=Sim,Period=21</stp>
        <stp>MA</stp>
        <stp>D</stp>
        <stp>-1</stp>
        <stp>all</stp>
        <stp/>
        <stp/>
        <stp/>
        <stp>T</stp>
        <tr r="N10" s="1"/>
      </tp>
      <tp>
        <v>386.25</v>
        <stp/>
        <stp>ContractData</stp>
        <stp>S.CIEN</stp>
        <stp>Low</stp>
        <stp/>
        <stp>T</stp>
        <tr r="H94" s="1"/>
      </tp>
      <tp>
        <v>179.64000000000001</v>
        <stp/>
        <stp>ContractData</stp>
        <stp>S.CINF</stp>
        <stp>Low</stp>
        <stp/>
        <stp>T</stp>
        <tr r="H95" s="1"/>
      </tp>
      <tp>
        <v>111.55</v>
        <stp/>
        <stp>ContractData</stp>
        <stp>S.CHTR</stp>
        <stp>Low</stp>
        <stp/>
        <stp>T</stp>
        <tr r="H92" s="1"/>
      </tp>
      <tp>
        <v>186.14000000000001</v>
        <stp/>
        <stp>ContractData</stp>
        <stp>S.CHRW</stp>
        <stp>Low</stp>
        <stp/>
        <stp>T</stp>
        <tr r="H91" s="1"/>
      </tp>
      <tp>
        <v>280.91000000000003</v>
        <stp/>
        <stp>ContractData</stp>
        <stp>S.COHR</stp>
        <stp>Low</stp>
        <stp/>
        <stp>T</stp>
        <tr r="H106" s="1"/>
      </tp>
      <tp>
        <v>153.80000000000001</v>
        <stp/>
        <stp>ContractData</stp>
        <stp>S.COIN</stp>
        <stp>Low</stp>
        <stp/>
        <stp>T</stp>
        <tr r="H107" s="1"/>
      </tp>
      <tp>
        <v>921.28</v>
        <stp/>
        <stp>ContractData</stp>
        <stp>S.COST</stp>
        <stp>Low</stp>
        <stp/>
        <stp>T</stp>
        <tr r="H111" s="1"/>
      </tp>
      <tp>
        <v>3299909.71268781</v>
        <stp/>
        <stp>StudyData</stp>
        <stp>S.ADM</stp>
        <stp>MA</stp>
        <stp>InputChoice=Vol,MAType=Sim,Period=21</stp>
        <stp>MA</stp>
        <stp>D</stp>
        <stp>-1</stp>
        <stp>all</stp>
        <stp/>
        <stp/>
        <stp/>
        <stp>T</stp>
        <tr r="N11" s="1"/>
      </tp>
      <tp>
        <v>-3.0608481868469575</v>
        <stp/>
        <stp>ContractData</stp>
        <stp>S.MCHP</stp>
        <stp>PerCentNetLastTrade</stp>
        <stp/>
        <stp>T</stp>
        <tr r="E301" s="1"/>
      </tp>
      <tp>
        <v>281.34000000000003</v>
        <stp/>
        <stp>ContractData</stp>
        <stp>S.CBOE</stp>
        <stp>Low</stp>
        <stp/>
        <stp>T</stp>
        <tr r="H81" s="1"/>
      </tp>
      <tp>
        <v>136.27000000000001</v>
        <stp/>
        <stp>ContractData</stp>
        <stp>S.CBRE</stp>
        <stp>Low</stp>
        <stp/>
        <stp>T</stp>
        <tr r="H82" s="1"/>
      </tp>
      <tp>
        <v>67.84</v>
        <stp/>
        <stp>ContractData</stp>
        <stp>S.CARR</stp>
        <stp>Low</stp>
        <stp/>
        <stp>T</stp>
        <tr r="H77" s="1"/>
      </tp>
      <tp>
        <v>848.61</v>
        <stp/>
        <stp>ContractData</stp>
        <stp>S.CASY</stp>
        <stp>Low</stp>
        <stp/>
        <stp>T</stp>
        <tr r="H78" s="1"/>
      </tp>
      <tp>
        <v>-7.4818298418127399E-2</v>
        <stp/>
        <stp>ContractData</stp>
        <stp>S.MNST</stp>
        <stp>PerCentNetLastTrade</stp>
        <stp/>
        <stp>T</stp>
        <tr r="E312" s="1"/>
      </tp>
      <tp>
        <v>8725370.78757881</v>
        <stp/>
        <stp>StudyData</stp>
        <stp>S.WDC</stp>
        <stp>MA</stp>
        <stp>InputChoice=Vol,MAType=Sim,Period=21</stp>
        <stp>MA</stp>
        <stp>D</stp>
        <stp>-1</stp>
        <stp>all</stp>
        <stp/>
        <stp/>
        <stp/>
        <stp>T</stp>
        <tr r="N484" s="1"/>
      </tp>
      <tp>
        <v>325.95999999999998</v>
        <stp/>
        <stp>ContractData</stp>
        <stp>S.CDNS</stp>
        <stp>Low</stp>
        <stp/>
        <stp>T</stp>
        <tr r="H85" s="1"/>
      </tp>
      <tp>
        <v>375552.77329833299</v>
        <stp/>
        <stp>StudyData</stp>
        <stp>S.TDG</stp>
        <stp>MA</stp>
        <stp>InputChoice=Vol,MAType=Sim,Period=21</stp>
        <stp>MA</stp>
        <stp>D</stp>
        <stp>-1</stp>
        <stp>all</stp>
        <stp/>
        <stp/>
        <stp/>
        <stp>T</stp>
        <tr r="N430" s="1"/>
      </tp>
      <tp>
        <v>30.86</v>
        <stp/>
        <stp>ContractData</stp>
        <stp>S.RF</stp>
        <stp>LastTrade</stp>
        <stp/>
        <stp>T</stp>
        <tr r="C391" s="1"/>
      </tp>
      <tp>
        <v>373.58</v>
        <stp/>
        <stp>ContractData</stp>
        <stp>S.RL</stp>
        <stp>LastTrade</stp>
        <stp/>
        <stp>T</stp>
        <tr r="C393" s="1"/>
      </tp>
      <tp>
        <v>527212.25795999996</v>
        <stp/>
        <stp>ContractData</stp>
        <stp>S.SNA</stp>
        <stp>T_CVol</stp>
        <stp/>
        <stp>T</stp>
        <tr r="M409" s="1"/>
      </tp>
      <tp>
        <v>1364648.272472</v>
        <stp/>
        <stp>ContractData</stp>
        <stp>S.PSA</stp>
        <stp>T_CVol</stp>
        <stp/>
        <stp>T</stp>
        <tr r="M380" s="1"/>
      </tp>
      <tp>
        <v>3368378.2899460001</v>
        <stp/>
        <stp>ContractData</stp>
        <stp>S.APA</stp>
        <stp>T_CVol</stp>
        <stp/>
        <stp>T</stp>
        <tr r="M37" s="1"/>
      </tp>
      <tp>
        <v>535285.95440000005</v>
        <stp/>
        <stp>ContractData</stp>
        <stp>S.DVA</stp>
        <stp>T_CVol</stp>
        <stp/>
        <stp>T</stp>
        <tr r="M150" s="1"/>
      </tp>
      <tp>
        <v>2703468.1146900002</v>
        <stp/>
        <stp>ContractData</stp>
        <stp>S.HCA</stp>
        <stp>T_CVol</stp>
        <stp/>
        <stp>T</stp>
        <tr r="M224" s="1"/>
      </tp>
      <tp>
        <v>898477.95550100005</v>
        <stp/>
        <stp>ContractData</stp>
        <stp>S.MAA</stp>
        <stp>T_CVol</stp>
        <stp/>
        <stp>T</stp>
        <tr r="M297" s="1"/>
      </tp>
      <tp>
        <v>16.320952381000001</v>
        <stp/>
        <stp>StudyData</stp>
        <stp>ATR(S.ISRG,MAType:=Sim,Period:=21)</stp>
        <stp>Bar</stp>
        <stp/>
        <stp>Close</stp>
        <stp>D</stp>
        <stp/>
        <stp/>
        <stp/>
        <stp/>
        <stp/>
        <stp>T</stp>
        <tr r="O255" s="1"/>
      </tp>
      <tp>
        <v>12.2285714286</v>
        <stp/>
        <stp>StudyData</stp>
        <stp>ATR(S.MSFT,MAType:=Sim,Period:=21)</stp>
        <stp>Bar</stp>
        <stp/>
        <stp>Close</stp>
        <stp>D</stp>
        <stp/>
        <stp/>
        <stp/>
        <stp/>
        <stp/>
        <stp>T</stp>
        <tr r="O323" s="1"/>
      </tp>
      <tp>
        <v>1.4104761905000001</v>
        <stp/>
        <stp>StudyData</stp>
        <stp>ATR(S.CSGP,MAType:=Sim,Period:=21)</stp>
        <stp>Bar</stp>
        <stp/>
        <stp>Close</stp>
        <stp>D</stp>
        <stp/>
        <stp/>
        <stp/>
        <stp/>
        <stp/>
        <stp>T</stp>
        <tr r="O120" s="1"/>
      </tp>
      <tp>
        <v>21.9057142857</v>
        <stp/>
        <stp>StudyData</stp>
        <stp>ATR(S.MSCI,MAType:=Sim,Period:=21)</stp>
        <stp>Bar</stp>
        <stp/>
        <stp>Close</stp>
        <stp>D</stp>
        <stp/>
        <stp/>
        <stp/>
        <stp/>
        <stp/>
        <stp>T</stp>
        <tr r="O322" s="1"/>
      </tp>
      <tp>
        <v>3.72</v>
        <stp/>
        <stp>StudyData</stp>
        <stp>ATR(S.CSCO,MAType:=Sim,Period:=21)</stp>
        <stp>Bar</stp>
        <stp/>
        <stp>Close</stp>
        <stp>D</stp>
        <stp/>
        <stp/>
        <stp/>
        <stp/>
        <stp/>
        <stp>T</stp>
        <tr r="O119" s="1"/>
      </tp>
      <tp>
        <v>1.1019047619</v>
        <stp/>
        <stp>StudyData</stp>
        <stp>ATR(S.TSCO,MAType:=Sim,Period:=21)</stp>
        <stp>Bar</stp>
        <stp/>
        <stp>Close</stp>
        <stp>D</stp>
        <stp/>
        <stp/>
        <stp/>
        <stp/>
        <stp/>
        <stp>T</stp>
        <tr r="O447" s="1"/>
      </tp>
      <tp>
        <v>10.527142857099999</v>
        <stp/>
        <stp>StudyData</stp>
        <stp>ATR(S.FSLR,MAType:=Sim,Period:=21)</stp>
        <stp>Bar</stp>
        <stp/>
        <stp>Close</stp>
        <stp>D</stp>
        <stp/>
        <stp/>
        <stp/>
        <stp/>
        <stp/>
        <stp>T</stp>
        <tr r="O199" s="1"/>
      </tp>
      <tp>
        <v>19.134761904800001</v>
        <stp/>
        <stp>StudyData</stp>
        <stp>ATR(S.TSLA,MAType:=Sim,Period:=21)</stp>
        <stp>Bar</stp>
        <stp/>
        <stp>Close</stp>
        <stp>D</stp>
        <stp/>
        <stp/>
        <stp/>
        <stp/>
        <stp/>
        <stp>T</stp>
        <tr r="O448" s="1"/>
      </tp>
      <tp>
        <v>1.8604761905</v>
        <stp/>
        <stp>StudyData</stp>
        <stp>ATR(S.HSIC,MAType:=Sim,Period:=21)</stp>
        <stp>Bar</stp>
        <stp/>
        <stp>Close</stp>
        <stp>D</stp>
        <stp/>
        <stp/>
        <stp/>
        <stp/>
        <stp/>
        <stp>T</stp>
        <tr r="O235" s="1"/>
      </tp>
      <tp>
        <v>0.39380952380000001</v>
        <stp/>
        <stp>StudyData</stp>
        <stp>ATR(S.PSKY,MAType:=Sim,Period:=21)</stp>
        <stp>Bar</stp>
        <stp/>
        <stp>Close</stp>
        <stp>D</stp>
        <stp/>
        <stp/>
        <stp/>
        <stp/>
        <stp/>
        <stp>T</stp>
        <tr r="O381" s="1"/>
      </tp>
      <tp>
        <v>3.29928590798156</v>
        <stp/>
        <stp>ContractData</stp>
        <stp>S.LULU</stp>
        <stp>PerCentNetLastTrade</stp>
        <stp/>
        <stp>T</stp>
        <tr r="E291" s="1"/>
      </tp>
      <tp>
        <v>653251.75670171401</v>
        <stp/>
        <stp>StudyData</stp>
        <stp>S.IEX</stp>
        <stp>MA</stp>
        <stp>InputChoice=Vol,MAType=Sim,Period=21</stp>
        <stp>MA</stp>
        <stp>D</stp>
        <stp>-1</stp>
        <stp>all</stp>
        <stp/>
        <stp/>
        <stp/>
        <stp>T</stp>
        <tr r="N245" s="1"/>
      </tp>
      <tp>
        <v>11424197.00555772</v>
        <stp/>
        <stp>StudyData</stp>
        <stp>S.KEY</stp>
        <stp>MA</stp>
        <stp>InputChoice=Vol,MAType=Sim,Period=21</stp>
        <stp>MA</stp>
        <stp>D</stp>
        <stp>-1</stp>
        <stp>all</stp>
        <stp/>
        <stp/>
        <stp/>
        <stp>T</stp>
        <tr r="N267" s="1"/>
      </tp>
      <tp>
        <v>-4.5562574269810492</v>
        <stp/>
        <stp>ContractData</stp>
        <stp>S.LRCX</stp>
        <stp>PerCentNetLastTrade</stp>
        <stp/>
        <stp>T</stp>
        <tr r="E290" s="1"/>
      </tp>
      <tp>
        <v>4852413.1848353799</v>
        <stp/>
        <stp>StudyData</stp>
        <stp>S.AEP</stp>
        <stp>MA</stp>
        <stp>InputChoice=Vol,MAType=Sim,Period=21</stp>
        <stp>MA</stp>
        <stp>D</stp>
        <stp>-1</stp>
        <stp>all</stp>
        <stp/>
        <stp/>
        <stp/>
        <stp>T</stp>
        <tr r="N15" s="1"/>
      </tp>
      <tp>
        <v>9405762.3714353293</v>
        <stp/>
        <stp>StudyData</stp>
        <stp>S.PEP</stp>
        <stp>MA</stp>
        <stp>InputChoice=Vol,MAType=Sim,Period=21</stp>
        <stp>MA</stp>
        <stp>D</stp>
        <stp>-1</stp>
        <stp>all</stp>
        <stp/>
        <stp/>
        <stp/>
        <stp>T</stp>
        <tr r="N362" s="1"/>
      </tp>
      <tp>
        <v>490.25</v>
        <stp/>
        <stp>ContractData</stp>
        <stp>S.BRKB</stp>
        <stp>Low</stp>
        <stp/>
        <stp>T</stp>
        <tr r="H70" s="1"/>
      </tp>
      <tp>
        <v>4206628.1907194797</v>
        <stp/>
        <stp>StudyData</stp>
        <stp>S.TER</stp>
        <stp>MA</stp>
        <stp>InputChoice=Vol,MAType=Sim,Period=21</stp>
        <stp>MA</stp>
        <stp>D</stp>
        <stp>-1</stp>
        <stp>all</stp>
        <stp/>
        <stp/>
        <stp/>
        <stp>T</stp>
        <tr r="N434" s="1"/>
      </tp>
      <tp>
        <v>48229751.487262003</v>
        <stp/>
        <stp>ContractData</stp>
        <stp>S.CMCSA</stp>
        <stp>T_CVol</stp>
        <stp/>
        <stp>T</stp>
        <tr r="M98" s="1"/>
      </tp>
      <tp>
        <v>8491789.9815640002</v>
        <stp/>
        <stp>StudyData</stp>
        <stp>S.AES</stp>
        <stp>MA</stp>
        <stp>InputChoice=Vol,MAType=Sim,Period=21</stp>
        <stp>MA</stp>
        <stp>D</stp>
        <stp>-1</stp>
        <stp>all</stp>
        <stp/>
        <stp/>
        <stp/>
        <stp>T</stp>
        <tr r="N16" s="1"/>
      </tp>
      <tp>
        <v>3440892.54178805</v>
        <stp/>
        <stp>StudyData</stp>
        <stp>S.MET</stp>
        <stp>MA</stp>
        <stp>InputChoice=Vol,MAType=Sim,Period=21</stp>
        <stp>MA</stp>
        <stp>D</stp>
        <stp>-1</stp>
        <stp>all</stp>
        <stp/>
        <stp/>
        <stp/>
        <stp>T</stp>
        <tr r="N306" s="1"/>
      </tp>
      <tp>
        <v>2938715.1580572901</v>
        <stp/>
        <stp>StudyData</stp>
        <stp>S.GEV</stp>
        <stp>MA</stp>
        <stp>InputChoice=Vol,MAType=Sim,Period=21</stp>
        <stp>MA</stp>
        <stp>D</stp>
        <stp>-1</stp>
        <stp>all</stp>
        <stp/>
        <stp/>
        <stp/>
        <stp>T</stp>
        <tr r="N207" s="1"/>
      </tp>
      <tp>
        <v>174.5</v>
        <stp/>
        <stp>ContractData</stp>
        <stp>S.BKNG</stp>
        <stp>Low</stp>
        <stp/>
        <stp>T</stp>
        <tr r="H63" s="1"/>
      </tp>
      <tp>
        <v>1.6405329466147014</v>
        <stp/>
        <stp>ContractData</stp>
        <stp>S.LDOS</stp>
        <stp>PerCentNetLastTrade</stp>
        <stp/>
        <stp>T</stp>
        <tr r="E279" s="1"/>
      </tp>
      <tp>
        <v>200.03</v>
        <stp/>
        <stp>ContractData</stp>
        <stp>S.BIIB</stp>
        <stp>Low</stp>
        <stp/>
        <stp>T</stp>
        <tr r="H62" s="1"/>
      </tp>
      <tp>
        <v>5165732.7955279099</v>
        <stp/>
        <stp>StudyData</stp>
        <stp>S.XEL</stp>
        <stp>MA</stp>
        <stp>InputChoice=Vol,MAType=Sim,Period=21</stp>
        <stp>MA</stp>
        <stp>D</stp>
        <stp>-1</stp>
        <stp>all</stp>
        <stp/>
        <stp/>
        <stp/>
        <stp>T</stp>
        <tr r="N497" s="1"/>
      </tp>
      <tp>
        <v>2705966.0817657602</v>
        <stp/>
        <stp>StudyData</stp>
        <stp>S.TEL</stp>
        <stp>MA</stp>
        <stp>InputChoice=Vol,MAType=Sim,Period=21</stp>
        <stp>MA</stp>
        <stp>D</stp>
        <stp>-1</stp>
        <stp>all</stp>
        <stp/>
        <stp/>
        <stp/>
        <stp>T</stp>
        <tr r="N433" s="1"/>
      </tp>
      <tp>
        <v>7981687.0233659996</v>
        <stp/>
        <stp>StudyData</stp>
        <stp>S.NEM</stp>
        <stp>MA</stp>
        <stp>InputChoice=Vol,MAType=Sim,Period=21</stp>
        <stp>MA</stp>
        <stp>D</stp>
        <stp>-1</stp>
        <stp>all</stp>
        <stp/>
        <stp/>
        <stp/>
        <stp>T</stp>
        <tr r="N332" s="1"/>
      </tp>
      <tp>
        <v>2509231.8621124299</v>
        <stp/>
        <stp>StudyData</stp>
        <stp>S.LEN</stp>
        <stp>MA</stp>
        <stp>InputChoice=Vol,MAType=Sim,Period=21</stp>
        <stp>MA</stp>
        <stp>D</stp>
        <stp>-1</stp>
        <stp>all</stp>
        <stp/>
        <stp/>
        <stp/>
        <stp>T</stp>
        <tr r="N280" s="1"/>
      </tp>
      <tp>
        <v>4271888.0419509504</v>
        <stp/>
        <stp>StudyData</stp>
        <stp>S.BEN</stp>
        <stp>MA</stp>
        <stp>InputChoice=Vol,MAType=Sim,Period=21</stp>
        <stp>MA</stp>
        <stp>D</stp>
        <stp>-1</stp>
        <stp>all</stp>
        <stp/>
        <stp/>
        <stp/>
        <stp>T</stp>
        <tr r="N59" s="1"/>
      </tp>
      <tp>
        <v>4925756.0026679104</v>
        <stp/>
        <stp>StudyData</stp>
        <stp>S.GEN</stp>
        <stp>MA</stp>
        <stp>InputChoice=Vol,MAType=Sim,Period=21</stp>
        <stp>MA</stp>
        <stp>D</stp>
        <stp>-1</stp>
        <stp>all</stp>
        <stp/>
        <stp/>
        <stp/>
        <stp>T</stp>
        <tr r="N206" s="1"/>
      </tp>
      <tp>
        <v>70.69</v>
        <stp/>
        <stp>ContractData</stp>
        <stp>S.BLDR</stp>
        <stp>Low</stp>
        <stp/>
        <stp>T</stp>
        <tr r="H65" s="1"/>
      </tp>
      <tp>
        <v>61.690000000000005</v>
        <stp/>
        <stp>ContractData</stp>
        <stp>S.BALL</stp>
        <stp>Low</stp>
        <stp/>
        <stp>T</stp>
        <tr r="H55" s="1"/>
      </tp>
      <tp>
        <v>1919392.730024762</v>
        <stp/>
        <stp>StudyData</stp>
        <stp>S.WEC</stp>
        <stp>MA</stp>
        <stp>InputChoice=Vol,MAType=Sim,Period=21</stp>
        <stp>MA</stp>
        <stp>D</stp>
        <stp>-1</stp>
        <stp>all</stp>
        <stp/>
        <stp/>
        <stp/>
        <stp>T</stp>
        <tr r="N485" s="1"/>
      </tp>
      <tp>
        <v>-8.4748812437023169</v>
        <stp/>
        <stp>ContractData</stp>
        <stp>S.LITE</stp>
        <stp>PerCentNetLastTrade</stp>
        <stp/>
        <stp>T</stp>
        <tr r="E285" s="1"/>
      </tp>
      <tp>
        <v>11010740.176659189</v>
        <stp/>
        <stp>StudyData</stp>
        <stp>S.NEE</stp>
        <stp>MA</stp>
        <stp>InputChoice=Vol,MAType=Sim,Period=21</stp>
        <stp>MA</stp>
        <stp>D</stp>
        <stp>-1</stp>
        <stp>all</stp>
        <stp/>
        <stp/>
        <stp/>
        <stp>T</stp>
        <tr r="N331" s="1"/>
      </tp>
      <tp>
        <v>1797526.594255809</v>
        <stp/>
        <stp>StudyData</stp>
        <stp>S.AEE</stp>
        <stp>MA</stp>
        <stp>InputChoice=Vol,MAType=Sim,Period=21</stp>
        <stp>MA</stp>
        <stp>D</stp>
        <stp>-1</stp>
        <stp>all</stp>
        <stp/>
        <stp/>
        <stp/>
        <stp>T</stp>
        <tr r="N14" s="1"/>
      </tp>
      <tp>
        <v>3317227.3505719998</v>
        <stp/>
        <stp>StudyData</stp>
        <stp>S.CEG</stp>
        <stp>MA</stp>
        <stp>InputChoice=Vol,MAType=Sim,Period=21</stp>
        <stp>MA</stp>
        <stp>D</stp>
        <stp>-1</stp>
        <stp>all</stp>
        <stp/>
        <stp/>
        <stp/>
        <stp>T</stp>
        <tr r="N87" s="1"/>
      </tp>
      <tp>
        <v>1368767.3330430479</v>
        <stp/>
        <stp>StudyData</stp>
        <stp>S.REG</stp>
        <stp>MA</stp>
        <stp>InputChoice=Vol,MAType=Sim,Period=21</stp>
        <stp>MA</stp>
        <stp>D</stp>
        <stp>-1</stp>
        <stp>all</stp>
        <stp/>
        <stp/>
        <stp/>
        <stp>T</stp>
        <tr r="N389" s="1"/>
      </tp>
      <tp>
        <v>2973718.0291821398</v>
        <stp/>
        <stp>StudyData</stp>
        <stp>S.PEG</stp>
        <stp>MA</stp>
        <stp>InputChoice=Vol,MAType=Sim,Period=21</stp>
        <stp>MA</stp>
        <stp>D</stp>
        <stp>-1</stp>
        <stp>all</stp>
        <stp/>
        <stp/>
        <stp/>
        <stp>T</stp>
        <tr r="N361" s="1"/>
      </tp>
      <tp>
        <v>28901064.870154001</v>
        <stp/>
        <stp>ContractData</stp>
        <stp>S.SLB</stp>
        <stp>T_CVol</stp>
        <stp/>
        <stp>T</stp>
        <tr r="F36" s="2"/>
        <tr r="M407" s="1"/>
      </tp>
      <tp>
        <v>1511240.3508890001</v>
        <stp/>
        <stp>ContractData</stp>
        <stp>S.WAB</stp>
        <stp>T_CVol</stp>
        <stp/>
        <stp>T</stp>
        <tr r="M480" s="1"/>
      </tp>
      <tp>
        <v>6108579.8934779996</v>
        <stp/>
        <stp>ContractData</stp>
        <stp>S.WMB</stp>
        <stp>T_CVol</stp>
        <stp/>
        <stp>T</stp>
        <tr r="M489" s="1"/>
      </tp>
      <tp>
        <v>1951899.063113</v>
        <stp/>
        <stp>ContractData</stp>
        <stp>S.WRB</stp>
        <stp>T_CVol</stp>
        <stp/>
        <stp>T</stp>
        <tr r="M491" s="1"/>
      </tp>
      <tp>
        <v>7094359.2739049997</v>
        <stp/>
        <stp>ContractData</stp>
        <stp>S.USB</stp>
        <stp>T_CVol</stp>
        <stp/>
        <stp>T</stp>
        <tr r="M465" s="1"/>
      </tp>
      <tp>
        <v>1128210.1689009999</v>
        <stp/>
        <stp>ContractData</stp>
        <stp>S.BFB</stp>
        <stp>T_CVol</stp>
        <stp/>
        <stp>T</stp>
        <tr r="M60" s="1"/>
      </tp>
      <tp>
        <v>1638310.8985599999</v>
        <stp/>
        <stp>ContractData</stp>
        <stp>S.ALB</stp>
        <stp>T_CVol</stp>
        <stp/>
        <stp>T</stp>
        <tr r="M22" s="1"/>
      </tp>
      <tp>
        <v>711795.14132099994</v>
        <stp/>
        <stp>ContractData</stp>
        <stp>S.AVB</stp>
        <stp>T_CVol</stp>
        <stp/>
        <stp>T</stp>
        <tr r="M46" s="1"/>
      </tp>
      <tp>
        <v>2602169.0175800002</v>
        <stp/>
        <stp>ContractData</stp>
        <stp>S.KMB</stp>
        <stp>T_CVol</stp>
        <stp/>
        <stp>T</stp>
        <tr r="M273" s="1"/>
      </tp>
      <tp>
        <v>1259287.933498</v>
        <stp/>
        <stp>ContractData</stp>
        <stp>S.MTB</stp>
        <stp>T_CVol</stp>
        <stp/>
        <stp>T</stp>
        <tr r="M325" s="1"/>
      </tp>
      <tp>
        <v>4717118.0190430004</v>
        <stp/>
        <stp>ContractData</stp>
        <stp>S.LYB</stp>
        <stp>T_CVol</stp>
        <stp/>
        <stp>T</stp>
        <tr r="M294" s="1"/>
      </tp>
      <tp>
        <v>2.0461904762000001</v>
        <stp/>
        <stp>StudyData</stp>
        <stp>ATR(S.APTV,MAType:=Sim,Period:=21)</stp>
        <stp>Bar</stp>
        <stp/>
        <stp>Close</stp>
        <stp>D</stp>
        <stp/>
        <stp/>
        <stp/>
        <stp/>
        <stp/>
        <stp>T</stp>
        <tr r="O42" s="1"/>
      </tp>
      <tp>
        <v>85.661428571399995</v>
        <stp/>
        <stp>StudyData</stp>
        <stp>ATR(S.MPWR,MAType:=Sim,Period:=21)</stp>
        <stp>Bar</stp>
        <stp/>
        <stp>Close</stp>
        <stp>D</stp>
        <stp/>
        <stp/>
        <stp/>
        <stp/>
        <stp/>
        <stp>T</stp>
        <tr r="O316" s="1"/>
      </tp>
      <tp>
        <v>0.97523809520000004</v>
        <stp/>
        <stp>StudyData</stp>
        <stp>ATR(S.CPRT,MAType:=Sim,Period:=21)</stp>
        <stp>Bar</stp>
        <stp/>
        <stp>Close</stp>
        <stp>D</stp>
        <stp/>
        <stp/>
        <stp/>
        <stp/>
        <stp/>
        <stp>T</stp>
        <tr r="O113" s="1"/>
      </tp>
      <tp>
        <v>13.919047619000001</v>
        <stp/>
        <stp>StudyData</stp>
        <stp>ATR(S.SPGI,MAType:=Sim,Period:=21)</stp>
        <stp>Bar</stp>
        <stp/>
        <stp>Close</stp>
        <stp>D</stp>
        <stp/>
        <stp/>
        <stp/>
        <stp/>
        <stp/>
        <stp>T</stp>
        <tr r="O415" s="1"/>
      </tp>
      <tp>
        <v>11.6166666667</v>
        <stp/>
        <stp>StudyData</stp>
        <stp>ATR(S.CPAY,MAType:=Sim,Period:=21)</stp>
        <stp>Bar</stp>
        <stp/>
        <stp>Close</stp>
        <stp>D</stp>
        <stp/>
        <stp/>
        <stp/>
        <stp/>
        <stp/>
        <stp>T</stp>
        <tr r="O112" s="1"/>
      </tp>
      <tp>
        <v>1891350.7644841911</v>
        <stp/>
        <stp>StudyData</stp>
        <stp>S.EFX</stp>
        <stp>MA</stp>
        <stp>InputChoice=Vol,MAType=Sim,Period=21</stp>
        <stp>MA</stp>
        <stp>D</stp>
        <stp>-1</stp>
        <stp>all</stp>
        <stp/>
        <stp/>
        <stp/>
        <stp>T</stp>
        <tr r="N158" s="1"/>
      </tp>
      <tp>
        <v>1.6391126183411049</v>
        <stp/>
        <stp>ContractData</stp>
        <stp>S.OTIS</stp>
        <stp>PerCentNetLastTrade</stp>
        <stp/>
        <stp>T</stp>
        <tr r="E355" s="1"/>
      </tp>
      <tp>
        <v>279.58</v>
        <stp/>
        <stp>ContractData</stp>
        <stp>S.TXN</stp>
        <stp>LastTrade</stp>
        <stp/>
        <stp>T</stp>
        <tr r="C453" s="1"/>
      </tp>
      <tp>
        <v>487.53000000000003</v>
        <stp/>
        <stp>ContractData</stp>
        <stp>S.AXON</stp>
        <stp>Low</stp>
        <stp/>
        <stp>T</stp>
        <tr r="H50" s="1"/>
      </tp>
      <tp>
        <v>-4.206931022992336</v>
        <stp/>
        <stp>ContractData</stp>
        <stp>S.ORCL</stp>
        <stp>PerCentNetLastTrade</stp>
        <stp/>
        <stp>T</stp>
        <tr r="E353" s="1"/>
      </tp>
      <tp>
        <v>1.4980838462431774</v>
        <stp/>
        <stp>ContractData</stp>
        <stp>S.ORLY</stp>
        <stp>PerCentNetLastTrade</stp>
        <stp/>
        <stp>T</stp>
        <tr r="E354" s="1"/>
      </tp>
      <tp>
        <v>91.52</v>
        <stp/>
        <stp>ContractData</stp>
        <stp>S.EXE</stp>
        <stp>LastTrade</stp>
        <stp/>
        <stp>T</stp>
        <tr r="C177" s="1"/>
      </tp>
      <tp>
        <v>120.62</v>
        <stp/>
        <stp>ContractData</stp>
        <stp>S.ARES</stp>
        <stp>Low</stp>
        <stp/>
        <stp>T</stp>
        <tr r="H44" s="1"/>
      </tp>
      <tp>
        <v>56.25</v>
        <stp/>
        <stp>ContractData</stp>
        <stp>S.APTV</stp>
        <stp>Low</stp>
        <stp/>
        <stp>T</stp>
        <tr r="H42" s="1"/>
      </tp>
      <tp>
        <v>378.75</v>
        <stp/>
        <stp>ContractData</stp>
        <stp>S.AVGO</stp>
        <stp>Low</stp>
        <stp/>
        <stp>T</stp>
        <tr r="H47" s="1"/>
      </tp>
      <tp>
        <v>22.29</v>
        <stp/>
        <stp>ContractData</stp>
        <stp>S.CMCSA</stp>
        <stp>LastTrade</stp>
        <stp/>
        <stp>T</stp>
        <tr r="C98" s="1"/>
      </tp>
      <tp>
        <v>47.53</v>
        <stp/>
        <stp>ContractData</stp>
        <stp>S.EXC</stp>
        <stp>LastTrade</stp>
        <stp/>
        <stp>T</stp>
        <tr r="C176" s="1"/>
      </tp>
      <tp>
        <v>115.24000000000001</v>
        <stp/>
        <stp>ContractData</stp>
        <stp>S.AKAM</stp>
        <stp>Low</stp>
        <stp/>
        <stp>T</stp>
        <tr r="H21" s="1"/>
      </tp>
      <tp>
        <v>0.98825365177062108</v>
        <stp/>
        <stp>ContractData</stp>
        <stp>S.ODFL</stp>
        <stp>PerCentNetLastTrade</stp>
        <stp/>
        <stp>T</stp>
        <tr r="E349" s="1"/>
      </tp>
      <tp>
        <v>1999637.9274549049</v>
        <stp/>
        <stp>StudyData</stp>
        <stp>S.AFL</stp>
        <stp>MA</stp>
        <stp>InputChoice=Vol,MAType=Sim,Period=21</stp>
        <stp>MA</stp>
        <stp>D</stp>
        <stp>-1</stp>
        <stp>all</stp>
        <stp/>
        <stp/>
        <stp/>
        <stp>T</stp>
        <tr r="N17" s="1"/>
      </tp>
      <tp>
        <v>57.300000000000004</v>
        <stp/>
        <stp>ContractData</stp>
        <stp>S.OXY</stp>
        <stp>LastTrade</stp>
        <stp/>
        <stp>T</stp>
        <tr r="C356" s="1"/>
      </tp>
      <tp>
        <v>170.9</v>
        <stp/>
        <stp>ContractData</stp>
        <stp>S.ANET</stp>
        <stp>Low</stp>
        <stp/>
        <stp>T</stp>
        <tr r="H34" s="1"/>
      </tp>
      <tp>
        <v>372.16</v>
        <stp/>
        <stp>ContractData</stp>
        <stp>S.AMGN</stp>
        <stp>Low</stp>
        <stp/>
        <stp>T</stp>
        <tr r="H30" s="1"/>
      </tp>
      <tp>
        <v>530.01</v>
        <stp/>
        <stp>ContractData</stp>
        <stp>S.AMAT</stp>
        <stp>Low</stp>
        <stp/>
        <stp>T</stp>
        <tr r="H26" s="1"/>
      </tp>
      <tp>
        <v>42.92</v>
        <stp/>
        <stp>ContractData</stp>
        <stp>S.AMCR</stp>
        <stp>Low</stp>
        <stp/>
        <stp>T</stp>
        <tr r="H27" s="1"/>
      </tp>
      <tp>
        <v>231.34</v>
        <stp/>
        <stp>ContractData</stp>
        <stp>S.AMZN</stp>
        <stp>Low</stp>
        <stp/>
        <stp>T</stp>
        <tr r="H33" s="1"/>
      </tp>
      <tp>
        <v>165.96</v>
        <stp/>
        <stp>ContractData</stp>
        <stp>S.ALGN</stp>
        <stp>Low</stp>
        <stp/>
        <stp>T</stp>
        <tr r="H23" s="1"/>
      </tp>
      <tp>
        <v>151.56</v>
        <stp/>
        <stp>ContractData</stp>
        <stp>S.ALLE</stp>
        <stp>Low</stp>
        <stp/>
        <stp>T</stp>
        <tr r="H25" s="1"/>
      </tp>
      <tp>
        <v>95.53</v>
        <stp/>
        <stp>ContractData</stp>
        <stp>S.TXT</stp>
        <stp>LastTrade</stp>
        <stp/>
        <stp>T</stp>
        <tr r="R36" s="2"/>
        <tr r="C454" s="1"/>
      </tp>
      <tp>
        <v>100.39</v>
        <stp/>
        <stp>ContractData</stp>
        <stp>S.ACGL</stp>
        <stp>Low</stp>
        <stp/>
        <stp>T</stp>
        <tr r="H7" s="1"/>
      </tp>
      <tp>
        <v>256.76</v>
        <stp/>
        <stp>ContractData</stp>
        <stp>S.ABBV</stp>
        <stp>Low</stp>
        <stp/>
        <stp>T</stp>
        <tr r="H4" s="1"/>
      </tp>
      <tp>
        <v>138.16</v>
        <stp/>
        <stp>ContractData</stp>
        <stp>S.ABNB</stp>
        <stp>Low</stp>
        <stp/>
        <stp>T</stp>
        <tr r="H5" s="1"/>
      </tp>
      <tp>
        <v>321.62</v>
        <stp/>
        <stp>ContractData</stp>
        <stp>S.AAPL</stp>
        <stp>Low</stp>
        <stp/>
        <stp>T</stp>
        <tr r="H3" s="1"/>
      </tp>
      <tp>
        <v>2608308.2338151</v>
        <stp/>
        <stp>StudyData</stp>
        <stp>S.BFB</stp>
        <stp>MA</stp>
        <stp>InputChoice=Vol,MAType=Sim,Period=21</stp>
        <stp>MA</stp>
        <stp>D</stp>
        <stp>-1</stp>
        <stp>all</stp>
        <stp/>
        <stp/>
        <stp/>
        <stp>T</stp>
        <tr r="N60" s="1"/>
      </tp>
      <tp>
        <v>16563237.40466772</v>
        <stp/>
        <stp>StudyData</stp>
        <stp>S.WFC</stp>
        <stp>MA</stp>
        <stp>InputChoice=Vol,MAType=Sim,Period=21</stp>
        <stp>MA</stp>
        <stp>D</stp>
        <stp>-1</stp>
        <stp>all</stp>
        <stp/>
        <stp/>
        <stp/>
        <stp>T</stp>
        <tr r="N487" s="1"/>
      </tp>
      <tp>
        <v>8261117.6754080001</v>
        <stp/>
        <stp>StudyData</stp>
        <stp>S.TFC</stp>
        <stp>MA</stp>
        <stp>InputChoice=Vol,MAType=Sim,Period=21</stp>
        <stp>MA</stp>
        <stp>D</stp>
        <stp>-1</stp>
        <stp>all</stp>
        <stp/>
        <stp/>
        <stp/>
        <stp>T</stp>
        <tr r="N435" s="1"/>
      </tp>
      <tp>
        <v>326.17</v>
        <stp/>
        <stp>ContractData</stp>
        <stp>S.AXP</stp>
        <stp>LastTrade</stp>
        <stp/>
        <stp>T</stp>
        <tr r="C51" s="1"/>
      </tp>
      <tp>
        <v>69.11</v>
        <stp/>
        <stp>ContractData</stp>
        <stp>S.BXP</stp>
        <stp>LastTrade</stp>
        <stp/>
        <stp>T</stp>
        <tr r="C74" s="1"/>
      </tp>
      <tp>
        <v>45525151.852796301</v>
        <stp/>
        <stp>StudyData</stp>
        <stp>S.PFE</stp>
        <stp>MA</stp>
        <stp>InputChoice=Vol,MAType=Sim,Period=21</stp>
        <stp>MA</stp>
        <stp>D</stp>
        <stp>-1</stp>
        <stp>all</stp>
        <stp/>
        <stp/>
        <stp/>
        <stp>T</stp>
        <tr r="N363" s="1"/>
      </tp>
      <tp>
        <v>147.71</v>
        <stp/>
        <stp>ContractData</stp>
        <stp>S.EXR</stp>
        <stp>LastTrade</stp>
        <stp/>
        <stp>T</stp>
        <tr r="C180" s="1"/>
      </tp>
      <tp>
        <v>2012791.206592429</v>
        <stp/>
        <stp>StudyData</stp>
        <stp>S.IFF</stp>
        <stp>MA</stp>
        <stp>InputChoice=Vol,MAType=Sim,Period=21</stp>
        <stp>MA</stp>
        <stp>D</stp>
        <stp>-1</stp>
        <stp>all</stp>
        <stp/>
        <stp/>
        <stp/>
        <stp>T</stp>
        <tr r="N246" s="1"/>
      </tp>
      <tp>
        <v>216.15</v>
        <stp/>
        <stp>ContractData</stp>
        <stp>S.ADBE</stp>
        <stp>Low</stp>
        <stp/>
        <stp>T</stp>
        <tr r="H9" s="1"/>
      </tp>
      <tp>
        <v>204.48000000000002</v>
        <stp/>
        <stp>ContractData</stp>
        <stp>S.ADSK</stp>
        <stp>Low</stp>
        <stp/>
        <stp>T</stp>
        <tr r="H13" s="1"/>
      </tp>
      <tp>
        <v>5219930.4543010499</v>
        <stp/>
        <stp>StudyData</stp>
        <stp>S.CFG</stp>
        <stp>MA</stp>
        <stp>InputChoice=Vol,MAType=Sim,Period=21</stp>
        <stp>MA</stp>
        <stp>D</stp>
        <stp>-1</stp>
        <stp>all</stp>
        <stp/>
        <stp/>
        <stp/>
        <stp>T</stp>
        <tr r="N89" s="1"/>
      </tp>
      <tp>
        <v>1587034.377181381</v>
        <stp/>
        <stp>StudyData</stp>
        <stp>S.PFG</stp>
        <stp>MA</stp>
        <stp>InputChoice=Vol,MAType=Sim,Period=21</stp>
        <stp>MA</stp>
        <stp>D</stp>
        <stp>-1</stp>
        <stp>all</stp>
        <stp/>
        <stp/>
        <stp/>
        <stp>T</stp>
        <tr r="N364" s="1"/>
      </tp>
      <tp>
        <v>7.0283326840000004</v>
        <stp/>
        <stp>StudyData</stp>
        <stp>S.YUM</stp>
        <stp>StdDev</stp>
        <stp>InputChoice=Close,Period1=21</stp>
        <stp>STDDEV</stp>
        <stp>D</stp>
        <stp/>
        <stp>all</stp>
        <stp/>
        <stp/>
        <stp/>
        <stp>T</stp>
        <tr r="Q501" s="1"/>
      </tp>
      <tp>
        <v>1.8214549017999999</v>
        <stp/>
        <stp>StudyData</stp>
        <stp>S.XYZ</stp>
        <stp>StdDev</stp>
        <stp>InputChoice=Close,Period1=21</stp>
        <stp>STDDEV</stp>
        <stp>D</stp>
        <stp/>
        <stp>all</stp>
        <stp/>
        <stp/>
        <stp/>
        <stp>T</stp>
        <tr r="Q500" s="1"/>
      </tp>
      <tp>
        <v>2.3639723092999998</v>
        <stp/>
        <stp>StudyData</stp>
        <stp>S.XYL</stp>
        <stp>StdDev</stp>
        <stp>InputChoice=Close,Period1=21</stp>
        <stp>STDDEV</stp>
        <stp>D</stp>
        <stp/>
        <stp>all</stp>
        <stp/>
        <stp/>
        <stp/>
        <stp>T</stp>
        <tr r="Q499" s="1"/>
      </tp>
      <tp>
        <v>6.8698700340999999</v>
        <stp/>
        <stp>StudyData</stp>
        <stp>S.XOM</stp>
        <stp>StdDev</stp>
        <stp>InputChoice=Close,Period1=21</stp>
        <stp>STDDEV</stp>
        <stp>D</stp>
        <stp/>
        <stp>all</stp>
        <stp/>
        <stp/>
        <stp/>
        <stp>T</stp>
        <tr r="Q498" s="1"/>
      </tp>
      <tp>
        <v>1.0894266106999999</v>
        <stp/>
        <stp>StudyData</stp>
        <stp>S.XEL</stp>
        <stp>StdDev</stp>
        <stp>InputChoice=Close,Period1=21</stp>
        <stp>STDDEV</stp>
        <stp>D</stp>
        <stp/>
        <stp>all</stp>
        <stp/>
        <stp/>
        <stp/>
        <stp>T</stp>
        <tr r="Q497" s="1"/>
      </tp>
      <tp>
        <v>1.3880438608000001</v>
        <stp/>
        <stp>StudyData</stp>
        <stp>S.ZTS</stp>
        <stp>StdDev</stp>
        <stp>InputChoice=Close,Period1=21</stp>
        <stp>STDDEV</stp>
        <stp>D</stp>
        <stp/>
        <stp>all</stp>
        <stp/>
        <stp/>
        <stp/>
        <stp>T</stp>
        <tr r="Q504" s="1"/>
      </tp>
      <tp>
        <v>2.3340018479000002</v>
        <stp/>
        <stp>StudyData</stp>
        <stp>S.ZBH</stp>
        <stp>StdDev</stp>
        <stp>InputChoice=Close,Period1=21</stp>
        <stp>STDDEV</stp>
        <stp>D</stp>
        <stp/>
        <stp>all</stp>
        <stp/>
        <stp/>
        <stp/>
        <stp>T</stp>
        <tr r="Q502" s="1"/>
      </tp>
      <tp>
        <v>28.191071390099999</v>
        <stp/>
        <stp>StudyData</stp>
        <stp>S.PWR</stp>
        <stp>StdDev</stp>
        <stp>InputChoice=Close,Period1=21</stp>
        <stp>STDDEV</stp>
        <stp>D</stp>
        <stp/>
        <stp>all</stp>
        <stp/>
        <stp/>
        <stp/>
        <stp>T</stp>
        <tr r="Q384" s="1"/>
      </tp>
      <tp>
        <v>4.8794960893999999</v>
        <stp/>
        <stp>StudyData</stp>
        <stp>S.PTC</stp>
        <stp>StdDev</stp>
        <stp>InputChoice=Close,Period1=21</stp>
        <stp>STDDEV</stp>
        <stp>D</stp>
        <stp/>
        <stp>all</stp>
        <stp/>
        <stp/>
        <stp/>
        <stp>T</stp>
        <tr r="Q383" s="1"/>
      </tp>
      <tp>
        <v>3.8565164099999998</v>
        <stp/>
        <stp>StudyData</stp>
        <stp>S.PRU</stp>
        <stp>StdDev</stp>
        <stp>InputChoice=Close,Period1=21</stp>
        <stp>STDDEV</stp>
        <stp>D</stp>
        <stp/>
        <stp>all</stp>
        <stp/>
        <stp/>
        <stp/>
        <stp>T</stp>
        <tr r="Q379" s="1"/>
      </tp>
      <tp>
        <v>14.781962916499999</v>
        <stp/>
        <stp>StudyData</stp>
        <stp>S.PSX</stp>
        <stp>StdDev</stp>
        <stp>InputChoice=Close,Period1=21</stp>
        <stp>STDDEV</stp>
        <stp>D</stp>
        <stp/>
        <stp>all</stp>
        <stp/>
        <stp/>
        <stp/>
        <stp>T</stp>
        <tr r="Q382" s="1"/>
      </tp>
      <tp>
        <v>4.9642258988999997</v>
        <stp/>
        <stp>StudyData</stp>
        <stp>S.PSA</stp>
        <stp>StdDev</stp>
        <stp>InputChoice=Close,Period1=21</stp>
        <stp>STDDEV</stp>
        <stp>D</stp>
        <stp/>
        <stp>all</stp>
        <stp/>
        <stp/>
        <stp/>
        <stp>T</stp>
        <tr r="Q380" s="1"/>
      </tp>
      <tp>
        <v>3.5786437593999998</v>
        <stp/>
        <stp>StudyData</stp>
        <stp>S.PPG</stp>
        <stp>StdDev</stp>
        <stp>InputChoice=Close,Period1=21</stp>
        <stp>STDDEV</stp>
        <stp>D</stp>
        <stp/>
        <stp>all</stp>
        <stp/>
        <stp/>
        <stp/>
        <stp>T</stp>
        <tr r="Q377" s="1"/>
      </tp>
      <tp>
        <v>0.46722658340000001</v>
        <stp/>
        <stp>StudyData</stp>
        <stp>S.PPL</stp>
        <stp>StdDev</stp>
        <stp>InputChoice=Close,Period1=21</stp>
        <stp>STDDEV</stp>
        <stp>D</stp>
        <stp/>
        <stp>all</stp>
        <stp/>
        <stp/>
        <stp/>
        <stp>T</stp>
        <tr r="Q378" s="1"/>
      </tp>
      <tp>
        <v>1.1501838559999999</v>
        <stp/>
        <stp>StudyData</stp>
        <stp>S.PNW</stp>
        <stp>StdDev</stp>
        <stp>InputChoice=Close,Period1=21</stp>
        <stp>STDDEV</stp>
        <stp>D</stp>
        <stp/>
        <stp>all</stp>
        <stp/>
        <stp/>
        <stp/>
        <stp>T</stp>
        <tr r="Q375" s="1"/>
      </tp>
      <tp>
        <v>6.3092866801999996</v>
        <stp/>
        <stp>StudyData</stp>
        <stp>S.PNR</stp>
        <stp>StdDev</stp>
        <stp>InputChoice=Close,Period1=21</stp>
        <stp>STDDEV</stp>
        <stp>D</stp>
        <stp/>
        <stp>all</stp>
        <stp/>
        <stp/>
        <stp/>
        <stp>T</stp>
        <tr r="Q374" s="1"/>
      </tp>
      <tp>
        <v>2.9615642891</v>
        <stp/>
        <stp>StudyData</stp>
        <stp>S.PNC</stp>
        <stp>StdDev</stp>
        <stp>InputChoice=Close,Period1=21</stp>
        <stp>STDDEV</stp>
        <stp>D</stp>
        <stp/>
        <stp>all</stp>
        <stp/>
        <stp/>
        <stp/>
        <stp>T</stp>
        <tr r="Q373" s="1"/>
      </tp>
      <tp>
        <v>4.1024811362999998</v>
        <stp/>
        <stp>StudyData</stp>
        <stp>S.PLD</stp>
        <stp>StdDev</stp>
        <stp>InputChoice=Close,Period1=21</stp>
        <stp>STDDEV</stp>
        <stp>D</stp>
        <stp/>
        <stp>all</stp>
        <stp/>
        <stp/>
        <stp/>
        <stp>T</stp>
        <tr r="Q370" s="1"/>
      </tp>
      <tp>
        <v>7.1304732648</v>
        <stp/>
        <stp>StudyData</stp>
        <stp>S.PKG</stp>
        <stp>StdDev</stp>
        <stp>InputChoice=Close,Period1=21</stp>
        <stp>STDDEV</stp>
        <stp>D</stp>
        <stp/>
        <stp>all</stp>
        <stp/>
        <stp/>
        <stp/>
        <stp>T</stp>
        <tr r="Q369" s="1"/>
      </tp>
      <tp>
        <v>5.0687778898999998</v>
        <stp/>
        <stp>StudyData</stp>
        <stp>S.PHM</stp>
        <stp>StdDev</stp>
        <stp>InputChoice=Close,Period1=21</stp>
        <stp>STDDEV</stp>
        <stp>D</stp>
        <stp/>
        <stp>all</stp>
        <stp/>
        <stp/>
        <stp/>
        <stp>T</stp>
        <tr r="Q368" s="1"/>
      </tp>
      <tp>
        <v>2.4028823395000001</v>
        <stp/>
        <stp>StudyData</stp>
        <stp>S.PFG</stp>
        <stp>StdDev</stp>
        <stp>InputChoice=Close,Period1=21</stp>
        <stp>STDDEV</stp>
        <stp>D</stp>
        <stp/>
        <stp>all</stp>
        <stp/>
        <stp/>
        <stp/>
        <stp>T</stp>
        <tr r="Q364" s="1"/>
      </tp>
      <tp>
        <v>0.42808702780000002</v>
        <stp/>
        <stp>StudyData</stp>
        <stp>S.PFE</stp>
        <stp>StdDev</stp>
        <stp>InputChoice=Close,Period1=21</stp>
        <stp>STDDEV</stp>
        <stp>D</stp>
        <stp/>
        <stp>all</stp>
        <stp/>
        <stp/>
        <stp/>
        <stp>T</stp>
        <tr r="Q363" s="1"/>
      </tp>
      <tp>
        <v>10.8137414679</v>
        <stp/>
        <stp>StudyData</stp>
        <stp>S.PGR</stp>
        <stp>StdDev</stp>
        <stp>InputChoice=Close,Period1=21</stp>
        <stp>STDDEV</stp>
        <stp>D</stp>
        <stp/>
        <stp>all</stp>
        <stp/>
        <stp/>
        <stp/>
        <stp>T</stp>
        <tr r="Q366" s="1"/>
      </tp>
      <tp>
        <v>3.1529373700000001</v>
        <stp/>
        <stp>StudyData</stp>
        <stp>S.PEP</stp>
        <stp>StdDev</stp>
        <stp>InputChoice=Close,Period1=21</stp>
        <stp>STDDEV</stp>
        <stp>D</stp>
        <stp/>
        <stp>all</stp>
        <stp/>
        <stp/>
        <stp/>
        <stp>T</stp>
        <tr r="Q362" s="1"/>
      </tp>
      <tp>
        <v>1.4681906120999999</v>
        <stp/>
        <stp>StudyData</stp>
        <stp>S.PEG</stp>
        <stp>StdDev</stp>
        <stp>InputChoice=Close,Period1=21</stp>
        <stp>STDDEV</stp>
        <stp>D</stp>
        <stp/>
        <stp>all</stp>
        <stp/>
        <stp/>
        <stp/>
        <stp>T</stp>
        <tr r="Q361" s="1"/>
      </tp>
      <tp>
        <v>0.33894260009999999</v>
        <stp/>
        <stp>StudyData</stp>
        <stp>S.PCG</stp>
        <stp>StdDev</stp>
        <stp>InputChoice=Close,Period1=21</stp>
        <stp>STDDEV</stp>
        <stp>D</stp>
        <stp/>
        <stp>all</stp>
        <stp/>
        <stp/>
        <stp/>
        <stp>T</stp>
        <tr r="Q360" s="1"/>
      </tp>
      <tp>
        <v>1.2135366504</v>
        <stp/>
        <stp>StudyData</stp>
        <stp>S.SYY</stp>
        <stp>StdDev</stp>
        <stp>InputChoice=Close,Period1=21</stp>
        <stp>STDDEV</stp>
        <stp>D</stp>
        <stp/>
        <stp>all</stp>
        <stp/>
        <stp/>
        <stp/>
        <stp>T</stp>
        <tr r="Q427" s="1"/>
      </tp>
      <tp>
        <v>2.5901931743</v>
        <stp/>
        <stp>StudyData</stp>
        <stp>S.SYF</stp>
        <stp>StdDev</stp>
        <stp>InputChoice=Close,Period1=21</stp>
        <stp>STDDEV</stp>
        <stp>D</stp>
        <stp/>
        <stp>all</stp>
        <stp/>
        <stp/>
        <stp/>
        <stp>T</stp>
        <tr r="Q425" s="1"/>
      </tp>
      <tp>
        <v>7.4648320449999996</v>
        <stp/>
        <stp>StudyData</stp>
        <stp>S.SYK</stp>
        <stp>StdDev</stp>
        <stp>InputChoice=Close,Period1=21</stp>
        <stp>STDDEV</stp>
        <stp>D</stp>
        <stp/>
        <stp>all</stp>
        <stp/>
        <stp/>
        <stp/>
        <stp>T</stp>
        <tr r="Q426" s="1"/>
      </tp>
      <tp>
        <v>2.4126718565999998</v>
        <stp/>
        <stp>StudyData</stp>
        <stp>S.SWK</stp>
        <stp>StdDev</stp>
        <stp>InputChoice=Close,Period1=21</stp>
        <stp>STDDEV</stp>
        <stp>D</stp>
        <stp/>
        <stp>all</stp>
        <stp/>
        <stp/>
        <stp/>
        <stp>T</stp>
        <tr r="Q423" s="1"/>
      </tp>
      <tp>
        <v>6.2344861969999998</v>
        <stp/>
        <stp>StudyData</stp>
        <stp>S.STT</stp>
        <stp>StdDev</stp>
        <stp>InputChoice=Close,Period1=21</stp>
        <stp>STDDEV</stp>
        <stp>D</stp>
        <stp/>
        <stp>all</stp>
        <stp/>
        <stp/>
        <stp/>
        <stp>T</stp>
        <tr r="Q419" s="1"/>
      </tp>
      <tp>
        <v>4.5424546591999997</v>
        <stp/>
        <stp>StudyData</stp>
        <stp>S.STZ</stp>
        <stp>StdDev</stp>
        <stp>InputChoice=Close,Period1=21</stp>
        <stp>STDDEV</stp>
        <stp>D</stp>
        <stp/>
        <stp>all</stp>
        <stp/>
        <stp/>
        <stp/>
        <stp>T</stp>
        <tr r="Q421" s="1"/>
      </tp>
      <tp>
        <v>63.266045393799999</v>
        <stp/>
        <stp>StudyData</stp>
        <stp>S.STX</stp>
        <stp>StdDev</stp>
        <stp>InputChoice=Close,Period1=21</stp>
        <stp>STDDEV</stp>
        <stp>D</stp>
        <stp/>
        <stp>all</stp>
        <stp/>
        <stp/>
        <stp/>
        <stp>T</stp>
        <tr r="Q420" s="1"/>
      </tp>
      <tp>
        <v>3.1922339863000002</v>
        <stp/>
        <stp>StudyData</stp>
        <stp>S.STE</stp>
        <stp>StdDev</stp>
        <stp>InputChoice=Close,Period1=21</stp>
        <stp>STDDEV</stp>
        <stp>D</stp>
        <stp/>
        <stp>all</stp>
        <stp/>
        <stp/>
        <stp/>
        <stp>T</stp>
        <tr r="Q417" s="1"/>
      </tp>
      <tp>
        <v>1.2085021932</v>
        <stp/>
        <stp>StudyData</stp>
        <stp>S.SRE</stp>
        <stp>StdDev</stp>
        <stp>InputChoice=Close,Period1=21</stp>
        <stp>STDDEV</stp>
        <stp>D</stp>
        <stp/>
        <stp>all</stp>
        <stp/>
        <stp/>
        <stp/>
        <stp>T</stp>
        <tr r="Q416" s="1"/>
      </tp>
      <tp>
        <v>3.3709110445000001</v>
        <stp/>
        <stp>StudyData</stp>
        <stp>S.SPG</stp>
        <stp>StdDev</stp>
        <stp>InputChoice=Close,Period1=21</stp>
        <stp>STDDEV</stp>
        <stp>D</stp>
        <stp/>
        <stp>all</stp>
        <stp/>
        <stp/>
        <stp/>
        <stp>T</stp>
        <tr r="Q414" s="1"/>
      </tp>
      <tp>
        <v>5.1688670758999997</v>
        <stp/>
        <stp>StudyData</stp>
        <stp>S.SNA</stp>
        <stp>StdDev</stp>
        <stp>InputChoice=Close,Period1=21</stp>
        <stp>STDDEV</stp>
        <stp>D</stp>
        <stp/>
        <stp>all</stp>
        <stp/>
        <stp/>
        <stp/>
        <stp>T</stp>
        <tr r="Q409" s="1"/>
      </tp>
      <tp>
        <v>1.4097416176999999</v>
        <stp/>
        <stp>StudyData</stp>
        <stp>S.SLB</stp>
        <stp>StdDev</stp>
        <stp>InputChoice=Close,Period1=21</stp>
        <stp>STDDEV</stp>
        <stp>D</stp>
        <stp/>
        <stp>all</stp>
        <stp/>
        <stp/>
        <stp/>
        <stp>T</stp>
        <tr r="Q407" s="1"/>
      </tp>
      <tp>
        <v>2.6308535642000002</v>
        <stp/>
        <stp>StudyData</stp>
        <stp>S.SJM</stp>
        <stp>StdDev</stp>
        <stp>InputChoice=Close,Period1=21</stp>
        <stp>STDDEV</stp>
        <stp>D</stp>
        <stp/>
        <stp>all</stp>
        <stp/>
        <stp/>
        <stp/>
        <stp>T</stp>
        <tr r="Q406" s="1"/>
      </tp>
      <tp>
        <v>11.1067886944</v>
        <stp/>
        <stp>StudyData</stp>
        <stp>S.SHW</stp>
        <stp>StdDev</stp>
        <stp>InputChoice=Close,Period1=21</stp>
        <stp>STDDEV</stp>
        <stp>D</stp>
        <stp/>
        <stp>all</stp>
        <stp/>
        <stp/>
        <stp/>
        <stp>T</stp>
        <tr r="Q405" s="1"/>
      </tp>
      <tp>
        <v>6.2782993422000004</v>
        <stp/>
        <stp>StudyData</stp>
        <stp>S.RTX</stp>
        <stp>StdDev</stp>
        <stp>InputChoice=Close,Period1=21</stp>
        <stp>STDDEV</stp>
        <stp>D</stp>
        <stp/>
        <stp>all</stp>
        <stp/>
        <stp/>
        <stp/>
        <stp>T</stp>
        <tr r="Q400" s="1"/>
      </tp>
      <tp>
        <v>3.2717748482000002</v>
        <stp/>
        <stp>StudyData</stp>
        <stp>S.RSG</stp>
        <stp>StdDev</stp>
        <stp>InputChoice=Close,Period1=21</stp>
        <stp>STDDEV</stp>
        <stp>D</stp>
        <stp/>
        <stp>all</stp>
        <stp/>
        <stp/>
        <stp/>
        <stp>T</stp>
        <tr r="Q399" s="1"/>
      </tp>
      <tp>
        <v>10.909754253299999</v>
        <stp/>
        <stp>StudyData</stp>
        <stp>S.ROP</stp>
        <stp>StdDev</stp>
        <stp>InputChoice=Close,Period1=21</stp>
        <stp>STDDEV</stp>
        <stp>D</stp>
        <stp/>
        <stp>all</stp>
        <stp/>
        <stp/>
        <stp/>
        <stp>T</stp>
        <tr r="Q397" s="1"/>
      </tp>
      <tp>
        <v>1.7359987356</v>
        <stp/>
        <stp>StudyData</stp>
        <stp>S.ROL</stp>
        <stp>StdDev</stp>
        <stp>InputChoice=Close,Period1=21</stp>
        <stp>STDDEV</stp>
        <stp>D</stp>
        <stp/>
        <stp>all</stp>
        <stp/>
        <stp/>
        <stp/>
        <stp>T</stp>
        <tr r="Q396" s="1"/>
      </tp>
      <tp>
        <v>9.6821852211999992</v>
        <stp/>
        <stp>StudyData</stp>
        <stp>S.ROK</stp>
        <stp>StdDev</stp>
        <stp>InputChoice=Close,Period1=21</stp>
        <stp>STDDEV</stp>
        <stp>D</stp>
        <stp/>
        <stp>all</stp>
        <stp/>
        <stp/>
        <stp/>
        <stp>T</stp>
        <tr r="Q395" s="1"/>
      </tp>
      <tp>
        <v>7.4401416611000002</v>
        <stp/>
        <stp>StudyData</stp>
        <stp>S.RMD</stp>
        <stp>StdDev</stp>
        <stp>InputChoice=Close,Period1=21</stp>
        <stp>STDDEV</stp>
        <stp>D</stp>
        <stp/>
        <stp>all</stp>
        <stp/>
        <stp/>
        <stp/>
        <stp>T</stp>
        <tr r="Q394" s="1"/>
      </tp>
      <tp>
        <v>7.0202599908999996</v>
        <stp/>
        <stp>StudyData</stp>
        <stp>S.RJF</stp>
        <stp>StdDev</stp>
        <stp>InputChoice=Close,Period1=21</stp>
        <stp>STDDEV</stp>
        <stp>D</stp>
        <stp/>
        <stp>all</stp>
        <stp/>
        <stp/>
        <stp/>
        <stp>T</stp>
        <tr r="Q392" s="1"/>
      </tp>
      <tp>
        <v>1.0940123576</v>
        <stp/>
        <stp>StudyData</stp>
        <stp>S.REG</stp>
        <stp>StdDev</stp>
        <stp>InputChoice=Close,Period1=21</stp>
        <stp>STDDEV</stp>
        <stp>D</stp>
        <stp/>
        <stp>all</stp>
        <stp/>
        <stp/>
        <stp/>
        <stp>T</stp>
        <tr r="Q389" s="1"/>
      </tp>
      <tp>
        <v>13.4361828986</v>
        <stp/>
        <stp>StudyData</stp>
        <stp>S.RCL</stp>
        <stp>StdDev</stp>
        <stp>InputChoice=Close,Period1=21</stp>
        <stp>STDDEV</stp>
        <stp>D</stp>
        <stp/>
        <stp>all</stp>
        <stp/>
        <stp/>
        <stp/>
        <stp>T</stp>
        <tr r="Q388" s="1"/>
      </tp>
      <tp>
        <v>39.553557456699998</v>
        <stp/>
        <stp>StudyData</stp>
        <stp>S.URI</stp>
        <stp>StdDev</stp>
        <stp>InputChoice=Close,Period1=21</stp>
        <stp>STDDEV</stp>
        <stp>D</stp>
        <stp/>
        <stp>all</stp>
        <stp/>
        <stp/>
        <stp/>
        <stp>T</stp>
        <tr r="Q464" s="1"/>
      </tp>
      <tp>
        <v>1.1027868222999999</v>
        <stp/>
        <stp>StudyData</stp>
        <stp>S.USB</stp>
        <stp>StdDev</stp>
        <stp>InputChoice=Close,Period1=21</stp>
        <stp>STDDEV</stp>
        <stp>D</stp>
        <stp/>
        <stp>all</stp>
        <stp/>
        <stp/>
        <stp/>
        <stp>T</stp>
        <tr r="Q465" s="1"/>
      </tp>
      <tp>
        <v>2.9768335305</v>
        <stp/>
        <stp>StudyData</stp>
        <stp>S.UPS</stp>
        <stp>StdDev</stp>
        <stp>InputChoice=Close,Period1=21</stp>
        <stp>STDDEV</stp>
        <stp>D</stp>
        <stp/>
        <stp>all</stp>
        <stp/>
        <stp/>
        <stp/>
        <stp>T</stp>
        <tr r="Q463" s="1"/>
      </tp>
      <tp>
        <v>11.0777119088</v>
        <stp/>
        <stp>StudyData</stp>
        <stp>S.UNP</stp>
        <stp>StdDev</stp>
        <stp>InputChoice=Close,Period1=21</stp>
        <stp>STDDEV</stp>
        <stp>D</stp>
        <stp/>
        <stp>all</stp>
        <stp/>
        <stp/>
        <stp/>
        <stp>T</stp>
        <tr r="Q462" s="1"/>
      </tp>
      <tp>
        <v>5.2454746721000003</v>
        <stp/>
        <stp>StudyData</stp>
        <stp>S.UNH</stp>
        <stp>StdDev</stp>
        <stp>InputChoice=Close,Period1=21</stp>
        <stp>STDDEV</stp>
        <stp>D</stp>
        <stp/>
        <stp>all</stp>
        <stp/>
        <stp/>
        <stp/>
        <stp>T</stp>
        <tr r="Q461" s="1"/>
      </tp>
      <tp>
        <v>4.6107789022999999</v>
        <stp/>
        <stp>StudyData</stp>
        <stp>S.UHS</stp>
        <stp>StdDev</stp>
        <stp>InputChoice=Close,Period1=21</stp>
        <stp>STDDEV</stp>
        <stp>D</stp>
        <stp/>
        <stp>all</stp>
        <stp/>
        <stp/>
        <stp/>
        <stp>T</stp>
        <tr r="Q459" s="1"/>
      </tp>
      <tp>
        <v>0.56367115420000002</v>
        <stp/>
        <stp>StudyData</stp>
        <stp>S.UDR</stp>
        <stp>StdDev</stp>
        <stp>InputChoice=Close,Period1=21</stp>
        <stp>STDDEV</stp>
        <stp>D</stp>
        <stp/>
        <stp>all</stp>
        <stp/>
        <stp/>
        <stp/>
        <stp>T</stp>
        <tr r="Q458" s="1"/>
      </tp>
      <tp>
        <v>7.5081869450000003</v>
        <stp/>
        <stp>StudyData</stp>
        <stp>S.UAL</stp>
        <stp>StdDev</stp>
        <stp>InputChoice=Close,Period1=21</stp>
        <stp>STDDEV</stp>
        <stp>D</stp>
        <stp/>
        <stp>all</stp>
        <stp/>
        <stp/>
        <stp/>
        <stp>T</stp>
        <tr r="Q456" s="1"/>
      </tp>
      <tp>
        <v>1.6018178449</v>
        <stp/>
        <stp>StudyData</stp>
        <stp>S.TXT</stp>
        <stp>StdDev</stp>
        <stp>InputChoice=Close,Period1=21</stp>
        <stp>STDDEV</stp>
        <stp>D</stp>
        <stp/>
        <stp>all</stp>
        <stp/>
        <stp/>
        <stp/>
        <stp>T</stp>
        <tr r="Q454" s="1"/>
      </tp>
      <tp>
        <v>9.3171060829000005</v>
        <stp/>
        <stp>StudyData</stp>
        <stp>S.TXN</stp>
        <stp>StdDev</stp>
        <stp>InputChoice=Close,Period1=21</stp>
        <stp>STDDEV</stp>
        <stp>D</stp>
        <stp/>
        <stp>all</stp>
        <stp/>
        <stp/>
        <stp/>
        <stp>T</stp>
        <tr r="Q453" s="1"/>
      </tp>
      <tp>
        <v>12.4183661623</v>
        <stp/>
        <stp>StudyData</stp>
        <stp>S.TYL</stp>
        <stp>StdDev</stp>
        <stp>InputChoice=Close,Period1=21</stp>
        <stp>STDDEV</stp>
        <stp>D</stp>
        <stp/>
        <stp>all</stp>
        <stp/>
        <stp/>
        <stp/>
        <stp>T</stp>
        <tr r="Q455" s="1"/>
      </tp>
      <tp>
        <v>0.82270694180000004</v>
        <stp/>
        <stp>StudyData</stp>
        <stp>S.TTD</stp>
        <stp>StdDev</stp>
        <stp>InputChoice=Close,Period1=21</stp>
        <stp>STDDEV</stp>
        <stp>D</stp>
        <stp/>
        <stp>all</stp>
        <stp/>
        <stp/>
        <stp/>
        <stp>T</stp>
        <tr r="Q451" s="1"/>
      </tp>
      <tp>
        <v>18.644093019900001</v>
        <stp/>
        <stp>StudyData</stp>
        <stp>S.TRV</stp>
        <stp>StdDev</stp>
        <stp>InputChoice=Close,Period1=21</stp>
        <stp>STDDEV</stp>
        <stp>D</stp>
        <stp/>
        <stp>all</stp>
        <stp/>
        <stp/>
        <stp/>
        <stp>T</stp>
        <tr r="Q446" s="1"/>
      </tp>
      <tp>
        <v>0.60921755700000002</v>
        <stp/>
        <stp>StudyData</stp>
        <stp>S.TSN</stp>
        <stp>StdDev</stp>
        <stp>InputChoice=Close,Period1=21</stp>
        <stp>STDDEV</stp>
        <stp>D</stp>
        <stp/>
        <stp>all</stp>
        <stp/>
        <stp/>
        <stp/>
        <stp>T</stp>
        <tr r="Q449" s="1"/>
      </tp>
      <tp>
        <v>3.2016543343000001</v>
        <stp/>
        <stp>StudyData</stp>
        <stp>S.TPR</stp>
        <stp>StdDev</stp>
        <stp>InputChoice=Close,Period1=21</stp>
        <stp>STDDEV</stp>
        <stp>D</stp>
        <stp/>
        <stp>all</stp>
        <stp/>
        <stp/>
        <stp/>
        <stp>T</stp>
        <tr r="Q442" s="1"/>
      </tp>
      <tp>
        <v>12.6881745791</v>
        <stp/>
        <stp>StudyData</stp>
        <stp>S.TPL</stp>
        <stp>StdDev</stp>
        <stp>InputChoice=Close,Period1=21</stp>
        <stp>STDDEV</stp>
        <stp>D</stp>
        <stp/>
        <stp>all</stp>
        <stp/>
        <stp/>
        <stp/>
        <stp>T</stp>
        <tr r="Q441" s="1"/>
      </tp>
      <tp>
        <v>17.7035994009</v>
        <stp/>
        <stp>StudyData</stp>
        <stp>S.TMO</stp>
        <stp>StdDev</stp>
        <stp>InputChoice=Close,Period1=21</stp>
        <stp>STDDEV</stp>
        <stp>D</stp>
        <stp/>
        <stp>all</stp>
        <stp/>
        <stp/>
        <stp/>
        <stp>T</stp>
        <tr r="Q439" s="1"/>
      </tp>
      <tp>
        <v>1.8677249187</v>
        <stp/>
        <stp>StudyData</stp>
        <stp>S.TJX</stp>
        <stp>StdDev</stp>
        <stp>InputChoice=Close,Period1=21</stp>
        <stp>STDDEV</stp>
        <stp>D</stp>
        <stp/>
        <stp>all</stp>
        <stp/>
        <stp/>
        <stp/>
        <stp>T</stp>
        <tr r="Q437" s="1"/>
      </tp>
      <tp>
        <v>10.342314179400001</v>
        <stp/>
        <stp>StudyData</stp>
        <stp>S.TKO</stp>
        <stp>StdDev</stp>
        <stp>InputChoice=Close,Period1=21</stp>
        <stp>STDDEV</stp>
        <stp>D</stp>
        <stp/>
        <stp>all</stp>
        <stp/>
        <stp/>
        <stp/>
        <stp>T</stp>
        <tr r="Q438" s="1"/>
      </tp>
      <tp>
        <v>0.86080039750000004</v>
        <stp/>
        <stp>StudyData</stp>
        <stp>S.TFC</stp>
        <stp>StdDev</stp>
        <stp>InputChoice=Close,Period1=21</stp>
        <stp>STDDEV</stp>
        <stp>D</stp>
        <stp/>
        <stp>all</stp>
        <stp/>
        <stp/>
        <stp/>
        <stp>T</stp>
        <tr r="Q435" s="1"/>
      </tp>
      <tp>
        <v>4.1940622643000003</v>
        <stp/>
        <stp>StudyData</stp>
        <stp>S.TGT</stp>
        <stp>StdDev</stp>
        <stp>InputChoice=Close,Period1=21</stp>
        <stp>STDDEV</stp>
        <stp>D</stp>
        <stp/>
        <stp>all</stp>
        <stp/>
        <stp/>
        <stp/>
        <stp>T</stp>
        <tr r="Q436" s="1"/>
      </tp>
      <tp>
        <v>13.214530293699999</v>
        <stp/>
        <stp>StudyData</stp>
        <stp>S.TDY</stp>
        <stp>StdDev</stp>
        <stp>InputChoice=Close,Period1=21</stp>
        <stp>STDDEV</stp>
        <stp>D</stp>
        <stp/>
        <stp>all</stp>
        <stp/>
        <stp/>
        <stp/>
        <stp>T</stp>
        <tr r="Q431" s="1"/>
      </tp>
      <tp>
        <v>53.8812221823</v>
        <stp/>
        <stp>StudyData</stp>
        <stp>S.TDG</stp>
        <stp>StdDev</stp>
        <stp>InputChoice=Close,Period1=21</stp>
        <stp>STDDEV</stp>
        <stp>D</stp>
        <stp/>
        <stp>all</stp>
        <stp/>
        <stp/>
        <stp/>
        <stp>T</stp>
        <tr r="Q430" s="1"/>
      </tp>
      <tp>
        <v>47.844036727099997</v>
        <stp/>
        <stp>StudyData</stp>
        <stp>S.TER</stp>
        <stp>StdDev</stp>
        <stp>InputChoice=Close,Period1=21</stp>
        <stp>STDDEV</stp>
        <stp>D</stp>
        <stp/>
        <stp>all</stp>
        <stp/>
        <stp/>
        <stp/>
        <stp>T</stp>
        <tr r="Q434" s="1"/>
      </tp>
      <tp>
        <v>2.7501468936000002</v>
        <stp/>
        <stp>StudyData</stp>
        <stp>S.TEL</stp>
        <stp>StdDev</stp>
        <stp>InputChoice=Close,Period1=21</stp>
        <stp>STDDEV</stp>
        <stp>D</stp>
        <stp/>
        <stp>all</stp>
        <stp/>
        <stp/>
        <stp/>
        <stp>T</stp>
        <tr r="Q433" s="1"/>
      </tp>
      <tp>
        <v>0.9996625281</v>
        <stp/>
        <stp>StudyData</stp>
        <stp>S.TAP</stp>
        <stp>StdDev</stp>
        <stp>InputChoice=Close,Period1=21</stp>
        <stp>STDDEV</stp>
        <stp>D</stp>
        <stp/>
        <stp>all</stp>
        <stp/>
        <stp/>
        <stp/>
        <stp>T</stp>
        <tr r="Q429" s="1"/>
      </tp>
      <tp>
        <v>11.6657539585</v>
        <stp/>
        <stp>StudyData</stp>
        <stp>S.WTW</stp>
        <stp>StdDev</stp>
        <stp>InputChoice=Close,Period1=21</stp>
        <stp>STDDEV</stp>
        <stp>D</stp>
        <stp/>
        <stp>all</stp>
        <stp/>
        <stp/>
        <stp/>
        <stp>T</stp>
        <tr r="Q494" s="1"/>
      </tp>
      <tp>
        <v>1.383288992</v>
        <stp/>
        <stp>StudyData</stp>
        <stp>S.WRB</stp>
        <stp>StdDev</stp>
        <stp>InputChoice=Close,Period1=21</stp>
        <stp>STDDEV</stp>
        <stp>D</stp>
        <stp/>
        <stp>all</stp>
        <stp/>
        <stp/>
        <stp/>
        <stp>T</stp>
        <tr r="Q491" s="1"/>
      </tp>
      <tp>
        <v>7.5344463689000003</v>
        <stp/>
        <stp>StudyData</stp>
        <stp>S.WST</stp>
        <stp>StdDev</stp>
        <stp>InputChoice=Close,Period1=21</stp>
        <stp>STDDEV</stp>
        <stp>D</stp>
        <stp/>
        <stp>all</stp>
        <stp/>
        <stp/>
        <stp/>
        <stp>T</stp>
        <tr r="Q493" s="1"/>
      </tp>
      <tp>
        <v>6.9100632849999997</v>
        <stp/>
        <stp>StudyData</stp>
        <stp>S.WSM</stp>
        <stp>StdDev</stp>
        <stp>InputChoice=Close,Period1=21</stp>
        <stp>STDDEV</stp>
        <stp>D</stp>
        <stp/>
        <stp>all</stp>
        <stp/>
        <stp/>
        <stp/>
        <stp>T</stp>
        <tr r="Q492" s="1"/>
      </tp>
      <tp>
        <v>2.2129474707000001</v>
        <stp/>
        <stp>StudyData</stp>
        <stp>S.WMT</stp>
        <stp>StdDev</stp>
        <stp>InputChoice=Close,Period1=21</stp>
        <stp>STDDEV</stp>
        <stp>D</stp>
        <stp/>
        <stp>all</stp>
        <stp/>
        <stp/>
        <stp/>
        <stp>T</stp>
        <tr r="Q490" s="1"/>
      </tp>
      <tp>
        <v>1.3080069137000001</v>
        <stp/>
        <stp>StudyData</stp>
        <stp>S.WMB</stp>
        <stp>StdDev</stp>
        <stp>InputChoice=Close,Period1=21</stp>
        <stp>STDDEV</stp>
        <stp>D</stp>
        <stp/>
        <stp>all</stp>
        <stp/>
        <stp/>
        <stp/>
        <stp>T</stp>
        <tr r="Q489" s="1"/>
      </tp>
      <tp>
        <v>1.4599847792</v>
        <stp/>
        <stp>StudyData</stp>
        <stp>S.WFC</stp>
        <stp>StdDev</stp>
        <stp>InputChoice=Close,Period1=21</stp>
        <stp>STDDEV</stp>
        <stp>D</stp>
        <stp/>
        <stp>all</stp>
        <stp/>
        <stp/>
        <stp/>
        <stp>T</stp>
        <tr r="Q487" s="1"/>
      </tp>
      <tp>
        <v>52.240454797600002</v>
        <stp/>
        <stp>StudyData</stp>
        <stp>S.WDC</stp>
        <stp>StdDev</stp>
        <stp>InputChoice=Close,Period1=21</stp>
        <stp>STDDEV</stp>
        <stp>D</stp>
        <stp/>
        <stp>all</stp>
        <stp/>
        <stp/>
        <stp/>
        <stp>T</stp>
        <tr r="Q484" s="1"/>
      </tp>
      <tp>
        <v>1.978475787</v>
        <stp/>
        <stp>StudyData</stp>
        <stp>S.WEC</stp>
        <stp>StdDev</stp>
        <stp>InputChoice=Close,Period1=21</stp>
        <stp>STDDEV</stp>
        <stp>D</stp>
        <stp/>
        <stp>all</stp>
        <stp/>
        <stp/>
        <stp/>
        <stp>T</stp>
        <tr r="Q485" s="1"/>
      </tp>
      <tp>
        <v>0.53259983570000002</v>
        <stp/>
        <stp>StudyData</stp>
        <stp>S.WBD</stp>
        <stp>StdDev</stp>
        <stp>InputChoice=Close,Period1=21</stp>
        <stp>STDDEV</stp>
        <stp>D</stp>
        <stp/>
        <stp>all</stp>
        <stp/>
        <stp/>
        <stp/>
        <stp>T</stp>
        <tr r="Q482" s="1"/>
      </tp>
      <tp>
        <v>5.3434059220999996</v>
        <stp/>
        <stp>StudyData</stp>
        <stp>S.WAT</stp>
        <stp>StdDev</stp>
        <stp>InputChoice=Close,Period1=21</stp>
        <stp>STDDEV</stp>
        <stp>D</stp>
        <stp/>
        <stp>all</stp>
        <stp/>
        <stp/>
        <stp/>
        <stp>T</stp>
        <tr r="Q481" s="1"/>
      </tp>
      <tp>
        <v>12.8748088861</v>
        <stp/>
        <stp>StudyData</stp>
        <stp>S.WAB</stp>
        <stp>StdDev</stp>
        <stp>InputChoice=Close,Period1=21</stp>
        <stp>STDDEV</stp>
        <stp>D</stp>
        <stp/>
        <stp>all</stp>
        <stp/>
        <stp/>
        <stp/>
        <stp>T</stp>
        <tr r="Q480" s="1"/>
      </tp>
      <tp>
        <v>3.4097876992999998</v>
        <stp/>
        <stp>StudyData</stp>
        <stp>S.VTR</stp>
        <stp>StdDev</stp>
        <stp>InputChoice=Close,Period1=21</stp>
        <stp>STDDEV</stp>
        <stp>D</stp>
        <stp/>
        <stp>all</stp>
        <stp/>
        <stp/>
        <stp/>
        <stp>T</stp>
        <tr r="Q477" s="1"/>
      </tp>
      <tp>
        <v>11.775692189000001</v>
        <stp/>
        <stp>StudyData</stp>
        <stp>S.VRT</stp>
        <stp>StdDev</stp>
        <stp>InputChoice=Close,Period1=21</stp>
        <stp>STDDEV</stp>
        <stp>D</stp>
        <stp/>
        <stp>all</stp>
        <stp/>
        <stp/>
        <stp/>
        <stp>T</stp>
        <tr r="Q474" s="1"/>
      </tp>
      <tp>
        <v>4.8008575386999999</v>
        <stp/>
        <stp>StudyData</stp>
        <stp>S.VST</stp>
        <stp>StdDev</stp>
        <stp>InputChoice=Close,Period1=21</stp>
        <stp>STDDEV</stp>
        <stp>D</stp>
        <stp/>
        <stp>all</stp>
        <stp/>
        <stp/>
        <stp/>
        <stp>T</stp>
        <tr r="Q476" s="1"/>
      </tp>
      <tp>
        <v>19.508265786900001</v>
        <stp/>
        <stp>StudyData</stp>
        <stp>S.VLO</stp>
        <stp>StdDev</stp>
        <stp>InputChoice=Close,Period1=21</stp>
        <stp>STDDEV</stp>
        <stp>D</stp>
        <stp/>
        <stp>all</stp>
        <stp/>
        <stp/>
        <stp/>
        <stp>T</stp>
        <tr r="Q469" s="1"/>
      </tp>
      <tp>
        <v>10.6913785811</v>
        <stp/>
        <stp>StudyData</stp>
        <stp>S.VMC</stp>
        <stp>StdDev</stp>
        <stp>InputChoice=Close,Period1=21</stp>
        <stp>STDDEV</stp>
        <stp>D</stp>
        <stp/>
        <stp>all</stp>
        <stp/>
        <stp/>
        <stp/>
        <stp>T</stp>
        <tr r="Q471" s="1"/>
      </tp>
      <tp>
        <v>1.5408515771</v>
        <stp/>
        <stp>StudyData</stp>
        <stp>S.IVZ</stp>
        <stp>StdDev</stp>
        <stp>InputChoice=Close,Period1=21</stp>
        <stp>STDDEV</stp>
        <stp>D</stp>
        <stp/>
        <stp>all</stp>
        <stp/>
        <stp/>
        <stp/>
        <stp>T</stp>
        <tr r="Q258" s="1"/>
      </tp>
      <tp>
        <v>4.6072330493999996</v>
        <stp/>
        <stp>StudyData</stp>
        <stp>S.ITW</stp>
        <stp>StdDev</stp>
        <stp>InputChoice=Close,Period1=21</stp>
        <stp>STDDEV</stp>
        <stp>D</stp>
        <stp/>
        <stp>all</stp>
        <stp/>
        <stp/>
        <stp/>
        <stp>T</stp>
        <tr r="Q257" s="1"/>
      </tp>
      <tp>
        <v>4.6775870283999996</v>
        <stp/>
        <stp>StudyData</stp>
        <stp>S.IRM</stp>
        <stp>StdDev</stp>
        <stp>InputChoice=Close,Period1=21</stp>
        <stp>STDDEV</stp>
        <stp>D</stp>
        <stp/>
        <stp>all</stp>
        <stp/>
        <stp/>
        <stp/>
        <stp>T</stp>
        <tr r="Q254" s="1"/>
      </tp>
      <tp>
        <v>6.5789984349999999</v>
        <stp/>
        <stp>StudyData</stp>
        <stp>S.IQV</stp>
        <stp>StdDev</stp>
        <stp>InputChoice=Close,Period1=21</stp>
        <stp>STDDEV</stp>
        <stp>D</stp>
        <stp/>
        <stp>all</stp>
        <stp/>
        <stp/>
        <stp/>
        <stp>T</stp>
        <tr r="Q252" s="1"/>
      </tp>
      <tp>
        <v>2.6709291614000001</v>
        <stp/>
        <stp>StudyData</stp>
        <stp>S.IFF</stp>
        <stp>StdDev</stp>
        <stp>InputChoice=Close,Period1=21</stp>
        <stp>STDDEV</stp>
        <stp>D</stp>
        <stp/>
        <stp>all</stp>
        <stp/>
        <stp/>
        <stp/>
        <stp>T</stp>
        <tr r="Q246" s="1"/>
      </tp>
      <tp>
        <v>2.6917990848</v>
        <stp/>
        <stp>StudyData</stp>
        <stp>S.IEX</stp>
        <stp>StdDev</stp>
        <stp>InputChoice=Close,Period1=21</stp>
        <stp>STDDEV</stp>
        <stp>D</stp>
        <stp/>
        <stp>all</stp>
        <stp/>
        <stp/>
        <stp/>
        <stp>T</stp>
        <tr r="Q245" s="1"/>
      </tp>
      <tp>
        <v>38.433097508899998</v>
        <stp/>
        <stp>StudyData</stp>
        <stp>S.IBM</stp>
        <stp>StdDev</stp>
        <stp>InputChoice=Close,Period1=21</stp>
        <stp>STDDEV</stp>
        <stp>D</stp>
        <stp/>
        <stp>all</stp>
        <stp/>
        <stp/>
        <stp/>
        <stp>T</stp>
        <tr r="Q242" s="1"/>
      </tp>
      <tp>
        <v>6.9054764162</v>
        <stp/>
        <stp>StudyData</stp>
        <stp>S.ICE</stp>
        <stp>StdDev</stp>
        <stp>InputChoice=Close,Period1=21</stp>
        <stp>STDDEV</stp>
        <stp>D</stp>
        <stp/>
        <stp>all</stp>
        <stp/>
        <stp/>
        <stp/>
        <stp>T</stp>
        <tr r="Q243" s="1"/>
      </tp>
      <tp>
        <v>5.7611138771999997</v>
        <stp/>
        <stp>StudyData</stp>
        <stp>S.HWM</stp>
        <stp>StdDev</stp>
        <stp>InputChoice=Close,Period1=21</stp>
        <stp>STDDEV</stp>
        <stp>D</stp>
        <stp/>
        <stp>all</stp>
        <stp/>
        <stp/>
        <stp/>
        <stp>T</stp>
        <tr r="Q240" s="1"/>
      </tp>
      <tp>
        <v>8.1499069733000002</v>
        <stp/>
        <stp>StudyData</stp>
        <stp>S.HUM</stp>
        <stp>StdDev</stp>
        <stp>InputChoice=Close,Period1=21</stp>
        <stp>STDDEV</stp>
        <stp>D</stp>
        <stp/>
        <stp>all</stp>
        <stp/>
        <stp/>
        <stp/>
        <stp>T</stp>
        <tr r="Q239" s="1"/>
      </tp>
      <tp>
        <v>0.59153476540000005</v>
        <stp/>
        <stp>StudyData</stp>
        <stp>S.HRL</stp>
        <stp>StdDev</stp>
        <stp>InputChoice=Close,Period1=21</stp>
        <stp>STDDEV</stp>
        <stp>D</stp>
        <stp/>
        <stp>all</stp>
        <stp/>
        <stp/>
        <stp/>
        <stp>T</stp>
        <tr r="Q234" s="1"/>
      </tp>
      <tp>
        <v>0.66332940210000002</v>
        <stp/>
        <stp>StudyData</stp>
        <stp>S.HST</stp>
        <stp>StdDev</stp>
        <stp>InputChoice=Close,Period1=21</stp>
        <stp>STDDEV</stp>
        <stp>D</stp>
        <stp/>
        <stp>all</stp>
        <stp/>
        <stp/>
        <stp/>
        <stp>T</stp>
        <tr r="Q236" s="1"/>
      </tp>
      <tp>
        <v>3.3884867759000001</v>
        <stp/>
        <stp>StudyData</stp>
        <stp>S.HSY</stp>
        <stp>StdDev</stp>
        <stp>InputChoice=Close,Period1=21</stp>
        <stp>STDDEV</stp>
        <stp>D</stp>
        <stp/>
        <stp>all</stp>
        <stp/>
        <stp/>
        <stp/>
        <stp>T</stp>
        <tr r="Q237" s="1"/>
      </tp>
      <tp>
        <v>1.1012892877</v>
        <stp/>
        <stp>StudyData</stp>
        <stp>S.HPQ</stp>
        <stp>StdDev</stp>
        <stp>InputChoice=Close,Period1=21</stp>
        <stp>STDDEV</stp>
        <stp>D</stp>
        <stp/>
        <stp>all</stp>
        <stp/>
        <stp/>
        <stp/>
        <stp>T</stp>
        <tr r="Q233" s="1"/>
      </tp>
      <tp>
        <v>2.1587163398000002</v>
        <stp/>
        <stp>StudyData</stp>
        <stp>S.HPE</stp>
        <stp>StdDev</stp>
        <stp>InputChoice=Close,Period1=21</stp>
        <stp>STDDEV</stp>
        <stp>D</stp>
        <stp/>
        <stp>all</stp>
        <stp/>
        <stp/>
        <stp/>
        <stp>T</stp>
        <tr r="Q232" s="1"/>
      </tp>
      <tp>
        <v>6.4827083446999998</v>
        <stp/>
        <stp>StudyData</stp>
        <stp>S.HON</stp>
        <stp>StdDev</stp>
        <stp>InputChoice=Close,Period1=21</stp>
        <stp>STDDEV</stp>
        <stp>D</stp>
        <stp/>
        <stp>all</stp>
        <stp/>
        <stp/>
        <stp/>
        <stp>T</stp>
        <tr r="Q229" s="1"/>
      </tp>
      <tp>
        <v>6.6903229942999998</v>
        <stp/>
        <stp>StudyData</stp>
        <stp>S.HLT</stp>
        <stp>StdDev</stp>
        <stp>InputChoice=Close,Period1=21</stp>
        <stp>STDDEV</stp>
        <stp>D</stp>
        <stp/>
        <stp>all</stp>
        <stp/>
        <stp/>
        <stp/>
        <stp>T</stp>
        <tr r="Q228" s="1"/>
      </tp>
      <tp>
        <v>3.2784287758000001</v>
        <stp/>
        <stp>StudyData</stp>
        <stp>S.HIG</stp>
        <stp>StdDev</stp>
        <stp>InputChoice=Close,Period1=21</stp>
        <stp>STDDEV</stp>
        <stp>D</stp>
        <stp/>
        <stp>all</stp>
        <stp/>
        <stp/>
        <stp/>
        <stp>T</stp>
        <tr r="Q226" s="1"/>
      </tp>
      <tp>
        <v>7.3337616449</v>
        <stp/>
        <stp>StudyData</stp>
        <stp>S.HII</stp>
        <stp>StdDev</stp>
        <stp>InputChoice=Close,Period1=21</stp>
        <stp>STDDEV</stp>
        <stp>D</stp>
        <stp/>
        <stp>all</stp>
        <stp/>
        <stp/>
        <stp/>
        <stp>T</stp>
        <tr r="Q227" s="1"/>
      </tp>
      <tp>
        <v>16.5802328145</v>
        <stp/>
        <stp>StudyData</stp>
        <stp>S.HCA</stp>
        <stp>StdDev</stp>
        <stp>InputChoice=Close,Period1=21</stp>
        <stp>STDDEV</stp>
        <stp>D</stp>
        <stp/>
        <stp>all</stp>
        <stp/>
        <stp/>
        <stp/>
        <stp>T</stp>
        <tr r="Q224" s="1"/>
      </tp>
      <tp>
        <v>3.9833126974000002</v>
        <stp/>
        <stp>StudyData</stp>
        <stp>S.HAS</stp>
        <stp>StdDev</stp>
        <stp>InputChoice=Close,Period1=21</stp>
        <stp>STDDEV</stp>
        <stp>D</stp>
        <stp/>
        <stp>all</stp>
        <stp/>
        <stp/>
        <stp/>
        <stp>T</stp>
        <tr r="Q222" s="1"/>
      </tp>
      <tp>
        <v>0.89669916230000002</v>
        <stp/>
        <stp>StudyData</stp>
        <stp>S.HAL</stp>
        <stp>StdDev</stp>
        <stp>InputChoice=Close,Period1=21</stp>
        <stp>STDDEV</stp>
        <stp>D</stp>
        <stp/>
        <stp>all</stp>
        <stp/>
        <stp/>
        <stp/>
        <stp>T</stp>
        <tr r="Q221" s="1"/>
      </tp>
      <tp>
        <v>2.2581511712000002</v>
        <stp/>
        <stp>StudyData</stp>
        <stp>S.KMB</stp>
        <stp>StdDev</stp>
        <stp>InputChoice=Close,Period1=21</stp>
        <stp>STDDEV</stp>
        <stp>D</stp>
        <stp/>
        <stp>all</stp>
        <stp/>
        <stp/>
        <stp/>
        <stp>T</stp>
        <tr r="Q273" s="1"/>
      </tp>
      <tp>
        <v>0.37011734369999999</v>
        <stp/>
        <stp>StudyData</stp>
        <stp>S.KMI</stp>
        <stp>StdDev</stp>
        <stp>InputChoice=Close,Period1=21</stp>
        <stp>STDDEV</stp>
        <stp>D</stp>
        <stp/>
        <stp>all</stp>
        <stp/>
        <stp/>
        <stp/>
        <stp>T</stp>
        <tr r="Q274" s="1"/>
      </tp>
      <tp>
        <v>3.4377095153999999</v>
        <stp/>
        <stp>StudyData</stp>
        <stp>S.KKR</stp>
        <stp>StdDev</stp>
        <stp>InputChoice=Close,Period1=21</stp>
        <stp>STDDEV</stp>
        <stp>D</stp>
        <stp/>
        <stp>all</stp>
        <stp/>
        <stp/>
        <stp/>
        <stp>T</stp>
        <tr r="Q271" s="1"/>
      </tp>
      <tp>
        <v>0.76520327649999997</v>
        <stp/>
        <stp>StudyData</stp>
        <stp>S.KHC</stp>
        <stp>StdDev</stp>
        <stp>InputChoice=Close,Period1=21</stp>
        <stp>STDDEV</stp>
        <stp>D</stp>
        <stp/>
        <stp>all</stp>
        <stp/>
        <stp/>
        <stp/>
        <stp>T</stp>
        <tr r="Q269" s="1"/>
      </tp>
      <tp>
        <v>0.44937648920000001</v>
        <stp/>
        <stp>StudyData</stp>
        <stp>S.KIM</stp>
        <stp>StdDev</stp>
        <stp>InputChoice=Close,Period1=21</stp>
        <stp>STDDEV</stp>
        <stp>D</stp>
        <stp/>
        <stp>all</stp>
        <stp/>
        <stp/>
        <stp/>
        <stp>T</stp>
        <tr r="Q270" s="1"/>
      </tp>
      <tp>
        <v>1.2405205184000001</v>
        <stp/>
        <stp>StudyData</stp>
        <stp>S.KDP</stp>
        <stp>StdDev</stp>
        <stp>InputChoice=Close,Period1=21</stp>
        <stp>STDDEV</stp>
        <stp>D</stp>
        <stp/>
        <stp>all</stp>
        <stp/>
        <stp/>
        <stp/>
        <stp>T</stp>
        <tr r="Q266" s="1"/>
      </tp>
      <tp>
        <v>0.30907806729999998</v>
        <stp/>
        <stp>StudyData</stp>
        <stp>S.KEY</stp>
        <stp>StdDev</stp>
        <stp>InputChoice=Close,Period1=21</stp>
        <stp>STDDEV</stp>
        <stp>D</stp>
        <stp/>
        <stp>all</stp>
        <stp/>
        <stp/>
        <stp/>
        <stp>T</stp>
        <tr r="Q267" s="1"/>
      </tp>
      <tp>
        <v>7.0378019463000001</v>
        <stp/>
        <stp>StudyData</stp>
        <stp>S.JPM</stp>
        <stp>StdDev</stp>
        <stp>InputChoice=Close,Period1=21</stp>
        <stp>STDDEV</stp>
        <stp>D</stp>
        <stp/>
        <stp>all</stp>
        <stp/>
        <stp/>
        <stp/>
        <stp>T</stp>
        <tr r="Q265" s="1"/>
      </tp>
      <tp>
        <v>5.6563113866999997</v>
        <stp/>
        <stp>StudyData</stp>
        <stp>S.JNJ</stp>
        <stp>StdDev</stp>
        <stp>InputChoice=Close,Period1=21</stp>
        <stp>STDDEV</stp>
        <stp>D</stp>
        <stp/>
        <stp>all</stp>
        <stp/>
        <stp/>
        <stp/>
        <stp>T</stp>
        <tr r="Q264" s="1"/>
      </tp>
      <tp>
        <v>24.502376227999999</v>
        <stp/>
        <stp>StudyData</stp>
        <stp>S.JBL</stp>
        <stp>StdDev</stp>
        <stp>InputChoice=Close,Period1=21</stp>
        <stp>STDDEV</stp>
        <stp>D</stp>
        <stp/>
        <stp>all</stp>
        <stp/>
        <stp/>
        <stp/>
        <stp>T</stp>
        <tr r="Q261" s="1"/>
      </tp>
      <tp>
        <v>2.0646514203000002</v>
        <stp/>
        <stp>StudyData</stp>
        <stp>S.JCI</stp>
        <stp>StdDev</stp>
        <stp>InputChoice=Close,Period1=21</stp>
        <stp>STDDEV</stp>
        <stp>D</stp>
        <stp/>
        <stp>all</stp>
        <stp/>
        <stp/>
        <stp/>
        <stp>T</stp>
        <tr r="Q262" s="1"/>
      </tp>
      <tp>
        <v>25.1173121675</v>
        <stp/>
        <stp>StudyData</stp>
        <stp>S.MTD</stp>
        <stp>StdDev</stp>
        <stp>InputChoice=Close,Period1=21</stp>
        <stp>STDDEV</stp>
        <stp>D</stp>
        <stp/>
        <stp>all</stp>
        <stp/>
        <stp/>
        <stp/>
        <stp>T</stp>
        <tr r="Q326" s="1"/>
      </tp>
      <tp>
        <v>5.4468270735999997</v>
        <stp/>
        <stp>StudyData</stp>
        <stp>S.MTB</stp>
        <stp>StdDev</stp>
        <stp>InputChoice=Close,Period1=21</stp>
        <stp>STDDEV</stp>
        <stp>D</stp>
        <stp/>
        <stp>all</stp>
        <stp/>
        <stp/>
        <stp/>
        <stp>T</stp>
        <tr r="Q325" s="1"/>
      </tp>
      <tp>
        <v>2.5474461891</v>
        <stp/>
        <stp>StudyData</stp>
        <stp>S.MRK</stp>
        <stp>StdDev</stp>
        <stp>InputChoice=Close,Period1=21</stp>
        <stp>STDDEV</stp>
        <stp>D</stp>
        <stp/>
        <stp>all</stp>
        <stp/>
        <stp/>
        <stp/>
        <stp>T</stp>
        <tr r="Q317" s="1"/>
      </tp>
      <tp>
        <v>7.3065032382000004</v>
        <stp/>
        <stp>StudyData</stp>
        <stp>S.MSI</stp>
        <stp>StdDev</stp>
        <stp>InputChoice=Close,Period1=21</stp>
        <stp>STDDEV</stp>
        <stp>D</stp>
        <stp/>
        <stp>all</stp>
        <stp/>
        <stp/>
        <stp/>
        <stp>T</stp>
        <tr r="Q324" s="1"/>
      </tp>
      <tp>
        <v>22.941611699999999</v>
        <stp/>
        <stp>StudyData</stp>
        <stp>S.MPC</stp>
        <stp>StdDev</stp>
        <stp>InputChoice=Close,Period1=21</stp>
        <stp>STDDEV</stp>
        <stp>D</stp>
        <stp/>
        <stp>all</stp>
        <stp/>
        <stp/>
        <stp/>
        <stp>T</stp>
        <tr r="Q315" s="1"/>
      </tp>
      <tp>
        <v>0.70755527500000004</v>
        <stp/>
        <stp>StudyData</stp>
        <stp>S.MOS</stp>
        <stp>StdDev</stp>
        <stp>InputChoice=Close,Period1=21</stp>
        <stp>STDDEV</stp>
        <stp>D</stp>
        <stp/>
        <stp>all</stp>
        <stp/>
        <stp/>
        <stp/>
        <stp>T</stp>
        <tr r="Q314" s="1"/>
      </tp>
      <tp>
        <v>21.364710110299999</v>
        <stp/>
        <stp>StudyData</stp>
        <stp>S.MLM</stp>
        <stp>StdDev</stp>
        <stp>InputChoice=Close,Period1=21</stp>
        <stp>STDDEV</stp>
        <stp>D</stp>
        <stp/>
        <stp>all</stp>
        <stp/>
        <stp/>
        <stp/>
        <stp>T</stp>
        <tr r="Q310" s="1"/>
      </tp>
      <tp>
        <v>5.2331949806000004</v>
        <stp/>
        <stp>StudyData</stp>
        <stp>S.MMM</stp>
        <stp>StdDev</stp>
        <stp>InputChoice=Close,Period1=21</stp>
        <stp>STDDEV</stp>
        <stp>D</stp>
        <stp/>
        <stp>all</stp>
        <stp/>
        <stp/>
        <stp/>
        <stp>T</stp>
        <tr r="Q311" s="1"/>
      </tp>
      <tp>
        <v>1.2435216250000001</v>
        <stp/>
        <stp>StudyData</stp>
        <stp>S.MKC</stp>
        <stp>StdDev</stp>
        <stp>InputChoice=Close,Period1=21</stp>
        <stp>STDDEV</stp>
        <stp>D</stp>
        <stp/>
        <stp>all</stp>
        <stp/>
        <stp/>
        <stp/>
        <stp>T</stp>
        <tr r="Q309" s="1"/>
      </tp>
      <tp>
        <v>1.0857543852</v>
        <stp/>
        <stp>StudyData</stp>
        <stp>S.MGM</stp>
        <stp>StdDev</stp>
        <stp>InputChoice=Close,Period1=21</stp>
        <stp>STDDEV</stp>
        <stp>D</stp>
        <stp/>
        <stp>all</stp>
        <stp/>
        <stp/>
        <stp/>
        <stp>T</stp>
        <tr r="Q308" s="1"/>
      </tp>
      <tp>
        <v>1.6206483682999999</v>
        <stp/>
        <stp>StudyData</stp>
        <stp>S.MDT</stp>
        <stp>StdDev</stp>
        <stp>InputChoice=Close,Period1=21</stp>
        <stp>STDDEV</stp>
        <stp>D</stp>
        <stp/>
        <stp>all</stp>
        <stp/>
        <stp/>
        <stp/>
        <stp>T</stp>
        <tr r="Q305" s="1"/>
      </tp>
      <tp>
        <v>3.1175721700999999</v>
        <stp/>
        <stp>StudyData</stp>
        <stp>S.MET</stp>
        <stp>StdDev</stp>
        <stp>InputChoice=Close,Period1=21</stp>
        <stp>STDDEV</stp>
        <stp>D</stp>
        <stp/>
        <stp>all</stp>
        <stp/>
        <stp/>
        <stp/>
        <stp>T</stp>
        <tr r="Q306" s="1"/>
      </tp>
      <tp>
        <v>5.8858594911999997</v>
        <stp/>
        <stp>StudyData</stp>
        <stp>S.MCD</stp>
        <stp>StdDev</stp>
        <stp>InputChoice=Close,Period1=21</stp>
        <stp>STDDEV</stp>
        <stp>D</stp>
        <stp/>
        <stp>all</stp>
        <stp/>
        <stp/>
        <stp/>
        <stp>T</stp>
        <tr r="Q300" s="1"/>
      </tp>
      <tp>
        <v>21.138624651400001</v>
        <stp/>
        <stp>StudyData</stp>
        <stp>S.MCO</stp>
        <stp>StdDev</stp>
        <stp>InputChoice=Close,Period1=21</stp>
        <stp>STDDEV</stp>
        <stp>D</stp>
        <stp/>
        <stp>all</stp>
        <stp/>
        <stp/>
        <stp/>
        <stp>T</stp>
        <tr r="Q303" s="1"/>
      </tp>
      <tp>
        <v>28.585487088899999</v>
        <stp/>
        <stp>StudyData</stp>
        <stp>S.MCK</stp>
        <stp>StdDev</stp>
        <stp>InputChoice=Close,Period1=21</stp>
        <stp>STDDEV</stp>
        <stp>D</stp>
        <stp/>
        <stp>all</stp>
        <stp/>
        <stp/>
        <stp/>
        <stp>T</stp>
        <tr r="Q302" s="1"/>
      </tp>
      <tp>
        <v>5.1710145849</v>
        <stp/>
        <stp>StudyData</stp>
        <stp>S.MAR</stp>
        <stp>StdDev</stp>
        <stp>InputChoice=Close,Period1=21</stp>
        <stp>STDDEV</stp>
        <stp>D</stp>
        <stp/>
        <stp>all</stp>
        <stp/>
        <stp/>
        <stp/>
        <stp>T</stp>
        <tr r="Q298" s="1"/>
      </tp>
      <tp>
        <v>1.8821710337999999</v>
        <stp/>
        <stp>StudyData</stp>
        <stp>S.MAS</stp>
        <stp>StdDev</stp>
        <stp>InputChoice=Close,Period1=21</stp>
        <stp>STDDEV</stp>
        <stp>D</stp>
        <stp/>
        <stp>all</stp>
        <stp/>
        <stp/>
        <stp/>
        <stp>T</stp>
        <tr r="Q299" s="1"/>
      </tp>
      <tp>
        <v>3.4761517937000002</v>
        <stp/>
        <stp>StudyData</stp>
        <stp>S.MAA</stp>
        <stp>StdDev</stp>
        <stp>InputChoice=Close,Period1=21</stp>
        <stp>STDDEV</stp>
        <stp>D</stp>
        <stp/>
        <stp>all</stp>
        <stp/>
        <stp/>
        <stp/>
        <stp>T</stp>
        <tr r="Q297" s="1"/>
      </tp>
      <tp>
        <v>2.8764867396999998</v>
        <stp/>
        <stp>StudyData</stp>
        <stp>S.LYV</stp>
        <stp>StdDev</stp>
        <stp>InputChoice=Close,Period1=21</stp>
        <stp>STDDEV</stp>
        <stp>D</stp>
        <stp/>
        <stp>all</stp>
        <stp/>
        <stp/>
        <stp/>
        <stp>T</stp>
        <tr r="Q295" s="1"/>
      </tp>
      <tp>
        <v>3.0574737989999998</v>
        <stp/>
        <stp>StudyData</stp>
        <stp>S.LYB</stp>
        <stp>StdDev</stp>
        <stp>InputChoice=Close,Period1=21</stp>
        <stp>STDDEV</stp>
        <stp>D</stp>
        <stp/>
        <stp>all</stp>
        <stp/>
        <stp/>
        <stp/>
        <stp>T</stp>
        <tr r="Q294" s="1"/>
      </tp>
      <tp>
        <v>0.61514594619999996</v>
        <stp/>
        <stp>StudyData</stp>
        <stp>S.LVS</stp>
        <stp>StdDev</stp>
        <stp>InputChoice=Close,Period1=21</stp>
        <stp>STDDEV</stp>
        <stp>D</stp>
        <stp/>
        <stp>all</stp>
        <stp/>
        <stp/>
        <stp/>
        <stp>T</stp>
        <tr r="Q293" s="1"/>
      </tp>
      <tp>
        <v>1.9339709247000001</v>
        <stp/>
        <stp>StudyData</stp>
        <stp>S.LUV</stp>
        <stp>StdDev</stp>
        <stp>InputChoice=Close,Period1=21</stp>
        <stp>STDDEV</stp>
        <stp>D</stp>
        <stp/>
        <stp>all</stp>
        <stp/>
        <stp/>
        <stp/>
        <stp>T</stp>
        <tr r="Q292" s="1"/>
      </tp>
      <tp>
        <v>1.2725203088999999</v>
        <stp/>
        <stp>StudyData</stp>
        <stp>S.LNT</stp>
        <stp>StdDev</stp>
        <stp>InputChoice=Close,Period1=21</stp>
        <stp>STDDEV</stp>
        <stp>D</stp>
        <stp/>
        <stp>all</stp>
        <stp/>
        <stp/>
        <stp/>
        <stp>T</stp>
        <tr r="Q288" s="1"/>
      </tp>
      <tp>
        <v>7.5912037651000004</v>
        <stp/>
        <stp>StudyData</stp>
        <stp>S.LOW</stp>
        <stp>StdDev</stp>
        <stp>InputChoice=Close,Period1=21</stp>
        <stp>STDDEV</stp>
        <stp>D</stp>
        <stp/>
        <stp>all</stp>
        <stp/>
        <stp/>
        <stp/>
        <stp>T</stp>
        <tr r="Q289" s="1"/>
      </tp>
      <tp>
        <v>27.500266574699999</v>
        <stp/>
        <stp>StudyData</stp>
        <stp>S.LLY</stp>
        <stp>StdDev</stp>
        <stp>InputChoice=Close,Period1=21</stp>
        <stp>STDDEV</stp>
        <stp>D</stp>
        <stp/>
        <stp>all</stp>
        <stp/>
        <stp/>
        <stp/>
        <stp>T</stp>
        <tr r="Q286" s="1"/>
      </tp>
      <tp>
        <v>20.3683955644</v>
        <stp/>
        <stp>StudyData</stp>
        <stp>S.LMT</stp>
        <stp>StdDev</stp>
        <stp>InputChoice=Close,Period1=21</stp>
        <stp>STDDEV</stp>
        <stp>D</stp>
        <stp/>
        <stp>all</stp>
        <stp/>
        <stp/>
        <stp/>
        <stp>T</stp>
        <tr r="Q287" s="1"/>
      </tp>
      <tp>
        <v>6.4997020340000002</v>
        <stp/>
        <stp>StudyData</stp>
        <stp>S.LHX</stp>
        <stp>StdDev</stp>
        <stp>InputChoice=Close,Period1=21</stp>
        <stp>STDDEV</stp>
        <stp>D</stp>
        <stp/>
        <stp>all</stp>
        <stp/>
        <stp/>
        <stp/>
        <stp>T</stp>
        <tr r="Q282" s="1"/>
      </tp>
      <tp>
        <v>11.1976884965</v>
        <stp/>
        <stp>StudyData</stp>
        <stp>S.LIN</stp>
        <stp>StdDev</stp>
        <stp>InputChoice=Close,Period1=21</stp>
        <stp>STDDEV</stp>
        <stp>D</stp>
        <stp/>
        <stp>all</stp>
        <stp/>
        <stp/>
        <stp/>
        <stp>T</stp>
        <tr r="Q284" s="1"/>
      </tp>
      <tp>
        <v>14.362701127299999</v>
        <stp/>
        <stp>StudyData</stp>
        <stp>S.LII</stp>
        <stp>StdDev</stp>
        <stp>InputChoice=Close,Period1=21</stp>
        <stp>STDDEV</stp>
        <stp>D</stp>
        <stp/>
        <stp>all</stp>
        <stp/>
        <stp/>
        <stp/>
        <stp>T</stp>
        <tr r="Q283" s="1"/>
      </tp>
      <tp>
        <v>3.5302605044000002</v>
        <stp/>
        <stp>StudyData</stp>
        <stp>S.LEN</stp>
        <stp>StdDev</stp>
        <stp>InputChoice=Close,Period1=21</stp>
        <stp>STDDEV</stp>
        <stp>D</stp>
        <stp/>
        <stp>all</stp>
        <stp/>
        <stp/>
        <stp/>
        <stp>T</stp>
        <tr r="Q280" s="1"/>
      </tp>
      <tp>
        <v>3.0595231795000002</v>
        <stp/>
        <stp>StudyData</stp>
        <stp>S.OXY</stp>
        <stp>StdDev</stp>
        <stp>InputChoice=Close,Period1=21</stp>
        <stp>STDDEV</stp>
        <stp>D</stp>
        <stp/>
        <stp>all</stp>
        <stp/>
        <stp/>
        <stp/>
        <stp>T</stp>
        <tr r="Q356" s="1"/>
      </tp>
      <tp>
        <v>3.2460426980000001</v>
        <stp/>
        <stp>StudyData</stp>
        <stp>S.OMC</stp>
        <stp>StdDev</stp>
        <stp>InputChoice=Close,Period1=21</stp>
        <stp>STDDEV</stp>
        <stp>D</stp>
        <stp/>
        <stp>all</stp>
        <stp/>
        <stp/>
        <stp/>
        <stp>T</stp>
        <tr r="Q351" s="1"/>
      </tp>
      <tp>
        <v>2.2585375438000002</v>
        <stp/>
        <stp>StudyData</stp>
        <stp>S.OKE</stp>
        <stp>StdDev</stp>
        <stp>InputChoice=Close,Period1=21</stp>
        <stp>STDDEV</stp>
        <stp>D</stp>
        <stp/>
        <stp>all</stp>
        <stp/>
        <stp/>
        <stp/>
        <stp>T</stp>
        <tr r="Q350" s="1"/>
      </tp>
      <tp>
        <v>189.3556512392</v>
        <stp/>
        <stp>StudyData</stp>
        <stp>S.NVR</stp>
        <stp>StdDev</stp>
        <stp>InputChoice=Close,Period1=21</stp>
        <stp>STDDEV</stp>
        <stp>D</stp>
        <stp/>
        <stp>all</stp>
        <stp/>
        <stp/>
        <stp/>
        <stp>T</stp>
        <tr r="Q344" s="1"/>
      </tp>
      <tp>
        <v>1.2883544322</v>
        <stp/>
        <stp>StudyData</stp>
        <stp>S.NWS</stp>
        <stp>StdDev</stp>
        <stp>InputChoice=Close,Period1=21</stp>
        <stp>STDDEV</stp>
        <stp>D</stp>
        <stp/>
        <stp>all</stp>
        <stp/>
        <stp/>
        <stp/>
        <stp>T</stp>
        <tr r="Q345" s="1"/>
      </tp>
      <tp>
        <v>8.0969003896</v>
        <stp/>
        <stp>StudyData</stp>
        <stp>S.NUE</stp>
        <stp>StdDev</stp>
        <stp>InputChoice=Close,Period1=21</stp>
        <stp>STDDEV</stp>
        <stp>D</stp>
        <stp/>
        <stp>all</stp>
        <stp/>
        <stp/>
        <stp/>
        <stp>T</stp>
        <tr r="Q342" s="1"/>
      </tp>
      <tp>
        <v>5.4532872608999998</v>
        <stp/>
        <stp>StudyData</stp>
        <stp>S.NRG</stp>
        <stp>StdDev</stp>
        <stp>InputChoice=Close,Period1=21</stp>
        <stp>STDDEV</stp>
        <stp>D</stp>
        <stp/>
        <stp>all</stp>
        <stp/>
        <stp/>
        <stp/>
        <stp>T</stp>
        <tr r="Q338" s="1"/>
      </tp>
      <tp>
        <v>10.4721808994</v>
        <stp/>
        <stp>StudyData</stp>
        <stp>S.NSC</stp>
        <stp>StdDev</stp>
        <stp>InputChoice=Close,Period1=21</stp>
        <stp>STDDEV</stp>
        <stp>D</stp>
        <stp/>
        <stp>all</stp>
        <stp/>
        <stp/>
        <stp/>
        <stp>T</stp>
        <tr r="Q339" s="1"/>
      </tp>
      <tp>
        <v>5.7112192169</v>
        <stp/>
        <stp>StudyData</stp>
        <stp>S.NOW</stp>
        <stp>StdDev</stp>
        <stp>InputChoice=Close,Period1=21</stp>
        <stp>STDDEV</stp>
        <stp>D</stp>
        <stp/>
        <stp>all</stp>
        <stp/>
        <stp/>
        <stp/>
        <stp>T</stp>
        <tr r="Q337" s="1"/>
      </tp>
      <tp>
        <v>16.266658163300001</v>
        <stp/>
        <stp>StudyData</stp>
        <stp>S.NOC</stp>
        <stp>StdDev</stp>
        <stp>InputChoice=Close,Period1=21</stp>
        <stp>STDDEV</stp>
        <stp>D</stp>
        <stp/>
        <stp>all</stp>
        <stp/>
        <stp/>
        <stp/>
        <stp>T</stp>
        <tr r="Q336" s="1"/>
      </tp>
      <tp>
        <v>1.142512448</v>
        <stp/>
        <stp>StudyData</stp>
        <stp>S.NKE</stp>
        <stp>StdDev</stp>
        <stp>InputChoice=Close,Period1=21</stp>
        <stp>STDDEV</stp>
        <stp>D</stp>
        <stp/>
        <stp>all</stp>
        <stp/>
        <stp/>
        <stp/>
        <stp>T</stp>
        <tr r="Q335" s="1"/>
      </tp>
      <tp>
        <v>0.89745445000000001</v>
        <stp/>
        <stp>StudyData</stp>
        <stp>S.NEE</stp>
        <stp>StdDev</stp>
        <stp>InputChoice=Close,Period1=21</stp>
        <stp>STDDEV</stp>
        <stp>D</stp>
        <stp/>
        <stp>all</stp>
        <stp/>
        <stp/>
        <stp/>
        <stp>T</stp>
        <tr r="Q331" s="1"/>
      </tp>
      <tp>
        <v>2.1744781218</v>
        <stp/>
        <stp>StudyData</stp>
        <stp>S.NEM</stp>
        <stp>StdDev</stp>
        <stp>InputChoice=Close,Period1=21</stp>
        <stp>STDDEV</stp>
        <stp>D</stp>
        <stp/>
        <stp>all</stp>
        <stp/>
        <stp/>
        <stp/>
        <stp>T</stp>
        <tr r="Q332" s="1"/>
      </tp>
      <tp>
        <v>79.394035214599995</v>
        <stp/>
        <stp>StudyData</stp>
        <stp>S.AZO</stp>
        <stp>StdDev</stp>
        <stp>InputChoice=Close,Period1=21</stp>
        <stp>STDDEV</stp>
        <stp>D</stp>
        <stp/>
        <stp>all</stp>
        <stp/>
        <stp/>
        <stp/>
        <stp>T</stp>
        <tr r="Q52" s="1"/>
      </tp>
      <tp>
        <v>8.3092923422999991</v>
        <stp/>
        <stp>StudyData</stp>
        <stp>S.AXP</stp>
        <stp>StdDev</stp>
        <stp>InputChoice=Close,Period1=21</stp>
        <stp>STDDEV</stp>
        <stp>D</stp>
        <stp/>
        <stp>all</stp>
        <stp/>
        <stp/>
        <stp/>
        <stp>T</stp>
        <tr r="Q51" s="1"/>
      </tp>
      <tp>
        <v>3.4634040769999999</v>
        <stp/>
        <stp>StudyData</stp>
        <stp>S.AVY</stp>
        <stp>StdDev</stp>
        <stp>InputChoice=Close,Period1=21</stp>
        <stp>STDDEV</stp>
        <stp>D</stp>
        <stp/>
        <stp>all</stp>
        <stp/>
        <stp/>
        <stp/>
        <stp>T</stp>
        <tr r="Q48" s="1"/>
      </tp>
      <tp>
        <v>2.3339043033000002</v>
        <stp/>
        <stp>StudyData</stp>
        <stp>S.AVB</stp>
        <stp>StdDev</stp>
        <stp>InputChoice=Close,Period1=21</stp>
        <stp>STDDEV</stp>
        <stp>D</stp>
        <stp/>
        <stp>all</stp>
        <stp/>
        <stp/>
        <stp/>
        <stp>T</stp>
        <tr r="Q46" s="1"/>
      </tp>
      <tp>
        <v>1.8809330921</v>
        <stp/>
        <stp>StudyData</stp>
        <stp>S.AWK</stp>
        <stp>StdDev</stp>
        <stp>InputChoice=Close,Period1=21</stp>
        <stp>STDDEV</stp>
        <stp>D</stp>
        <stp/>
        <stp>all</stp>
        <stp/>
        <stp/>
        <stp/>
        <stp>T</stp>
        <tr r="Q49" s="1"/>
      </tp>
      <tp>
        <v>2.0572013881000002</v>
        <stp/>
        <stp>StudyData</stp>
        <stp>S.ATO</stp>
        <stp>StdDev</stp>
        <stp>InputChoice=Close,Period1=21</stp>
        <stp>STDDEV</stp>
        <stp>D</stp>
        <stp/>
        <stp>all</stp>
        <stp/>
        <stp/>
        <stp/>
        <stp>T</stp>
        <tr r="Q45" s="1"/>
      </tp>
      <tp>
        <v>2.2890158695</v>
        <stp/>
        <stp>StudyData</stp>
        <stp>S.ARE</stp>
        <stp>StdDev</stp>
        <stp>InputChoice=Close,Period1=21</stp>
        <stp>STDDEV</stp>
        <stp>D</stp>
        <stp/>
        <stp>all</stp>
        <stp/>
        <stp/>
        <stp/>
        <stp>T</stp>
        <tr r="Q43" s="1"/>
      </tp>
      <tp>
        <v>50.757168446999998</v>
        <stp/>
        <stp>StudyData</stp>
        <stp>S.APP</stp>
        <stp>StdDev</stp>
        <stp>InputChoice=Close,Period1=21</stp>
        <stp>STDDEV</stp>
        <stp>D</stp>
        <stp/>
        <stp>all</stp>
        <stp/>
        <stp/>
        <stp/>
        <stp>T</stp>
        <tr r="Q41" s="1"/>
      </tp>
      <tp>
        <v>9.6770467140999994</v>
        <stp/>
        <stp>StudyData</stp>
        <stp>S.APD</stp>
        <stp>StdDev</stp>
        <stp>InputChoice=Close,Period1=21</stp>
        <stp>STDDEV</stp>
        <stp>D</stp>
        <stp/>
        <stp>all</stp>
        <stp/>
        <stp/>
        <stp/>
        <stp>T</stp>
        <tr r="Q38" s="1"/>
      </tp>
      <tp>
        <v>1.3283775247</v>
        <stp/>
        <stp>StudyData</stp>
        <stp>S.APA</stp>
        <stp>StdDev</stp>
        <stp>InputChoice=Close,Period1=21</stp>
        <stp>STDDEV</stp>
        <stp>D</stp>
        <stp/>
        <stp>all</stp>
        <stp/>
        <stp/>
        <stp/>
        <stp>T</stp>
        <tr r="Q37" s="1"/>
      </tp>
      <tp>
        <v>1.8893627524000001</v>
        <stp/>
        <stp>StudyData</stp>
        <stp>S.APO</stp>
        <stp>StdDev</stp>
        <stp>InputChoice=Close,Period1=21</stp>
        <stp>STDDEV</stp>
        <stp>D</stp>
        <stp/>
        <stp>all</stp>
        <stp/>
        <stp/>
        <stp/>
        <stp>T</stp>
        <tr r="Q40" s="1"/>
      </tp>
      <tp>
        <v>6.5022981111</v>
        <stp/>
        <stp>StudyData</stp>
        <stp>S.APH</stp>
        <stp>StdDev</stp>
        <stp>InputChoice=Close,Period1=21</stp>
        <stp>STDDEV</stp>
        <stp>D</stp>
        <stp/>
        <stp>all</stp>
        <stp/>
        <stp/>
        <stp/>
        <stp>T</stp>
        <tr r="Q39" s="1"/>
      </tp>
      <tp>
        <v>1.2968507117999999</v>
        <stp/>
        <stp>StudyData</stp>
        <stp>S.AOS</stp>
        <stp>StdDev</stp>
        <stp>InputChoice=Close,Period1=21</stp>
        <stp>STDDEV</stp>
        <stp>D</stp>
        <stp/>
        <stp>all</stp>
        <stp/>
        <stp/>
        <stp/>
        <stp>T</stp>
        <tr r="Q36" s="1"/>
      </tp>
      <tp>
        <v>14.112880689700001</v>
        <stp/>
        <stp>StudyData</stp>
        <stp>S.AON</stp>
        <stp>StdDev</stp>
        <stp>InputChoice=Close,Period1=21</stp>
        <stp>STDDEV</stp>
        <stp>D</stp>
        <stp/>
        <stp>all</stp>
        <stp/>
        <stp/>
        <stp/>
        <stp>T</stp>
        <tr r="Q35" s="1"/>
      </tp>
      <tp>
        <v>7.3083001302000001</v>
        <stp/>
        <stp>StudyData</stp>
        <stp>S.ALB</stp>
        <stp>StdDev</stp>
        <stp>InputChoice=Close,Period1=21</stp>
        <stp>STDDEV</stp>
        <stp>D</stp>
        <stp/>
        <stp>all</stp>
        <stp/>
        <stp/>
        <stp/>
        <stp>T</stp>
        <tr r="Q22" s="1"/>
      </tp>
      <tp>
        <v>6.8553649481000001</v>
        <stp/>
        <stp>StudyData</stp>
        <stp>S.ALL</stp>
        <stp>StdDev</stp>
        <stp>InputChoice=Close,Period1=21</stp>
        <stp>STDDEV</stp>
        <stp>D</stp>
        <stp/>
        <stp>all</stp>
        <stp/>
        <stp/>
        <stp/>
        <stp>T</stp>
        <tr r="Q24" s="1"/>
      </tp>
      <tp>
        <v>2.8883376415000002</v>
        <stp/>
        <stp>StudyData</stp>
        <stp>S.AMT</stp>
        <stp>StdDev</stp>
        <stp>InputChoice=Close,Period1=21</stp>
        <stp>STDDEV</stp>
        <stp>D</stp>
        <stp/>
        <stp>all</stp>
        <stp/>
        <stp/>
        <stp/>
        <stp>T</stp>
        <tr r="Q32" s="1"/>
      </tp>
      <tp>
        <v>27.913730786799999</v>
        <stp/>
        <stp>StudyData</stp>
        <stp>S.AMP</stp>
        <stp>StdDev</stp>
        <stp>InputChoice=Close,Period1=21</stp>
        <stp>STDDEV</stp>
        <stp>D</stp>
        <stp/>
        <stp>all</stp>
        <stp/>
        <stp/>
        <stp/>
        <stp>T</stp>
        <tr r="Q31" s="1"/>
      </tp>
      <tp>
        <v>20.3043060344</v>
        <stp/>
        <stp>StudyData</stp>
        <stp>S.AMD</stp>
        <stp>StdDev</stp>
        <stp>InputChoice=Close,Period1=21</stp>
        <stp>STDDEV</stp>
        <stp>D</stp>
        <stp/>
        <stp>all</stp>
        <stp/>
        <stp/>
        <stp/>
        <stp>T</stp>
        <tr r="Q28" s="1"/>
      </tp>
      <tp>
        <v>3.1993699067999999</v>
        <stp/>
        <stp>StudyData</stp>
        <stp>S.AME</stp>
        <stp>StdDev</stp>
        <stp>InputChoice=Close,Period1=21</stp>
        <stp>STDDEV</stp>
        <stp>D</stp>
        <stp/>
        <stp>all</stp>
        <stp/>
        <stp/>
        <stp/>
        <stp>T</stp>
        <tr r="Q29" s="1"/>
      </tp>
      <tp>
        <v>11.469382252400001</v>
        <stp/>
        <stp>StudyData</stp>
        <stp>S.AJG</stp>
        <stp>StdDev</stp>
        <stp>InputChoice=Close,Period1=21</stp>
        <stp>STDDEV</stp>
        <stp>D</stp>
        <stp/>
        <stp>all</stp>
        <stp/>
        <stp/>
        <stp/>
        <stp>T</stp>
        <tr r="Q20" s="1"/>
      </tp>
      <tp>
        <v>5.1312672757</v>
        <stp/>
        <stp>StudyData</stp>
        <stp>S.AIZ</stp>
        <stp>StdDev</stp>
        <stp>InputChoice=Close,Period1=21</stp>
        <stp>STDDEV</stp>
        <stp>D</stp>
        <stp/>
        <stp>all</stp>
        <stp/>
        <stp/>
        <stp/>
        <stp>T</stp>
        <tr r="Q19" s="1"/>
      </tp>
      <tp>
        <v>1.9686676088999999</v>
        <stp/>
        <stp>StudyData</stp>
        <stp>S.AIG</stp>
        <stp>StdDev</stp>
        <stp>InputChoice=Close,Period1=21</stp>
        <stp>STDDEV</stp>
        <stp>D</stp>
        <stp/>
        <stp>all</stp>
        <stp/>
        <stp/>
        <stp/>
        <stp>T</stp>
        <tr r="Q18" s="1"/>
      </tp>
      <tp>
        <v>2.1645047299</v>
        <stp/>
        <stp>StudyData</stp>
        <stp>S.AFL</stp>
        <stp>StdDev</stp>
        <stp>InputChoice=Close,Period1=21</stp>
        <stp>STDDEV</stp>
        <stp>D</stp>
        <stp/>
        <stp>all</stp>
        <stp/>
        <stp/>
        <stp/>
        <stp>T</stp>
        <tr r="Q17" s="1"/>
      </tp>
      <tp>
        <v>10.8005849132</v>
        <stp/>
        <stp>StudyData</stp>
        <stp>S.ADP</stp>
        <stp>StdDev</stp>
        <stp>InputChoice=Close,Period1=21</stp>
        <stp>STDDEV</stp>
        <stp>D</stp>
        <stp/>
        <stp>all</stp>
        <stp/>
        <stp/>
        <stp/>
        <stp>T</stp>
        <tr r="Q12" s="1"/>
      </tp>
      <tp>
        <v>3.8353861406999998</v>
        <stp/>
        <stp>StudyData</stp>
        <stp>S.ADM</stp>
        <stp>StdDev</stp>
        <stp>InputChoice=Close,Period1=21</stp>
        <stp>STDDEV</stp>
        <stp>D</stp>
        <stp/>
        <stp>all</stp>
        <stp/>
        <stp/>
        <stp/>
        <stp>T</stp>
        <tr r="Q11" s="1"/>
      </tp>
      <tp>
        <v>10.005933908399999</v>
        <stp/>
        <stp>StudyData</stp>
        <stp>S.ADI</stp>
        <stp>StdDev</stp>
        <stp>InputChoice=Close,Period1=21</stp>
        <stp>STDDEV</stp>
        <stp>D</stp>
        <stp/>
        <stp>all</stp>
        <stp/>
        <stp/>
        <stp/>
        <stp>T</stp>
        <tr r="Q10" s="1"/>
      </tp>
      <tp>
        <v>9.0718972499999995E-2</v>
        <stp/>
        <stp>StudyData</stp>
        <stp>S.AES</stp>
        <stp>StdDev</stp>
        <stp>InputChoice=Close,Period1=21</stp>
        <stp>STDDEV</stp>
        <stp>D</stp>
        <stp/>
        <stp>all</stp>
        <stp/>
        <stp/>
        <stp/>
        <stp>T</stp>
        <tr r="Q16" s="1"/>
      </tp>
      <tp>
        <v>2.2890782784999999</v>
        <stp/>
        <stp>StudyData</stp>
        <stp>S.AEP</stp>
        <stp>StdDev</stp>
        <stp>InputChoice=Close,Period1=21</stp>
        <stp>STDDEV</stp>
        <stp>D</stp>
        <stp/>
        <stp>all</stp>
        <stp/>
        <stp/>
        <stp/>
        <stp>T</stp>
        <tr r="Q15" s="1"/>
      </tp>
      <tp>
        <v>1.745082628</v>
        <stp/>
        <stp>StudyData</stp>
        <stp>S.AEE</stp>
        <stp>StdDev</stp>
        <stp>InputChoice=Close,Period1=21</stp>
        <stp>STDDEV</stp>
        <stp>D</stp>
        <stp/>
        <stp>all</stp>
        <stp/>
        <stp/>
        <stp/>
        <stp>T</stp>
        <tr r="Q14" s="1"/>
      </tp>
      <tp>
        <v>4.0742458645999999</v>
        <stp/>
        <stp>StudyData</stp>
        <stp>S.ABT</stp>
        <stp>StdDev</stp>
        <stp>InputChoice=Close,Period1=21</stp>
        <stp>STDDEV</stp>
        <stp>D</stp>
        <stp/>
        <stp>all</stp>
        <stp/>
        <stp/>
        <stp/>
        <stp>T</stp>
        <tr r="Q6" s="1"/>
      </tp>
      <tp>
        <v>6.4041975322000004</v>
        <stp/>
        <stp>StudyData</stp>
        <stp>S.ACN</stp>
        <stp>StdDev</stp>
        <stp>InputChoice=Close,Period1=21</stp>
        <stp>STDDEV</stp>
        <stp>D</stp>
        <stp/>
        <stp>all</stp>
        <stp/>
        <stp/>
        <stp/>
        <stp>T</stp>
        <tr r="Q8" s="1"/>
      </tp>
      <tp>
        <v>1.9990477325</v>
        <stp/>
        <stp>StudyData</stp>
        <stp>S.CVS</stp>
        <stp>StdDev</stp>
        <stp>InputChoice=Close,Period1=21</stp>
        <stp>STDDEV</stp>
        <stp>D</stp>
        <stp/>
        <stp>all</stp>
        <stp/>
        <stp/>
        <stp/>
        <stp>T</stp>
        <tr r="Q126" s="1"/>
      </tp>
      <tp>
        <v>9.5456794610000006</v>
        <stp/>
        <stp>StudyData</stp>
        <stp>S.CVX</stp>
        <stp>StdDev</stp>
        <stp>InputChoice=Close,Period1=21</stp>
        <stp>STDDEV</stp>
        <stp>D</stp>
        <stp/>
        <stp>all</stp>
        <stp/>
        <stp/>
        <stp/>
        <stp>T</stp>
        <tr r="Q127" s="1"/>
      </tp>
      <tp>
        <v>5.6647709514000004</v>
        <stp/>
        <stp>StudyData</stp>
        <stp>S.CRL</stp>
        <stp>StdDev</stp>
        <stp>InputChoice=Close,Period1=21</stp>
        <stp>STDDEV</stp>
        <stp>D</stp>
        <stp/>
        <stp>all</stp>
        <stp/>
        <stp/>
        <stp/>
        <stp>T</stp>
        <tr r="Q116" s="1"/>
      </tp>
      <tp>
        <v>5.9026583811000002</v>
        <stp/>
        <stp>StudyData</stp>
        <stp>S.CRM</stp>
        <stp>StdDev</stp>
        <stp>InputChoice=Close,Period1=21</stp>
        <stp>STDDEV</stp>
        <stp>D</stp>
        <stp/>
        <stp>all</stp>
        <stp/>
        <stp/>
        <stp/>
        <stp>T</stp>
        <tr r="Q117" s="1"/>
      </tp>
      <tp>
        <v>3.8912253169</v>
        <stp/>
        <stp>StudyData</stp>
        <stp>S.CRH</stp>
        <stp>StdDev</stp>
        <stp>InputChoice=Close,Period1=21</stp>
        <stp>STDDEV</stp>
        <stp>D</stp>
        <stp/>
        <stp>all</stp>
        <stp/>
        <stp/>
        <stp/>
        <stp>T</stp>
        <tr r="Q115" s="1"/>
      </tp>
      <tp>
        <v>1.4941828245</v>
        <stp/>
        <stp>StudyData</stp>
        <stp>S.CSX</stp>
        <stp>StdDev</stp>
        <stp>InputChoice=Close,Period1=21</stp>
        <stp>STDDEV</stp>
        <stp>D</stp>
        <stp/>
        <stp>all</stp>
        <stp/>
        <stp/>
        <stp/>
        <stp>T</stp>
        <tr r="Q121" s="1"/>
      </tp>
      <tp>
        <v>1.7708283673</v>
        <stp/>
        <stp>StudyData</stp>
        <stp>S.CPT</stp>
        <stp>StdDev</stp>
        <stp>InputChoice=Close,Period1=21</stp>
        <stp>STDDEV</stp>
        <stp>D</stp>
        <stp/>
        <stp>all</stp>
        <stp/>
        <stp/>
        <stp/>
        <stp>T</stp>
        <tr r="Q114" s="1"/>
      </tp>
      <tp>
        <v>0.64492084979999997</v>
        <stp/>
        <stp>StudyData</stp>
        <stp>S.CNP</stp>
        <stp>StdDev</stp>
        <stp>InputChoice=Close,Period1=21</stp>
        <stp>STDDEV</stp>
        <stp>D</stp>
        <stp/>
        <stp>all</stp>
        <stp/>
        <stp/>
        <stp/>
        <stp>T</stp>
        <tr r="Q104" s="1"/>
      </tp>
      <tp>
        <v>1.585891596</v>
        <stp/>
        <stp>StudyData</stp>
        <stp>S.CNC</stp>
        <stp>StdDev</stp>
        <stp>InputChoice=Close,Period1=21</stp>
        <stp>STDDEV</stp>
        <stp>D</stp>
        <stp/>
        <stp>all</stp>
        <stp/>
        <stp/>
        <stp/>
        <stp>T</stp>
        <tr r="Q103" s="1"/>
      </tp>
      <tp>
        <v>8.6893362852999996</v>
        <stp/>
        <stp>StudyData</stp>
        <stp>S.COR</stp>
        <stp>StdDev</stp>
        <stp>InputChoice=Close,Period1=21</stp>
        <stp>STDDEV</stp>
        <stp>D</stp>
        <stp/>
        <stp>all</stp>
        <stp/>
        <stp/>
        <stp/>
        <stp>T</stp>
        <tr r="Q110" s="1"/>
      </tp>
      <tp>
        <v>5.4826070482000002</v>
        <stp/>
        <stp>StudyData</stp>
        <stp>S.COP</stp>
        <stp>StdDev</stp>
        <stp>InputChoice=Close,Period1=21</stp>
        <stp>STDDEV</stp>
        <stp>D</stp>
        <stp/>
        <stp>all</stp>
        <stp/>
        <stp/>
        <stp/>
        <stp>T</stp>
        <tr r="Q109" s="1"/>
      </tp>
      <tp>
        <v>3.9813815558000001</v>
        <stp/>
        <stp>StudyData</stp>
        <stp>S.COF</stp>
        <stp>StdDev</stp>
        <stp>InputChoice=Close,Period1=21</stp>
        <stp>STDDEV</stp>
        <stp>D</stp>
        <stp/>
        <stp>all</stp>
        <stp/>
        <stp/>
        <stp/>
        <stp>T</stp>
        <tr r="Q105" s="1"/>
      </tp>
      <tp>
        <v>1.1824671545000001</v>
        <stp/>
        <stp>StudyData</stp>
        <stp>S.COO</stp>
        <stp>StdDev</stp>
        <stp>InputChoice=Close,Period1=21</stp>
        <stp>STDDEV</stp>
        <stp>D</stp>
        <stp/>
        <stp>all</stp>
        <stp/>
        <stp/>
        <stp/>
        <stp>T</stp>
        <tr r="Q108" s="1"/>
      </tp>
      <tp>
        <v>1.3641902235000001</v>
        <stp/>
        <stp>StudyData</stp>
        <stp>S.CLX</stp>
        <stp>StdDev</stp>
        <stp>InputChoice=Close,Period1=21</stp>
        <stp>STDDEV</stp>
        <stp>D</stp>
        <stp/>
        <stp>all</stp>
        <stp/>
        <stp/>
        <stp/>
        <stp>T</stp>
        <tr r="Q97" s="1"/>
      </tp>
      <tp>
        <v>1.6467820609999999</v>
        <stp/>
        <stp>StudyData</stp>
        <stp>S.CMS</stp>
        <stp>StdDev</stp>
        <stp>InputChoice=Close,Period1=21</stp>
        <stp>STDDEV</stp>
        <stp>D</stp>
        <stp/>
        <stp>all</stp>
        <stp/>
        <stp/>
        <stp/>
        <stp>T</stp>
        <tr r="Q102" s="1"/>
      </tp>
      <tp>
        <v>1.3182636487999999</v>
        <stp/>
        <stp>StudyData</stp>
        <stp>S.CMG</stp>
        <stp>StdDev</stp>
        <stp>InputChoice=Close,Period1=21</stp>
        <stp>STDDEV</stp>
        <stp>D</stp>
        <stp/>
        <stp>all</stp>
        <stp/>
        <stp/>
        <stp/>
        <stp>T</stp>
        <tr r="Q100" s="1"/>
      </tp>
      <tp>
        <v>10.254417354699999</v>
        <stp/>
        <stp>StudyData</stp>
        <stp>S.CME</stp>
        <stp>StdDev</stp>
        <stp>InputChoice=Close,Period1=21</stp>
        <stp>STDDEV</stp>
        <stp>D</stp>
        <stp/>
        <stp>all</stp>
        <stp/>
        <stp/>
        <stp/>
        <stp>T</stp>
        <tr r="Q99" s="1"/>
      </tp>
      <tp>
        <v>20.033853468699999</v>
        <stp/>
        <stp>StudyData</stp>
        <stp>S.CMI</stp>
        <stp>StdDev</stp>
        <stp>InputChoice=Close,Period1=21</stp>
        <stp>STDDEV</stp>
        <stp>D</stp>
        <stp/>
        <stp>all</stp>
        <stp/>
        <stp/>
        <stp/>
        <stp>T</stp>
        <tr r="Q101" s="1"/>
      </tp>
      <tp>
        <v>1.1382956587999999</v>
        <stp/>
        <stp>StudyData</stp>
        <stp>S.CHD</stp>
        <stp>StdDev</stp>
        <stp>InputChoice=Close,Period1=21</stp>
        <stp>STDDEV</stp>
        <stp>D</stp>
        <stp/>
        <stp>all</stp>
        <stp/>
        <stp/>
        <stp/>
        <stp>T</stp>
        <tr r="Q90" s="1"/>
      </tp>
      <tp>
        <v>1.1979343521000001</v>
        <stp/>
        <stp>StudyData</stp>
        <stp>S.CFG</stp>
        <stp>StdDev</stp>
        <stp>InputChoice=Close,Period1=21</stp>
        <stp>STDDEV</stp>
        <stp>D</stp>
        <stp/>
        <stp>all</stp>
        <stp/>
        <stp/>
        <stp/>
        <stp>T</stp>
        <tr r="Q89" s="1"/>
      </tp>
      <tp>
        <v>4.8246508926000002</v>
        <stp/>
        <stp>StudyData</stp>
        <stp>S.CDW</stp>
        <stp>StdDev</stp>
        <stp>InputChoice=Close,Period1=21</stp>
        <stp>STDDEV</stp>
        <stp>D</stp>
        <stp/>
        <stp>all</stp>
        <stp/>
        <stp/>
        <stp/>
        <stp>T</stp>
        <tr r="Q86" s="1"/>
      </tp>
      <tp>
        <v>11.254005626</v>
        <stp/>
        <stp>StudyData</stp>
        <stp>S.CEG</stp>
        <stp>StdDev</stp>
        <stp>InputChoice=Close,Period1=21</stp>
        <stp>STDDEV</stp>
        <stp>D</stp>
        <stp/>
        <stp>all</stp>
        <stp/>
        <stp/>
        <stp/>
        <stp>T</stp>
        <tr r="Q87" s="1"/>
      </tp>
      <tp>
        <v>1.1107160975999999</v>
        <stp/>
        <stp>StudyData</stp>
        <stp>S.CCL</stp>
        <stp>StdDev</stp>
        <stp>InputChoice=Close,Period1=21</stp>
        <stp>STDDEV</stp>
        <stp>D</stp>
        <stp/>
        <stp>all</stp>
        <stp/>
        <stp/>
        <stp/>
        <stp>T</stp>
        <tr r="Q84" s="1"/>
      </tp>
      <tp>
        <v>1.96679234</v>
        <stp/>
        <stp>StudyData</stp>
        <stp>S.CCI</stp>
        <stp>StdDev</stp>
        <stp>InputChoice=Close,Period1=21</stp>
        <stp>STDDEV</stp>
        <stp>D</stp>
        <stp/>
        <stp>all</stp>
        <stp/>
        <stp/>
        <stp/>
        <stp>T</stp>
        <tr r="Q83" s="1"/>
      </tp>
      <tp>
        <v>57.353799527</v>
        <stp/>
        <stp>StudyData</stp>
        <stp>S.CAT</stp>
        <stp>StdDev</stp>
        <stp>InputChoice=Close,Period1=21</stp>
        <stp>STDDEV</stp>
        <stp>D</stp>
        <stp/>
        <stp>all</stp>
        <stp/>
        <stp/>
        <stp/>
        <stp>T</stp>
        <tr r="Q79" s="1"/>
      </tp>
      <tp>
        <v>5.4702938024999996</v>
        <stp/>
        <stp>StudyData</stp>
        <stp>S.CAH</stp>
        <stp>StdDev</stp>
        <stp>InputChoice=Close,Period1=21</stp>
        <stp>STDDEV</stp>
        <stp>D</stp>
        <stp/>
        <stp>all</stp>
        <stp/>
        <stp/>
        <stp/>
        <stp>T</stp>
        <tr r="Q76" s="1"/>
      </tp>
      <tp>
        <v>1.2646735123999999</v>
        <stp/>
        <stp>StudyData</stp>
        <stp>S.BXP</stp>
        <stp>StdDev</stp>
        <stp>InputChoice=Close,Period1=21</stp>
        <stp>STDDEV</stp>
        <stp>D</stp>
        <stp/>
        <stp>all</stp>
        <stp/>
        <stp/>
        <stp/>
        <stp>T</stp>
        <tr r="Q74" s="1"/>
      </tp>
      <tp>
        <v>2.2820927658999999</v>
        <stp/>
        <stp>StudyData</stp>
        <stp>S.BRO</stp>
        <stp>StdDev</stp>
        <stp>InputChoice=Close,Period1=21</stp>
        <stp>STDDEV</stp>
        <stp>D</stp>
        <stp/>
        <stp>all</stp>
        <stp/>
        <stp/>
        <stp/>
        <stp>T</stp>
        <tr r="Q71" s="1"/>
      </tp>
      <tp>
        <v>0.82181840299999998</v>
        <stp/>
        <stp>StudyData</stp>
        <stp>S.BSX</stp>
        <stp>StdDev</stp>
        <stp>InputChoice=Close,Period1=21</stp>
        <stp>STDDEV</stp>
        <stp>D</stp>
        <stp/>
        <stp>all</stp>
        <stp/>
        <stp/>
        <stp/>
        <stp>T</stp>
        <tr r="Q72" s="1"/>
      </tp>
      <tp>
        <v>6.0585059487999997</v>
        <stp/>
        <stp>StudyData</stp>
        <stp>S.BNY</stp>
        <stp>StdDev</stp>
        <stp>InputChoice=Close,Period1=21</stp>
        <stp>STDDEV</stp>
        <stp>D</stp>
        <stp/>
        <stp>all</stp>
        <stp/>
        <stp/>
        <stp/>
        <stp>T</stp>
        <tr r="Q68" s="1"/>
      </tp>
      <tp>
        <v>40.413813398099997</v>
        <stp/>
        <stp>StudyData</stp>
        <stp>S.BLK</stp>
        <stp>StdDev</stp>
        <stp>InputChoice=Close,Period1=21</stp>
        <stp>STDDEV</stp>
        <stp>D</stp>
        <stp/>
        <stp>all</stp>
        <stp/>
        <stp/>
        <stp/>
        <stp>T</stp>
        <tr r="Q66" s="1"/>
      </tp>
      <tp>
        <v>1.8036521276999999</v>
        <stp/>
        <stp>StudyData</stp>
        <stp>S.BMY</stp>
        <stp>StdDev</stp>
        <stp>InputChoice=Close,Period1=21</stp>
        <stp>STDDEV</stp>
        <stp>D</stp>
        <stp/>
        <stp>all</stp>
        <stp/>
        <stp/>
        <stp/>
        <stp>T</stp>
        <tr r="Q67" s="1"/>
      </tp>
      <tp>
        <v>1.4335389822</v>
        <stp/>
        <stp>StudyData</stp>
        <stp>S.BKR</stp>
        <stp>StdDev</stp>
        <stp>InputChoice=Close,Period1=21</stp>
        <stp>STDDEV</stp>
        <stp>D</stp>
        <stp/>
        <stp>all</stp>
        <stp/>
        <stp/>
        <stp/>
        <stp>T</stp>
        <tr r="Q64" s="1"/>
      </tp>
      <tp>
        <v>0.77591493789999999</v>
        <stp/>
        <stp>StudyData</stp>
        <stp>S.BFB</stp>
        <stp>StdDev</stp>
        <stp>InputChoice=Close,Period1=21</stp>
        <stp>STDDEV</stp>
        <stp>D</stp>
        <stp/>
        <stp>all</stp>
        <stp/>
        <stp/>
        <stp/>
        <stp>T</stp>
        <tr r="Q60" s="1"/>
      </tp>
      <tp>
        <v>2.5996430943000002</v>
        <stp/>
        <stp>StudyData</stp>
        <stp>S.BDX</stp>
        <stp>StdDev</stp>
        <stp>InputChoice=Close,Period1=21</stp>
        <stp>STDDEV</stp>
        <stp>D</stp>
        <stp/>
        <stp>all</stp>
        <stp/>
        <stp/>
        <stp/>
        <stp>T</stp>
        <tr r="Q58" s="1"/>
      </tp>
      <tp>
        <v>0.65835705629999997</v>
        <stp/>
        <stp>StudyData</stp>
        <stp>S.BEN</stp>
        <stp>StdDev</stp>
        <stp>InputChoice=Close,Period1=21</stp>
        <stp>STDDEV</stp>
        <stp>D</stp>
        <stp/>
        <stp>all</stp>
        <stp/>
        <stp/>
        <stp/>
        <stp>T</stp>
        <tr r="Q59" s="1"/>
      </tp>
      <tp>
        <v>3.6617060444999998</v>
        <stp/>
        <stp>StudyData</stp>
        <stp>S.BBY</stp>
        <stp>StdDev</stp>
        <stp>InputChoice=Close,Period1=21</stp>
        <stp>STDDEV</stp>
        <stp>D</stp>
        <stp/>
        <stp>all</stp>
        <stp/>
        <stp/>
        <stp/>
        <stp>T</stp>
        <tr r="Q57" s="1"/>
      </tp>
      <tp>
        <v>0.48444699289999998</v>
        <stp/>
        <stp>StudyData</stp>
        <stp>S.BAX</stp>
        <stp>StdDev</stp>
        <stp>InputChoice=Close,Period1=21</stp>
        <stp>STDDEV</stp>
        <stp>D</stp>
        <stp/>
        <stp>all</stp>
        <stp/>
        <stp/>
        <stp/>
        <stp>T</stp>
        <tr r="Q56" s="1"/>
      </tp>
      <tp>
        <v>1.4746295894999999</v>
        <stp/>
        <stp>StudyData</stp>
        <stp>S.BAC</stp>
        <stp>StdDev</stp>
        <stp>InputChoice=Close,Period1=21</stp>
        <stp>STDDEV</stp>
        <stp>D</stp>
        <stp/>
        <stp>all</stp>
        <stp/>
        <stp/>
        <stp/>
        <stp>T</stp>
        <tr r="Q54" s="1"/>
      </tp>
      <tp>
        <v>1.9462400520000001</v>
        <stp/>
        <stp>StudyData</stp>
        <stp>S.EXR</stp>
        <stp>StdDev</stp>
        <stp>InputChoice=Close,Period1=21</stp>
        <stp>STDDEV</stp>
        <stp>D</stp>
        <stp/>
        <stp>all</stp>
        <stp/>
        <stp/>
        <stp/>
        <stp>T</stp>
        <tr r="Q180" s="1"/>
      </tp>
      <tp>
        <v>1.6763108723</v>
        <stp/>
        <stp>StudyData</stp>
        <stp>S.EXE</stp>
        <stp>StdDev</stp>
        <stp>InputChoice=Close,Period1=21</stp>
        <stp>STDDEV</stp>
        <stp>D</stp>
        <stp/>
        <stp>all</stp>
        <stp/>
        <stp/>
        <stp/>
        <stp>T</stp>
        <tr r="Q177" s="1"/>
      </tp>
      <tp>
        <v>0.57098474830000001</v>
        <stp/>
        <stp>StudyData</stp>
        <stp>S.EXC</stp>
        <stp>StdDev</stp>
        <stp>InputChoice=Close,Period1=21</stp>
        <stp>STDDEV</stp>
        <stp>D</stp>
        <stp/>
        <stp>all</stp>
        <stp/>
        <stp/>
        <stp/>
        <stp>T</stp>
        <tr r="Q176" s="1"/>
      </tp>
      <tp>
        <v>1.1818117073000001</v>
        <stp/>
        <stp>StudyData</stp>
        <stp>S.ETR</stp>
        <stp>StdDev</stp>
        <stp>InputChoice=Close,Period1=21</stp>
        <stp>STDDEV</stp>
        <stp>D</stp>
        <stp/>
        <stp>all</stp>
        <stp/>
        <stp/>
        <stp/>
        <stp>T</stp>
        <tr r="Q173" s="1"/>
      </tp>
      <tp>
        <v>7.8330255259000001</v>
        <stp/>
        <stp>StudyData</stp>
        <stp>S.ETN</stp>
        <stp>StdDev</stp>
        <stp>InputChoice=Close,Period1=21</stp>
        <stp>STDDEV</stp>
        <stp>D</stp>
        <stp/>
        <stp>all</stp>
        <stp/>
        <stp/>
        <stp/>
        <stp>T</stp>
        <tr r="Q172" s="1"/>
      </tp>
      <tp>
        <v>3.0443337203</v>
        <stp/>
        <stp>StudyData</stp>
        <stp>S.ESS</stp>
        <stp>StdDev</stp>
        <stp>InputChoice=Close,Period1=21</stp>
        <stp>STDDEV</stp>
        <stp>D</stp>
        <stp/>
        <stp>all</stp>
        <stp/>
        <stp/>
        <stp/>
        <stp>T</stp>
        <tr r="Q171" s="1"/>
      </tp>
      <tp>
        <v>1.6076932391000001</v>
        <stp/>
        <stp>StudyData</stp>
        <stp>S.EQT</stp>
        <stp>StdDev</stp>
        <stp>InputChoice=Close,Period1=21</stp>
        <stp>STDDEV</stp>
        <stp>D</stp>
        <stp/>
        <stp>all</stp>
        <stp/>
        <stp/>
        <stp/>
        <stp>T</stp>
        <tr r="Q168" s="1"/>
      </tp>
      <tp>
        <v>0.78163007760000003</v>
        <stp/>
        <stp>StudyData</stp>
        <stp>S.EQR</stp>
        <stp>StdDev</stp>
        <stp>InputChoice=Close,Period1=21</stp>
        <stp>STDDEV</stp>
        <stp>D</stp>
        <stp/>
        <stp>all</stp>
        <stp/>
        <stp/>
        <stp/>
        <stp>T</stp>
        <tr r="Q167" s="1"/>
      </tp>
      <tp>
        <v>5.2890902131999997</v>
        <stp/>
        <stp>StudyData</stp>
        <stp>S.EOG</stp>
        <stp>StdDev</stp>
        <stp>InputChoice=Close,Period1=21</stp>
        <stp>STDDEV</stp>
        <stp>D</stp>
        <stp/>
        <stp>all</stp>
        <stp/>
        <stp/>
        <stp/>
        <stp>T</stp>
        <tr r="Q165" s="1"/>
      </tp>
      <tp>
        <v>17.911564665099998</v>
        <stp/>
        <stp>StudyData</stp>
        <stp>S.ELV</stp>
        <stp>StdDev</stp>
        <stp>InputChoice=Close,Period1=21</stp>
        <stp>STDDEV</stp>
        <stp>D</stp>
        <stp/>
        <stp>all</stp>
        <stp/>
        <stp/>
        <stp/>
        <stp>T</stp>
        <tr r="Q162" s="1"/>
      </tp>
      <tp>
        <v>3.3534444336</v>
        <stp/>
        <stp>StudyData</stp>
        <stp>S.EMR</stp>
        <stp>StdDev</stp>
        <stp>InputChoice=Close,Period1=21</stp>
        <stp>STDDEV</stp>
        <stp>D</stp>
        <stp/>
        <stp>all</stp>
        <stp/>
        <stp/>
        <stp/>
        <stp>T</stp>
        <tr r="Q164" s="1"/>
      </tp>
      <tp>
        <v>29.224688519299999</v>
        <stp/>
        <stp>StudyData</stp>
        <stp>S.EME</stp>
        <stp>StdDev</stp>
        <stp>InputChoice=Close,Period1=21</stp>
        <stp>STDDEV</stp>
        <stp>D</stp>
        <stp/>
        <stp>all</stp>
        <stp/>
        <stp/>
        <stp/>
        <stp>T</stp>
        <tr r="Q163" s="1"/>
      </tp>
      <tp>
        <v>1.8627943313999999</v>
        <stp/>
        <stp>StudyData</stp>
        <stp>S.EIX</stp>
        <stp>StdDev</stp>
        <stp>InputChoice=Close,Period1=21</stp>
        <stp>STDDEV</stp>
        <stp>D</stp>
        <stp/>
        <stp>all</stp>
        <stp/>
        <stp/>
        <stp/>
        <stp>T</stp>
        <tr r="Q160" s="1"/>
      </tp>
      <tp>
        <v>7.1858285831000002</v>
        <stp/>
        <stp>StudyData</stp>
        <stp>S.EFX</stp>
        <stp>StdDev</stp>
        <stp>InputChoice=Close,Period1=21</stp>
        <stp>STDDEV</stp>
        <stp>D</stp>
        <stp/>
        <stp>all</stp>
        <stp/>
        <stp/>
        <stp/>
        <stp>T</stp>
        <tr r="Q158" s="1"/>
      </tp>
      <tp>
        <v>6.2835294182999997</v>
        <stp/>
        <stp>StudyData</stp>
        <stp>S.ECL</stp>
        <stp>StdDev</stp>
        <stp>InputChoice=Close,Period1=21</stp>
        <stp>STDDEV</stp>
        <stp>D</stp>
        <stp/>
        <stp>all</stp>
        <stp/>
        <stp/>
        <stp/>
        <stp>T</stp>
        <tr r="Q156" s="1"/>
      </tp>
      <tp>
        <v>6.5981812926999996</v>
        <stp/>
        <stp>StudyData</stp>
        <stp>S.DVA</stp>
        <stp>StdDev</stp>
        <stp>InputChoice=Close,Period1=21</stp>
        <stp>STDDEV</stp>
        <stp>D</stp>
        <stp/>
        <stp>all</stp>
        <stp/>
        <stp/>
        <stp/>
        <stp>T</stp>
        <tr r="Q150" s="1"/>
      </tp>
      <tp>
        <v>1.4310888929000001</v>
        <stp/>
        <stp>StudyData</stp>
        <stp>S.DVN</stp>
        <stp>StdDev</stp>
        <stp>InputChoice=Close,Period1=21</stp>
        <stp>STDDEV</stp>
        <stp>D</stp>
        <stp/>
        <stp>all</stp>
        <stp/>
        <stp/>
        <stp/>
        <stp>T</stp>
        <tr r="Q151" s="1"/>
      </tp>
      <tp>
        <v>2.6363121875000002</v>
        <stp/>
        <stp>StudyData</stp>
        <stp>S.DTE</stp>
        <stp>StdDev</stp>
        <stp>InputChoice=Close,Period1=21</stp>
        <stp>STDDEV</stp>
        <stp>D</stp>
        <stp/>
        <stp>all</stp>
        <stp/>
        <stp/>
        <stp/>
        <stp>T</stp>
        <tr r="Q148" s="1"/>
      </tp>
      <tp>
        <v>1.5915757533999999</v>
        <stp/>
        <stp>StudyData</stp>
        <stp>S.DUK</stp>
        <stp>StdDev</stp>
        <stp>InputChoice=Close,Period1=21</stp>
        <stp>STDDEV</stp>
        <stp>D</stp>
        <stp/>
        <stp>all</stp>
        <stp/>
        <stp/>
        <stp/>
        <stp>T</stp>
        <tr r="Q149" s="1"/>
      </tp>
      <tp>
        <v>5.6898117961999999</v>
        <stp/>
        <stp>StudyData</stp>
        <stp>S.DRI</stp>
        <stp>StdDev</stp>
        <stp>InputChoice=Close,Period1=21</stp>
        <stp>STDDEV</stp>
        <stp>D</stp>
        <stp/>
        <stp>all</stp>
        <stp/>
        <stp/>
        <stp/>
        <stp>T</stp>
        <tr r="Q147" s="1"/>
      </tp>
      <tp>
        <v>12.836168730000001</v>
        <stp/>
        <stp>StudyData</stp>
        <stp>S.DPZ</stp>
        <stp>StdDev</stp>
        <stp>InputChoice=Close,Period1=21</stp>
        <stp>STDDEV</stp>
        <stp>D</stp>
        <stp/>
        <stp>all</stp>
        <stp/>
        <stp/>
        <stp/>
        <stp>T</stp>
        <tr r="Q146" s="1"/>
      </tp>
      <tp>
        <v>7.1808713522999996</v>
        <stp/>
        <stp>StudyData</stp>
        <stp>S.DOV</stp>
        <stp>StdDev</stp>
        <stp>InputChoice=Close,Period1=21</stp>
        <stp>STDDEV</stp>
        <stp>D</stp>
        <stp/>
        <stp>all</stp>
        <stp/>
        <stp/>
        <stp/>
        <stp>T</stp>
        <tr r="Q144" s="1"/>
      </tp>
      <tp>
        <v>1.2002998492000001</v>
        <stp/>
        <stp>StudyData</stp>
        <stp>S.DOW</stp>
        <stp>StdDev</stp>
        <stp>InputChoice=Close,Period1=21</stp>
        <stp>STDDEV</stp>
        <stp>D</stp>
        <stp/>
        <stp>all</stp>
        <stp/>
        <stp/>
        <stp/>
        <stp>T</stp>
        <tr r="Q145" s="1"/>
      </tp>
      <tp>
        <v>0.35612489850000001</v>
        <stp/>
        <stp>StudyData</stp>
        <stp>S.DOC</stp>
        <stp>StdDev</stp>
        <stp>InputChoice=Close,Period1=21</stp>
        <stp>STDDEV</stp>
        <stp>D</stp>
        <stp/>
        <stp>all</stp>
        <stp/>
        <stp/>
        <stp/>
        <stp>T</stp>
        <tr r="Q143" s="1"/>
      </tp>
      <tp>
        <v>7.2408687355000003</v>
        <stp/>
        <stp>StudyData</stp>
        <stp>S.DLR</stp>
        <stp>StdDev</stp>
        <stp>InputChoice=Close,Period1=21</stp>
        <stp>STDDEV</stp>
        <stp>D</stp>
        <stp/>
        <stp>all</stp>
        <stp/>
        <stp/>
        <stp/>
        <stp>T</stp>
        <tr r="Q141" s="1"/>
      </tp>
      <tp>
        <v>6.5269063209000002</v>
        <stp/>
        <stp>StudyData</stp>
        <stp>S.DHR</stp>
        <stp>StdDev</stp>
        <stp>InputChoice=Close,Period1=21</stp>
        <stp>STDDEV</stp>
        <stp>D</stp>
        <stp/>
        <stp>all</stp>
        <stp/>
        <stp/>
        <stp/>
        <stp>T</stp>
        <tr r="Q139" s="1"/>
      </tp>
      <tp>
        <v>7.4540134830999998</v>
        <stp/>
        <stp>StudyData</stp>
        <stp>S.DHI</stp>
        <stp>StdDev</stp>
        <stp>InputChoice=Close,Period1=21</stp>
        <stp>STDDEV</stp>
        <stp>D</stp>
        <stp/>
        <stp>all</stp>
        <stp/>
        <stp/>
        <stp/>
        <stp>T</stp>
        <tr r="Q138" s="1"/>
      </tp>
      <tp>
        <v>1.5759244487999999</v>
        <stp/>
        <stp>StudyData</stp>
        <stp>S.DIS</stp>
        <stp>StdDev</stp>
        <stp>InputChoice=Close,Period1=21</stp>
        <stp>STDDEV</stp>
        <stp>D</stp>
        <stp/>
        <stp>all</stp>
        <stp/>
        <stp/>
        <stp/>
        <stp>T</stp>
        <tr r="Q140" s="1"/>
      </tp>
      <tp>
        <v>6.3095452291000003</v>
        <stp/>
        <stp>StudyData</stp>
        <stp>S.DGX</stp>
        <stp>StdDev</stp>
        <stp>InputChoice=Close,Period1=21</stp>
        <stp>STDDEV</stp>
        <stp>D</stp>
        <stp/>
        <stp>all</stp>
        <stp/>
        <stp/>
        <stp/>
        <stp>T</stp>
        <tr r="Q137" s="1"/>
      </tp>
      <tp>
        <v>3.6436985022999999</v>
        <stp/>
        <stp>StudyData</stp>
        <stp>S.DAL</stp>
        <stp>StdDev</stp>
        <stp>InputChoice=Close,Period1=21</stp>
        <stp>STDDEV</stp>
        <stp>D</stp>
        <stp/>
        <stp>all</stp>
        <stp/>
        <stp/>
        <stp/>
        <stp>T</stp>
        <tr r="Q129" s="1"/>
      </tp>
      <tp>
        <v>16.1724358596</v>
        <stp/>
        <stp>StudyData</stp>
        <stp>S.GWW</stp>
        <stp>StdDev</stp>
        <stp>InputChoice=Close,Period1=21</stp>
        <stp>STDDEV</stp>
        <stp>D</stp>
        <stp/>
        <stp>all</stp>
        <stp/>
        <stp/>
        <stp/>
        <stp>T</stp>
        <tr r="Q220" s="1"/>
      </tp>
      <tp>
        <v>4.6066576095</v>
        <stp/>
        <stp>StudyData</stp>
        <stp>S.GPC</stp>
        <stp>StdDev</stp>
        <stp>InputChoice=Close,Period1=21</stp>
        <stp>STDDEV</stp>
        <stp>D</stp>
        <stp/>
        <stp>all</stp>
        <stp/>
        <stp/>
        <stp/>
        <stp>T</stp>
        <tr r="Q216" s="1"/>
      </tp>
      <tp>
        <v>3.6498145202000001</v>
        <stp/>
        <stp>StudyData</stp>
        <stp>S.GPN</stp>
        <stp>StdDev</stp>
        <stp>InputChoice=Close,Period1=21</stp>
        <stp>STDDEV</stp>
        <stp>D</stp>
        <stp/>
        <stp>all</stp>
        <stp/>
        <stp/>
        <stp/>
        <stp>T</stp>
        <tr r="Q217" s="1"/>
      </tp>
      <tp>
        <v>31.632318708100001</v>
        <stp/>
        <stp>StudyData</stp>
        <stp>S.GLW</stp>
        <stp>StdDev</stp>
        <stp>InputChoice=Close,Period1=21</stp>
        <stp>STDDEV</stp>
        <stp>D</stp>
        <stp/>
        <stp>all</stp>
        <stp/>
        <stp/>
        <stp/>
        <stp>T</stp>
        <tr r="Q211" s="1"/>
      </tp>
      <tp>
        <v>0.92746625319999998</v>
        <stp/>
        <stp>StudyData</stp>
        <stp>S.GIS</stp>
        <stp>StdDev</stp>
        <stp>InputChoice=Close,Period1=21</stp>
        <stp>STDDEV</stp>
        <stp>D</stp>
        <stp/>
        <stp>all</stp>
        <stp/>
        <stp/>
        <stp/>
        <stp>T</stp>
        <tr r="Q209" s="1"/>
      </tp>
      <tp>
        <v>43.602920880299997</v>
        <stp/>
        <stp>StudyData</stp>
        <stp>S.GEV</stp>
        <stp>StdDev</stp>
        <stp>InputChoice=Close,Period1=21</stp>
        <stp>STDDEV</stp>
        <stp>D</stp>
        <stp/>
        <stp>all</stp>
        <stp/>
        <stp/>
        <stp/>
        <stp>T</stp>
        <tr r="Q207" s="1"/>
      </tp>
      <tp>
        <v>0.89111130900000002</v>
        <stp/>
        <stp>StudyData</stp>
        <stp>S.GEN</stp>
        <stp>StdDev</stp>
        <stp>InputChoice=Close,Period1=21</stp>
        <stp>STDDEV</stp>
        <stp>D</stp>
        <stp/>
        <stp>all</stp>
        <stp/>
        <stp/>
        <stp/>
        <stp>T</stp>
        <tr r="Q206" s="1"/>
      </tp>
      <tp>
        <v>0.8628771153</v>
        <stp/>
        <stp>StudyData</stp>
        <stp>S.FTV</stp>
        <stp>StdDev</stp>
        <stp>InputChoice=Close,Period1=21</stp>
        <stp>STDDEV</stp>
        <stp>D</stp>
        <stp/>
        <stp>all</stp>
        <stp/>
        <stp/>
        <stp/>
        <stp>T</stp>
        <tr r="Q201" s="1"/>
      </tp>
      <tp>
        <v>2.0636221815</v>
        <stp/>
        <stp>StudyData</stp>
        <stp>S.FRT</stp>
        <stp>StdDev</stp>
        <stp>InputChoice=Close,Period1=21</stp>
        <stp>STDDEV</stp>
        <stp>D</stp>
        <stp/>
        <stp>all</stp>
        <stp/>
        <stp/>
        <stp/>
        <stp>T</stp>
        <tr r="Q198" s="1"/>
      </tp>
      <tp>
        <v>1.9705819438000001</v>
        <stp/>
        <stp>StudyData</stp>
        <stp>S.FOX</stp>
        <stp>StdDev</stp>
        <stp>InputChoice=Close,Period1=21</stp>
        <stp>STDDEV</stp>
        <stp>D</stp>
        <stp/>
        <stp>all</stp>
        <stp/>
        <stp/>
        <stp/>
        <stp>T</stp>
        <tr r="Q196" s="1"/>
      </tp>
      <tp>
        <v>1.3437349377000001</v>
        <stp/>
        <stp>StudyData</stp>
        <stp>S.FIS</stp>
        <stp>StdDev</stp>
        <stp>InputChoice=Close,Period1=21</stp>
        <stp>STDDEV</stp>
        <stp>D</stp>
        <stp/>
        <stp>all</stp>
        <stp/>
        <stp/>
        <stp/>
        <stp>T</stp>
        <tr r="Q191" s="1"/>
      </tp>
      <tp>
        <v>95.752108691199993</v>
        <stp/>
        <stp>StudyData</stp>
        <stp>S.FIX</stp>
        <stp>StdDev</stp>
        <stp>InputChoice=Close,Period1=21</stp>
        <stp>STDDEV</stp>
        <stp>D</stp>
        <stp/>
        <stp>all</stp>
        <stp/>
        <stp/>
        <stp/>
        <stp>T</stp>
        <tr r="Q194" s="1"/>
      </tp>
      <tp>
        <v>12.2671750671</v>
        <stp/>
        <stp>StudyData</stp>
        <stp>S.FDS</stp>
        <stp>StdDev</stp>
        <stp>InputChoice=Close,Period1=21</stp>
        <stp>STDDEV</stp>
        <stp>D</stp>
        <stp/>
        <stp>all</stp>
        <stp/>
        <stp/>
        <stp/>
        <stp>T</stp>
        <tr r="Q185" s="1"/>
      </tp>
      <tp>
        <v>5.1025943781</v>
        <stp/>
        <stp>StudyData</stp>
        <stp>S.FDX</stp>
        <stp>StdDev</stp>
        <stp>InputChoice=Close,Period1=21</stp>
        <stp>STDDEV</stp>
        <stp>D</stp>
        <stp/>
        <stp>all</stp>
        <stp/>
        <stp/>
        <stp/>
        <stp>T</stp>
        <tr r="Q186" s="1"/>
      </tp>
      <tp>
        <v>1.8475482313</v>
        <stp/>
        <stp>StudyData</stp>
        <stp>S.FCX</stp>
        <stp>StdDev</stp>
        <stp>InputChoice=Close,Period1=21</stp>
        <stp>STDDEV</stp>
        <stp>D</stp>
        <stp/>
        <stp>all</stp>
        <stp/>
        <stp/>
        <stp/>
        <stp>T</stp>
        <tr r="Q184" s="1"/>
      </tp>
      <tp>
        <v>147.41</v>
        <stp/>
        <stp>ContractData</stp>
        <stp>S.PG</stp>
        <stp>LastTrade</stp>
        <stp/>
        <stp>T</stp>
        <tr r="C365" s="1"/>
      </tp>
      <tp>
        <v>193</v>
        <stp/>
        <stp>ContractData</stp>
        <stp>S.PM</stp>
        <stp>LastTrade</stp>
        <stp/>
        <stp>T</stp>
        <tr r="C372" s="1"/>
      </tp>
      <tp>
        <v>1148913.389071</v>
        <stp/>
        <stp>ContractData</stp>
        <stp>S.PNC</stp>
        <stp>T_CVol</stp>
        <stp/>
        <stp>T</stp>
        <tr r="M373" s="1"/>
      </tp>
      <tp>
        <v>1420362.093053</v>
        <stp/>
        <stp>ContractData</stp>
        <stp>S.PTC</stp>
        <stp>T_CVol</stp>
        <stp/>
        <stp>T</stp>
        <tr r="M383" s="1"/>
      </tp>
      <tp>
        <v>11871398.616320999</v>
        <stp/>
        <stp>ContractData</stp>
        <stp>S.WFC</stp>
        <stp>T_CVol</stp>
        <stp/>
        <stp>T</stp>
        <tr r="M487" s="1"/>
      </tp>
      <tp>
        <v>4775567.1977120005</v>
        <stp/>
        <stp>ContractData</stp>
        <stp>S.WDC</stp>
        <stp>T_CVol</stp>
        <stp/>
        <stp>T</stp>
        <tr r="M484" s="1"/>
      </tp>
      <tp>
        <v>1849599.1268559999</v>
        <stp/>
        <stp>ContractData</stp>
        <stp>S.WEC</stp>
        <stp>T_CVol</stp>
        <stp/>
        <stp>T</stp>
        <tr r="M485" s="1"/>
      </tp>
      <tp>
        <v>797927.74693999998</v>
        <stp/>
        <stp>ContractData</stp>
        <stp>S.VMC</stp>
        <stp>T_CVol</stp>
        <stp/>
        <stp>T</stp>
        <tr r="M471" s="1"/>
      </tp>
      <tp>
        <v>5033588.0834900001</v>
        <stp/>
        <stp>ContractData</stp>
        <stp>S.TFC</stp>
        <stp>T_CVol</stp>
        <stp/>
        <stp>T</stp>
        <tr r="M435" s="1"/>
      </tp>
      <tp>
        <v>2809130.9948490001</v>
        <stp/>
        <stp>ContractData</stp>
        <stp>S.CNC</stp>
        <stp>T_CVol</stp>
        <stp/>
        <stp>T</stp>
        <tr r="M103" s="1"/>
      </tp>
      <tp>
        <v>29035417.762476999</v>
        <stp/>
        <stp>ContractData</stp>
        <stp>S.BAC</stp>
        <stp>T_CVol</stp>
        <stp/>
        <stp>T</stp>
        <tr r="M54" s="1"/>
      </tp>
      <tp>
        <v>1224329.6746670001</v>
        <stp/>
        <stp>ContractData</stp>
        <stp>S.GPC</stp>
        <stp>T_CVol</stp>
        <stp/>
        <stp>T</stp>
        <tr r="M216" s="1"/>
      </tp>
      <tp>
        <v>5731596.0287370002</v>
        <stp/>
        <stp>ContractData</stp>
        <stp>S.EXC</stp>
        <stp>T_CVol</stp>
        <stp/>
        <stp>T</stp>
        <tr r="M176" s="1"/>
      </tp>
      <tp>
        <v>7422016.7129159998</v>
        <stp/>
        <stp>ContractData</stp>
        <stp>S.DOC</stp>
        <stp>T_CVol</stp>
        <stp/>
        <stp>T</stp>
        <tr r="M143" s="1"/>
      </tp>
      <tp>
        <v>13009786.145175001</v>
        <stp/>
        <stp>ContractData</stp>
        <stp>S.KHC</stp>
        <stp>T_CVol</stp>
        <stp/>
        <stp>T</stp>
        <tr r="M269" s="1"/>
      </tp>
      <tp>
        <v>2111193.1957359998</v>
        <stp/>
        <stp>ContractData</stp>
        <stp>S.OMC</stp>
        <stp>T_CVol</stp>
        <stp/>
        <stp>T</stp>
        <tr r="M351" s="1"/>
      </tp>
      <tp>
        <v>655186.28487199999</v>
        <stp/>
        <stp>ContractData</stp>
        <stp>S.NOC</stp>
        <stp>T_CVol</stp>
        <stp/>
        <stp>T</stp>
        <tr r="M336" s="1"/>
      </tp>
      <tp>
        <v>1194196.7127690001</v>
        <stp/>
        <stp>ContractData</stp>
        <stp>S.NSC</stp>
        <stp>T_CVol</stp>
        <stp/>
        <stp>T</stp>
        <tr r="M339" s="1"/>
      </tp>
      <tp>
        <v>3179823.2723599998</v>
        <stp/>
        <stp>ContractData</stp>
        <stp>S.MKC</stp>
        <stp>T_CVol</stp>
        <stp/>
        <stp>T</stp>
        <tr r="M309" s="1"/>
      </tp>
      <tp>
        <v>2000765.7558540001</v>
        <stp/>
        <stp>ContractData</stp>
        <stp>S.MPC</stp>
        <stp>T_CVol</stp>
        <stp/>
        <stp>T</stp>
        <tr r="M315" s="1"/>
      </tp>
      <tp>
        <v>987.54000000000008</v>
        <stp/>
        <stp>ContractData</stp>
        <stp>S.PH</stp>
        <stp>LastTrade</stp>
        <stp/>
        <stp>T</stp>
        <tr r="C367" s="1"/>
      </tp>
      <tp>
        <v>318.42</v>
        <stp/>
        <stp>ContractData</stp>
        <stp>S.GOOGL</stp>
        <stp>Open</stp>
        <stp/>
        <stp>T</stp>
        <tr r="F215" s="1"/>
      </tp>
      <tp>
        <v>28.7176190476</v>
        <stp/>
        <stp>StudyData</stp>
        <stp>ATR(S.EQIX,MAType:=Sim,Period:=21)</stp>
        <stp>Bar</stp>
        <stp/>
        <stp>Close</stp>
        <stp>D</stp>
        <stp/>
        <stp/>
        <stp/>
        <stp/>
        <stp/>
        <stp>T</stp>
        <tr r="L37" s="2"/>
        <tr r="O166" s="1"/>
      </tp>
      <tp>
        <v>297.15000000000003</v>
        <stp/>
        <stp>ContractData</stp>
        <stp>S.TYL</stp>
        <stp>LastTrade</stp>
        <stp/>
        <stp>T</stp>
        <tr r="C455" s="1"/>
      </tp>
      <tp>
        <v>119.75</v>
        <stp/>
        <stp>ContractData</stp>
        <stp>S.XYL</stp>
        <stp>LastTrade</stp>
        <stp/>
        <stp>T</stp>
        <tr r="C499" s="1"/>
      </tp>
      <tp>
        <v>1049769.5064246189</v>
        <stp/>
        <stp>StudyData</stp>
        <stp>S.DGX</stp>
        <stp>MA</stp>
        <stp>InputChoice=Vol,MAType=Sim,Period=21</stp>
        <stp>MA</stp>
        <stp>D</stp>
        <stp>-1</stp>
        <stp>all</stp>
        <stp/>
        <stp/>
        <stp/>
        <stp>T</stp>
        <tr r="N137" s="1"/>
      </tp>
      <tp>
        <v>1.8828960155490768</v>
        <stp/>
        <stp>ContractData</stp>
        <stp>S.NTAP</stp>
        <stp>PerCentNetLastTrade</stp>
        <stp/>
        <stp>T</stp>
        <tr r="E340" s="1"/>
      </tp>
      <tp>
        <v>1.444225906153414</v>
        <stp/>
        <stp>ContractData</stp>
        <stp>S.NTRS</stp>
        <stp>PerCentNetLastTrade</stp>
        <stp/>
        <stp>T</stp>
        <tr r="E341" s="1"/>
      </tp>
      <tp>
        <v>1.6331181162172428</v>
        <stp/>
        <stp>ContractData</stp>
        <stp>S.NWSA</stp>
        <stp>PerCentNetLastTrade</stp>
        <stp/>
        <stp>T</stp>
        <tr r="E346" s="1"/>
      </tp>
      <tp>
        <v>-0.9197164207702625</v>
        <stp/>
        <stp>ContractData</stp>
        <stp>S.NVDA</stp>
        <stp>PerCentNetLastTrade</stp>
        <stp/>
        <stp>T</stp>
        <tr r="E343" s="1"/>
      </tp>
      <tp>
        <v>330.25</v>
        <stp/>
        <stp>ContractData</stp>
        <stp>S.SYK</stp>
        <stp>LastTrade</stp>
        <stp/>
        <stp>T</stp>
        <tr r="C426" s="1"/>
      </tp>
      <tp>
        <v>72.900000000000006</v>
        <stp/>
        <stp>ContractData</stp>
        <stp>S.SYF</stp>
        <stp>LastTrade</stp>
        <stp/>
        <stp>T</stp>
        <tr r="C425" s="1"/>
      </tp>
      <tp>
        <v>3557294.6380466698</v>
        <stp/>
        <stp>StudyData</stp>
        <stp>S.PGR</stp>
        <stp>MA</stp>
        <stp>InputChoice=Vol,MAType=Sim,Period=21</stp>
        <stp>MA</stp>
        <stp>D</stp>
        <stp>-1</stp>
        <stp>all</stp>
        <stp/>
        <stp/>
        <stp/>
        <stp>T</stp>
        <tr r="N366" s="1"/>
      </tp>
      <tp>
        <v>4392719.6500699501</v>
        <stp/>
        <stp>StudyData</stp>
        <stp>S.TGT</stp>
        <stp>MA</stp>
        <stp>InputChoice=Vol,MAType=Sim,Period=21</stp>
        <stp>MA</stp>
        <stp>D</stp>
        <stp>-1</stp>
        <stp>all</stp>
        <stp/>
        <stp/>
        <stp/>
        <stp>T</stp>
        <tr r="N436" s="1"/>
      </tp>
      <tp>
        <v>-2.9030978398067004</v>
        <stp/>
        <stp>ContractData</stp>
        <stp>S.NXPI</stp>
        <stp>PerCentNetLastTrade</stp>
        <stp/>
        <stp>T</stp>
        <tr r="E347" s="1"/>
      </tp>
      <tp>
        <v>60.32</v>
        <stp/>
        <stp>ContractData</stp>
        <stp>S.LYB</stp>
        <stp>LastTrade</stp>
        <stp/>
        <stp>T</stp>
        <tr r="C294" s="1"/>
      </tp>
      <tp>
        <v>1.8469365184693651</v>
        <stp/>
        <stp>ContractData</stp>
        <stp>S.NDAQ</stp>
        <stp>PerCentNetLastTrade</stp>
        <stp/>
        <stp>T</stp>
        <tr r="E329" s="1"/>
      </tp>
      <tp>
        <v>1.2564190345771995</v>
        <stp/>
        <stp>ContractData</stp>
        <stp>S.NDSN</stp>
        <stp>PerCentNetLastTrade</stp>
        <stp/>
        <stp>T</stp>
        <tr r="E330" s="1"/>
      </tp>
      <tp>
        <v>1.7419073885905065</v>
        <stp/>
        <stp>ContractData</stp>
        <stp>S.NFLX</stp>
        <stp>PerCentNetLastTrade</stp>
        <stp/>
        <stp>T</stp>
        <tr r="E333" s="1"/>
      </tp>
      <tp>
        <v>83.11</v>
        <stp/>
        <stp>ContractData</stp>
        <stp>S.SYY</stp>
        <stp>LastTrade</stp>
        <stp/>
        <stp>T</stp>
        <tr r="C427" s="1"/>
      </tp>
      <tp>
        <v>2763526.1635476202</v>
        <stp/>
        <stp>StudyData</stp>
        <stp>S.MGM</stp>
        <stp>MA</stp>
        <stp>InputChoice=Vol,MAType=Sim,Period=21</stp>
        <stp>MA</stp>
        <stp>D</stp>
        <stp>-1</stp>
        <stp>all</stp>
        <stp/>
        <stp/>
        <stp/>
        <stp>T</stp>
        <tr r="N308" s="1"/>
      </tp>
      <tp>
        <v>77.150000000000006</v>
        <stp/>
        <stp>ContractData</stp>
        <stp>S.XYZ</stp>
        <stp>LastTrade</stp>
        <stp/>
        <stp>T</stp>
        <tr r="C500" s="1"/>
      </tp>
      <tp>
        <v>3.527525387493319</v>
        <stp/>
        <stp>ContractData</stp>
        <stp>S.NCLH</stp>
        <stp>PerCentNetLastTrade</stp>
        <stp/>
        <stp>T</stp>
        <tr r="E328" s="1"/>
      </tp>
      <tp>
        <v>177.24</v>
        <stp/>
        <stp>ContractData</stp>
        <stp>S.LYV</stp>
        <stp>LastTrade</stp>
        <stp/>
        <stp>T</stp>
        <tr r="C295" s="1"/>
      </tp>
      <tp>
        <v>4.856665738936834</v>
        <stp/>
        <stp>StudyData</stp>
        <stp>S.ZTS</stp>
        <stp>PCB</stp>
        <stp>BaseType=Index,Index=1</stp>
        <stp>Close</stp>
        <stp>Q</stp>
        <stp>0</stp>
        <stp>all</stp>
        <stp/>
        <stp/>
        <stp/>
        <stp>T</stp>
        <tr r="K504" s="1"/>
      </tp>
      <tp>
        <v>-1.5804597701149341</v>
        <stp/>
        <stp>StudyData</stp>
        <stp>S.ZTS</stp>
        <stp>PCB</stp>
        <stp>BaseType=Index,Index=1</stp>
        <stp>Close</stp>
        <stp>W</stp>
        <stp>0</stp>
        <stp>all</stp>
        <stp/>
        <stp/>
        <stp/>
        <stp>T</stp>
        <tr r="I504" s="1"/>
      </tp>
      <tp>
        <v>-40.112859640756632</v>
        <stp/>
        <stp>StudyData</stp>
        <stp>S.ZTS</stp>
        <stp>PCB</stp>
        <stp>BaseType=Index,Index=1</stp>
        <stp>Close</stp>
        <stp>A</stp>
        <stp>0</stp>
        <stp>all</stp>
        <stp/>
        <stp/>
        <stp/>
        <stp>T</stp>
        <tr r="L504" s="1"/>
      </tp>
      <tp>
        <v>4.856665738936834</v>
        <stp/>
        <stp>StudyData</stp>
        <stp>S.ZTS</stp>
        <stp>PCB</stp>
        <stp>BaseType=Index,Index=1</stp>
        <stp>Close</stp>
        <stp>M</stp>
        <stp>0</stp>
        <stp>all</stp>
        <stp/>
        <stp/>
        <stp/>
        <stp>T</stp>
        <tr r="J504" s="1"/>
      </tp>
      <tp>
        <v>-2.4889568467550056</v>
        <stp/>
        <stp>StudyData</stp>
        <stp>S.UPS</stp>
        <stp>PCB</stp>
        <stp>BaseType=Index,Index=1</stp>
        <stp>Close</stp>
        <stp>W</stp>
        <stp>0</stp>
        <stp>all</stp>
        <stp/>
        <stp/>
        <stp/>
        <stp>T</stp>
        <tr r="I463" s="1"/>
      </tp>
      <tp>
        <v>4.7481337009886353</v>
        <stp/>
        <stp>StudyData</stp>
        <stp>S.UHS</stp>
        <stp>PCB</stp>
        <stp>BaseType=Index,Index=1</stp>
        <stp>Close</stp>
        <stp>M</stp>
        <stp>0</stp>
        <stp>all</stp>
        <stp/>
        <stp/>
        <stp/>
        <stp>T</stp>
        <tr r="J459" s="1"/>
      </tp>
      <tp>
        <v>6.781395348837215</v>
        <stp/>
        <stp>StudyData</stp>
        <stp>S.UPS</stp>
        <stp>PCB</stp>
        <stp>BaseType=Index,Index=1</stp>
        <stp>Close</stp>
        <stp>Q</stp>
        <stp>0</stp>
        <stp>all</stp>
        <stp/>
        <stp/>
        <stp/>
        <stp>T</stp>
        <tr r="K463" s="1"/>
      </tp>
      <tp>
        <v>-28.561599853224475</v>
        <stp/>
        <stp>StudyData</stp>
        <stp>S.UHS</stp>
        <stp>PCB</stp>
        <stp>BaseType=Index,Index=1</stp>
        <stp>Close</stp>
        <stp>A</stp>
        <stp>0</stp>
        <stp>all</stp>
        <stp/>
        <stp/>
        <stp/>
        <stp>T</stp>
        <tr r="L459" s="1"/>
      </tp>
      <tp>
        <v>15.727391874180872</v>
        <stp/>
        <stp>StudyData</stp>
        <stp>S.UPS</stp>
        <stp>PCB</stp>
        <stp>BaseType=Index,Index=1</stp>
        <stp>Close</stp>
        <stp>A</stp>
        <stp>0</stp>
        <stp>all</stp>
        <stp/>
        <stp/>
        <stp/>
        <stp>T</stp>
        <tr r="L463" s="1"/>
      </tp>
      <tp>
        <v>3.0365175972479514</v>
        <stp/>
        <stp>StudyData</stp>
        <stp>S.UHS</stp>
        <stp>PCB</stp>
        <stp>BaseType=Index,Index=1</stp>
        <stp>Close</stp>
        <stp>W</stp>
        <stp>0</stp>
        <stp>all</stp>
        <stp/>
        <stp/>
        <stp/>
        <stp>T</stp>
        <tr r="I459" s="1"/>
      </tp>
      <tp>
        <v>6.781395348837215</v>
        <stp/>
        <stp>StudyData</stp>
        <stp>S.UPS</stp>
        <stp>PCB</stp>
        <stp>BaseType=Index,Index=1</stp>
        <stp>Close</stp>
        <stp>M</stp>
        <stp>0</stp>
        <stp>all</stp>
        <stp/>
        <stp/>
        <stp/>
        <stp>T</stp>
        <tr r="J463" s="1"/>
      </tp>
      <tp>
        <v>4.7481337009886353</v>
        <stp/>
        <stp>StudyData</stp>
        <stp>S.UHS</stp>
        <stp>PCB</stp>
        <stp>BaseType=Index,Index=1</stp>
        <stp>Close</stp>
        <stp>Q</stp>
        <stp>0</stp>
        <stp>all</stp>
        <stp/>
        <stp/>
        <stp/>
        <stp>T</stp>
        <tr r="K459" s="1"/>
      </tp>
      <tp>
        <v>8.2804878048780566</v>
        <stp/>
        <stp>StudyData</stp>
        <stp>S.HAS</stp>
        <stp>PCB</stp>
        <stp>BaseType=Index,Index=1</stp>
        <stp>Close</stp>
        <stp>A</stp>
        <stp>0</stp>
        <stp>all</stp>
        <stp/>
        <stp/>
        <stp/>
        <stp>T</stp>
        <tr r="L222" s="1"/>
      </tp>
      <tp>
        <v>7.5069621019493917</v>
        <stp/>
        <stp>StudyData</stp>
        <stp>S.HAS</stp>
        <stp>PCB</stp>
        <stp>BaseType=Index,Index=1</stp>
        <stp>Close</stp>
        <stp>M</stp>
        <stp>0</stp>
        <stp>all</stp>
        <stp/>
        <stp/>
        <stp/>
        <stp>T</stp>
        <tr r="J222" s="1"/>
      </tp>
      <tp>
        <v>8.8779889638258851</v>
        <stp/>
        <stp>StudyData</stp>
        <stp>S.HAS</stp>
        <stp>PCB</stp>
        <stp>BaseType=Index,Index=1</stp>
        <stp>Close</stp>
        <stp>W</stp>
        <stp>0</stp>
        <stp>all</stp>
        <stp/>
        <stp/>
        <stp/>
        <stp>T</stp>
        <tr r="I222" s="1"/>
      </tp>
      <tp>
        <v>7.5069621019493917</v>
        <stp/>
        <stp>StudyData</stp>
        <stp>S.HAS</stp>
        <stp>PCB</stp>
        <stp>BaseType=Index,Index=1</stp>
        <stp>Close</stp>
        <stp>Q</stp>
        <stp>0</stp>
        <stp>all</stp>
        <stp/>
        <stp/>
        <stp/>
        <stp>T</stp>
        <tr r="K222" s="1"/>
      </tp>
      <tp>
        <v>5.2383199622463392</v>
        <stp/>
        <stp>StudyData</stp>
        <stp>S.MOS</stp>
        <stp>PCB</stp>
        <stp>BaseType=Index,Index=1</stp>
        <stp>Close</stp>
        <stp>M</stp>
        <stp>0</stp>
        <stp>all</stp>
        <stp/>
        <stp/>
        <stp/>
        <stp>T</stp>
        <tr r="J314" s="1"/>
      </tp>
      <tp>
        <v>24.913331232272288</v>
        <stp/>
        <stp>StudyData</stp>
        <stp>S.MAS</stp>
        <stp>PCB</stp>
        <stp>BaseType=Index,Index=1</stp>
        <stp>Close</stp>
        <stp>A</stp>
        <stp>0</stp>
        <stp>all</stp>
        <stp/>
        <stp/>
        <stp/>
        <stp>T</stp>
        <tr r="L299" s="1"/>
      </tp>
      <tp>
        <v>-7.4304690743046873</v>
        <stp/>
        <stp>StudyData</stp>
        <stp>S.MOS</stp>
        <stp>PCB</stp>
        <stp>BaseType=Index,Index=1</stp>
        <stp>Close</stp>
        <stp>A</stp>
        <stp>0</stp>
        <stp>all</stp>
        <stp/>
        <stp/>
        <stp/>
        <stp>T</stp>
        <tr r="L314" s="1"/>
      </tp>
      <tp>
        <v>-2.5808037360206564</v>
        <stp/>
        <stp>StudyData</stp>
        <stp>S.MAS</stp>
        <stp>PCB</stp>
        <stp>BaseType=Index,Index=1</stp>
        <stp>Close</stp>
        <stp>M</stp>
        <stp>0</stp>
        <stp>all</stp>
        <stp/>
        <stp/>
        <stp/>
        <stp>T</stp>
        <tr r="J299" s="1"/>
      </tp>
      <tp>
        <v>0.7883026064844123</v>
        <stp/>
        <stp>StudyData</stp>
        <stp>S.MAS</stp>
        <stp>PCB</stp>
        <stp>BaseType=Index,Index=1</stp>
        <stp>Close</stp>
        <stp>W</stp>
        <stp>0</stp>
        <stp>all</stp>
        <stp/>
        <stp/>
        <stp/>
        <stp>T</stp>
        <tr r="I299" s="1"/>
      </tp>
      <tp>
        <v>-2.5808037360206564</v>
        <stp/>
        <stp>StudyData</stp>
        <stp>S.MAS</stp>
        <stp>PCB</stp>
        <stp>BaseType=Index,Index=1</stp>
        <stp>Close</stp>
        <stp>Q</stp>
        <stp>0</stp>
        <stp>all</stp>
        <stp/>
        <stp/>
        <stp/>
        <stp>T</stp>
        <tr r="K299" s="1"/>
      </tp>
      <tp>
        <v>5.2383199622463392</v>
        <stp/>
        <stp>StudyData</stp>
        <stp>S.MOS</stp>
        <stp>PCB</stp>
        <stp>BaseType=Index,Index=1</stp>
        <stp>Close</stp>
        <stp>Q</stp>
        <stp>0</stp>
        <stp>all</stp>
        <stp/>
        <stp/>
        <stp/>
        <stp>T</stp>
        <tr r="K314" s="1"/>
      </tp>
      <tp>
        <v>0.76818798011749523</v>
        <stp/>
        <stp>StudyData</stp>
        <stp>S.MOS</stp>
        <stp>PCB</stp>
        <stp>BaseType=Index,Index=1</stp>
        <stp>Close</stp>
        <stp>W</stp>
        <stp>0</stp>
        <stp>all</stp>
        <stp/>
        <stp/>
        <stp/>
        <stp>T</stp>
        <tr r="I314" s="1"/>
      </tp>
      <tp>
        <v>-0.23814678501840103</v>
        <stp/>
        <stp>StudyData</stp>
        <stp>S.LVS</stp>
        <stp>PCB</stp>
        <stp>BaseType=Index,Index=1</stp>
        <stp>Close</stp>
        <stp>Q</stp>
        <stp>0</stp>
        <stp>all</stp>
        <stp/>
        <stp/>
        <stp/>
        <stp>T</stp>
        <tr r="K293" s="1"/>
      </tp>
      <tp>
        <v>1.587301587301585</v>
        <stp/>
        <stp>StudyData</stp>
        <stp>S.LVS</stp>
        <stp>PCB</stp>
        <stp>BaseType=Index,Index=1</stp>
        <stp>Close</stp>
        <stp>W</stp>
        <stp>0</stp>
        <stp>all</stp>
        <stp/>
        <stp/>
        <stp/>
        <stp>T</stp>
        <tr r="I293" s="1"/>
      </tp>
      <tp>
        <v>-29.205715163619608</v>
        <stp/>
        <stp>StudyData</stp>
        <stp>S.LVS</stp>
        <stp>PCB</stp>
        <stp>BaseType=Index,Index=1</stp>
        <stp>Close</stp>
        <stp>A</stp>
        <stp>0</stp>
        <stp>all</stp>
        <stp/>
        <stp/>
        <stp/>
        <stp>T</stp>
        <tr r="L293" s="1"/>
      </tp>
      <tp>
        <v>-0.23814678501840103</v>
        <stp/>
        <stp>StudyData</stp>
        <stp>S.LVS</stp>
        <stp>PCB</stp>
        <stp>BaseType=Index,Index=1</stp>
        <stp>Close</stp>
        <stp>M</stp>
        <stp>0</stp>
        <stp>all</stp>
        <stp/>
        <stp/>
        <stp/>
        <stp>T</stp>
        <tr r="J293" s="1"/>
      </tp>
      <tp>
        <v>7.5908766928011362</v>
        <stp/>
        <stp>StudyData</stp>
        <stp>S.NWS</stp>
        <stp>PCB</stp>
        <stp>BaseType=Index,Index=1</stp>
        <stp>Close</stp>
        <stp>Q</stp>
        <stp>0</stp>
        <stp>all</stp>
        <stp/>
        <stp/>
        <stp/>
        <stp>T</stp>
        <tr r="K345" s="1"/>
      </tp>
      <tp>
        <v>-6.8784700801974097</v>
        <stp/>
        <stp>StudyData</stp>
        <stp>S.NWS</stp>
        <stp>PCB</stp>
        <stp>BaseType=Index,Index=1</stp>
        <stp>Close</stp>
        <stp>W</stp>
        <stp>0</stp>
        <stp>all</stp>
        <stp/>
        <stp/>
        <stp/>
        <stp>T</stp>
        <tr r="I345" s="1"/>
      </tp>
      <tp>
        <v>1.8899763752953165</v>
        <stp/>
        <stp>StudyData</stp>
        <stp>S.NWS</stp>
        <stp>PCB</stp>
        <stp>BaseType=Index,Index=1</stp>
        <stp>Close</stp>
        <stp>A</stp>
        <stp>0</stp>
        <stp>all</stp>
        <stp/>
        <stp/>
        <stp/>
        <stp>T</stp>
        <tr r="L345" s="1"/>
      </tp>
      <tp>
        <v>7.5908766928011362</v>
        <stp/>
        <stp>StudyData</stp>
        <stp>S.NWS</stp>
        <stp>PCB</stp>
        <stp>BaseType=Index,Index=1</stp>
        <stp>Close</stp>
        <stp>M</stp>
        <stp>0</stp>
        <stp>all</stp>
        <stp/>
        <stp/>
        <stp/>
        <stp>T</stp>
        <tr r="J345" s="1"/>
      </tp>
      <tp>
        <v>3.4867503486750349</v>
        <stp/>
        <stp>StudyData</stp>
        <stp>S.AES</stp>
        <stp>PCB</stp>
        <stp>BaseType=Index,Index=1</stp>
        <stp>Close</stp>
        <stp>A</stp>
        <stp>0</stp>
        <stp>all</stp>
        <stp/>
        <stp/>
        <stp/>
        <stp>T</stp>
        <tr r="L16" s="1"/>
      </tp>
      <tp>
        <v>-3.0931122448979558</v>
        <stp/>
        <stp>StudyData</stp>
        <stp>S.AOS</stp>
        <stp>PCB</stp>
        <stp>BaseType=Index,Index=1</stp>
        <stp>Close</stp>
        <stp>M</stp>
        <stp>0</stp>
        <stp>all</stp>
        <stp/>
        <stp/>
        <stp/>
        <stp>T</stp>
        <tr r="J36" s="1"/>
      </tp>
      <tp>
        <v>-9.1208133971291794</v>
        <stp/>
        <stp>StudyData</stp>
        <stp>S.AOS</stp>
        <stp>PCB</stp>
        <stp>BaseType=Index,Index=1</stp>
        <stp>Close</stp>
        <stp>A</stp>
        <stp>0</stp>
        <stp>all</stp>
        <stp/>
        <stp/>
        <stp/>
        <stp>T</stp>
        <tr r="L36" s="1"/>
      </tp>
      <tp>
        <v>1.2278308321964511</v>
        <stp/>
        <stp>StudyData</stp>
        <stp>S.AES</stp>
        <stp>PCB</stp>
        <stp>BaseType=Index,Index=1</stp>
        <stp>Close</stp>
        <stp>M</stp>
        <stp>0</stp>
        <stp>all</stp>
        <stp/>
        <stp/>
        <stp/>
        <stp>T</stp>
        <tr r="J16" s="1"/>
      </tp>
      <tp>
        <v>1.2278308321964511</v>
        <stp/>
        <stp>StudyData</stp>
        <stp>S.AES</stp>
        <stp>PCB</stp>
        <stp>BaseType=Index,Index=1</stp>
        <stp>Close</stp>
        <stp>Q</stp>
        <stp>0</stp>
        <stp>all</stp>
        <stp/>
        <stp/>
        <stp/>
        <stp>T</stp>
        <tr r="K16" s="1"/>
      </tp>
      <tp>
        <v>0.47393364928910148</v>
        <stp/>
        <stp>StudyData</stp>
        <stp>S.AES</stp>
        <stp>PCB</stp>
        <stp>BaseType=Index,Index=1</stp>
        <stp>Close</stp>
        <stp>W</stp>
        <stp>0</stp>
        <stp>all</stp>
        <stp/>
        <stp/>
        <stp/>
        <stp>T</stp>
        <tr r="I16" s="1"/>
      </tp>
      <tp>
        <v>-3.0931122448979558</v>
        <stp/>
        <stp>StudyData</stp>
        <stp>S.AOS</stp>
        <stp>PCB</stp>
        <stp>BaseType=Index,Index=1</stp>
        <stp>Close</stp>
        <stp>Q</stp>
        <stp>0</stp>
        <stp>all</stp>
        <stp/>
        <stp/>
        <stp/>
        <stp>T</stp>
        <tr r="K36" s="1"/>
      </tp>
      <tp>
        <v>3.2795242141036529</v>
        <stp/>
        <stp>StudyData</stp>
        <stp>S.AOS</stp>
        <stp>PCB</stp>
        <stp>BaseType=Index,Index=1</stp>
        <stp>Close</stp>
        <stp>W</stp>
        <stp>0</stp>
        <stp>all</stp>
        <stp/>
        <stp/>
        <stp/>
        <stp>T</stp>
        <tr r="I36" s="1"/>
      </tp>
      <tp>
        <v>4.1469308844852648</v>
        <stp/>
        <stp>StudyData</stp>
        <stp>S.CVS</stp>
        <stp>PCB</stp>
        <stp>BaseType=Index,Index=1</stp>
        <stp>Close</stp>
        <stp>Q</stp>
        <stp>0</stp>
        <stp>all</stp>
        <stp/>
        <stp/>
        <stp/>
        <stp>T</stp>
        <tr r="K126" s="1"/>
      </tp>
      <tp>
        <v>0.25123290220527611</v>
        <stp/>
        <stp>StudyData</stp>
        <stp>S.CVS</stp>
        <stp>PCB</stp>
        <stp>BaseType=Index,Index=1</stp>
        <stp>Close</stp>
        <stp>W</stp>
        <stp>0</stp>
        <stp>all</stp>
        <stp/>
        <stp/>
        <stp/>
        <stp>T</stp>
        <tr r="I126" s="1"/>
      </tp>
      <tp>
        <v>-2.3529411764705848</v>
        <stp/>
        <stp>StudyData</stp>
        <stp>S.CMS</stp>
        <stp>PCB</stp>
        <stp>BaseType=Index,Index=1</stp>
        <stp>Close</stp>
        <stp>M</stp>
        <stp>0</stp>
        <stp>all</stp>
        <stp/>
        <stp/>
        <stp/>
        <stp>T</stp>
        <tr r="J102" s="1"/>
      </tp>
      <tp>
        <v>6.8211068211068149</v>
        <stp/>
        <stp>StudyData</stp>
        <stp>S.CMS</stp>
        <stp>PCB</stp>
        <stp>BaseType=Index,Index=1</stp>
        <stp>Close</stp>
        <stp>A</stp>
        <stp>0</stp>
        <stp>all</stp>
        <stp/>
        <stp/>
        <stp/>
        <stp>T</stp>
        <tr r="L102" s="1"/>
      </tp>
      <tp>
        <v>35.761088709677431</v>
        <stp/>
        <stp>StudyData</stp>
        <stp>S.CVS</stp>
        <stp>PCB</stp>
        <stp>BaseType=Index,Index=1</stp>
        <stp>Close</stp>
        <stp>A</stp>
        <stp>0</stp>
        <stp>all</stp>
        <stp/>
        <stp/>
        <stp/>
        <stp>T</stp>
        <tr r="L126" s="1"/>
      </tp>
      <tp>
        <v>-2.3529411764705848</v>
        <stp/>
        <stp>StudyData</stp>
        <stp>S.CMS</stp>
        <stp>PCB</stp>
        <stp>BaseType=Index,Index=1</stp>
        <stp>Close</stp>
        <stp>Q</stp>
        <stp>0</stp>
        <stp>all</stp>
        <stp/>
        <stp/>
        <stp/>
        <stp>T</stp>
        <tr r="K102" s="1"/>
      </tp>
      <tp>
        <v>4.1469308844852648</v>
        <stp/>
        <stp>StudyData</stp>
        <stp>S.CVS</stp>
        <stp>PCB</stp>
        <stp>BaseType=Index,Index=1</stp>
        <stp>Close</stp>
        <stp>M</stp>
        <stp>0</stp>
        <stp>all</stp>
        <stp/>
        <stp/>
        <stp/>
        <stp>T</stp>
        <tr r="J126" s="1"/>
      </tp>
      <tp>
        <v>1.4256619144602811</v>
        <stp/>
        <stp>StudyData</stp>
        <stp>S.CMS</stp>
        <stp>PCB</stp>
        <stp>BaseType=Index,Index=1</stp>
        <stp>Close</stp>
        <stp>W</stp>
        <stp>0</stp>
        <stp>all</stp>
        <stp/>
        <stp/>
        <stp/>
        <stp>T</stp>
        <tr r="I102" s="1"/>
      </tp>
      <tp>
        <v>0.18093059775372025</v>
        <stp/>
        <stp>StudyData</stp>
        <stp>S.ESS</stp>
        <stp>PCB</stp>
        <stp>BaseType=Index,Index=1</stp>
        <stp>Close</stp>
        <stp>W</stp>
        <stp>0</stp>
        <stp>all</stp>
        <stp/>
        <stp/>
        <stp/>
        <stp>T</stp>
        <tr r="I171" s="1"/>
      </tp>
      <tp>
        <v>0.64131143043312444</v>
        <stp/>
        <stp>StudyData</stp>
        <stp>S.ESS</stp>
        <stp>PCB</stp>
        <stp>BaseType=Index,Index=1</stp>
        <stp>Close</stp>
        <stp>Q</stp>
        <stp>0</stp>
        <stp>all</stp>
        <stp/>
        <stp/>
        <stp/>
        <stp>T</stp>
        <tr r="K171" s="1"/>
      </tp>
      <tp>
        <v>12.14460409660653</v>
        <stp/>
        <stp>StudyData</stp>
        <stp>S.ESS</stp>
        <stp>PCB</stp>
        <stp>BaseType=Index,Index=1</stp>
        <stp>Close</stp>
        <stp>A</stp>
        <stp>0</stp>
        <stp>all</stp>
        <stp/>
        <stp/>
        <stp/>
        <stp>T</stp>
        <tr r="L171" s="1"/>
      </tp>
      <tp>
        <v>0.64131143043312444</v>
        <stp/>
        <stp>StudyData</stp>
        <stp>S.ESS</stp>
        <stp>PCB</stp>
        <stp>BaseType=Index,Index=1</stp>
        <stp>Close</stp>
        <stp>M</stp>
        <stp>0</stp>
        <stp>all</stp>
        <stp/>
        <stp/>
        <stp/>
        <stp>T</stp>
        <tr r="J171" s="1"/>
      </tp>
      <tp>
        <v>-1.4545454545454455</v>
        <stp/>
        <stp>StudyData</stp>
        <stp>S.DIS</stp>
        <stp>PCB</stp>
        <stp>BaseType=Index,Index=1</stp>
        <stp>Close</stp>
        <stp>M</stp>
        <stp>0</stp>
        <stp>all</stp>
        <stp/>
        <stp/>
        <stp/>
        <stp>T</stp>
        <tr r="J140" s="1"/>
      </tp>
      <tp>
        <v>-16.630043069350435</v>
        <stp/>
        <stp>StudyData</stp>
        <stp>S.DIS</stp>
        <stp>PCB</stp>
        <stp>BaseType=Index,Index=1</stp>
        <stp>Close</stp>
        <stp>A</stp>
        <stp>0</stp>
        <stp>all</stp>
        <stp/>
        <stp/>
        <stp/>
        <stp>T</stp>
        <tr r="L140" s="1"/>
      </tp>
      <tp>
        <v>-2.8872734718951505</v>
        <stp/>
        <stp>StudyData</stp>
        <stp>S.DIS</stp>
        <stp>PCB</stp>
        <stp>BaseType=Index,Index=1</stp>
        <stp>Close</stp>
        <stp>W</stp>
        <stp>0</stp>
        <stp>all</stp>
        <stp/>
        <stp/>
        <stp/>
        <stp>T</stp>
        <tr r="I140" s="1"/>
      </tp>
      <tp>
        <v>-1.4545454545454455</v>
        <stp/>
        <stp>StudyData</stp>
        <stp>S.DIS</stp>
        <stp>PCB</stp>
        <stp>BaseType=Index,Index=1</stp>
        <stp>Close</stp>
        <stp>Q</stp>
        <stp>0</stp>
        <stp>all</stp>
        <stp/>
        <stp/>
        <stp/>
        <stp>T</stp>
        <tr r="K140" s="1"/>
      </tp>
      <tp>
        <v>3.5344827586206806</v>
        <stp/>
        <stp>StudyData</stp>
        <stp>S.GIS</stp>
        <stp>PCB</stp>
        <stp>BaseType=Index,Index=1</stp>
        <stp>Close</stp>
        <stp>M</stp>
        <stp>0</stp>
        <stp>all</stp>
        <stp/>
        <stp/>
        <stp/>
        <stp>T</stp>
        <tr r="J209" s="1"/>
      </tp>
      <tp>
        <v>-22.516129032258061</v>
        <stp/>
        <stp>StudyData</stp>
        <stp>S.GIS</stp>
        <stp>PCB</stp>
        <stp>BaseType=Index,Index=1</stp>
        <stp>Close</stp>
        <stp>A</stp>
        <stp>0</stp>
        <stp>all</stp>
        <stp/>
        <stp/>
        <stp/>
        <stp>T</stp>
        <tr r="L209" s="1"/>
      </tp>
      <tp>
        <v>-5.1092968132736312</v>
        <stp/>
        <stp>StudyData</stp>
        <stp>S.GIS</stp>
        <stp>PCB</stp>
        <stp>BaseType=Index,Index=1</stp>
        <stp>Close</stp>
        <stp>W</stp>
        <stp>0</stp>
        <stp>all</stp>
        <stp/>
        <stp/>
        <stp/>
        <stp>T</stp>
        <tr r="I209" s="1"/>
      </tp>
      <tp>
        <v>3.5344827586206806</v>
        <stp/>
        <stp>StudyData</stp>
        <stp>S.GIS</stp>
        <stp>PCB</stp>
        <stp>BaseType=Index,Index=1</stp>
        <stp>Close</stp>
        <stp>Q</stp>
        <stp>0</stp>
        <stp>all</stp>
        <stp/>
        <stp/>
        <stp/>
        <stp>T</stp>
        <tr r="K209" s="1"/>
      </tp>
      <tp>
        <v>-12.347082945656288</v>
        <stp/>
        <stp>StudyData</stp>
        <stp>S.FDS</stp>
        <stp>PCB</stp>
        <stp>BaseType=Index,Index=1</stp>
        <stp>Close</stp>
        <stp>A</stp>
        <stp>0</stp>
        <stp>all</stp>
        <stp/>
        <stp/>
        <stp/>
        <stp>T</stp>
        <tr r="L185" s="1"/>
      </tp>
      <tp>
        <v>6.7644032921810577</v>
        <stp/>
        <stp>StudyData</stp>
        <stp>S.FIS</stp>
        <stp>PCB</stp>
        <stp>BaseType=Index,Index=1</stp>
        <stp>Close</stp>
        <stp>M</stp>
        <stp>0</stp>
        <stp>all</stp>
        <stp/>
        <stp/>
        <stp/>
        <stp>T</stp>
        <tr r="J191" s="1"/>
      </tp>
      <tp>
        <v>10.552851182197497</v>
        <stp/>
        <stp>StudyData</stp>
        <stp>S.FDS</stp>
        <stp>PCB</stp>
        <stp>BaseType=Index,Index=1</stp>
        <stp>Close</stp>
        <stp>M</stp>
        <stp>0</stp>
        <stp>all</stp>
        <stp/>
        <stp/>
        <stp/>
        <stp>T</stp>
        <tr r="J185" s="1"/>
      </tp>
      <tp>
        <v>-37.541378272645211</v>
        <stp/>
        <stp>StudyData</stp>
        <stp>S.FIS</stp>
        <stp>PCB</stp>
        <stp>BaseType=Index,Index=1</stp>
        <stp>Close</stp>
        <stp>A</stp>
        <stp>0</stp>
        <stp>all</stp>
        <stp/>
        <stp/>
        <stp/>
        <stp>T</stp>
        <tr r="L191" s="1"/>
      </tp>
      <tp>
        <v>10.552851182197497</v>
        <stp/>
        <stp>StudyData</stp>
        <stp>S.FDS</stp>
        <stp>PCB</stp>
        <stp>BaseType=Index,Index=1</stp>
        <stp>Close</stp>
        <stp>Q</stp>
        <stp>0</stp>
        <stp>all</stp>
        <stp/>
        <stp/>
        <stp/>
        <stp>T</stp>
        <tr r="K185" s="1"/>
      </tp>
      <tp>
        <v>-1.4452322833120299</v>
        <stp/>
        <stp>StudyData</stp>
        <stp>S.FDS</stp>
        <stp>PCB</stp>
        <stp>BaseType=Index,Index=1</stp>
        <stp>Close</stp>
        <stp>W</stp>
        <stp>0</stp>
        <stp>all</stp>
        <stp/>
        <stp/>
        <stp/>
        <stp>T</stp>
        <tr r="I185" s="1"/>
      </tp>
      <tp>
        <v>-0.95442615127655839</v>
        <stp/>
        <stp>StudyData</stp>
        <stp>S.FIS</stp>
        <stp>PCB</stp>
        <stp>BaseType=Index,Index=1</stp>
        <stp>Close</stp>
        <stp>W</stp>
        <stp>0</stp>
        <stp>all</stp>
        <stp/>
        <stp/>
        <stp/>
        <stp>T</stp>
        <tr r="I191" s="1"/>
      </tp>
      <tp>
        <v>6.7644032921810577</v>
        <stp/>
        <stp>StudyData</stp>
        <stp>S.FIS</stp>
        <stp>PCB</stp>
        <stp>BaseType=Index,Index=1</stp>
        <stp>Close</stp>
        <stp>Q</stp>
        <stp>0</stp>
        <stp>all</stp>
        <stp/>
        <stp/>
        <stp/>
        <stp>T</stp>
        <tr r="K191" s="1"/>
      </tp>
      <tp t="s">
        <v>CADENCE DESIGN SYS</v>
        <stp/>
        <stp>ContractData</stp>
        <stp>S.CDNS</stp>
        <stp>LongDescription</stp>
        <stp/>
        <stp>T</stp>
        <tr r="B85" s="1"/>
      </tp>
      <tp t="s">
        <v>CASEY'S GENERAL STOR</v>
        <stp/>
        <stp>ContractData</stp>
        <stp>S.CASY</stp>
        <stp>LongDescription</stp>
        <stp/>
        <stp>T</stp>
        <tr r="B78" s="1"/>
      </tp>
      <tp t="s">
        <v>Carrier Global Corporation</v>
        <stp/>
        <stp>ContractData</stp>
        <stp>S.CARR</stp>
        <stp>LongDescription</stp>
        <stp/>
        <stp>T</stp>
        <tr r="B77" s="1"/>
      </tp>
      <tp t="s">
        <v>Cboe Global Markets, Inc.</v>
        <stp/>
        <stp>ContractData</stp>
        <stp>S.CBOE</stp>
        <stp>LongDescription</stp>
        <stp/>
        <stp>T</stp>
        <tr r="M12" s="2"/>
        <tr r="H12" s="2"/>
        <tr r="B81" s="1"/>
      </tp>
      <tp t="s">
        <v>CBRE Group, Inc.</v>
        <stp/>
        <stp>ContractData</stp>
        <stp>S.CBRE</stp>
        <stp>LongDescription</stp>
        <stp/>
        <stp>T</stp>
        <tr r="B82" s="1"/>
      </tp>
      <tp t="s">
        <v>COINBASE GLB CL A CM</v>
        <stp/>
        <stp>ContractData</stp>
        <stp>S.COIN</stp>
        <stp>LongDescription</stp>
        <stp/>
        <stp>T</stp>
        <tr r="B107" s="1"/>
      </tp>
      <tp t="s">
        <v>Coherent Inc.</v>
        <stp/>
        <stp>ContractData</stp>
        <stp>S.COHR</stp>
        <stp>LongDescription</stp>
        <stp/>
        <stp>T</stp>
        <tr r="M24" s="2"/>
        <tr r="H24" s="2"/>
        <tr r="B106" s="1"/>
      </tp>
      <tp t="s">
        <v>COSTCO WHOLESALE</v>
        <stp/>
        <stp>ContractData</stp>
        <stp>S.COST</stp>
        <stp>LongDescription</stp>
        <stp/>
        <stp>T</stp>
        <tr r="B111" s="1"/>
      </tp>
      <tp t="s">
        <v>CHARTER COMMUNICATIO</v>
        <stp/>
        <stp>ContractData</stp>
        <stp>S.CHTR</stp>
        <stp>LongDescription</stp>
        <stp/>
        <stp>T</stp>
        <tr r="C31" s="2"/>
        <tr r="B92" s="1"/>
      </tp>
      <tp t="s">
        <v>C.H. ROBINSON WW</v>
        <stp/>
        <stp>ContractData</stp>
        <stp>S.CHRW</stp>
        <stp>LongDescription</stp>
        <stp/>
        <stp>T</stp>
        <tr r="C21" s="2"/>
        <tr r="C37" s="2"/>
        <tr r="B91" s="1"/>
      </tp>
      <tp t="s">
        <v>Ciena Corp</v>
        <stp/>
        <stp>ContractData</stp>
        <stp>S.CIEN</stp>
        <stp>LongDescription</stp>
        <stp/>
        <stp>T</stp>
        <tr r="B94" s="1"/>
      </tp>
      <tp t="s">
        <v>CINCINNATI FINANCIAL</v>
        <stp/>
        <stp>ContractData</stp>
        <stp>S.CINF</stp>
        <stp>LongDescription</stp>
        <stp/>
        <stp>T</stp>
        <tr r="B95" s="1"/>
      </tp>
      <tp t="s">
        <v>Cintas Corp</v>
        <stp/>
        <stp>ContractData</stp>
        <stp>S.CTAS</stp>
        <stp>LongDescription</stp>
        <stp/>
        <stp>T</stp>
        <tr r="M6" s="2"/>
        <tr r="H6" s="2"/>
        <tr r="B122" s="1"/>
      </tp>
      <tp t="s">
        <v>Corteva Inc</v>
        <stp/>
        <stp>ContractData</stp>
        <stp>S.CTVA</stp>
        <stp>LongDescription</stp>
        <stp/>
        <stp>T</stp>
        <tr r="B124" s="1"/>
      </tp>
      <tp t="s">
        <v>COGNIZANT TECH SOL</v>
        <stp/>
        <stp>ContractData</stp>
        <stp>S.CTSH</stp>
        <stp>LongDescription</stp>
        <stp/>
        <stp>T</stp>
        <tr r="R21" s="2"/>
        <tr r="B123" s="1"/>
      </tp>
      <tp t="s">
        <v>Carvana Co.</v>
        <stp/>
        <stp>ContractData</stp>
        <stp>S.CVNA</stp>
        <stp>LongDescription</stp>
        <stp/>
        <stp>T</stp>
        <tr r="C22" s="2"/>
        <tr r="B125" s="1"/>
      </tp>
      <tp t="s">
        <v>Corpay, Inc.</v>
        <stp/>
        <stp>ContractData</stp>
        <stp>S.CPAY</stp>
        <stp>LongDescription</stp>
        <stp/>
        <stp>T</stp>
        <tr r="B112" s="1"/>
      </tp>
      <tp t="s">
        <v>COPART, INC.</v>
        <stp/>
        <stp>ContractData</stp>
        <stp>S.CPRT</stp>
        <stp>LongDescription</stp>
        <stp/>
        <stp>T</stp>
        <tr r="B113" s="1"/>
      </tp>
      <tp t="s">
        <v>CROWDSTRIKE HLD CM A</v>
        <stp/>
        <stp>ContractData</stp>
        <stp>S.CRWD</stp>
        <stp>LongDescription</stp>
        <stp/>
        <stp>T</stp>
        <tr r="C24" s="2"/>
        <tr r="B118" s="1"/>
      </tp>
      <tp t="s">
        <v>COSTAR GROUP INC ##</v>
        <stp/>
        <stp>ContractData</stp>
        <stp>S.CSGP</stp>
        <stp>LongDescription</stp>
        <stp/>
        <stp>T</stp>
        <tr r="R17" s="2"/>
        <tr r="B120" s="1"/>
      </tp>
      <tp t="s">
        <v>CISCO SYSTEMS INC.</v>
        <stp/>
        <stp>ContractData</stp>
        <stp>S.CSCO</stp>
        <stp>LongDescription</stp>
        <stp/>
        <stp>T</stp>
        <tr r="B119" s="1"/>
      </tp>
      <tp t="s">
        <v>Dollar General Corporation</v>
        <stp/>
        <stp>ContractData</stp>
        <stp>S.DG</stp>
        <stp>LongDescription</stp>
        <stp/>
        <stp>T</stp>
        <tr r="B136" s="1"/>
      </tp>
      <tp t="s">
        <v>Deere &amp; Company</v>
        <stp/>
        <stp>ContractData</stp>
        <stp>S.DE</stp>
        <stp>LongDescription</stp>
        <stp/>
        <stp>T</stp>
        <tr r="B133" s="1"/>
      </tp>
      <tp t="s">
        <v>E.I. du Pont de Nemours and Co. (DuPont)</v>
        <stp/>
        <stp>ContractData</stp>
        <stp>S.DD</stp>
        <stp>LongDescription</stp>
        <stp/>
        <stp>T</stp>
        <tr r="B131" s="1"/>
      </tp>
      <tp t="s">
        <v>Edwards LifeSciences</v>
        <stp/>
        <stp>ContractData</stp>
        <stp>S.EW</stp>
        <stp>LongDescription</stp>
        <stp/>
        <stp>T</stp>
        <tr r="C39" s="2"/>
        <tr r="B175" s="1"/>
      </tp>
      <tp t="s">
        <v>Eversource Energy</v>
        <stp/>
        <stp>ContractData</stp>
        <stp>S.ES</stp>
        <stp>LongDescription</stp>
        <stp/>
        <stp>T</stp>
        <tr r="B170" s="1"/>
      </tp>
      <tp t="s">
        <v>Everest Group, Ltd.</v>
        <stp/>
        <stp>ContractData</stp>
        <stp>S.EG</stp>
        <stp>LongDescription</stp>
        <stp/>
        <stp>T</stp>
        <tr r="B159" s="1"/>
      </tp>
      <tp t="s">
        <v>Consol Edison Hldg Co</v>
        <stp/>
        <stp>ContractData</stp>
        <stp>S.ED</stp>
        <stp>LongDescription</stp>
        <stp/>
        <stp>T</stp>
        <tr r="B157" s="1"/>
      </tp>
      <tp t="s">
        <v>ELECTRONIC ARTS INC</v>
        <stp/>
        <stp>ContractData</stp>
        <stp>S.EA</stp>
        <stp>LongDescription</stp>
        <stp/>
        <stp>T</stp>
        <tr r="B153" s="1"/>
      </tp>
      <tp t="s">
        <v>Estee Lauder Companies</v>
        <stp/>
        <stp>ContractData</stp>
        <stp>S.EL</stp>
        <stp>LongDescription</stp>
        <stp/>
        <stp>T</stp>
        <tr r="B161" s="1"/>
      </tp>
      <tp t="s">
        <v>FirstEnergy Corp</v>
        <stp/>
        <stp>ContractData</stp>
        <stp>S.FE</stp>
        <stp>LongDescription</stp>
        <stp/>
        <stp>T</stp>
        <tr r="B188" s="1"/>
      </tp>
      <tp t="s">
        <v>Goldman Sachs Group</v>
        <stp/>
        <stp>ContractData</stp>
        <stp>S.GS</stp>
        <stp>LongDescription</stp>
        <stp/>
        <stp>T</stp>
        <tr r="B219" s="1"/>
      </tp>
      <tp t="s">
        <v>General Electric Co</v>
        <stp/>
        <stp>ContractData</stp>
        <stp>S.GE</stp>
        <stp>LongDescription</stp>
        <stp/>
        <stp>T</stp>
        <tr r="B204" s="1"/>
      </tp>
      <tp t="s">
        <v>General Dynamics Corp</v>
        <stp/>
        <stp>ContractData</stp>
        <stp>S.GD</stp>
        <stp>LongDescription</stp>
        <stp/>
        <stp>T</stp>
        <tr r="B202" s="1"/>
      </tp>
      <tp t="s">
        <v>General Motors Company</v>
        <stp/>
        <stp>ContractData</stp>
        <stp>S.GM</stp>
        <stp>LongDescription</stp>
        <stp/>
        <stp>T</stp>
        <tr r="B212" s="1"/>
      </tp>
      <tp t="s">
        <v>Globe Life Inc.</v>
        <stp/>
        <stp>ContractData</stp>
        <stp>S.GL</stp>
        <stp>LongDescription</stp>
        <stp/>
        <stp>T</stp>
        <tr r="B210" s="1"/>
      </tp>
      <tp t="s">
        <v>Broadridge Financial Solutions</v>
        <stp/>
        <stp>ContractData</stp>
        <stp>S.BR</stp>
        <stp>LongDescription</stp>
        <stp/>
        <stp>T</stp>
        <tr r="B69" s="1"/>
      </tp>
      <tp t="s">
        <v>Blackstone Inc.</v>
        <stp/>
        <stp>ContractData</stp>
        <stp>S.BX</stp>
        <stp>LongDescription</stp>
        <stp/>
        <stp>T</stp>
        <tr r="B73" s="1"/>
      </tp>
      <tp t="s">
        <v>Bunge Limited</v>
        <stp/>
        <stp>ContractData</stp>
        <stp>S.BG</stp>
        <stp>LongDescription</stp>
        <stp/>
        <stp>T</stp>
        <tr r="B61" s="1"/>
      </tp>
      <tp t="s">
        <v>Boeing Company</v>
        <stp/>
        <stp>ContractData</stp>
        <stp>S.BA</stp>
        <stp>LongDescription</stp>
        <stp/>
        <stp>T</stp>
        <tr r="B53" s="1"/>
      </tp>
      <tp t="s">
        <v>CF Industries Holdings, Inc</v>
        <stp/>
        <stp>ContractData</stp>
        <stp>S.CF</stp>
        <stp>LongDescription</stp>
        <stp/>
        <stp>T</stp>
        <tr r="B88" s="1"/>
      </tp>
      <tp t="s">
        <v>Chubb Limited</v>
        <stp/>
        <stp>ContractData</stp>
        <stp>S.CB</stp>
        <stp>LongDescription</stp>
        <stp/>
        <stp>T</stp>
        <tr r="B80" s="1"/>
      </tp>
      <tp t="s">
        <v>Colgate-Palmolive Co</v>
        <stp/>
        <stp>ContractData</stp>
        <stp>S.CL</stp>
        <stp>LongDescription</stp>
        <stp/>
        <stp>T</stp>
        <tr r="B96" s="1"/>
      </tp>
      <tp t="s">
        <v>The Cigna Group</v>
        <stp/>
        <stp>ContractData</stp>
        <stp>S.CI</stp>
        <stp>LongDescription</stp>
        <stp/>
        <stp>T</stp>
        <tr r="B93" s="1"/>
      </tp>
      <tp t="s">
        <v>Laboratory Corp of Amer</v>
        <stp/>
        <stp>ContractData</stp>
        <stp>S.LH</stp>
        <stp>LongDescription</stp>
        <stp/>
        <stp>T</stp>
        <tr r="B281" s="1"/>
      </tp>
      <tp t="s">
        <v>MICRON TECHNOLOGY</v>
        <stp/>
        <stp>ContractData</stp>
        <stp>S.MU</stp>
        <stp>LongDescription</stp>
        <stp/>
        <stp>T</stp>
        <tr r="R6" s="2"/>
        <tr r="B327" s="1"/>
      </tp>
      <tp t="s">
        <v>Morgan Stanley</v>
        <stp/>
        <stp>ContractData</stp>
        <stp>S.MS</stp>
        <stp>LongDescription</stp>
        <stp/>
        <stp>T</stp>
        <tr r="B321" s="1"/>
      </tp>
      <tp t="s">
        <v>Mastercard Inc.</v>
        <stp/>
        <stp>ContractData</stp>
        <stp>S.MA</stp>
        <stp>LongDescription</stp>
        <stp/>
        <stp>T</stp>
        <tr r="B296" s="1"/>
      </tp>
      <tp t="s">
        <v>Altria Group Inc</v>
        <stp/>
        <stp>ContractData</stp>
        <stp>S.MO</stp>
        <stp>LongDescription</stp>
        <stp/>
        <stp>T</stp>
        <tr r="B313" s="1"/>
      </tp>
      <tp t="s">
        <v>NiSource Inc</v>
        <stp/>
        <stp>ContractData</stp>
        <stp>S.NI</stp>
        <stp>LongDescription</stp>
        <stp/>
        <stp>T</stp>
        <tr r="B334" s="1"/>
      </tp>
      <tp t="s">
        <v>ON SEMICONDUCTOR</v>
        <stp/>
        <stp>ContractData</stp>
        <stp>S.ON</stp>
        <stp>LongDescription</stp>
        <stp/>
        <stp>T</stp>
        <tr r="B352" s="1"/>
      </tp>
      <tp t="s">
        <v>Home Depot, Inc.</v>
        <stp/>
        <stp>ContractData</stp>
        <stp>S.HD</stp>
        <stp>LongDescription</stp>
        <stp/>
        <stp>T</stp>
        <tr r="B225" s="1"/>
      </tp>
      <tp t="s">
        <v>Gartner Group</v>
        <stp/>
        <stp>ContractData</stp>
        <stp>S.IT</stp>
        <stp>LongDescription</stp>
        <stp/>
        <stp>T</stp>
        <tr r="R24" s="2"/>
        <tr r="B256" s="1"/>
      </tp>
      <tp t="s">
        <v>Ingersoll Rand Inc.</v>
        <stp/>
        <stp>ContractData</stp>
        <stp>S.IR</stp>
        <stp>LongDescription</stp>
        <stp/>
        <stp>T</stp>
        <tr r="B253" s="1"/>
      </tp>
      <tp t="s">
        <v>International Paper Co</v>
        <stp/>
        <stp>ContractData</stp>
        <stp>S.IP</stp>
        <stp>LongDescription</stp>
        <stp/>
        <stp>T</stp>
        <tr r="C8" s="2"/>
        <tr r="I32" s="2"/>
        <tr r="C33" s="2"/>
        <tr r="O31" s="2"/>
        <tr r="B251" s="1"/>
      </tp>
      <tp t="s">
        <v>Kroger Co (The)</v>
        <stp/>
        <stp>ContractData</stp>
        <stp>S.KR</stp>
        <stp>LongDescription</stp>
        <stp/>
        <stp>T</stp>
        <tr r="B276" s="1"/>
      </tp>
      <tp t="s">
        <v>Coca-Cola Company</v>
        <stp/>
        <stp>ContractData</stp>
        <stp>S.KO</stp>
        <stp>LongDescription</stp>
        <stp/>
        <stp>T</stp>
        <tr r="B275" s="1"/>
      </tp>
      <tp t="s">
        <v>Trane Technologies plc</v>
        <stp/>
        <stp>ContractData</stp>
        <stp>S.TT</stp>
        <stp>LongDescription</stp>
        <stp/>
        <stp>T</stp>
        <tr r="B450" s="1"/>
      </tp>
      <tp t="s">
        <v>Verizon Communications</v>
        <stp/>
        <stp>ContractData</stp>
        <stp>S.VZ</stp>
        <stp>LongDescription</stp>
        <stp/>
        <stp>T</stp>
        <tr r="I36" s="2"/>
        <tr r="B479" s="1"/>
      </tp>
      <tp t="s">
        <v>Weyerhaeuser Company</v>
        <stp/>
        <stp>ContractData</stp>
        <stp>S.WY</stp>
        <stp>LongDescription</stp>
        <stp/>
        <stp>T</stp>
        <tr r="B495" s="1"/>
      </tp>
      <tp t="s">
        <v>Waste Mgmt Inc New</v>
        <stp/>
        <stp>ContractData</stp>
        <stp>S.WM</stp>
        <stp>LongDescription</stp>
        <stp/>
        <stp>T</stp>
        <tr r="B488" s="1"/>
      </tp>
      <tp t="s">
        <v>Procter &amp; Gamble Co</v>
        <stp/>
        <stp>ContractData</stp>
        <stp>S.PG</stp>
        <stp>LongDescription</stp>
        <stp/>
        <stp>T</stp>
        <tr r="B365" s="1"/>
      </tp>
      <tp t="s">
        <v>Philip Morris International</v>
        <stp/>
        <stp>ContractData</stp>
        <stp>S.PM</stp>
        <stp>LongDescription</stp>
        <stp/>
        <stp>T</stp>
        <tr r="B372" s="1"/>
      </tp>
      <tp t="s">
        <v>Parker-Hannifin Corp</v>
        <stp/>
        <stp>ContractData</stp>
        <stp>S.PH</stp>
        <stp>LongDescription</stp>
        <stp/>
        <stp>T</stp>
        <tr r="B367" s="1"/>
      </tp>
      <tp t="s">
        <v>Regions Financial Corp</v>
        <stp/>
        <stp>ContractData</stp>
        <stp>S.RF</stp>
        <stp>LongDescription</stp>
        <stp/>
        <stp>T</stp>
        <tr r="B391" s="1"/>
      </tp>
      <tp t="s">
        <v>Ralph Lauren Corporation</v>
        <stp/>
        <stp>ContractData</stp>
        <stp>S.RL</stp>
        <stp>LongDescription</stp>
        <stp/>
        <stp>T</stp>
        <tr r="B393" s="1"/>
      </tp>
      <tp t="s">
        <v>Smurfit Westrock Plc</v>
        <stp/>
        <stp>ContractData</stp>
        <stp>S.SW</stp>
        <stp>LongDescription</stp>
        <stp/>
        <stp>T</stp>
        <tr r="I34" s="2"/>
        <tr r="B422" s="1"/>
      </tp>
      <tp t="s">
        <v>Southern Company</v>
        <stp/>
        <stp>ContractData</stp>
        <stp>S.SO</stp>
        <stp>LongDescription</stp>
        <stp/>
        <stp>T</stp>
        <tr r="B412" s="1"/>
      </tp>
      <tp>
        <v>3054.8209523810001</v>
        <stp/>
        <stp>StudyData</stp>
        <stp>S.AZO</stp>
        <stp>MA</stp>
        <stp>InputChoice=Close,MAType=Sim,Period=21</stp>
        <stp>MA</stp>
        <stp>D</stp>
        <stp/>
        <stp>all</stp>
        <stp/>
        <stp/>
        <stp/>
        <stp>T</stp>
        <tr r="P52" s="1"/>
      </tp>
      <tp>
        <v>-6.0995959950816738</v>
        <stp/>
        <stp>StudyData</stp>
        <stp>S.PGR</stp>
        <stp>PCB</stp>
        <stp>BaseType=Index,Index=1</stp>
        <stp>Close</stp>
        <stp>A</stp>
        <stp>0</stp>
        <stp>all</stp>
        <stp/>
        <stp/>
        <stp/>
        <stp>T</stp>
        <tr r="L366" s="1"/>
      </tp>
      <tp>
        <v>-13.082606521859887</v>
        <stp/>
        <stp>StudyData</stp>
        <stp>S.PWR</stp>
        <stp>PCB</stp>
        <stp>BaseType=Index,Index=1</stp>
        <stp>Close</stp>
        <stp>Q</stp>
        <stp>0</stp>
        <stp>all</stp>
        <stp/>
        <stp/>
        <stp/>
        <stp>T</stp>
        <tr r="K384" s="1"/>
      </tp>
      <tp>
        <v>-17.975476128358981</v>
        <stp/>
        <stp>StudyData</stp>
        <stp>S.PNR</stp>
        <stp>PCB</stp>
        <stp>BaseType=Index,Index=1</stp>
        <stp>Close</stp>
        <stp>M</stp>
        <stp>0</stp>
        <stp>all</stp>
        <stp/>
        <stp/>
        <stp/>
        <stp>T</stp>
        <tr r="J374" s="1"/>
      </tp>
      <tp>
        <v>-0.42798275340873798</v>
        <stp/>
        <stp>StudyData</stp>
        <stp>S.PWR</stp>
        <stp>PCB</stp>
        <stp>BaseType=Index,Index=1</stp>
        <stp>Close</stp>
        <stp>W</stp>
        <stp>0</stp>
        <stp>all</stp>
        <stp/>
        <stp/>
        <stp/>
        <stp>T</stp>
        <tr r="I384" s="1"/>
      </tp>
      <tp>
        <v>-39.619742654119456</v>
        <stp/>
        <stp>StudyData</stp>
        <stp>S.PNR</stp>
        <stp>PCB</stp>
        <stp>BaseType=Index,Index=1</stp>
        <stp>Close</stp>
        <stp>A</stp>
        <stp>0</stp>
        <stp>all</stp>
        <stp/>
        <stp/>
        <stp/>
        <stp>T</stp>
        <tr r="L374" s="1"/>
      </tp>
      <tp>
        <v>-2.1149004348821259</v>
        <stp/>
        <stp>StudyData</stp>
        <stp>S.PGR</stp>
        <stp>PCB</stp>
        <stp>BaseType=Index,Index=1</stp>
        <stp>Close</stp>
        <stp>M</stp>
        <stp>0</stp>
        <stp>all</stp>
        <stp/>
        <stp/>
        <stp/>
        <stp>T</stp>
        <tr r="J366" s="1"/>
      </tp>
      <tp>
        <v>-2.1149004348821259</v>
        <stp/>
        <stp>StudyData</stp>
        <stp>S.PGR</stp>
        <stp>PCB</stp>
        <stp>BaseType=Index,Index=1</stp>
        <stp>Close</stp>
        <stp>Q</stp>
        <stp>0</stp>
        <stp>all</stp>
        <stp/>
        <stp/>
        <stp/>
        <stp>T</stp>
        <tr r="K366" s="1"/>
      </tp>
      <tp>
        <v>48.282234753352611</v>
        <stp/>
        <stp>StudyData</stp>
        <stp>S.PWR</stp>
        <stp>PCB</stp>
        <stp>BaseType=Index,Index=1</stp>
        <stp>Close</stp>
        <stp>A</stp>
        <stp>0</stp>
        <stp>all</stp>
        <stp/>
        <stp/>
        <stp/>
        <stp>T</stp>
        <tr r="L384" s="1"/>
      </tp>
      <tp>
        <v>2.8276027891320008</v>
        <stp/>
        <stp>StudyData</stp>
        <stp>S.PGR</stp>
        <stp>PCB</stp>
        <stp>BaseType=Index,Index=1</stp>
        <stp>Close</stp>
        <stp>W</stp>
        <stp>0</stp>
        <stp>all</stp>
        <stp/>
        <stp/>
        <stp/>
        <stp>T</stp>
        <tr r="I366" s="1"/>
      </tp>
      <tp>
        <v>-17.975476128358981</v>
        <stp/>
        <stp>StudyData</stp>
        <stp>S.PNR</stp>
        <stp>PCB</stp>
        <stp>BaseType=Index,Index=1</stp>
        <stp>Close</stp>
        <stp>Q</stp>
        <stp>0</stp>
        <stp>all</stp>
        <stp/>
        <stp/>
        <stp/>
        <stp>T</stp>
        <tr r="K374" s="1"/>
      </tp>
      <tp>
        <v>-13.082606521859887</v>
        <stp/>
        <stp>StudyData</stp>
        <stp>S.PWR</stp>
        <stp>PCB</stp>
        <stp>BaseType=Index,Index=1</stp>
        <stp>Close</stp>
        <stp>M</stp>
        <stp>0</stp>
        <stp>all</stp>
        <stp/>
        <stp/>
        <stp/>
        <stp>T</stp>
        <tr r="J384" s="1"/>
      </tp>
      <tp>
        <v>0.68855084067253758</v>
        <stp/>
        <stp>StudyData</stp>
        <stp>S.PNR</stp>
        <stp>PCB</stp>
        <stp>BaseType=Index,Index=1</stp>
        <stp>Close</stp>
        <stp>W</stp>
        <stp>0</stp>
        <stp>all</stp>
        <stp/>
        <stp/>
        <stp/>
        <stp>T</stp>
        <tr r="I374" s="1"/>
      </tp>
      <tp>
        <v>7.9334787350054627</v>
        <stp/>
        <stp>StudyData</stp>
        <stp>S.UDR</stp>
        <stp>PCB</stp>
        <stp>BaseType=Index,Index=1</stp>
        <stp>Close</stp>
        <stp>A</stp>
        <stp>0</stp>
        <stp>all</stp>
        <stp/>
        <stp/>
        <stp/>
        <stp>T</stp>
        <tr r="L458" s="1"/>
      </tp>
      <tp>
        <v>-0.82665330661322223</v>
        <stp/>
        <stp>StudyData</stp>
        <stp>S.UDR</stp>
        <stp>PCB</stp>
        <stp>BaseType=Index,Index=1</stp>
        <stp>Close</stp>
        <stp>M</stp>
        <stp>0</stp>
        <stp>all</stp>
        <stp/>
        <stp/>
        <stp/>
        <stp>T</stp>
        <tr r="J458" s="1"/>
      </tp>
      <tp>
        <v>-0.82665330661322223</v>
        <stp/>
        <stp>StudyData</stp>
        <stp>S.UDR</stp>
        <stp>PCB</stp>
        <stp>BaseType=Index,Index=1</stp>
        <stp>Close</stp>
        <stp>Q</stp>
        <stp>0</stp>
        <stp>all</stp>
        <stp/>
        <stp/>
        <stp/>
        <stp>T</stp>
        <tr r="K458" s="1"/>
      </tp>
      <tp>
        <v>-0.42756539235411123</v>
        <stp/>
        <stp>StudyData</stp>
        <stp>S.UDR</stp>
        <stp>PCB</stp>
        <stp>BaseType=Index,Index=1</stp>
        <stp>Close</stp>
        <stp>W</stp>
        <stp>0</stp>
        <stp>all</stp>
        <stp/>
        <stp/>
        <stp/>
        <stp>T</stp>
        <tr r="I458" s="1"/>
      </tp>
      <tp>
        <v>0.8058815212780901</v>
        <stp/>
        <stp>StudyData</stp>
        <stp>S.TPR</stp>
        <stp>PCB</stp>
        <stp>BaseType=Index,Index=1</stp>
        <stp>Close</stp>
        <stp>W</stp>
        <stp>0</stp>
        <stp>all</stp>
        <stp/>
        <stp/>
        <stp/>
        <stp>T</stp>
        <tr r="I442" s="1"/>
      </tp>
      <tp>
        <v>80.781153130812157</v>
        <stp/>
        <stp>StudyData</stp>
        <stp>S.TER</stp>
        <stp>PCB</stp>
        <stp>BaseType=Index,Index=1</stp>
        <stp>Close</stp>
        <stp>A</stp>
        <stp>0</stp>
        <stp>all</stp>
        <stp/>
        <stp/>
        <stp/>
        <stp>T</stp>
        <tr r="L434" s="1"/>
      </tp>
      <tp>
        <v>-2.5823199890695459</v>
        <stp/>
        <stp>StudyData</stp>
        <stp>S.TPR</stp>
        <stp>PCB</stp>
        <stp>BaseType=Index,Index=1</stp>
        <stp>Close</stp>
        <stp>Q</stp>
        <stp>0</stp>
        <stp>all</stp>
        <stp/>
        <stp/>
        <stp/>
        <stp>T</stp>
        <tr r="K442" s="1"/>
      </tp>
      <tp>
        <v>-27.678571428571431</v>
        <stp/>
        <stp>StudyData</stp>
        <stp>S.TER</stp>
        <stp>PCB</stp>
        <stp>BaseType=Index,Index=1</stp>
        <stp>Close</stp>
        <stp>M</stp>
        <stp>0</stp>
        <stp>all</stp>
        <stp/>
        <stp/>
        <stp/>
        <stp>T</stp>
        <tr r="J434" s="1"/>
      </tp>
      <tp>
        <v>-27.678571428571431</v>
        <stp/>
        <stp>StudyData</stp>
        <stp>S.TER</stp>
        <stp>PCB</stp>
        <stp>BaseType=Index,Index=1</stp>
        <stp>Close</stp>
        <stp>Q</stp>
        <stp>0</stp>
        <stp>all</stp>
        <stp/>
        <stp/>
        <stp/>
        <stp>T</stp>
        <tr r="K434" s="1"/>
      </tp>
      <tp>
        <v>8.5528152629129792</v>
        <stp/>
        <stp>StudyData</stp>
        <stp>S.TER</stp>
        <stp>PCB</stp>
        <stp>BaseType=Index,Index=1</stp>
        <stp>Close</stp>
        <stp>W</stp>
        <stp>0</stp>
        <stp>all</stp>
        <stp/>
        <stp/>
        <stp/>
        <stp>T</stp>
        <tr r="I434" s="1"/>
      </tp>
      <tp>
        <v>11.606793456993033</v>
        <stp/>
        <stp>StudyData</stp>
        <stp>S.TPR</stp>
        <stp>PCB</stp>
        <stp>BaseType=Index,Index=1</stp>
        <stp>Close</stp>
        <stp>A</stp>
        <stp>0</stp>
        <stp>all</stp>
        <stp/>
        <stp/>
        <stp/>
        <stp>T</stp>
        <tr r="L442" s="1"/>
      </tp>
      <tp>
        <v>-2.5823199890695459</v>
        <stp/>
        <stp>StudyData</stp>
        <stp>S.TPR</stp>
        <stp>PCB</stp>
        <stp>BaseType=Index,Index=1</stp>
        <stp>Close</stp>
        <stp>M</stp>
        <stp>0</stp>
        <stp>all</stp>
        <stp/>
        <stp/>
        <stp/>
        <stp>T</stp>
        <tr r="J442" s="1"/>
      </tp>
      <tp>
        <v>13.209459459459465</v>
        <stp/>
        <stp>StudyData</stp>
        <stp>S.VTR</stp>
        <stp>PCB</stp>
        <stp>BaseType=Index,Index=1</stp>
        <stp>Close</stp>
        <stp>Q</stp>
        <stp>0</stp>
        <stp>all</stp>
        <stp/>
        <stp/>
        <stp/>
        <stp>T</stp>
        <tr r="K477" s="1"/>
      </tp>
      <tp>
        <v>4.6097814776274628</v>
        <stp/>
        <stp>StudyData</stp>
        <stp>S.VTR</stp>
        <stp>PCB</stp>
        <stp>BaseType=Index,Index=1</stp>
        <stp>Close</stp>
        <stp>W</stp>
        <stp>0</stp>
        <stp>all</stp>
        <stp/>
        <stp/>
        <stp/>
        <stp>T</stp>
        <tr r="I477" s="1"/>
      </tp>
      <tp>
        <v>29.917291289738962</v>
        <stp/>
        <stp>StudyData</stp>
        <stp>S.VTR</stp>
        <stp>PCB</stp>
        <stp>BaseType=Index,Index=1</stp>
        <stp>Close</stp>
        <stp>A</stp>
        <stp>0</stp>
        <stp>all</stp>
        <stp/>
        <stp/>
        <stp/>
        <stp>T</stp>
        <tr r="L477" s="1"/>
      </tp>
      <tp>
        <v>13.209459459459465</v>
        <stp/>
        <stp>StudyData</stp>
        <stp>S.VTR</stp>
        <stp>PCB</stp>
        <stp>BaseType=Index,Index=1</stp>
        <stp>Close</stp>
        <stp>M</stp>
        <stp>0</stp>
        <stp>all</stp>
        <stp/>
        <stp/>
        <stp/>
        <stp>T</stp>
        <tr r="J477" s="1"/>
      </tp>
      <tp>
        <v>8.25887993026803</v>
        <stp/>
        <stp>StudyData</stp>
        <stp>S.KKR</stp>
        <stp>PCB</stp>
        <stp>BaseType=Index,Index=1</stp>
        <stp>Close</stp>
        <stp>M</stp>
        <stp>0</stp>
        <stp>all</stp>
        <stp/>
        <stp/>
        <stp/>
        <stp>T</stp>
        <tr r="J271" s="1"/>
      </tp>
      <tp>
        <v>-22.058362096015063</v>
        <stp/>
        <stp>StudyData</stp>
        <stp>S.KKR</stp>
        <stp>PCB</stp>
        <stp>BaseType=Index,Index=1</stp>
        <stp>Close</stp>
        <stp>A</stp>
        <stp>0</stp>
        <stp>all</stp>
        <stp/>
        <stp/>
        <stp/>
        <stp>T</stp>
        <tr r="L271" s="1"/>
      </tp>
      <tp>
        <v>-1.5652863086982349</v>
        <stp/>
        <stp>StudyData</stp>
        <stp>S.KKR</stp>
        <stp>PCB</stp>
        <stp>BaseType=Index,Index=1</stp>
        <stp>Close</stp>
        <stp>W</stp>
        <stp>0</stp>
        <stp>all</stp>
        <stp/>
        <stp/>
        <stp/>
        <stp>T</stp>
        <tr r="I271" s="1"/>
      </tp>
      <tp>
        <v>8.25887993026803</v>
        <stp/>
        <stp>StudyData</stp>
        <stp>S.KKR</stp>
        <stp>PCB</stp>
        <stp>BaseType=Index,Index=1</stp>
        <stp>Close</stp>
        <stp>Q</stp>
        <stp>0</stp>
        <stp>all</stp>
        <stp/>
        <stp/>
        <stp/>
        <stp>T</stp>
        <tr r="K271" s="1"/>
      </tp>
      <tp>
        <v>20.690433212996389</v>
        <stp/>
        <stp>StudyData</stp>
        <stp>S.MAR</stp>
        <stp>PCB</stp>
        <stp>BaseType=Index,Index=1</stp>
        <stp>Close</stp>
        <stp>A</stp>
        <stp>0</stp>
        <stp>all</stp>
        <stp/>
        <stp/>
        <stp/>
        <stp>T</stp>
        <tr r="L298" s="1"/>
      </tp>
      <tp>
        <v>1.0361855419736028</v>
        <stp/>
        <stp>StudyData</stp>
        <stp>S.MAR</stp>
        <stp>PCB</stp>
        <stp>BaseType=Index,Index=1</stp>
        <stp>Close</stp>
        <stp>M</stp>
        <stp>0</stp>
        <stp>all</stp>
        <stp/>
        <stp/>
        <stp/>
        <stp>T</stp>
        <tr r="J298" s="1"/>
      </tp>
      <tp>
        <v>2.2362385321100913</v>
        <stp/>
        <stp>StudyData</stp>
        <stp>S.MAR</stp>
        <stp>PCB</stp>
        <stp>BaseType=Index,Index=1</stp>
        <stp>Close</stp>
        <stp>W</stp>
        <stp>0</stp>
        <stp>all</stp>
        <stp/>
        <stp/>
        <stp/>
        <stp>T</stp>
        <tr r="I298" s="1"/>
      </tp>
      <tp>
        <v>1.0361855419736028</v>
        <stp/>
        <stp>StudyData</stp>
        <stp>S.MAR</stp>
        <stp>PCB</stp>
        <stp>BaseType=Index,Index=1</stp>
        <stp>Close</stp>
        <stp>Q</stp>
        <stp>0</stp>
        <stp>all</stp>
        <stp/>
        <stp/>
        <stp/>
        <stp>T</stp>
        <tr r="K298" s="1"/>
      </tp>
      <tp>
        <v>-5.8521443038717882</v>
        <stp/>
        <stp>StudyData</stp>
        <stp>S.NVR</stp>
        <stp>PCB</stp>
        <stp>BaseType=Index,Index=1</stp>
        <stp>Close</stp>
        <stp>Q</stp>
        <stp>0</stp>
        <stp>all</stp>
        <stp/>
        <stp/>
        <stp/>
        <stp>T</stp>
        <tr r="K344" s="1"/>
      </tp>
      <tp>
        <v>-1.1613179579786856</v>
        <stp/>
        <stp>StudyData</stp>
        <stp>S.NVR</stp>
        <stp>PCB</stp>
        <stp>BaseType=Index,Index=1</stp>
        <stp>Close</stp>
        <stp>W</stp>
        <stp>0</stp>
        <stp>all</stp>
        <stp/>
        <stp/>
        <stp/>
        <stp>T</stp>
        <tr r="I344" s="1"/>
      </tp>
      <tp>
        <v>-12.040692356950792</v>
        <stp/>
        <stp>StudyData</stp>
        <stp>S.NVR</stp>
        <stp>PCB</stp>
        <stp>BaseType=Index,Index=1</stp>
        <stp>Close</stp>
        <stp>A</stp>
        <stp>0</stp>
        <stp>all</stp>
        <stp/>
        <stp/>
        <stp/>
        <stp>T</stp>
        <tr r="L344" s="1"/>
      </tp>
      <tp>
        <v>-5.8521443038717882</v>
        <stp/>
        <stp>StudyData</stp>
        <stp>S.NVR</stp>
        <stp>PCB</stp>
        <stp>BaseType=Index,Index=1</stp>
        <stp>Close</stp>
        <stp>M</stp>
        <stp>0</stp>
        <stp>all</stp>
        <stp/>
        <stp/>
        <stp/>
        <stp>T</stp>
        <tr r="J344" s="1"/>
      </tp>
      <tp>
        <v>9.509505972153498</v>
        <stp/>
        <stp>StudyData</stp>
        <stp>S.COR</stp>
        <stp>PCB</stp>
        <stp>BaseType=Index,Index=1</stp>
        <stp>Close</stp>
        <stp>M</stp>
        <stp>0</stp>
        <stp>all</stp>
        <stp/>
        <stp/>
        <stp/>
        <stp>T</stp>
        <tr r="J110" s="1"/>
      </tp>
      <tp>
        <v>-8.2487046632124397</v>
        <stp/>
        <stp>StudyData</stp>
        <stp>S.COR</stp>
        <stp>PCB</stp>
        <stp>BaseType=Index,Index=1</stp>
        <stp>Close</stp>
        <stp>A</stp>
        <stp>0</stp>
        <stp>all</stp>
        <stp/>
        <stp/>
        <stp/>
        <stp>T</stp>
        <tr r="L110" s="1"/>
      </tp>
      <tp>
        <v>9.509505972153498</v>
        <stp/>
        <stp>StudyData</stp>
        <stp>S.COR</stp>
        <stp>PCB</stp>
        <stp>BaseType=Index,Index=1</stp>
        <stp>Close</stp>
        <stp>Q</stp>
        <stp>0</stp>
        <stp>all</stp>
        <stp/>
        <stp/>
        <stp/>
        <stp>T</stp>
        <tr r="K110" s="1"/>
      </tp>
      <tp>
        <v>0.64631373822668137</v>
        <stp/>
        <stp>StudyData</stp>
        <stp>S.COR</stp>
        <stp>PCB</stp>
        <stp>BaseType=Index,Index=1</stp>
        <stp>Close</stp>
        <stp>W</stp>
        <stp>0</stp>
        <stp>all</stp>
        <stp/>
        <stp/>
        <stp/>
        <stp>T</stp>
        <tr r="I110" s="1"/>
      </tp>
      <tp>
        <v>3.1531531531531534</v>
        <stp/>
        <stp>StudyData</stp>
        <stp>S.BKR</stp>
        <stp>PCB</stp>
        <stp>BaseType=Index,Index=1</stp>
        <stp>Close</stp>
        <stp>M</stp>
        <stp>0</stp>
        <stp>all</stp>
        <stp/>
        <stp/>
        <stp/>
        <stp>T</stp>
        <tr r="J64" s="1"/>
      </tp>
      <tp>
        <v>25.713658322353979</v>
        <stp/>
        <stp>StudyData</stp>
        <stp>S.BKR</stp>
        <stp>PCB</stp>
        <stp>BaseType=Index,Index=1</stp>
        <stp>Close</stp>
        <stp>A</stp>
        <stp>0</stp>
        <stp>all</stp>
        <stp/>
        <stp/>
        <stp/>
        <stp>T</stp>
        <tr r="L64" s="1"/>
      </tp>
      <tp>
        <v>2.3235031277926668</v>
        <stp/>
        <stp>StudyData</stp>
        <stp>S.BKR</stp>
        <stp>PCB</stp>
        <stp>BaseType=Index,Index=1</stp>
        <stp>Close</stp>
        <stp>W</stp>
        <stp>0</stp>
        <stp>all</stp>
        <stp/>
        <stp/>
        <stp/>
        <stp>T</stp>
        <tr r="I64" s="1"/>
      </tp>
      <tp>
        <v>3.1531531531531534</v>
        <stp/>
        <stp>StudyData</stp>
        <stp>S.BKR</stp>
        <stp>PCB</stp>
        <stp>BaseType=Index,Index=1</stp>
        <stp>Close</stp>
        <stp>Q</stp>
        <stp>0</stp>
        <stp>all</stp>
        <stp/>
        <stp/>
        <stp/>
        <stp>T</stp>
        <tr r="K64" s="1"/>
      </tp>
      <tp>
        <v>-1.6521739130434792</v>
        <stp/>
        <stp>StudyData</stp>
        <stp>S.EQR</stp>
        <stp>PCB</stp>
        <stp>BaseType=Index,Index=1</stp>
        <stp>Close</stp>
        <stp>W</stp>
        <stp>0</stp>
        <stp>all</stp>
        <stp/>
        <stp/>
        <stp/>
        <stp>T</stp>
        <tr r="I167" s="1"/>
      </tp>
      <tp>
        <v>0.94898136862267402</v>
        <stp/>
        <stp>StudyData</stp>
        <stp>S.ETR</stp>
        <stp>PCB</stp>
        <stp>BaseType=Index,Index=1</stp>
        <stp>Close</stp>
        <stp>Q</stp>
        <stp>0</stp>
        <stp>all</stp>
        <stp/>
        <stp/>
        <stp/>
        <stp>T</stp>
        <tr r="K173" s="1"/>
      </tp>
      <tp>
        <v>2.393147297774632</v>
        <stp/>
        <stp>StudyData</stp>
        <stp>S.ETR</stp>
        <stp>PCB</stp>
        <stp>BaseType=Index,Index=1</stp>
        <stp>Close</stp>
        <stp>W</stp>
        <stp>0</stp>
        <stp>all</stp>
        <stp/>
        <stp/>
        <stp/>
        <stp>T</stp>
        <tr r="I173" s="1"/>
      </tp>
      <tp>
        <v>3.3461404121550764</v>
        <stp/>
        <stp>StudyData</stp>
        <stp>S.EMR</stp>
        <stp>PCB</stp>
        <stp>BaseType=Index,Index=1</stp>
        <stp>Close</stp>
        <stp>M</stp>
        <stp>0</stp>
        <stp>all</stp>
        <stp/>
        <stp/>
        <stp/>
        <stp>T</stp>
        <tr r="J164" s="1"/>
      </tp>
      <tp>
        <v>-0.10304725452672954</v>
        <stp/>
        <stp>StudyData</stp>
        <stp>S.EQR</stp>
        <stp>PCB</stp>
        <stp>BaseType=Index,Index=1</stp>
        <stp>Close</stp>
        <stp>Q</stp>
        <stp>0</stp>
        <stp>all</stp>
        <stp/>
        <stp/>
        <stp/>
        <stp>T</stp>
        <tr r="K167" s="1"/>
      </tp>
      <tp>
        <v>-0.30372570194383686</v>
        <stp/>
        <stp>StudyData</stp>
        <stp>S.EXR</stp>
        <stp>PCB</stp>
        <stp>BaseType=Index,Index=1</stp>
        <stp>Close</stp>
        <stp>W</stp>
        <stp>0</stp>
        <stp>all</stp>
        <stp/>
        <stp/>
        <stp/>
        <stp>T</stp>
        <tr r="I180" s="1"/>
      </tp>
      <tp>
        <v>11.467751657625076</v>
        <stp/>
        <stp>StudyData</stp>
        <stp>S.EMR</stp>
        <stp>PCB</stp>
        <stp>BaseType=Index,Index=1</stp>
        <stp>Close</stp>
        <stp>A</stp>
        <stp>0</stp>
        <stp>all</stp>
        <stp/>
        <stp/>
        <stp/>
        <stp>T</stp>
        <tr r="L164" s="1"/>
      </tp>
      <tp>
        <v>1.6586373021335143</v>
        <stp/>
        <stp>StudyData</stp>
        <stp>S.EXR</stp>
        <stp>PCB</stp>
        <stp>BaseType=Index,Index=1</stp>
        <stp>Close</stp>
        <stp>Q</stp>
        <stp>0</stp>
        <stp>all</stp>
        <stp/>
        <stp/>
        <stp/>
        <stp>T</stp>
        <tr r="K180" s="1"/>
      </tp>
      <tp>
        <v>25.44628367413177</v>
        <stp/>
        <stp>StudyData</stp>
        <stp>S.ETR</stp>
        <stp>PCB</stp>
        <stp>BaseType=Index,Index=1</stp>
        <stp>Close</stp>
        <stp>A</stp>
        <stp>0</stp>
        <stp>all</stp>
        <stp/>
        <stp/>
        <stp/>
        <stp>T</stp>
        <tr r="L173" s="1"/>
      </tp>
      <tp>
        <v>1.6586373021335143</v>
        <stp/>
        <stp>StudyData</stp>
        <stp>S.EXR</stp>
        <stp>PCB</stp>
        <stp>BaseType=Index,Index=1</stp>
        <stp>Close</stp>
        <stp>M</stp>
        <stp>0</stp>
        <stp>all</stp>
        <stp/>
        <stp/>
        <stp/>
        <stp>T</stp>
        <tr r="J180" s="1"/>
      </tp>
      <tp>
        <v>7.6459390862944163</v>
        <stp/>
        <stp>StudyData</stp>
        <stp>S.EQR</stp>
        <stp>PCB</stp>
        <stp>BaseType=Index,Index=1</stp>
        <stp>Close</stp>
        <stp>A</stp>
        <stp>0</stp>
        <stp>all</stp>
        <stp/>
        <stp/>
        <stp/>
        <stp>T</stp>
        <tr r="L167" s="1"/>
      </tp>
      <tp>
        <v>3.3461404121550764</v>
        <stp/>
        <stp>StudyData</stp>
        <stp>S.EMR</stp>
        <stp>PCB</stp>
        <stp>BaseType=Index,Index=1</stp>
        <stp>Close</stp>
        <stp>Q</stp>
        <stp>0</stp>
        <stp>all</stp>
        <stp/>
        <stp/>
        <stp/>
        <stp>T</stp>
        <tr r="K164" s="1"/>
      </tp>
      <tp>
        <v>-0.10304725452672954</v>
        <stp/>
        <stp>StudyData</stp>
        <stp>S.EQR</stp>
        <stp>PCB</stp>
        <stp>BaseType=Index,Index=1</stp>
        <stp>Close</stp>
        <stp>M</stp>
        <stp>0</stp>
        <stp>all</stp>
        <stp/>
        <stp/>
        <stp/>
        <stp>T</stp>
        <tr r="J167" s="1"/>
      </tp>
      <tp>
        <v>6.0197792747599301</v>
        <stp/>
        <stp>StudyData</stp>
        <stp>S.EMR</stp>
        <stp>PCB</stp>
        <stp>BaseType=Index,Index=1</stp>
        <stp>Close</stp>
        <stp>W</stp>
        <stp>0</stp>
        <stp>all</stp>
        <stp/>
        <stp/>
        <stp/>
        <stp>T</stp>
        <tr r="I164" s="1"/>
      </tp>
      <tp>
        <v>0.94898136862267402</v>
        <stp/>
        <stp>StudyData</stp>
        <stp>S.ETR</stp>
        <stp>PCB</stp>
        <stp>BaseType=Index,Index=1</stp>
        <stp>Close</stp>
        <stp>M</stp>
        <stp>0</stp>
        <stp>all</stp>
        <stp/>
        <stp/>
        <stp/>
        <stp>T</stp>
        <tr r="J173" s="1"/>
      </tp>
      <tp>
        <v>13.43111657195516</v>
        <stp/>
        <stp>StudyData</stp>
        <stp>S.EXR</stp>
        <stp>PCB</stp>
        <stp>BaseType=Index,Index=1</stp>
        <stp>Close</stp>
        <stp>A</stp>
        <stp>0</stp>
        <stp>all</stp>
        <stp/>
        <stp/>
        <stp/>
        <stp>T</stp>
        <tr r="L180" s="1"/>
      </tp>
      <tp>
        <v>0.53548929021420111</v>
        <stp/>
        <stp>StudyData</stp>
        <stp>S.DHR</stp>
        <stp>PCB</stp>
        <stp>BaseType=Index,Index=1</stp>
        <stp>Close</stp>
        <stp>M</stp>
        <stp>0</stp>
        <stp>all</stp>
        <stp/>
        <stp/>
        <stp/>
        <stp>T</stp>
        <tr r="J139" s="1"/>
      </tp>
      <tp>
        <v>10.858670230537921</v>
        <stp/>
        <stp>StudyData</stp>
        <stp>S.DLR</stp>
        <stp>PCB</stp>
        <stp>BaseType=Index,Index=1</stp>
        <stp>Close</stp>
        <stp>M</stp>
        <stp>0</stp>
        <stp>all</stp>
        <stp/>
        <stp/>
        <stp/>
        <stp>T</stp>
        <tr r="J141" s="1"/>
      </tp>
      <tp>
        <v>28.67946480511926</v>
        <stp/>
        <stp>StudyData</stp>
        <stp>S.DLR</stp>
        <stp>PCB</stp>
        <stp>BaseType=Index,Index=1</stp>
        <stp>Close</stp>
        <stp>A</stp>
        <stp>0</stp>
        <stp>all</stp>
        <stp/>
        <stp/>
        <stp/>
        <stp>T</stp>
        <tr r="L141" s="1"/>
      </tp>
      <tp>
        <v>-16.346321859164778</v>
        <stp/>
        <stp>StudyData</stp>
        <stp>S.DHR</stp>
        <stp>PCB</stp>
        <stp>BaseType=Index,Index=1</stp>
        <stp>Close</stp>
        <stp>A</stp>
        <stp>0</stp>
        <stp>all</stp>
        <stp/>
        <stp/>
        <stp/>
        <stp>T</stp>
        <tr r="L139" s="1"/>
      </tp>
      <tp>
        <v>-6.0491586125693031</v>
        <stp/>
        <stp>StudyData</stp>
        <stp>S.DHR</stp>
        <stp>PCB</stp>
        <stp>BaseType=Index,Index=1</stp>
        <stp>Close</stp>
        <stp>W</stp>
        <stp>0</stp>
        <stp>all</stp>
        <stp/>
        <stp/>
        <stp/>
        <stp>T</stp>
        <tr r="I139" s="1"/>
      </tp>
      <tp>
        <v>10.858670230537921</v>
        <stp/>
        <stp>StudyData</stp>
        <stp>S.DLR</stp>
        <stp>PCB</stp>
        <stp>BaseType=Index,Index=1</stp>
        <stp>Close</stp>
        <stp>Q</stp>
        <stp>0</stp>
        <stp>all</stp>
        <stp/>
        <stp/>
        <stp/>
        <stp>T</stp>
        <tr r="K141" s="1"/>
      </tp>
      <tp>
        <v>14.492753623188417</v>
        <stp/>
        <stp>StudyData</stp>
        <stp>S.DLR</stp>
        <stp>PCB</stp>
        <stp>BaseType=Index,Index=1</stp>
        <stp>Close</stp>
        <stp>W</stp>
        <stp>0</stp>
        <stp>all</stp>
        <stp/>
        <stp/>
        <stp/>
        <stp>T</stp>
        <tr r="I141" s="1"/>
      </tp>
      <tp>
        <v>0.53548929021420111</v>
        <stp/>
        <stp>StudyData</stp>
        <stp>S.DHR</stp>
        <stp>PCB</stp>
        <stp>BaseType=Index,Index=1</stp>
        <stp>Close</stp>
        <stp>Q</stp>
        <stp>0</stp>
        <stp>all</stp>
        <stp/>
        <stp/>
        <stp/>
        <stp>T</stp>
        <tr r="K139" s="1"/>
      </tp>
      <tp t="s">
        <v>Ball Corp</v>
        <stp/>
        <stp>ContractData</stp>
        <stp>S.BALL</stp>
        <stp>LongDescription</stp>
        <stp/>
        <stp>T</stp>
        <tr r="B55" s="1"/>
      </tp>
      <tp t="s">
        <v>Builders FirstSource Inc</v>
        <stp/>
        <stp>ContractData</stp>
        <stp>S.BLDR</stp>
        <stp>LongDescription</stp>
        <stp/>
        <stp>T</stp>
        <tr r="B65" s="1"/>
      </tp>
      <tp t="s">
        <v>BIOGEN INC CMN</v>
        <stp/>
        <stp>ContractData</stp>
        <stp>S.BIIB</stp>
        <stp>LongDescription</stp>
        <stp/>
        <stp>T</stp>
        <tr r="B62" s="1"/>
      </tp>
      <tp t="s">
        <v>BOOKING HOLDINGS INC</v>
        <stp/>
        <stp>ContractData</stp>
        <stp>S.BKNG</stp>
        <stp>LongDescription</stp>
        <stp/>
        <stp>T</stp>
        <tr r="B63" s="1"/>
      </tp>
      <tp t="s">
        <v>Berkshire Hathaway Inc. ClsB</v>
        <stp/>
        <stp>ContractData</stp>
        <stp>S.BRKB</stp>
        <stp>LongDescription</stp>
        <stp/>
        <stp>T</stp>
        <tr r="B70" s="1"/>
      </tp>
      <tp>
        <v>3.6634460547504033</v>
        <stp/>
        <stp>StudyData</stp>
        <stp>S.HPQ</stp>
        <stp>PCB</stp>
        <stp>BaseType=Index,Index=1</stp>
        <stp>Close</stp>
        <stp>W</stp>
        <stp>0</stp>
        <stp>all</stp>
        <stp/>
        <stp/>
        <stp/>
        <stp>T</stp>
        <tr r="I233" s="1"/>
      </tp>
      <tp>
        <v>17.365542388331807</v>
        <stp/>
        <stp>StudyData</stp>
        <stp>S.HPQ</stp>
        <stp>PCB</stp>
        <stp>BaseType=Index,Index=1</stp>
        <stp>Close</stp>
        <stp>Q</stp>
        <stp>0</stp>
        <stp>all</stp>
        <stp/>
        <stp/>
        <stp/>
        <stp>T</stp>
        <tr r="K233" s="1"/>
      </tp>
      <tp>
        <v>15.574506283662473</v>
        <stp/>
        <stp>StudyData</stp>
        <stp>S.HPQ</stp>
        <stp>PCB</stp>
        <stp>BaseType=Index,Index=1</stp>
        <stp>Close</stp>
        <stp>A</stp>
        <stp>0</stp>
        <stp>all</stp>
        <stp/>
        <stp/>
        <stp/>
        <stp>T</stp>
        <tr r="L233" s="1"/>
      </tp>
      <tp>
        <v>17.365542388331807</v>
        <stp/>
        <stp>StudyData</stp>
        <stp>S.HPQ</stp>
        <stp>PCB</stp>
        <stp>BaseType=Index,Index=1</stp>
        <stp>Close</stp>
        <stp>M</stp>
        <stp>0</stp>
        <stp>all</stp>
        <stp/>
        <stp/>
        <stp/>
        <stp>T</stp>
        <tr r="J233" s="1"/>
      </tp>
      <tp t="s">
        <v>Adobe Inc.</v>
        <stp/>
        <stp>ContractData</stp>
        <stp>S.ADBE</stp>
        <stp>LongDescription</stp>
        <stp/>
        <stp>T</stp>
        <tr r="B9" s="1"/>
      </tp>
      <tp>
        <v>5474697.7159217596</v>
        <stp/>
        <stp>StudyData</stp>
        <stp>S.BA</stp>
        <stp>MA</stp>
        <stp>InputChoice=Vol,MAType=Sim,Period=21</stp>
        <stp>MA</stp>
        <stp>D</stp>
        <stp>-1</stp>
        <stp>all</stp>
        <stp/>
        <stp/>
        <stp/>
        <stp>T</stp>
        <tr r="N53" s="1"/>
      </tp>
      <tp t="s">
        <v>Autodesk Inc</v>
        <stp/>
        <stp>ContractData</stp>
        <stp>S.ADSK</stp>
        <stp>LongDescription</stp>
        <stp/>
        <stp>T</stp>
        <tr r="B13" s="1"/>
      </tp>
      <tp t="s">
        <v>APPLE INC.</v>
        <stp/>
        <stp>ContractData</stp>
        <stp>S.AAPL</stp>
        <stp>LongDescription</stp>
        <stp/>
        <stp>T</stp>
        <tr r="B3" s="1"/>
      </tp>
      <tp t="s">
        <v>AbbVie Inc.</v>
        <stp/>
        <stp>ContractData</stp>
        <stp>S.ABBV</stp>
        <stp>LongDescription</stp>
        <stp/>
        <stp>T</stp>
        <tr r="B4" s="1"/>
      </tp>
      <tp t="s">
        <v>Airbnb, Inc. Class A</v>
        <stp/>
        <stp>ContractData</stp>
        <stp>S.ABNB</stp>
        <stp>LongDescription</stp>
        <stp/>
        <stp>T</stp>
        <tr r="B5" s="1"/>
      </tp>
      <tp>
        <v>1433033.205553571</v>
        <stp/>
        <stp>StudyData</stp>
        <stp>S.BG</stp>
        <stp>MA</stp>
        <stp>InputChoice=Vol,MAType=Sim,Period=21</stp>
        <stp>MA</stp>
        <stp>D</stp>
        <stp>-1</stp>
        <stp>all</stp>
        <stp/>
        <stp/>
        <stp/>
        <stp>T</stp>
        <tr r="N61" s="1"/>
      </tp>
      <tp t="s">
        <v>Arch Capital Grp Ltd</v>
        <stp/>
        <stp>ContractData</stp>
        <stp>S.ACGL</stp>
        <stp>LongDescription</stp>
        <stp/>
        <stp>T</stp>
        <tr r="B7" s="1"/>
      </tp>
      <tp t="s">
        <v>Align Technology Inc</v>
        <stp/>
        <stp>ContractData</stp>
        <stp>S.ALGN</stp>
        <stp>LongDescription</stp>
        <stp/>
        <stp>T</stp>
        <tr r="B23" s="1"/>
      </tp>
      <tp t="s">
        <v>Allegion plc</v>
        <stp/>
        <stp>ContractData</stp>
        <stp>S.ALLE</stp>
        <stp>LongDescription</stp>
        <stp/>
        <stp>T</stp>
        <tr r="O34" s="2"/>
        <tr r="C9" s="2"/>
        <tr r="B25" s="1"/>
      </tp>
      <tp t="s">
        <v>AMGEN</v>
        <stp/>
        <stp>ContractData</stp>
        <stp>S.AMGN</stp>
        <stp>LongDescription</stp>
        <stp/>
        <stp>T</stp>
        <tr r="B30" s="1"/>
      </tp>
      <tp t="s">
        <v>Amcor PLC</v>
        <stp/>
        <stp>ContractData</stp>
        <stp>S.AMCR</stp>
        <stp>LongDescription</stp>
        <stp/>
        <stp>T</stp>
        <tr r="I39" s="2"/>
        <tr r="B27" s="1"/>
      </tp>
      <tp t="s">
        <v>APPLIED MATERIALS</v>
        <stp/>
        <stp>ContractData</stp>
        <stp>S.AMAT</stp>
        <stp>LongDescription</stp>
        <stp/>
        <stp>T</stp>
        <tr r="B26" s="1"/>
      </tp>
      <tp t="s">
        <v>Amazon.com Inc</v>
        <stp/>
        <stp>ContractData</stp>
        <stp>S.AMZN</stp>
        <stp>LongDescription</stp>
        <stp/>
        <stp>T</stp>
        <tr r="B33" s="1"/>
      </tp>
      <tp t="s">
        <v>Arista Networks, Inc.</v>
        <stp/>
        <stp>ContractData</stp>
        <stp>S.ANET</stp>
        <stp>LongDescription</stp>
        <stp/>
        <stp>T</stp>
        <tr r="B34" s="1"/>
      </tp>
      <tp t="s">
        <v>AKAMAI TECHNOLOGIES</v>
        <stp/>
        <stp>ContractData</stp>
        <stp>S.AKAM</stp>
        <stp>LongDescription</stp>
        <stp/>
        <stp>T</stp>
        <tr r="B21" s="1"/>
      </tp>
      <tp t="s">
        <v>Broadcom Inc.</v>
        <stp/>
        <stp>ContractData</stp>
        <stp>S.AVGO</stp>
        <stp>LongDescription</stp>
        <stp/>
        <stp>T</stp>
        <tr r="B47" s="1"/>
      </tp>
      <tp>
        <v>1323022.209742524</v>
        <stp/>
        <stp>StudyData</stp>
        <stp>S.BR</stp>
        <stp>MA</stp>
        <stp>InputChoice=Vol,MAType=Sim,Period=21</stp>
        <stp>MA</stp>
        <stp>D</stp>
        <stp>-1</stp>
        <stp>all</stp>
        <stp/>
        <stp/>
        <stp/>
        <stp>T</stp>
        <tr r="N69" s="1"/>
      </tp>
      <tp t="s">
        <v>Aptiv PLC</v>
        <stp/>
        <stp>ContractData</stp>
        <stp>S.APTV</stp>
        <stp>LongDescription</stp>
        <stp/>
        <stp>T</stp>
        <tr r="B42" s="1"/>
      </tp>
      <tp t="s">
        <v>Ares Management, L.P.</v>
        <stp/>
        <stp>ContractData</stp>
        <stp>S.ARES</stp>
        <stp>LongDescription</stp>
        <stp/>
        <stp>T</stp>
        <tr r="B44" s="1"/>
      </tp>
      <tp>
        <v>4877186.1034739995</v>
        <stp/>
        <stp>StudyData</stp>
        <stp>S.BX</stp>
        <stp>MA</stp>
        <stp>InputChoice=Vol,MAType=Sim,Period=21</stp>
        <stp>MA</stp>
        <stp>D</stp>
        <stp>-1</stp>
        <stp>all</stp>
        <stp/>
        <stp/>
        <stp/>
        <stp>T</stp>
        <tr r="N73" s="1"/>
      </tp>
      <tp t="s">
        <v>AXON ENTERPRISE, INC</v>
        <stp/>
        <stp>ContractData</stp>
        <stp>S.AXON</stp>
        <stp>LongDescription</stp>
        <stp/>
        <stp>T</stp>
        <tr r="B50" s="1"/>
      </tp>
      <tp>
        <v>52.891904761900001</v>
        <stp/>
        <stp>StudyData</stp>
        <stp>S.OXY</stp>
        <stp>MA</stp>
        <stp>InputChoice=Close,MAType=Sim,Period=21</stp>
        <stp>MA</stp>
        <stp>D</stp>
        <stp/>
        <stp>all</stp>
        <stp/>
        <stp/>
        <stp/>
        <stp>T</stp>
        <tr r="P356" s="1"/>
      </tp>
      <tp>
        <v>146.47857142859999</v>
        <stp/>
        <stp>StudyData</stp>
        <stp>S.EXR</stp>
        <stp>MA</stp>
        <stp>InputChoice=Close,MAType=Sim,Period=21</stp>
        <stp>MA</stp>
        <stp>D</stp>
        <stp/>
        <stp>all</stp>
        <stp/>
        <stp/>
        <stp/>
        <stp>T</stp>
        <tr r="P180" s="1"/>
      </tp>
      <tp>
        <v>347.83476190480002</v>
        <stp/>
        <stp>StudyData</stp>
        <stp>S.AXP</stp>
        <stp>MA</stp>
        <stp>InputChoice=Close,MAType=Sim,Period=21</stp>
        <stp>MA</stp>
        <stp>D</stp>
        <stp/>
        <stp>all</stp>
        <stp/>
        <stp/>
        <stp/>
        <stp>T</stp>
        <tr r="P51" s="1"/>
      </tp>
      <tp>
        <v>67.970952381000004</v>
        <stp/>
        <stp>StudyData</stp>
        <stp>S.BXP</stp>
        <stp>MA</stp>
        <stp>InputChoice=Close,MAType=Sim,Period=21</stp>
        <stp>MA</stp>
        <stp>D</stp>
        <stp/>
        <stp>all</stp>
        <stp/>
        <stp/>
        <stp/>
        <stp>T</stp>
        <tr r="P74" s="1"/>
      </tp>
      <tp>
        <v>91.177142857099994</v>
        <stp/>
        <stp>StudyData</stp>
        <stp>S.TXT</stp>
        <stp>MA</stp>
        <stp>InputChoice=Close,MAType=Sim,Period=21</stp>
        <stp>MA</stp>
        <stp>D</stp>
        <stp/>
        <stp>all</stp>
        <stp/>
        <stp/>
        <stp/>
        <stp>T</stp>
        <tr r="P454" s="1"/>
      </tp>
      <tp>
        <v>295.47904761900003</v>
        <stp/>
        <stp>StudyData</stp>
        <stp>S.TXN</stp>
        <stp>MA</stp>
        <stp>InputChoice=Close,MAType=Sim,Period=21</stp>
        <stp>MA</stp>
        <stp>D</stp>
        <stp/>
        <stp>all</stp>
        <stp/>
        <stp/>
        <stp/>
        <stp>T</stp>
        <tr r="P453" s="1"/>
      </tp>
      <tp>
        <v>46.823809523800001</v>
        <stp/>
        <stp>StudyData</stp>
        <stp>S.EXC</stp>
        <stp>MA</stp>
        <stp>InputChoice=Close,MAType=Sim,Period=21</stp>
        <stp>MA</stp>
        <stp>D</stp>
        <stp/>
        <stp>all</stp>
        <stp/>
        <stp/>
        <stp/>
        <stp>T</stp>
        <tr r="P176" s="1"/>
      </tp>
      <tp>
        <v>89.119047619</v>
        <stp/>
        <stp>StudyData</stp>
        <stp>S.EXE</stp>
        <stp>MA</stp>
        <stp>InputChoice=Close,MAType=Sim,Period=21</stp>
        <stp>MA</stp>
        <stp>D</stp>
        <stp/>
        <stp>all</stp>
        <stp/>
        <stp/>
        <stp/>
        <stp>T</stp>
        <tr r="P177" s="1"/>
      </tp>
      <tp>
        <v>-4.7937569676700074</v>
        <stp/>
        <stp>StudyData</stp>
        <stp>S.PEP</stp>
        <stp>PCB</stp>
        <stp>BaseType=Index,Index=1</stp>
        <stp>Close</stp>
        <stp>A</stp>
        <stp>0</stp>
        <stp>all</stp>
        <stp/>
        <stp/>
        <stp/>
        <stp>T</stp>
        <tr r="L362" s="1"/>
      </tp>
      <tp>
        <v>0.91580502215657977</v>
        <stp/>
        <stp>StudyData</stp>
        <stp>S.PEP</stp>
        <stp>PCB</stp>
        <stp>BaseType=Index,Index=1</stp>
        <stp>Close</stp>
        <stp>M</stp>
        <stp>0</stp>
        <stp>all</stp>
        <stp/>
        <stp/>
        <stp/>
        <stp>T</stp>
        <tr r="J362" s="1"/>
      </tp>
      <tp>
        <v>0.91580502215657977</v>
        <stp/>
        <stp>StudyData</stp>
        <stp>S.PEP</stp>
        <stp>PCB</stp>
        <stp>BaseType=Index,Index=1</stp>
        <stp>Close</stp>
        <stp>Q</stp>
        <stp>0</stp>
        <stp>all</stp>
        <stp/>
        <stp/>
        <stp/>
        <stp>T</stp>
        <tr r="K362" s="1"/>
      </tp>
      <tp>
        <v>-0.35005834305716876</v>
        <stp/>
        <stp>StudyData</stp>
        <stp>S.PEP</stp>
        <stp>PCB</stp>
        <stp>BaseType=Index,Index=1</stp>
        <stp>Close</stp>
        <stp>W</stp>
        <stp>0</stp>
        <stp>all</stp>
        <stp/>
        <stp/>
        <stp/>
        <stp>T</stp>
        <tr r="I362" s="1"/>
      </tp>
      <tp>
        <v>8.5552173527586639</v>
        <stp/>
        <stp>StudyData</stp>
        <stp>S.ROP</stp>
        <stp>PCB</stp>
        <stp>BaseType=Index,Index=1</stp>
        <stp>Close</stp>
        <stp>M</stp>
        <stp>0</stp>
        <stp>all</stp>
        <stp/>
        <stp/>
        <stp/>
        <stp>T</stp>
        <tr r="J397" s="1"/>
      </tp>
      <tp>
        <v>-17.475793588389898</v>
        <stp/>
        <stp>StudyData</stp>
        <stp>S.ROP</stp>
        <stp>PCB</stp>
        <stp>BaseType=Index,Index=1</stp>
        <stp>Close</stp>
        <stp>A</stp>
        <stp>0</stp>
        <stp>all</stp>
        <stp/>
        <stp/>
        <stp/>
        <stp>T</stp>
        <tr r="L397" s="1"/>
      </tp>
      <tp>
        <v>8.5552173527586639</v>
        <stp/>
        <stp>StudyData</stp>
        <stp>S.ROP</stp>
        <stp>PCB</stp>
        <stp>BaseType=Index,Index=1</stp>
        <stp>Close</stp>
        <stp>Q</stp>
        <stp>0</stp>
        <stp>all</stp>
        <stp/>
        <stp/>
        <stp/>
        <stp>T</stp>
        <tr r="K397" s="1"/>
      </tp>
      <tp>
        <v>1.1565787299664168</v>
        <stp/>
        <stp>StudyData</stp>
        <stp>S.ROP</stp>
        <stp>PCB</stp>
        <stp>BaseType=Index,Index=1</stp>
        <stp>Close</stp>
        <stp>W</stp>
        <stp>0</stp>
        <stp>all</stp>
        <stp/>
        <stp/>
        <stp/>
        <stp>T</stp>
        <tr r="I397" s="1"/>
      </tp>
      <tp>
        <v>12.985294117647058</v>
        <stp/>
        <stp>StudyData</stp>
        <stp>S.UNP</stp>
        <stp>PCB</stp>
        <stp>BaseType=Index,Index=1</stp>
        <stp>Close</stp>
        <stp>M</stp>
        <stp>0</stp>
        <stp>all</stp>
        <stp/>
        <stp/>
        <stp/>
        <stp>T</stp>
        <tr r="J462" s="1"/>
      </tp>
      <tp>
        <v>32.854919591907318</v>
        <stp/>
        <stp>StudyData</stp>
        <stp>S.UNP</stp>
        <stp>PCB</stp>
        <stp>BaseType=Index,Index=1</stp>
        <stp>Close</stp>
        <stp>A</stp>
        <stp>0</stp>
        <stp>all</stp>
        <stp/>
        <stp/>
        <stp/>
        <stp>T</stp>
        <tr r="L462" s="1"/>
      </tp>
      <tp>
        <v>12.985294117647058</v>
        <stp/>
        <stp>StudyData</stp>
        <stp>S.UNP</stp>
        <stp>PCB</stp>
        <stp>BaseType=Index,Index=1</stp>
        <stp>Close</stp>
        <stp>Q</stp>
        <stp>0</stp>
        <stp>all</stp>
        <stp/>
        <stp/>
        <stp/>
        <stp>T</stp>
        <tr r="K462" s="1"/>
      </tp>
      <tp>
        <v>1.8458989229494591</v>
        <stp/>
        <stp>StudyData</stp>
        <stp>S.UNP</stp>
        <stp>PCB</stp>
        <stp>BaseType=Index,Index=1</stp>
        <stp>Close</stp>
        <stp>W</stp>
        <stp>0</stp>
        <stp>all</stp>
        <stp/>
        <stp/>
        <stp/>
        <stp>T</stp>
        <tr r="I462" s="1"/>
      </tp>
      <tp>
        <v>-12.275064267352178</v>
        <stp/>
        <stp>StudyData</stp>
        <stp>S.TAP</stp>
        <stp>PCB</stp>
        <stp>BaseType=Index,Index=1</stp>
        <stp>Close</stp>
        <stp>A</stp>
        <stp>0</stp>
        <stp>all</stp>
        <stp/>
        <stp/>
        <stp/>
        <stp>T</stp>
        <tr r="L429" s="1"/>
      </tp>
      <tp>
        <v>5.1078028747433315</v>
        <stp/>
        <stp>StudyData</stp>
        <stp>S.TAP</stp>
        <stp>PCB</stp>
        <stp>BaseType=Index,Index=1</stp>
        <stp>Close</stp>
        <stp>M</stp>
        <stp>0</stp>
        <stp>all</stp>
        <stp/>
        <stp/>
        <stp/>
        <stp>T</stp>
        <tr r="J429" s="1"/>
      </tp>
      <tp>
        <v>4.8863913999518997E-2</v>
        <stp/>
        <stp>StudyData</stp>
        <stp>S.TAP</stp>
        <stp>PCB</stp>
        <stp>BaseType=Index,Index=1</stp>
        <stp>Close</stp>
        <stp>W</stp>
        <stp>0</stp>
        <stp>all</stp>
        <stp/>
        <stp/>
        <stp/>
        <stp>T</stp>
        <tr r="I429" s="1"/>
      </tp>
      <tp>
        <v>5.1078028747433315</v>
        <stp/>
        <stp>StudyData</stp>
        <stp>S.TAP</stp>
        <stp>PCB</stp>
        <stp>BaseType=Index,Index=1</stp>
        <stp>Close</stp>
        <stp>Q</stp>
        <stp>0</stp>
        <stp>all</stp>
        <stp/>
        <stp/>
        <stp/>
        <stp>T</stp>
        <tr r="K429" s="1"/>
      </tp>
      <tp>
        <v>5.9621563727240199</v>
        <stp/>
        <stp>StudyData</stp>
        <stp>S.KDP</stp>
        <stp>PCB</stp>
        <stp>BaseType=Index,Index=1</stp>
        <stp>Close</stp>
        <stp>A</stp>
        <stp>0</stp>
        <stp>all</stp>
        <stp/>
        <stp/>
        <stp/>
        <stp>T</stp>
        <tr r="L266" s="1"/>
      </tp>
      <tp>
        <v>-9.318667888787056</v>
        <stp/>
        <stp>StudyData</stp>
        <stp>S.KDP</stp>
        <stp>PCB</stp>
        <stp>BaseType=Index,Index=1</stp>
        <stp>Close</stp>
        <stp>M</stp>
        <stp>0</stp>
        <stp>all</stp>
        <stp/>
        <stp/>
        <stp/>
        <stp>T</stp>
        <tr r="J266" s="1"/>
      </tp>
      <tp>
        <v>-9.318667888787056</v>
        <stp/>
        <stp>StudyData</stp>
        <stp>S.KDP</stp>
        <stp>PCB</stp>
        <stp>BaseType=Index,Index=1</stp>
        <stp>Close</stp>
        <stp>Q</stp>
        <stp>0</stp>
        <stp>all</stp>
        <stp/>
        <stp/>
        <stp/>
        <stp>T</stp>
        <tr r="K266" s="1"/>
      </tp>
      <tp>
        <v>-3.9792947266256888</v>
        <stp/>
        <stp>StudyData</stp>
        <stp>S.KDP</stp>
        <stp>PCB</stp>
        <stp>BaseType=Index,Index=1</stp>
        <stp>Close</stp>
        <stp>W</stp>
        <stp>0</stp>
        <stp>all</stp>
        <stp/>
        <stp/>
        <stp/>
        <stp>T</stp>
        <tr r="I266" s="1"/>
      </tp>
      <tp>
        <v>-7.6694775521741185</v>
        <stp/>
        <stp>StudyData</stp>
        <stp>S.APP</stp>
        <stp>PCB</stp>
        <stp>BaseType=Index,Index=1</stp>
        <stp>Close</stp>
        <stp>W</stp>
        <stp>0</stp>
        <stp>all</stp>
        <stp/>
        <stp/>
        <stp/>
        <stp>T</stp>
        <tr r="I41" s="1"/>
      </tp>
      <tp>
        <v>-2.7757260039653282</v>
        <stp/>
        <stp>StudyData</stp>
        <stp>S.ADP</stp>
        <stp>PCB</stp>
        <stp>BaseType=Index,Index=1</stp>
        <stp>Close</stp>
        <stp>A</stp>
        <stp>0</stp>
        <stp>all</stp>
        <stp/>
        <stp/>
        <stp/>
        <stp>T</stp>
        <tr r="L12" s="1"/>
      </tp>
      <tp>
        <v>17.544011794293635</v>
        <stp/>
        <stp>StudyData</stp>
        <stp>S.AEP</stp>
        <stp>PCB</stp>
        <stp>BaseType=Index,Index=1</stp>
        <stp>Close</stp>
        <stp>A</stp>
        <stp>0</stp>
        <stp>all</stp>
        <stp/>
        <stp/>
        <stp/>
        <stp>T</stp>
        <tr r="L15" s="1"/>
      </tp>
      <tp>
        <v>-23.921355511130951</v>
        <stp/>
        <stp>StudyData</stp>
        <stp>S.APP</stp>
        <stp>PCB</stp>
        <stp>BaseType=Index,Index=1</stp>
        <stp>Close</stp>
        <stp>Q</stp>
        <stp>0</stp>
        <stp>all</stp>
        <stp/>
        <stp/>
        <stp/>
        <stp>T</stp>
        <tr r="K41" s="1"/>
      </tp>
      <tp>
        <v>15.28904002092597</v>
        <stp/>
        <stp>StudyData</stp>
        <stp>S.AMP</stp>
        <stp>PCB</stp>
        <stp>BaseType=Index,Index=1</stp>
        <stp>Close</stp>
        <stp>M</stp>
        <stp>0</stp>
        <stp>all</stp>
        <stp/>
        <stp/>
        <stp/>
        <stp>T</stp>
        <tr r="J31" s="1"/>
      </tp>
      <tp>
        <v>-8.2116223441677221</v>
        <stp/>
        <stp>StudyData</stp>
        <stp>S.AXP</stp>
        <stp>PCB</stp>
        <stp>BaseType=Index,Index=1</stp>
        <stp>Close</stp>
        <stp>W</stp>
        <stp>0</stp>
        <stp>all</stp>
        <stp/>
        <stp/>
        <stp/>
        <stp>T</stp>
        <tr r="I51" s="1"/>
      </tp>
      <tp>
        <v>7.8639311498144036</v>
        <stp/>
        <stp>StudyData</stp>
        <stp>S.AMP</stp>
        <stp>PCB</stp>
        <stp>BaseType=Index,Index=1</stp>
        <stp>Close</stp>
        <stp>A</stp>
        <stp>0</stp>
        <stp>all</stp>
        <stp/>
        <stp/>
        <stp/>
        <stp>T</stp>
        <tr r="L31" s="1"/>
      </tp>
      <tp>
        <v>11.672248269703053</v>
        <stp/>
        <stp>StudyData</stp>
        <stp>S.ADP</stp>
        <stp>PCB</stp>
        <stp>BaseType=Index,Index=1</stp>
        <stp>Close</stp>
        <stp>M</stp>
        <stp>0</stp>
        <stp>all</stp>
        <stp/>
        <stp/>
        <stp/>
        <stp>T</stp>
        <tr r="J12" s="1"/>
      </tp>
      <tp>
        <v>-3.5713229859571278</v>
        <stp/>
        <stp>StudyData</stp>
        <stp>S.AXP</stp>
        <stp>PCB</stp>
        <stp>BaseType=Index,Index=1</stp>
        <stp>Close</stp>
        <stp>Q</stp>
        <stp>0</stp>
        <stp>all</stp>
        <stp/>
        <stp/>
        <stp/>
        <stp>T</stp>
        <tr r="K51" s="1"/>
      </tp>
      <tp>
        <v>-0.92829471529859664</v>
        <stp/>
        <stp>StudyData</stp>
        <stp>S.AEP</stp>
        <stp>PCB</stp>
        <stp>BaseType=Index,Index=1</stp>
        <stp>Close</stp>
        <stp>M</stp>
        <stp>0</stp>
        <stp>all</stp>
        <stp/>
        <stp/>
        <stp/>
        <stp>T</stp>
        <tr r="J15" s="1"/>
      </tp>
      <tp>
        <v>11.672248269703053</v>
        <stp/>
        <stp>StudyData</stp>
        <stp>S.ADP</stp>
        <stp>PCB</stp>
        <stp>BaseType=Index,Index=1</stp>
        <stp>Close</stp>
        <stp>Q</stp>
        <stp>0</stp>
        <stp>all</stp>
        <stp/>
        <stp/>
        <stp/>
        <stp>T</stp>
        <tr r="K12" s="1"/>
      </tp>
      <tp>
        <v>-3.5713229859571278</v>
        <stp/>
        <stp>StudyData</stp>
        <stp>S.AXP</stp>
        <stp>PCB</stp>
        <stp>BaseType=Index,Index=1</stp>
        <stp>Close</stp>
        <stp>M</stp>
        <stp>0</stp>
        <stp>all</stp>
        <stp/>
        <stp/>
        <stp/>
        <stp>T</stp>
        <tr r="J51" s="1"/>
      </tp>
      <tp>
        <v>-0.92829471529859664</v>
        <stp/>
        <stp>StudyData</stp>
        <stp>S.AEP</stp>
        <stp>PCB</stp>
        <stp>BaseType=Index,Index=1</stp>
        <stp>Close</stp>
        <stp>Q</stp>
        <stp>0</stp>
        <stp>all</stp>
        <stp/>
        <stp/>
        <stp/>
        <stp>T</stp>
        <tr r="K15" s="1"/>
      </tp>
      <tp>
        <v>-2.0253858810624519</v>
        <stp/>
        <stp>StudyData</stp>
        <stp>S.ADP</stp>
        <stp>PCB</stp>
        <stp>BaseType=Index,Index=1</stp>
        <stp>Close</stp>
        <stp>W</stp>
        <stp>0</stp>
        <stp>all</stp>
        <stp/>
        <stp/>
        <stp/>
        <stp>T</stp>
        <tr r="I12" s="1"/>
      </tp>
      <tp>
        <v>2.5730286060238967</v>
        <stp/>
        <stp>StudyData</stp>
        <stp>S.AEP</stp>
        <stp>PCB</stp>
        <stp>BaseType=Index,Index=1</stp>
        <stp>Close</stp>
        <stp>W</stp>
        <stp>0</stp>
        <stp>all</stp>
        <stp/>
        <stp/>
        <stp/>
        <stp>T</stp>
        <tr r="I15" s="1"/>
      </tp>
      <tp>
        <v>-41.827194206167817</v>
        <stp/>
        <stp>StudyData</stp>
        <stp>S.APP</stp>
        <stp>PCB</stp>
        <stp>BaseType=Index,Index=1</stp>
        <stp>Close</stp>
        <stp>A</stp>
        <stp>0</stp>
        <stp>all</stp>
        <stp/>
        <stp/>
        <stp/>
        <stp>T</stp>
        <tr r="L41" s="1"/>
      </tp>
      <tp>
        <v>-23.921355511130951</v>
        <stp/>
        <stp>StudyData</stp>
        <stp>S.APP</stp>
        <stp>PCB</stp>
        <stp>BaseType=Index,Index=1</stp>
        <stp>Close</stp>
        <stp>M</stp>
        <stp>0</stp>
        <stp>all</stp>
        <stp/>
        <stp/>
        <stp/>
        <stp>T</stp>
        <tr r="J41" s="1"/>
      </tp>
      <tp>
        <v>15.28904002092597</v>
        <stp/>
        <stp>StudyData</stp>
        <stp>S.AMP</stp>
        <stp>PCB</stp>
        <stp>BaseType=Index,Index=1</stp>
        <stp>Close</stp>
        <stp>Q</stp>
        <stp>0</stp>
        <stp>all</stp>
        <stp/>
        <stp/>
        <stp/>
        <stp>T</stp>
        <tr r="K31" s="1"/>
      </tp>
      <tp>
        <v>0.19512379942030667</v>
        <stp/>
        <stp>StudyData</stp>
        <stp>S.AMP</stp>
        <stp>PCB</stp>
        <stp>BaseType=Index,Index=1</stp>
        <stp>Close</stp>
        <stp>W</stp>
        <stp>0</stp>
        <stp>all</stp>
        <stp/>
        <stp/>
        <stp/>
        <stp>T</stp>
        <tr r="I31" s="1"/>
      </tp>
      <tp>
        <v>-11.834031625895385</v>
        <stp/>
        <stp>StudyData</stp>
        <stp>S.AXP</stp>
        <stp>PCB</stp>
        <stp>BaseType=Index,Index=1</stp>
        <stp>Close</stp>
        <stp>A</stp>
        <stp>0</stp>
        <stp>all</stp>
        <stp/>
        <stp/>
        <stp/>
        <stp>T</stp>
        <tr r="L51" s="1"/>
      </tp>
      <tp>
        <v>1.1807447774750299</v>
        <stp/>
        <stp>StudyData</stp>
        <stp>S.CNP</stp>
        <stp>PCB</stp>
        <stp>BaseType=Index,Index=1</stp>
        <stp>Close</stp>
        <stp>M</stp>
        <stp>0</stp>
        <stp>all</stp>
        <stp/>
        <stp/>
        <stp/>
        <stp>T</stp>
        <tr r="J104" s="1"/>
      </tp>
      <tp>
        <v>15.679107348980374</v>
        <stp/>
        <stp>StudyData</stp>
        <stp>S.COP</stp>
        <stp>PCB</stp>
        <stp>BaseType=Index,Index=1</stp>
        <stp>Close</stp>
        <stp>M</stp>
        <stp>0</stp>
        <stp>all</stp>
        <stp/>
        <stp/>
        <stp/>
        <stp>T</stp>
        <tr r="J109" s="1"/>
      </tp>
      <tp>
        <v>16.223265519040162</v>
        <stp/>
        <stp>StudyData</stp>
        <stp>S.CNP</stp>
        <stp>PCB</stp>
        <stp>BaseType=Index,Index=1</stp>
        <stp>Close</stp>
        <stp>A</stp>
        <stp>0</stp>
        <stp>all</stp>
        <stp/>
        <stp/>
        <stp/>
        <stp>T</stp>
        <tr r="L104" s="1"/>
      </tp>
      <tp>
        <v>28.46918064309369</v>
        <stp/>
        <stp>StudyData</stp>
        <stp>S.COP</stp>
        <stp>PCB</stp>
        <stp>BaseType=Index,Index=1</stp>
        <stp>Close</stp>
        <stp>A</stp>
        <stp>0</stp>
        <stp>all</stp>
        <stp/>
        <stp/>
        <stp/>
        <stp>T</stp>
        <tr r="L109" s="1"/>
      </tp>
      <tp>
        <v>1.1807447774750299</v>
        <stp/>
        <stp>StudyData</stp>
        <stp>S.CNP</stp>
        <stp>PCB</stp>
        <stp>BaseType=Index,Index=1</stp>
        <stp>Close</stp>
        <stp>Q</stp>
        <stp>0</stp>
        <stp>all</stp>
        <stp/>
        <stp/>
        <stp/>
        <stp>T</stp>
        <tr r="K104" s="1"/>
      </tp>
      <tp>
        <v>15.679107348980374</v>
        <stp/>
        <stp>StudyData</stp>
        <stp>S.COP</stp>
        <stp>PCB</stp>
        <stp>BaseType=Index,Index=1</stp>
        <stp>Close</stp>
        <stp>Q</stp>
        <stp>0</stp>
        <stp>all</stp>
        <stp/>
        <stp/>
        <stp/>
        <stp>T</stp>
        <tr r="K109" s="1"/>
      </tp>
      <tp>
        <v>3.3155576165082303</v>
        <stp/>
        <stp>StudyData</stp>
        <stp>S.CNP</stp>
        <stp>PCB</stp>
        <stp>BaseType=Index,Index=1</stp>
        <stp>Close</stp>
        <stp>W</stp>
        <stp>0</stp>
        <stp>all</stp>
        <stp/>
        <stp/>
        <stp/>
        <stp>T</stp>
        <tr r="I104" s="1"/>
      </tp>
      <tp>
        <v>4.83828785633336</v>
        <stp/>
        <stp>StudyData</stp>
        <stp>S.COP</stp>
        <stp>PCB</stp>
        <stp>BaseType=Index,Index=1</stp>
        <stp>Close</stp>
        <stp>W</stp>
        <stp>0</stp>
        <stp>all</stp>
        <stp/>
        <stp/>
        <stp/>
        <stp>T</stp>
        <tr r="I109" s="1"/>
      </tp>
      <tp>
        <v>-1.0594130279169778</v>
        <stp/>
        <stp>StudyData</stp>
        <stp>S.BXP</stp>
        <stp>PCB</stp>
        <stp>BaseType=Index,Index=1</stp>
        <stp>Close</stp>
        <stp>W</stp>
        <stp>0</stp>
        <stp>all</stp>
        <stp/>
        <stp/>
        <stp/>
        <stp>T</stp>
        <tr r="I74" s="1"/>
      </tp>
      <tp>
        <v>4.2225908611069176</v>
        <stp/>
        <stp>StudyData</stp>
        <stp>S.BXP</stp>
        <stp>PCB</stp>
        <stp>BaseType=Index,Index=1</stp>
        <stp>Close</stp>
        <stp>Q</stp>
        <stp>0</stp>
        <stp>all</stp>
        <stp/>
        <stp/>
        <stp/>
        <stp>T</stp>
        <tr r="K74" s="1"/>
      </tp>
      <tp>
        <v>4.2225908611069176</v>
        <stp/>
        <stp>StudyData</stp>
        <stp>S.BXP</stp>
        <stp>PCB</stp>
        <stp>BaseType=Index,Index=1</stp>
        <stp>Close</stp>
        <stp>M</stp>
        <stp>0</stp>
        <stp>all</stp>
        <stp/>
        <stp/>
        <stp/>
        <stp>T</stp>
        <tr r="J74" s="1"/>
      </tp>
      <tp>
        <v>2.4155305275637158</v>
        <stp/>
        <stp>StudyData</stp>
        <stp>S.BXP</stp>
        <stp>PCB</stp>
        <stp>BaseType=Index,Index=1</stp>
        <stp>Close</stp>
        <stp>A</stp>
        <stp>0</stp>
        <stp>all</stp>
        <stp/>
        <stp/>
        <stp/>
        <stp>T</stp>
        <tr r="L74" s="1"/>
      </tp>
      <tp>
        <v>2048744.6558201429</v>
        <stp/>
        <stp>StudyData</stp>
        <stp>S.CB</stp>
        <stp>MA</stp>
        <stp>InputChoice=Vol,MAType=Sim,Period=21</stp>
        <stp>MA</stp>
        <stp>D</stp>
        <stp>-1</stp>
        <stp>all</stp>
        <stp/>
        <stp/>
        <stp/>
        <stp>T</stp>
        <tr r="N80" s="1"/>
      </tp>
      <tp>
        <v>2548653.7597379098</v>
        <stp/>
        <stp>StudyData</stp>
        <stp>S.CF</stp>
        <stp>MA</stp>
        <stp>InputChoice=Vol,MAType=Sim,Period=21</stp>
        <stp>MA</stp>
        <stp>D</stp>
        <stp>-1</stp>
        <stp>all</stp>
        <stp/>
        <stp/>
        <stp/>
        <stp>T</stp>
        <tr r="N88" s="1"/>
      </tp>
      <tp>
        <v>1728573.192743382</v>
        <stp/>
        <stp>StudyData</stp>
        <stp>S.CI</stp>
        <stp>MA</stp>
        <stp>InputChoice=Vol,MAType=Sim,Period=21</stp>
        <stp>MA</stp>
        <stp>D</stp>
        <stp>-1</stp>
        <stp>all</stp>
        <stp/>
        <stp/>
        <stp/>
        <stp>T</stp>
        <tr r="N93" s="1"/>
      </tp>
      <tp>
        <v>4556500.4915962396</v>
        <stp/>
        <stp>StudyData</stp>
        <stp>S.CL</stp>
        <stp>MA</stp>
        <stp>InputChoice=Vol,MAType=Sim,Period=21</stp>
        <stp>MA</stp>
        <stp>D</stp>
        <stp>-1</stp>
        <stp>all</stp>
        <stp/>
        <stp/>
        <stp/>
        <stp>T</stp>
        <tr r="N96" s="1"/>
      </tp>
      <tp>
        <v>78.208571428599996</v>
        <stp/>
        <stp>StudyData</stp>
        <stp>S.XYZ</stp>
        <stp>MA</stp>
        <stp>InputChoice=Close,MAType=Sim,Period=21</stp>
        <stp>MA</stp>
        <stp>D</stp>
        <stp/>
        <stp>all</stp>
        <stp/>
        <stp/>
        <stp/>
        <stp>T</stp>
        <tr r="P500" s="1"/>
      </tp>
      <tp>
        <v>82.706190476200007</v>
        <stp/>
        <stp>StudyData</stp>
        <stp>S.SYY</stp>
        <stp>MA</stp>
        <stp>InputChoice=Close,MAType=Sim,Period=21</stp>
        <stp>MA</stp>
        <stp>D</stp>
        <stp/>
        <stp>all</stp>
        <stp/>
        <stp/>
        <stp/>
        <stp>T</stp>
        <tr r="P427" s="1"/>
      </tp>
      <tp>
        <v>180.7504761905</v>
        <stp/>
        <stp>StudyData</stp>
        <stp>S.LYV</stp>
        <stp>MA</stp>
        <stp>InputChoice=Close,MAType=Sim,Period=21</stp>
        <stp>MA</stp>
        <stp>D</stp>
        <stp/>
        <stp>all</stp>
        <stp/>
        <stp/>
        <stp/>
        <stp>T</stp>
        <tr r="P295" s="1"/>
      </tp>
      <tp>
        <v>322.5966666667</v>
        <stp/>
        <stp>StudyData</stp>
        <stp>S.SYK</stp>
        <stp>MA</stp>
        <stp>InputChoice=Close,MAType=Sim,Period=21</stp>
        <stp>MA</stp>
        <stp>D</stp>
        <stp/>
        <stp>all</stp>
        <stp/>
        <stp/>
        <stp/>
        <stp>T</stp>
        <tr r="P426" s="1"/>
      </tp>
      <tp>
        <v>119.29666666670001</v>
        <stp/>
        <stp>StudyData</stp>
        <stp>S.XYL</stp>
        <stp>MA</stp>
        <stp>InputChoice=Close,MAType=Sim,Period=21</stp>
        <stp>MA</stp>
        <stp>D</stp>
        <stp/>
        <stp>all</stp>
        <stp/>
        <stp/>
        <stp/>
        <stp>T</stp>
        <tr r="P499" s="1"/>
      </tp>
      <tp>
        <v>304.56238095240002</v>
        <stp/>
        <stp>StudyData</stp>
        <stp>S.TYL</stp>
        <stp>MA</stp>
        <stp>InputChoice=Close,MAType=Sim,Period=21</stp>
        <stp>MA</stp>
        <stp>D</stp>
        <stp/>
        <stp>all</stp>
        <stp/>
        <stp/>
        <stp/>
        <stp>T</stp>
        <tr r="P455" s="1"/>
      </tp>
      <tp>
        <v>56.996666666700001</v>
        <stp/>
        <stp>StudyData</stp>
        <stp>S.LYB</stp>
        <stp>MA</stp>
        <stp>InputChoice=Close,MAType=Sim,Period=21</stp>
        <stp>MA</stp>
        <stp>D</stp>
        <stp/>
        <stp>all</stp>
        <stp/>
        <stp/>
        <stp/>
        <stp>T</stp>
        <tr r="P294" s="1"/>
      </tp>
      <tp>
        <v>74.355714285700003</v>
        <stp/>
        <stp>StudyData</stp>
        <stp>S.SYF</stp>
        <stp>MA</stp>
        <stp>InputChoice=Close,MAType=Sim,Period=21</stp>
        <stp>MA</stp>
        <stp>D</stp>
        <stp/>
        <stp>all</stp>
        <stp/>
        <stp/>
        <stp/>
        <stp>T</stp>
        <tr r="P425" s="1"/>
      </tp>
      <tp>
        <v>-0.87850467289719414</v>
        <stp/>
        <stp>StudyData</stp>
        <stp>S.PNW</stp>
        <stp>PCB</stp>
        <stp>BaseType=Index,Index=1</stp>
        <stp>Close</stp>
        <stp>M</stp>
        <stp>0</stp>
        <stp>all</stp>
        <stp/>
        <stp/>
        <stp/>
        <stp>T</stp>
        <tr r="J375" s="1"/>
      </tp>
      <tp>
        <v>19.571589627959412</v>
        <stp/>
        <stp>StudyData</stp>
        <stp>S.PNW</stp>
        <stp>PCB</stp>
        <stp>BaseType=Index,Index=1</stp>
        <stp>Close</stp>
        <stp>A</stp>
        <stp>0</stp>
        <stp>all</stp>
        <stp/>
        <stp/>
        <stp/>
        <stp>T</stp>
        <tr r="L375" s="1"/>
      </tp>
      <tp>
        <v>-0.87850467289719414</v>
        <stp/>
        <stp>StudyData</stp>
        <stp>S.PNW</stp>
        <stp>PCB</stp>
        <stp>BaseType=Index,Index=1</stp>
        <stp>Close</stp>
        <stp>Q</stp>
        <stp>0</stp>
        <stp>all</stp>
        <stp/>
        <stp/>
        <stp/>
        <stp>T</stp>
        <tr r="K375" s="1"/>
      </tp>
      <tp>
        <v>-1.5501717256103236</v>
        <stp/>
        <stp>StudyData</stp>
        <stp>S.PNW</stp>
        <stp>PCB</stp>
        <stp>BaseType=Index,Index=1</stp>
        <stp>Close</stp>
        <stp>W</stp>
        <stp>0</stp>
        <stp>all</stp>
        <stp/>
        <stp/>
        <stp/>
        <stp>T</stp>
        <tr r="I375" s="1"/>
      </tp>
      <tp>
        <v>-7.7863615241635706</v>
        <stp/>
        <stp>StudyData</stp>
        <stp>S.SHW</stp>
        <stp>PCB</stp>
        <stp>BaseType=Index,Index=1</stp>
        <stp>Close</stp>
        <stp>M</stp>
        <stp>0</stp>
        <stp>all</stp>
        <stp/>
        <stp/>
        <stp/>
        <stp>T</stp>
        <tr r="J405" s="1"/>
      </tp>
      <tp>
        <v>-2.0121593679597685</v>
        <stp/>
        <stp>StudyData</stp>
        <stp>S.SHW</stp>
        <stp>PCB</stp>
        <stp>BaseType=Index,Index=1</stp>
        <stp>Close</stp>
        <stp>A</stp>
        <stp>0</stp>
        <stp>all</stp>
        <stp/>
        <stp/>
        <stp/>
        <stp>T</stp>
        <tr r="L405" s="1"/>
      </tp>
      <tp>
        <v>-4.1681757817215992</v>
        <stp/>
        <stp>StudyData</stp>
        <stp>S.SHW</stp>
        <stp>PCB</stp>
        <stp>BaseType=Index,Index=1</stp>
        <stp>Close</stp>
        <stp>W</stp>
        <stp>0</stp>
        <stp>all</stp>
        <stp/>
        <stp/>
        <stp/>
        <stp>T</stp>
        <tr r="I405" s="1"/>
      </tp>
      <tp>
        <v>-7.7863615241635706</v>
        <stp/>
        <stp>StudyData</stp>
        <stp>S.SHW</stp>
        <stp>PCB</stp>
        <stp>BaseType=Index,Index=1</stp>
        <stp>Close</stp>
        <stp>Q</stp>
        <stp>0</stp>
        <stp>all</stp>
        <stp/>
        <stp/>
        <stp/>
        <stp>T</stp>
        <tr r="K405" s="1"/>
      </tp>
      <tp>
        <v>12.908903087577</v>
        <stp/>
        <stp>StudyData</stp>
        <stp>S.WTW</stp>
        <stp>PCB</stp>
        <stp>BaseType=Index,Index=1</stp>
        <stp>Close</stp>
        <stp>Q</stp>
        <stp>0</stp>
        <stp>all</stp>
        <stp/>
        <stp/>
        <stp/>
        <stp>T</stp>
        <tr r="K494" s="1"/>
      </tp>
      <tp>
        <v>0.57253859523566331</v>
        <stp/>
        <stp>StudyData</stp>
        <stp>S.WTW</stp>
        <stp>PCB</stp>
        <stp>BaseType=Index,Index=1</stp>
        <stp>Close</stp>
        <stp>W</stp>
        <stp>0</stp>
        <stp>all</stp>
        <stp/>
        <stp/>
        <stp/>
        <stp>T</stp>
        <tr r="I494" s="1"/>
      </tp>
      <tp>
        <v>-10.191722458916619</v>
        <stp/>
        <stp>StudyData</stp>
        <stp>S.WTW</stp>
        <stp>PCB</stp>
        <stp>BaseType=Index,Index=1</stp>
        <stp>Close</stp>
        <stp>A</stp>
        <stp>0</stp>
        <stp>all</stp>
        <stp/>
        <stp/>
        <stp/>
        <stp>T</stp>
        <tr r="L494" s="1"/>
      </tp>
      <tp>
        <v>12.908903087577</v>
        <stp/>
        <stp>StudyData</stp>
        <stp>S.WTW</stp>
        <stp>PCB</stp>
        <stp>BaseType=Index,Index=1</stp>
        <stp>Close</stp>
        <stp>M</stp>
        <stp>0</stp>
        <stp>all</stp>
        <stp/>
        <stp/>
        <stp/>
        <stp>T</stp>
        <tr r="J494" s="1"/>
      </tp>
      <tp>
        <v>4.6400709875401907</v>
        <stp/>
        <stp>StudyData</stp>
        <stp>S.ITW</stp>
        <stp>PCB</stp>
        <stp>BaseType=Index,Index=1</stp>
        <stp>Close</stp>
        <stp>Q</stp>
        <stp>0</stp>
        <stp>all</stp>
        <stp/>
        <stp/>
        <stp/>
        <stp>T</stp>
        <tr r="K257" s="1"/>
      </tp>
      <tp>
        <v>2.5249049085310524</v>
        <stp/>
        <stp>StudyData</stp>
        <stp>S.ITW</stp>
        <stp>PCB</stp>
        <stp>BaseType=Index,Index=1</stp>
        <stp>Close</stp>
        <stp>W</stp>
        <stp>0</stp>
        <stp>all</stp>
        <stp/>
        <stp/>
        <stp/>
        <stp>T</stp>
        <tr r="I257" s="1"/>
      </tp>
      <tp>
        <v>14.908647990255773</v>
        <stp/>
        <stp>StudyData</stp>
        <stp>S.ITW</stp>
        <stp>PCB</stp>
        <stp>BaseType=Index,Index=1</stp>
        <stp>Close</stp>
        <stp>A</stp>
        <stp>0</stp>
        <stp>all</stp>
        <stp/>
        <stp/>
        <stp/>
        <stp>T</stp>
        <tr r="L257" s="1"/>
      </tp>
      <tp>
        <v>4.6400709875401907</v>
        <stp/>
        <stp>StudyData</stp>
        <stp>S.ITW</stp>
        <stp>PCB</stp>
        <stp>BaseType=Index,Index=1</stp>
        <stp>Close</stp>
        <stp>M</stp>
        <stp>0</stp>
        <stp>all</stp>
        <stp/>
        <stp/>
        <stp/>
        <stp>T</stp>
        <tr r="J257" s="1"/>
      </tp>
      <tp>
        <v>-5.8279287042496231</v>
        <stp/>
        <stp>StudyData</stp>
        <stp>S.LOW</stp>
        <stp>PCB</stp>
        <stp>BaseType=Index,Index=1</stp>
        <stp>Close</stp>
        <stp>M</stp>
        <stp>0</stp>
        <stp>all</stp>
        <stp/>
        <stp/>
        <stp/>
        <stp>T</stp>
        <tr r="J289" s="1"/>
      </tp>
      <tp>
        <v>-13.899485818543699</v>
        <stp/>
        <stp>StudyData</stp>
        <stp>S.LOW</stp>
        <stp>PCB</stp>
        <stp>BaseType=Index,Index=1</stp>
        <stp>Close</stp>
        <stp>A</stp>
        <stp>0</stp>
        <stp>all</stp>
        <stp/>
        <stp/>
        <stp/>
        <stp>T</stp>
        <tr r="L289" s="1"/>
      </tp>
      <tp>
        <v>-5.8279287042496231</v>
        <stp/>
        <stp>StudyData</stp>
        <stp>S.LOW</stp>
        <stp>PCB</stp>
        <stp>BaseType=Index,Index=1</stp>
        <stp>Close</stp>
        <stp>Q</stp>
        <stp>0</stp>
        <stp>all</stp>
        <stp/>
        <stp/>
        <stp/>
        <stp>T</stp>
        <tr r="K289" s="1"/>
      </tp>
      <tp>
        <v>-0.52220572030853418</v>
        <stp/>
        <stp>StudyData</stp>
        <stp>S.LOW</stp>
        <stp>PCB</stp>
        <stp>BaseType=Index,Index=1</stp>
        <stp>Close</stp>
        <stp>W</stp>
        <stp>0</stp>
        <stp>all</stp>
        <stp/>
        <stp/>
        <stp/>
        <stp>T</stp>
        <tr r="I289" s="1"/>
      </tp>
      <tp>
        <v>-0.50362610797743756</v>
        <stp/>
        <stp>StudyData</stp>
        <stp>S.NOW</stp>
        <stp>PCB</stp>
        <stp>BaseType=Index,Index=1</stp>
        <stp>Close</stp>
        <stp>M</stp>
        <stp>0</stp>
        <stp>all</stp>
        <stp/>
        <stp/>
        <stp/>
        <stp>T</stp>
        <tr r="J337" s="1"/>
      </tp>
      <tp>
        <v>-35.517984202624191</v>
        <stp/>
        <stp>StudyData</stp>
        <stp>S.NOW</stp>
        <stp>PCB</stp>
        <stp>BaseType=Index,Index=1</stp>
        <stp>Close</stp>
        <stp>A</stp>
        <stp>0</stp>
        <stp>all</stp>
        <stp/>
        <stp/>
        <stp/>
        <stp>T</stp>
        <tr r="L337" s="1"/>
      </tp>
      <tp>
        <v>-0.50362610797743756</v>
        <stp/>
        <stp>StudyData</stp>
        <stp>S.NOW</stp>
        <stp>PCB</stp>
        <stp>BaseType=Index,Index=1</stp>
        <stp>Close</stp>
        <stp>Q</stp>
        <stp>0</stp>
        <stp>all</stp>
        <stp/>
        <stp/>
        <stp/>
        <stp>T</stp>
        <tr r="K337" s="1"/>
      </tp>
      <tp>
        <v>-4.3200309957380929</v>
        <stp/>
        <stp>StudyData</stp>
        <stp>S.NOW</stp>
        <stp>PCB</stp>
        <stp>BaseType=Index,Index=1</stp>
        <stp>Close</stp>
        <stp>W</stp>
        <stp>0</stp>
        <stp>all</stp>
        <stp/>
        <stp/>
        <stp/>
        <stp>T</stp>
        <tr r="I337" s="1"/>
      </tp>
      <tp>
        <v>-1.7474302496328895</v>
        <stp/>
        <stp>StudyData</stp>
        <stp>S.CDW</stp>
        <stp>PCB</stp>
        <stp>BaseType=Index,Index=1</stp>
        <stp>Close</stp>
        <stp>A</stp>
        <stp>0</stp>
        <stp>all</stp>
        <stp/>
        <stp/>
        <stp/>
        <stp>T</stp>
        <tr r="L86" s="1"/>
      </tp>
      <tp>
        <v>-4.8492605233219717</v>
        <stp/>
        <stp>StudyData</stp>
        <stp>S.CDW</stp>
        <stp>PCB</stp>
        <stp>BaseType=Index,Index=1</stp>
        <stp>Close</stp>
        <stp>M</stp>
        <stp>0</stp>
        <stp>all</stp>
        <stp/>
        <stp/>
        <stp/>
        <stp>T</stp>
        <tr r="J86" s="1"/>
      </tp>
      <tp>
        <v>-4.8492605233219717</v>
        <stp/>
        <stp>StudyData</stp>
        <stp>S.CDW</stp>
        <stp>PCB</stp>
        <stp>BaseType=Index,Index=1</stp>
        <stp>Close</stp>
        <stp>Q</stp>
        <stp>0</stp>
        <stp>all</stp>
        <stp/>
        <stp/>
        <stp/>
        <stp>T</stp>
        <tr r="K86" s="1"/>
      </tp>
      <tp>
        <v>0.43530471329929754</v>
        <stp/>
        <stp>StudyData</stp>
        <stp>S.CDW</stp>
        <stp>PCB</stp>
        <stp>BaseType=Index,Index=1</stp>
        <stp>Close</stp>
        <stp>W</stp>
        <stp>0</stp>
        <stp>all</stp>
        <stp/>
        <stp/>
        <stp/>
        <stp>T</stp>
        <tr r="I86" s="1"/>
      </tp>
      <tp>
        <v>9.0643274853801188</v>
        <stp/>
        <stp>StudyData</stp>
        <stp>S.DOW</stp>
        <stp>PCB</stp>
        <stp>BaseType=Index,Index=1</stp>
        <stp>Close</stp>
        <stp>M</stp>
        <stp>0</stp>
        <stp>all</stp>
        <stp/>
        <stp/>
        <stp/>
        <stp>T</stp>
        <tr r="J145" s="1"/>
      </tp>
      <tp>
        <v>27.630453378956378</v>
        <stp/>
        <stp>StudyData</stp>
        <stp>S.DOW</stp>
        <stp>PCB</stp>
        <stp>BaseType=Index,Index=1</stp>
        <stp>Close</stp>
        <stp>A</stp>
        <stp>0</stp>
        <stp>all</stp>
        <stp/>
        <stp/>
        <stp/>
        <stp>T</stp>
        <tr r="L145" s="1"/>
      </tp>
      <tp>
        <v>9.0643274853801188</v>
        <stp/>
        <stp>StudyData</stp>
        <stp>S.DOW</stp>
        <stp>PCB</stp>
        <stp>BaseType=Index,Index=1</stp>
        <stp>Close</stp>
        <stp>Q</stp>
        <stp>0</stp>
        <stp>all</stp>
        <stp/>
        <stp/>
        <stp/>
        <stp>T</stp>
        <tr r="K145" s="1"/>
      </tp>
      <tp>
        <v>-0.26737967914439115</v>
        <stp/>
        <stp>StudyData</stp>
        <stp>S.DOW</stp>
        <stp>PCB</stp>
        <stp>BaseType=Index,Index=1</stp>
        <stp>Close</stp>
        <stp>W</stp>
        <stp>0</stp>
        <stp>all</stp>
        <stp/>
        <stp/>
        <stp/>
        <stp>T</stp>
        <tr r="I145" s="1"/>
      </tp>
      <tp>
        <v>1.631872978535728</v>
        <stp/>
        <stp>StudyData</stp>
        <stp>S.GWW</stp>
        <stp>PCB</stp>
        <stp>BaseType=Index,Index=1</stp>
        <stp>Close</stp>
        <stp>Q</stp>
        <stp>0</stp>
        <stp>all</stp>
        <stp/>
        <stp/>
        <stp/>
        <stp>T</stp>
        <tr r="K220" s="1"/>
      </tp>
      <tp>
        <v>-42.587010139764317</v>
        <stp/>
        <stp>StudyData</stp>
        <stp>S.GLW</stp>
        <stp>PCB</stp>
        <stp>BaseType=Index,Index=1</stp>
        <stp>Close</stp>
        <stp>M</stp>
        <stp>0</stp>
        <stp>all</stp>
        <stp/>
        <stp/>
        <stp/>
        <stp>T</stp>
        <tr r="J211" s="1"/>
      </tp>
      <tp>
        <v>-0.88959935771068699</v>
        <stp/>
        <stp>StudyData</stp>
        <stp>S.GWW</stp>
        <stp>PCB</stp>
        <stp>BaseType=Index,Index=1</stp>
        <stp>Close</stp>
        <stp>W</stp>
        <stp>0</stp>
        <stp>all</stp>
        <stp/>
        <stp/>
        <stp/>
        <stp>T</stp>
        <tr r="I220" s="1"/>
      </tp>
      <tp>
        <v>67.485153037916859</v>
        <stp/>
        <stp>StudyData</stp>
        <stp>S.GLW</stp>
        <stp>PCB</stp>
        <stp>BaseType=Index,Index=1</stp>
        <stp>Close</stp>
        <stp>A</stp>
        <stp>0</stp>
        <stp>all</stp>
        <stp/>
        <stp/>
        <stp/>
        <stp>T</stp>
        <tr r="L211" s="1"/>
      </tp>
      <tp>
        <v>37.019969278033798</v>
        <stp/>
        <stp>StudyData</stp>
        <stp>S.GWW</stp>
        <stp>PCB</stp>
        <stp>BaseType=Index,Index=1</stp>
        <stp>Close</stp>
        <stp>A</stp>
        <stp>0</stp>
        <stp>all</stp>
        <stp/>
        <stp/>
        <stp/>
        <stp>T</stp>
        <tr r="L220" s="1"/>
      </tp>
      <tp>
        <v>-42.587010139764317</v>
        <stp/>
        <stp>StudyData</stp>
        <stp>S.GLW</stp>
        <stp>PCB</stp>
        <stp>BaseType=Index,Index=1</stp>
        <stp>Close</stp>
        <stp>Q</stp>
        <stp>0</stp>
        <stp>all</stp>
        <stp/>
        <stp/>
        <stp/>
        <stp>T</stp>
        <tr r="K211" s="1"/>
      </tp>
      <tp>
        <v>-5.1484380053036718</v>
        <stp/>
        <stp>StudyData</stp>
        <stp>S.GLW</stp>
        <stp>PCB</stp>
        <stp>BaseType=Index,Index=1</stp>
        <stp>Close</stp>
        <stp>W</stp>
        <stp>0</stp>
        <stp>all</stp>
        <stp/>
        <stp/>
        <stp/>
        <stp>T</stp>
        <tr r="I211" s="1"/>
      </tp>
      <tp>
        <v>1.631872978535728</v>
        <stp/>
        <stp>StudyData</stp>
        <stp>S.GWW</stp>
        <stp>PCB</stp>
        <stp>BaseType=Index,Index=1</stp>
        <stp>Close</stp>
        <stp>M</stp>
        <stp>0</stp>
        <stp>all</stp>
        <stp/>
        <stp/>
        <stp/>
        <stp>T</stp>
        <tr r="J220" s="1"/>
      </tp>
      <tp t="s">
        <v>GoDaddy Inc.</v>
        <stp/>
        <stp>ContractData</stp>
        <stp>S.GDDY</stp>
        <stp>LongDescription</stp>
        <stp/>
        <stp>T</stp>
        <tr r="B203" s="1"/>
      </tp>
      <tp t="s">
        <v>GE HEALTHCARE CM</v>
        <stp/>
        <stp>ContractData</stp>
        <stp>S.GEHC</stp>
        <stp>LongDescription</stp>
        <stp/>
        <stp>T</stp>
        <tr r="B205" s="1"/>
      </tp>
      <tp>
        <v>1204908.8676080001</v>
        <stp/>
        <stp>StudyData</stp>
        <stp>S.DE</stp>
        <stp>MA</stp>
        <stp>InputChoice=Vol,MAType=Sim,Period=21</stp>
        <stp>MA</stp>
        <stp>D</stp>
        <stp>-1</stp>
        <stp>all</stp>
        <stp/>
        <stp/>
        <stp/>
        <stp>T</stp>
        <tr r="N133" s="1"/>
      </tp>
      <tp>
        <v>1428773.0439260949</v>
        <stp/>
        <stp>StudyData</stp>
        <stp>S.DD</stp>
        <stp>MA</stp>
        <stp>InputChoice=Vol,MAType=Sim,Period=21</stp>
        <stp>MA</stp>
        <stp>D</stp>
        <stp>-1</stp>
        <stp>all</stp>
        <stp/>
        <stp/>
        <stp/>
        <stp>T</stp>
        <tr r="N131" s="1"/>
      </tp>
      <tp>
        <v>2654381.3596282899</v>
        <stp/>
        <stp>StudyData</stp>
        <stp>S.DG</stp>
        <stp>MA</stp>
        <stp>InputChoice=Vol,MAType=Sim,Period=21</stp>
        <stp>MA</stp>
        <stp>D</stp>
        <stp>-1</stp>
        <stp>all</stp>
        <stp/>
        <stp/>
        <stp/>
        <stp>T</stp>
        <tr r="N136" s="1"/>
      </tp>
      <tp t="s">
        <v>Generac Holdings Inc.</v>
        <stp/>
        <stp>ContractData</stp>
        <stp>S.GNRC</stp>
        <stp>LongDescription</stp>
        <stp/>
        <stp>T</stp>
        <tr r="H21" s="2"/>
        <tr r="M21" s="2"/>
        <tr r="B213" s="1"/>
      </tp>
      <tp t="s">
        <v>ALPHABET CL C CAP</v>
        <stp/>
        <stp>ContractData</stp>
        <stp>S.GOOG</stp>
        <stp>LongDescription</stp>
        <stp/>
        <stp>T</stp>
        <tr r="B214" s="1"/>
      </tp>
      <tp t="s">
        <v>GILEAD SCIENCES, INC</v>
        <stp/>
        <stp>ContractData</stp>
        <stp>S.GILD</stp>
        <stp>LongDescription</stp>
        <stp/>
        <stp>T</stp>
        <tr r="B208" s="1"/>
      </tp>
      <tp t="s">
        <v>Garmin Ltd</v>
        <stp/>
        <stp>ContractData</stp>
        <stp>S.GRMN</stp>
        <stp>LongDescription</stp>
        <stp/>
        <stp>T</stp>
        <tr r="B218" s="1"/>
      </tp>
      <tp>
        <v>4.9541980595154138</v>
        <stp/>
        <stp>StudyData</stp>
        <stp>S.TRV</stp>
        <stp>PCB</stp>
        <stp>BaseType=Index,Index=1</stp>
        <stp>Close</stp>
        <stp>W</stp>
        <stp>0</stp>
        <stp>all</stp>
        <stp/>
        <stp/>
        <stp/>
        <stp>T</stp>
        <tr r="I446" s="1"/>
      </tp>
      <tp>
        <v>17.30885738519326</v>
        <stp/>
        <stp>StudyData</stp>
        <stp>S.TRV</stp>
        <stp>PCB</stp>
        <stp>BaseType=Index,Index=1</stp>
        <stp>Close</stp>
        <stp>Q</stp>
        <stp>0</stp>
        <stp>all</stp>
        <stp/>
        <stp/>
        <stp/>
        <stp>T</stp>
        <tr r="K446" s="1"/>
      </tp>
      <tp>
        <v>33.510308212094046</v>
        <stp/>
        <stp>StudyData</stp>
        <stp>S.TRV</stp>
        <stp>PCB</stp>
        <stp>BaseType=Index,Index=1</stp>
        <stp>Close</stp>
        <stp>A</stp>
        <stp>0</stp>
        <stp>all</stp>
        <stp/>
        <stp/>
        <stp/>
        <stp>T</stp>
        <tr r="L446" s="1"/>
      </tp>
      <tp>
        <v>17.30885738519326</v>
        <stp/>
        <stp>StudyData</stp>
        <stp>S.TRV</stp>
        <stp>PCB</stp>
        <stp>BaseType=Index,Index=1</stp>
        <stp>Close</stp>
        <stp>M</stp>
        <stp>0</stp>
        <stp>all</stp>
        <stp/>
        <stp/>
        <stp/>
        <stp>T</stp>
        <tr r="J446" s="1"/>
      </tp>
      <tp>
        <v>0.86783671094735793</v>
        <stp/>
        <stp>StudyData</stp>
        <stp>S.IQV</stp>
        <stp>PCB</stp>
        <stp>BaseType=Index,Index=1</stp>
        <stp>Close</stp>
        <stp>W</stp>
        <stp>0</stp>
        <stp>all</stp>
        <stp/>
        <stp/>
        <stp/>
        <stp>T</stp>
        <tr r="I252" s="1"/>
      </tp>
      <tp>
        <v>7.6751889038401879</v>
        <stp/>
        <stp>StudyData</stp>
        <stp>S.IQV</stp>
        <stp>PCB</stp>
        <stp>BaseType=Index,Index=1</stp>
        <stp>Close</stp>
        <stp>Q</stp>
        <stp>0</stp>
        <stp>all</stp>
        <stp/>
        <stp/>
        <stp/>
        <stp>T</stp>
        <tr r="K252" s="1"/>
      </tp>
      <tp>
        <v>-7.7015216716205961</v>
        <stp/>
        <stp>StudyData</stp>
        <stp>S.IQV</stp>
        <stp>PCB</stp>
        <stp>BaseType=Index,Index=1</stp>
        <stp>Close</stp>
        <stp>A</stp>
        <stp>0</stp>
        <stp>all</stp>
        <stp/>
        <stp/>
        <stp/>
        <stp>T</stp>
        <tr r="L252" s="1"/>
      </tp>
      <tp>
        <v>7.6751889038401879</v>
        <stp/>
        <stp>StudyData</stp>
        <stp>S.IQV</stp>
        <stp>PCB</stp>
        <stp>BaseType=Index,Index=1</stp>
        <stp>Close</stp>
        <stp>M</stp>
        <stp>0</stp>
        <stp>all</stp>
        <stp/>
        <stp/>
        <stp/>
        <stp>T</stp>
        <tr r="J252" s="1"/>
      </tp>
      <tp>
        <v>-12.329832749902769</v>
        <stp/>
        <stp>StudyData</stp>
        <stp>S.LUV</stp>
        <stp>PCB</stp>
        <stp>BaseType=Index,Index=1</stp>
        <stp>Close</stp>
        <stp>Q</stp>
        <stp>0</stp>
        <stp>all</stp>
        <stp/>
        <stp/>
        <stp/>
        <stp>T</stp>
        <tr r="K292" s="1"/>
      </tp>
      <tp>
        <v>-6.2396006655574041</v>
        <stp/>
        <stp>StudyData</stp>
        <stp>S.LUV</stp>
        <stp>PCB</stp>
        <stp>BaseType=Index,Index=1</stp>
        <stp>Close</stp>
        <stp>W</stp>
        <stp>0</stp>
        <stp>all</stp>
        <stp/>
        <stp/>
        <stp/>
        <stp>T</stp>
        <tr r="I292" s="1"/>
      </tp>
      <tp>
        <v>-1.6535345688602761</v>
        <stp/>
        <stp>StudyData</stp>
        <stp>S.LYV</stp>
        <stp>PCB</stp>
        <stp>BaseType=Index,Index=1</stp>
        <stp>Close</stp>
        <stp>W</stp>
        <stp>0</stp>
        <stp>all</stp>
        <stp/>
        <stp/>
        <stp/>
        <stp>T</stp>
        <tr r="I295" s="1"/>
      </tp>
      <tp>
        <v>-3.2057233356998545</v>
        <stp/>
        <stp>StudyData</stp>
        <stp>S.LYV</stp>
        <stp>PCB</stp>
        <stp>BaseType=Index,Index=1</stp>
        <stp>Close</stp>
        <stp>Q</stp>
        <stp>0</stp>
        <stp>all</stp>
        <stp/>
        <stp/>
        <stp/>
        <stp>T</stp>
        <tr r="K295" s="1"/>
      </tp>
      <tp>
        <v>9.0733123639003157</v>
        <stp/>
        <stp>StudyData</stp>
        <stp>S.LUV</stp>
        <stp>PCB</stp>
        <stp>BaseType=Index,Index=1</stp>
        <stp>Close</stp>
        <stp>A</stp>
        <stp>0</stp>
        <stp>all</stp>
        <stp/>
        <stp/>
        <stp/>
        <stp>T</stp>
        <tr r="L292" s="1"/>
      </tp>
      <tp>
        <v>-3.2057233356998545</v>
        <stp/>
        <stp>StudyData</stp>
        <stp>S.LYV</stp>
        <stp>PCB</stp>
        <stp>BaseType=Index,Index=1</stp>
        <stp>Close</stp>
        <stp>M</stp>
        <stp>0</stp>
        <stp>all</stp>
        <stp/>
        <stp/>
        <stp/>
        <stp>T</stp>
        <tr r="J295" s="1"/>
      </tp>
      <tp>
        <v>-12.329832749902769</v>
        <stp/>
        <stp>StudyData</stp>
        <stp>S.LUV</stp>
        <stp>PCB</stp>
        <stp>BaseType=Index,Index=1</stp>
        <stp>Close</stp>
        <stp>M</stp>
        <stp>0</stp>
        <stp>all</stp>
        <stp/>
        <stp/>
        <stp/>
        <stp>T</stp>
        <tr r="J292" s="1"/>
      </tp>
      <tp>
        <v>24.378947368421059</v>
        <stp/>
        <stp>StudyData</stp>
        <stp>S.LYV</stp>
        <stp>PCB</stp>
        <stp>BaseType=Index,Index=1</stp>
        <stp>Close</stp>
        <stp>A</stp>
        <stp>0</stp>
        <stp>all</stp>
        <stp/>
        <stp/>
        <stp/>
        <stp>T</stp>
        <tr r="L295" s="1"/>
      </tp>
      <tp>
        <v>-2.3401339435782096</v>
        <stp/>
        <stp>StudyData</stp>
        <stp>S.ELV</stp>
        <stp>PCB</stp>
        <stp>BaseType=Index,Index=1</stp>
        <stp>Close</stp>
        <stp>M</stp>
        <stp>0</stp>
        <stp>all</stp>
        <stp/>
        <stp/>
        <stp/>
        <stp>T</stp>
        <tr r="J162" s="1"/>
      </tp>
      <tp>
        <v>7.7392668663528736</v>
        <stp/>
        <stp>StudyData</stp>
        <stp>S.ELV</stp>
        <stp>PCB</stp>
        <stp>BaseType=Index,Index=1</stp>
        <stp>Close</stp>
        <stp>A</stp>
        <stp>0</stp>
        <stp>all</stp>
        <stp/>
        <stp/>
        <stp/>
        <stp>T</stp>
        <tr r="L162" s="1"/>
      </tp>
      <tp>
        <v>-2.3401339435782096</v>
        <stp/>
        <stp>StudyData</stp>
        <stp>S.ELV</stp>
        <stp>PCB</stp>
        <stp>BaseType=Index,Index=1</stp>
        <stp>Close</stp>
        <stp>Q</stp>
        <stp>0</stp>
        <stp>all</stp>
        <stp/>
        <stp/>
        <stp/>
        <stp>T</stp>
        <tr r="K162" s="1"/>
      </tp>
      <tp>
        <v>1.2248398595588414</v>
        <stp/>
        <stp>StudyData</stp>
        <stp>S.ELV</stp>
        <stp>PCB</stp>
        <stp>BaseType=Index,Index=1</stp>
        <stp>Close</stp>
        <stp>W</stp>
        <stp>0</stp>
        <stp>all</stp>
        <stp/>
        <stp/>
        <stp/>
        <stp>T</stp>
        <tr r="I162" s="1"/>
      </tp>
      <tp>
        <v>-9.844836811128939</v>
        <stp/>
        <stp>StudyData</stp>
        <stp>S.DOV</stp>
        <stp>PCB</stp>
        <stp>BaseType=Index,Index=1</stp>
        <stp>Close</stp>
        <stp>M</stp>
        <stp>0</stp>
        <stp>all</stp>
        <stp/>
        <stp/>
        <stp/>
        <stp>T</stp>
        <tr r="J144" s="1"/>
      </tp>
      <tp>
        <v>3.5648432698217616</v>
        <stp/>
        <stp>StudyData</stp>
        <stp>S.DOV</stp>
        <stp>PCB</stp>
        <stp>BaseType=Index,Index=1</stp>
        <stp>Close</stp>
        <stp>A</stp>
        <stp>0</stp>
        <stp>all</stp>
        <stp/>
        <stp/>
        <stp/>
        <stp>T</stp>
        <tr r="L144" s="1"/>
      </tp>
      <tp>
        <v>-9.844836811128939</v>
        <stp/>
        <stp>StudyData</stp>
        <stp>S.DOV</stp>
        <stp>PCB</stp>
        <stp>BaseType=Index,Index=1</stp>
        <stp>Close</stp>
        <stp>Q</stp>
        <stp>0</stp>
        <stp>all</stp>
        <stp/>
        <stp/>
        <stp/>
        <stp>T</stp>
        <tr r="K144" s="1"/>
      </tp>
      <tp>
        <v>-5.5934260902044954</v>
        <stp/>
        <stp>StudyData</stp>
        <stp>S.DOV</stp>
        <stp>PCB</stp>
        <stp>BaseType=Index,Index=1</stp>
        <stp>Close</stp>
        <stp>W</stp>
        <stp>0</stp>
        <stp>all</stp>
        <stp/>
        <stp/>
        <stp/>
        <stp>T</stp>
        <tr r="I144" s="1"/>
      </tp>
      <tp>
        <v>55.262634453845791</v>
        <stp/>
        <stp>StudyData</stp>
        <stp>S.GEV</stp>
        <stp>PCB</stp>
        <stp>BaseType=Index,Index=1</stp>
        <stp>Close</stp>
        <stp>A</stp>
        <stp>0</stp>
        <stp>all</stp>
        <stp/>
        <stp/>
        <stp/>
        <stp>T</stp>
        <tr r="L207" s="1"/>
      </tp>
      <tp>
        <v>-13.628006741228752</v>
        <stp/>
        <stp>StudyData</stp>
        <stp>S.GEV</stp>
        <stp>PCB</stp>
        <stp>BaseType=Index,Index=1</stp>
        <stp>Close</stp>
        <stp>M</stp>
        <stp>0</stp>
        <stp>all</stp>
        <stp/>
        <stp/>
        <stp/>
        <stp>T</stp>
        <tr r="J207" s="1"/>
      </tp>
      <tp>
        <v>-13.628006741228752</v>
        <stp/>
        <stp>StudyData</stp>
        <stp>S.GEV</stp>
        <stp>PCB</stp>
        <stp>BaseType=Index,Index=1</stp>
        <stp>Close</stp>
        <stp>Q</stp>
        <stp>0</stp>
        <stp>all</stp>
        <stp/>
        <stp/>
        <stp/>
        <stp>T</stp>
        <tr r="K207" s="1"/>
      </tp>
      <tp>
        <v>-4.0733948423201918</v>
        <stp/>
        <stp>StudyData</stp>
        <stp>S.GEV</stp>
        <stp>PCB</stp>
        <stp>BaseType=Index,Index=1</stp>
        <stp>Close</stp>
        <stp>W</stp>
        <stp>0</stp>
        <stp>all</stp>
        <stp/>
        <stp/>
        <stp/>
        <stp>T</stp>
        <tr r="I207" s="1"/>
      </tp>
      <tp>
        <v>1.9970535275822536</v>
        <stp/>
        <stp>StudyData</stp>
        <stp>S.FTV</stp>
        <stp>PCB</stp>
        <stp>BaseType=Index,Index=1</stp>
        <stp>Close</stp>
        <stp>Q</stp>
        <stp>0</stp>
        <stp>all</stp>
        <stp/>
        <stp/>
        <stp/>
        <stp>T</stp>
        <tr r="K201" s="1"/>
      </tp>
      <tp>
        <v>0.85788280997086619</v>
        <stp/>
        <stp>StudyData</stp>
        <stp>S.FTV</stp>
        <stp>PCB</stp>
        <stp>BaseType=Index,Index=1</stp>
        <stp>Close</stp>
        <stp>W</stp>
        <stp>0</stp>
        <stp>all</stp>
        <stp/>
        <stp/>
        <stp/>
        <stp>T</stp>
        <tr r="I201" s="1"/>
      </tp>
      <tp>
        <v>12.859989132403554</v>
        <stp/>
        <stp>StudyData</stp>
        <stp>S.FTV</stp>
        <stp>PCB</stp>
        <stp>BaseType=Index,Index=1</stp>
        <stp>Close</stp>
        <stp>A</stp>
        <stp>0</stp>
        <stp>all</stp>
        <stp/>
        <stp/>
        <stp/>
        <stp>T</stp>
        <tr r="L201" s="1"/>
      </tp>
      <tp>
        <v>1.9970535275822536</v>
        <stp/>
        <stp>StudyData</stp>
        <stp>S.FTV</stp>
        <stp>PCB</stp>
        <stp>BaseType=Index,Index=1</stp>
        <stp>Close</stp>
        <stp>M</stp>
        <stp>0</stp>
        <stp>all</stp>
        <stp/>
        <stp/>
        <stp/>
        <stp>T</stp>
        <tr r="J201" s="1"/>
      </tp>
      <tp>
        <v>2181104.9432717632</v>
        <stp/>
        <stp>StudyData</stp>
        <stp>S.EA</stp>
        <stp>MA</stp>
        <stp>InputChoice=Vol,MAType=Sim,Period=21</stp>
        <stp>MA</stp>
        <stp>D</stp>
        <stp>-1</stp>
        <stp>all</stp>
        <stp/>
        <stp/>
        <stp/>
        <stp>T</stp>
        <tr r="N153" s="1"/>
      </tp>
      <tp t="s">
        <v>FedEx Freight Holding Company, Inc.</v>
        <stp/>
        <stp>ContractData</stp>
        <stp>S.FDXF</stp>
        <stp>LongDescription</stp>
        <stp/>
        <stp>T</stp>
        <tr r="R10" s="2"/>
        <tr r="B187" s="1"/>
      </tp>
      <tp t="s">
        <v>F5, INC. COMMON STK</v>
        <stp/>
        <stp>ContractData</stp>
        <stp>S.FFIV</stp>
        <stp>LongDescription</stp>
        <stp/>
        <stp>T</stp>
        <tr r="B189" s="1"/>
      </tp>
      <tp t="s">
        <v>DIAMONDBACK ENERGY</v>
        <stp/>
        <stp>ContractData</stp>
        <stp>S.FANG</stp>
        <stp>LongDescription</stp>
        <stp/>
        <stp>T</stp>
        <tr r="B182" s="1"/>
      </tp>
      <tp>
        <v>2072561.069673476</v>
        <stp/>
        <stp>StudyData</stp>
        <stp>S.ED</stp>
        <stp>MA</stp>
        <stp>InputChoice=Vol,MAType=Sim,Period=21</stp>
        <stp>MA</stp>
        <stp>D</stp>
        <stp>-1</stp>
        <stp>all</stp>
        <stp/>
        <stp/>
        <stp/>
        <stp>T</stp>
        <tr r="N157" s="1"/>
      </tp>
      <tp t="s">
        <v>Fastenal Co</v>
        <stp/>
        <stp>ContractData</stp>
        <stp>S.FAST</stp>
        <stp>LongDescription</stp>
        <stp/>
        <stp>T</stp>
        <tr r="B183" s="1"/>
      </tp>
      <tp>
        <v>382598.09279409499</v>
        <stp/>
        <stp>StudyData</stp>
        <stp>S.EG</stp>
        <stp>MA</stp>
        <stp>InputChoice=Vol,MAType=Sim,Period=21</stp>
        <stp>MA</stp>
        <stp>D</stp>
        <stp>-1</stp>
        <stp>all</stp>
        <stp/>
        <stp/>
        <stp/>
        <stp>T</stp>
        <tr r="N159" s="1"/>
      </tp>
      <tp t="s">
        <v>Flex Ltd.</v>
        <stp/>
        <stp>ContractData</stp>
        <stp>S.FLEX</stp>
        <stp>LongDescription</stp>
        <stp/>
        <stp>T</stp>
        <tr r="H26" s="2"/>
        <tr r="M26" s="2"/>
        <tr r="B195" s="1"/>
      </tp>
      <tp t="s">
        <v>FOX CORP CM A</v>
        <stp/>
        <stp>ContractData</stp>
        <stp>S.FOXA</stp>
        <stp>LongDescription</stp>
        <stp/>
        <stp>T</stp>
        <tr r="B197" s="1"/>
      </tp>
      <tp t="s">
        <v>Fair Isaac Inc</v>
        <stp/>
        <stp>ContractData</stp>
        <stp>S.FICO</stp>
        <stp>LongDescription</stp>
        <stp/>
        <stp>T</stp>
        <tr r="B190" s="1"/>
      </tp>
      <tp>
        <v>2630118.2536881901</v>
        <stp/>
        <stp>StudyData</stp>
        <stp>S.EL</stp>
        <stp>MA</stp>
        <stp>InputChoice=Vol,MAType=Sim,Period=21</stp>
        <stp>MA</stp>
        <stp>D</stp>
        <stp>-1</stp>
        <stp>all</stp>
        <stp/>
        <stp/>
        <stp/>
        <stp>T</stp>
        <tr r="N161" s="1"/>
      </tp>
      <tp t="s">
        <v>FIFTH THIRD BNCP</v>
        <stp/>
        <stp>ContractData</stp>
        <stp>S.FITB</stp>
        <stp>LongDescription</stp>
        <stp/>
        <stp>T</stp>
        <tr r="B193" s="1"/>
      </tp>
      <tp t="s">
        <v>FISERV, INC. CMN STK</v>
        <stp/>
        <stp>ContractData</stp>
        <stp>S.FISV</stp>
        <stp>LongDescription</stp>
        <stp/>
        <stp>T</stp>
        <tr r="B192" s="1"/>
      </tp>
      <tp t="s">
        <v>Fortinet, Inc.</v>
        <stp/>
        <stp>ContractData</stp>
        <stp>S.FTNT</stp>
        <stp>LongDescription</stp>
        <stp/>
        <stp>T</stp>
        <tr r="B200" s="1"/>
      </tp>
      <tp>
        <v>2235651.8533680951</v>
        <stp/>
        <stp>StudyData</stp>
        <stp>S.ES</stp>
        <stp>MA</stp>
        <stp>InputChoice=Vol,MAType=Sim,Period=21</stp>
        <stp>MA</stp>
        <stp>D</stp>
        <stp>-1</stp>
        <stp>all</stp>
        <stp/>
        <stp/>
        <stp/>
        <stp>T</stp>
        <tr r="N170" s="1"/>
      </tp>
      <tp>
        <v>5125325.2999168104</v>
        <stp/>
        <stp>StudyData</stp>
        <stp>S.EW</stp>
        <stp>MA</stp>
        <stp>InputChoice=Vol,MAType=Sim,Period=21</stp>
        <stp>MA</stp>
        <stp>D</stp>
        <stp>-1</stp>
        <stp>all</stp>
        <stp/>
        <stp/>
        <stp/>
        <stp>T</stp>
        <tr r="N175" s="1"/>
      </tp>
      <tp t="s">
        <v>FIRST SOLAR, INC.</v>
        <stp/>
        <stp>ContractData</stp>
        <stp>S.FSLR</stp>
        <stp>LongDescription</stp>
        <stp/>
        <stp>T</stp>
        <tr r="B199" s="1"/>
      </tp>
      <tp t="s">
        <v>COMCAST CORP A</v>
        <stp/>
        <stp>ContractData</stp>
        <stp>S.CMCSA</stp>
        <stp>LongDescription</stp>
        <stp/>
        <stp>T</stp>
        <tr r="B98" s="1"/>
      </tp>
      <tp>
        <v>0.74745947761820819</v>
        <stp/>
        <stp>StudyData</stp>
        <stp>S.PRU</stp>
        <stp>PCB</stp>
        <stp>BaseType=Index,Index=1</stp>
        <stp>Close</stp>
        <stp>W</stp>
        <stp>0</stp>
        <stp>all</stp>
        <stp/>
        <stp/>
        <stp/>
        <stp>T</stp>
        <tr r="I379" s="1"/>
      </tp>
      <tp>
        <v>11.146113221532476</v>
        <stp/>
        <stp>StudyData</stp>
        <stp>S.PRU</stp>
        <stp>PCB</stp>
        <stp>BaseType=Index,Index=1</stp>
        <stp>Close</stp>
        <stp>Q</stp>
        <stp>0</stp>
        <stp>all</stp>
        <stp/>
        <stp/>
        <stp/>
        <stp>T</stp>
        <tr r="K379" s="1"/>
      </tp>
      <tp>
        <v>6.272147413182152</v>
        <stp/>
        <stp>StudyData</stp>
        <stp>S.PRU</stp>
        <stp>PCB</stp>
        <stp>BaseType=Index,Index=1</stp>
        <stp>Close</stp>
        <stp>A</stp>
        <stp>0</stp>
        <stp>all</stp>
        <stp/>
        <stp/>
        <stp/>
        <stp>T</stp>
        <tr r="L379" s="1"/>
      </tp>
      <tp>
        <v>11.146113221532476</v>
        <stp/>
        <stp>StudyData</stp>
        <stp>S.PRU</stp>
        <stp>PCB</stp>
        <stp>BaseType=Index,Index=1</stp>
        <stp>Close</stp>
        <stp>M</stp>
        <stp>0</stp>
        <stp>all</stp>
        <stp/>
        <stp/>
        <stp/>
        <stp>T</stp>
        <tr r="J379" s="1"/>
      </tp>
      <tp>
        <v>3897097.4782378101</v>
        <stp/>
        <stp>StudyData</stp>
        <stp>S.FE</stp>
        <stp>MA</stp>
        <stp>InputChoice=Vol,MAType=Sim,Period=21</stp>
        <stp>MA</stp>
        <stp>D</stp>
        <stp>-1</stp>
        <stp>all</stp>
        <stp/>
        <stp/>
        <stp/>
        <stp>T</stp>
        <tr r="N188" s="1"/>
      </tp>
      <tp t="s">
        <v>EBAY INC.</v>
        <stp/>
        <stp>ContractData</stp>
        <stp>S.EBAY</stp>
        <stp>LongDescription</stp>
        <stp/>
        <stp>T</stp>
        <tr r="B154" s="1"/>
      </tp>
      <tp t="s">
        <v>ECHOSTAR CORP</v>
        <stp/>
        <stp>ContractData</stp>
        <stp>S.ECHO</stp>
        <stp>LongDescription</stp>
        <stp/>
        <stp>T</stp>
        <tr r="B155" s="1"/>
      </tp>
      <tp t="s">
        <v>Evergy, Inc.</v>
        <stp/>
        <stp>ContractData</stp>
        <stp>S.EVRG</stp>
        <stp>LongDescription</stp>
        <stp/>
        <stp>T</stp>
        <tr r="B174" s="1"/>
      </tp>
      <tp t="s">
        <v>EQUINIX, INC.</v>
        <stp/>
        <stp>ContractData</stp>
        <stp>S.EQIX</stp>
        <stp>LongDescription</stp>
        <stp/>
        <stp>T</stp>
        <tr r="I37" s="2"/>
        <tr r="B166" s="1"/>
      </tp>
      <tp t="s">
        <v>Erie Indemnity Co</v>
        <stp/>
        <stp>ContractData</stp>
        <stp>S.ERIE</stp>
        <stp>LongDescription</stp>
        <stp/>
        <stp>T</stp>
        <tr r="B169" s="1"/>
      </tp>
      <tp t="s">
        <v>Expedia Group, Inc.</v>
        <stp/>
        <stp>ContractData</stp>
        <stp>S.EXPE</stp>
        <stp>LongDescription</stp>
        <stp/>
        <stp>T</stp>
        <tr r="B179" s="1"/>
      </tp>
      <tp t="s">
        <v>Expeditors Intl of WA Inc</v>
        <stp/>
        <stp>ContractData</stp>
        <stp>S.EXPD</stp>
        <stp>LongDescription</stp>
        <stp/>
        <stp>T</stp>
        <tr r="B178" s="1"/>
      </tp>
      <tp>
        <v>9.3160377358490631</v>
        <stp/>
        <stp>StudyData</stp>
        <stp>S.STT</stp>
        <stp>PCB</stp>
        <stp>BaseType=Index,Index=1</stp>
        <stp>Close</stp>
        <stp>Q</stp>
        <stp>0</stp>
        <stp>all</stp>
        <stp/>
        <stp/>
        <stp/>
        <stp>T</stp>
        <tr r="K419" s="1"/>
      </tp>
      <tp>
        <v>1.589041095890414</v>
        <stp/>
        <stp>StudyData</stp>
        <stp>S.STT</stp>
        <stp>PCB</stp>
        <stp>BaseType=Index,Index=1</stp>
        <stp>Close</stp>
        <stp>W</stp>
        <stp>0</stp>
        <stp>all</stp>
        <stp/>
        <stp/>
        <stp/>
        <stp>T</stp>
        <tr r="I419" s="1"/>
      </tp>
      <tp>
        <v>43.709789938764452</v>
        <stp/>
        <stp>StudyData</stp>
        <stp>S.STT</stp>
        <stp>PCB</stp>
        <stp>BaseType=Index,Index=1</stp>
        <stp>Close</stp>
        <stp>A</stp>
        <stp>0</stp>
        <stp>all</stp>
        <stp/>
        <stp/>
        <stp/>
        <stp>T</stp>
        <tr r="L419" s="1"/>
      </tp>
      <tp>
        <v>9.3160377358490631</v>
        <stp/>
        <stp>StudyData</stp>
        <stp>S.STT</stp>
        <stp>PCB</stp>
        <stp>BaseType=Index,Index=1</stp>
        <stp>Close</stp>
        <stp>M</stp>
        <stp>0</stp>
        <stp>all</stp>
        <stp/>
        <stp/>
        <stp/>
        <stp>T</stp>
        <tr r="J419" s="1"/>
      </tp>
      <tp>
        <v>39.928388746803073</v>
        <stp/>
        <stp>StudyData</stp>
        <stp>S.TGT</stp>
        <stp>PCB</stp>
        <stp>BaseType=Index,Index=1</stp>
        <stp>Close</stp>
        <stp>A</stp>
        <stp>0</stp>
        <stp>all</stp>
        <stp/>
        <stp/>
        <stp/>
        <stp>T</stp>
        <tr r="L436" s="1"/>
      </tp>
      <tp>
        <v>4.4271972015741117</v>
        <stp/>
        <stp>StudyData</stp>
        <stp>S.TXT</stp>
        <stp>PCB</stp>
        <stp>BaseType=Index,Index=1</stp>
        <stp>Close</stp>
        <stp>W</stp>
        <stp>0</stp>
        <stp>all</stp>
        <stp/>
        <stp/>
        <stp/>
        <stp>T</stp>
        <tr r="I454" s="1"/>
      </tp>
      <tp>
        <v>4.7239874435341758</v>
        <stp/>
        <stp>StudyData</stp>
        <stp>S.TGT</stp>
        <stp>PCB</stp>
        <stp>BaseType=Index,Index=1</stp>
        <stp>Close</stp>
        <stp>M</stp>
        <stp>0</stp>
        <stp>all</stp>
        <stp/>
        <stp/>
        <stp/>
        <stp>T</stp>
        <tr r="J436" s="1"/>
      </tp>
      <tp>
        <v>4.1425923907118687</v>
        <stp/>
        <stp>StudyData</stp>
        <stp>S.TXT</stp>
        <stp>PCB</stp>
        <stp>BaseType=Index,Index=1</stp>
        <stp>Close</stp>
        <stp>Q</stp>
        <stp>0</stp>
        <stp>all</stp>
        <stp/>
        <stp/>
        <stp/>
        <stp>T</stp>
        <tr r="K454" s="1"/>
      </tp>
      <tp>
        <v>4.7239874435341758</v>
        <stp/>
        <stp>StudyData</stp>
        <stp>S.TGT</stp>
        <stp>PCB</stp>
        <stp>BaseType=Index,Index=1</stp>
        <stp>Close</stp>
        <stp>Q</stp>
        <stp>0</stp>
        <stp>all</stp>
        <stp/>
        <stp/>
        <stp/>
        <stp>T</stp>
        <tr r="K436" s="1"/>
      </tp>
      <tp>
        <v>4.1425923907118687</v>
        <stp/>
        <stp>StudyData</stp>
        <stp>S.TXT</stp>
        <stp>PCB</stp>
        <stp>BaseType=Index,Index=1</stp>
        <stp>Close</stp>
        <stp>M</stp>
        <stp>0</stp>
        <stp>all</stp>
        <stp/>
        <stp/>
        <stp/>
        <stp>T</stp>
        <tr r="J454" s="1"/>
      </tp>
      <tp>
        <v>-2.0200573065902532</v>
        <stp/>
        <stp>StudyData</stp>
        <stp>S.TGT</stp>
        <stp>PCB</stp>
        <stp>BaseType=Index,Index=1</stp>
        <stp>Close</stp>
        <stp>W</stp>
        <stp>0</stp>
        <stp>all</stp>
        <stp/>
        <stp/>
        <stp/>
        <stp>T</stp>
        <tr r="I436" s="1"/>
      </tp>
      <tp>
        <v>9.5904554319146484</v>
        <stp/>
        <stp>StudyData</stp>
        <stp>S.TXT</stp>
        <stp>PCB</stp>
        <stp>BaseType=Index,Index=1</stp>
        <stp>Close</stp>
        <stp>A</stp>
        <stp>0</stp>
        <stp>all</stp>
        <stp/>
        <stp/>
        <stp/>
        <stp>T</stp>
        <tr r="L454" s="1"/>
      </tp>
      <tp>
        <v>-8.3854399285395314</v>
        <stp/>
        <stp>StudyData</stp>
        <stp>S.WST</stp>
        <stp>PCB</stp>
        <stp>BaseType=Index,Index=1</stp>
        <stp>Close</stp>
        <stp>W</stp>
        <stp>0</stp>
        <stp>all</stp>
        <stp/>
        <stp/>
        <stp/>
        <stp>T</stp>
        <tr r="I493" s="1"/>
      </tp>
      <tp>
        <v>-8.5793871866295301</v>
        <stp/>
        <stp>StudyData</stp>
        <stp>S.WST</stp>
        <stp>PCB</stp>
        <stp>BaseType=Index,Index=1</stp>
        <stp>Close</stp>
        <stp>Q</stp>
        <stp>0</stp>
        <stp>all</stp>
        <stp/>
        <stp/>
        <stp/>
        <stp>T</stp>
        <tr r="K493" s="1"/>
      </tp>
      <tp>
        <v>-1.355869731195529</v>
        <stp/>
        <stp>StudyData</stp>
        <stp>S.WAT</stp>
        <stp>PCB</stp>
        <stp>BaseType=Index,Index=1</stp>
        <stp>Close</stp>
        <stp>A</stp>
        <stp>0</stp>
        <stp>all</stp>
        <stp/>
        <stp/>
        <stp/>
        <stp>T</stp>
        <tr r="L481" s="1"/>
      </tp>
      <tp>
        <v>-3.3462828889281355</v>
        <stp/>
        <stp>StudyData</stp>
        <stp>S.WMT</stp>
        <stp>PCB</stp>
        <stp>BaseType=Index,Index=1</stp>
        <stp>Close</stp>
        <stp>M</stp>
        <stp>0</stp>
        <stp>all</stp>
        <stp/>
        <stp/>
        <stp/>
        <stp>T</stp>
        <tr r="J490" s="1"/>
      </tp>
      <tp>
        <v>-9.5989761092153805E-2</v>
        <stp/>
        <stp>StudyData</stp>
        <stp>S.WAT</stp>
        <stp>PCB</stp>
        <stp>BaseType=Index,Index=1</stp>
        <stp>Close</stp>
        <stp>M</stp>
        <stp>0</stp>
        <stp>all</stp>
        <stp/>
        <stp/>
        <stp/>
        <stp>T</stp>
        <tr r="J481" s="1"/>
      </tp>
      <tp>
        <v>-1.7413158603356951</v>
        <stp/>
        <stp>StudyData</stp>
        <stp>S.WMT</stp>
        <stp>PCB</stp>
        <stp>BaseType=Index,Index=1</stp>
        <stp>Close</stp>
        <stp>A</stp>
        <stp>0</stp>
        <stp>all</stp>
        <stp/>
        <stp/>
        <stp/>
        <stp>T</stp>
        <tr r="L490" s="1"/>
      </tp>
      <tp>
        <v>1.5447991761071032</v>
        <stp/>
        <stp>StudyData</stp>
        <stp>S.WAT</stp>
        <stp>PCB</stp>
        <stp>BaseType=Index,Index=1</stp>
        <stp>Close</stp>
        <stp>W</stp>
        <stp>0</stp>
        <stp>all</stp>
        <stp/>
        <stp/>
        <stp/>
        <stp>T</stp>
        <tr r="I481" s="1"/>
      </tp>
      <tp>
        <v>19.284727774950937</v>
        <stp/>
        <stp>StudyData</stp>
        <stp>S.WST</stp>
        <stp>PCB</stp>
        <stp>BaseType=Index,Index=1</stp>
        <stp>Close</stp>
        <stp>A</stp>
        <stp>0</stp>
        <stp>all</stp>
        <stp/>
        <stp/>
        <stp/>
        <stp>T</stp>
        <tr r="L493" s="1"/>
      </tp>
      <tp>
        <v>-9.5989761092153805E-2</v>
        <stp/>
        <stp>StudyData</stp>
        <stp>S.WAT</stp>
        <stp>PCB</stp>
        <stp>BaseType=Index,Index=1</stp>
        <stp>Close</stp>
        <stp>Q</stp>
        <stp>0</stp>
        <stp>all</stp>
        <stp/>
        <stp/>
        <stp/>
        <stp>T</stp>
        <tr r="K481" s="1"/>
      </tp>
      <tp>
        <v>-8.5793871866295301</v>
        <stp/>
        <stp>StudyData</stp>
        <stp>S.WST</stp>
        <stp>PCB</stp>
        <stp>BaseType=Index,Index=1</stp>
        <stp>Close</stp>
        <stp>M</stp>
        <stp>0</stp>
        <stp>all</stp>
        <stp/>
        <stp/>
        <stp/>
        <stp>T</stp>
        <tr r="J493" s="1"/>
      </tp>
      <tp>
        <v>-3.3462828889281355</v>
        <stp/>
        <stp>StudyData</stp>
        <stp>S.WMT</stp>
        <stp>PCB</stp>
        <stp>BaseType=Index,Index=1</stp>
        <stp>Close</stp>
        <stp>Q</stp>
        <stp>0</stp>
        <stp>all</stp>
        <stp/>
        <stp/>
        <stp/>
        <stp>T</stp>
        <tr r="K490" s="1"/>
      </tp>
      <tp>
        <v>-4.1754201680672356</v>
        <stp/>
        <stp>StudyData</stp>
        <stp>S.WMT</stp>
        <stp>PCB</stp>
        <stp>BaseType=Index,Index=1</stp>
        <stp>Close</stp>
        <stp>W</stp>
        <stp>0</stp>
        <stp>all</stp>
        <stp/>
        <stp/>
        <stp/>
        <stp>T</stp>
        <tr r="I490" s="1"/>
      </tp>
      <tp>
        <v>0.27628125431689854</v>
        <stp/>
        <stp>StudyData</stp>
        <stp>S.VRT</stp>
        <stp>PCB</stp>
        <stp>BaseType=Index,Index=1</stp>
        <stp>Close</stp>
        <stp>W</stp>
        <stp>0</stp>
        <stp>all</stp>
        <stp/>
        <stp/>
        <stp/>
        <stp>T</stp>
        <tr r="I474" s="1"/>
      </tp>
      <tp>
        <v>5.1080802882141008</v>
        <stp/>
        <stp>StudyData</stp>
        <stp>S.VST</stp>
        <stp>PCB</stp>
        <stp>BaseType=Index,Index=1</stp>
        <stp>Close</stp>
        <stp>W</stp>
        <stp>0</stp>
        <stp>all</stp>
        <stp/>
        <stp/>
        <stp/>
        <stp>T</stp>
        <tr r="I476" s="1"/>
      </tp>
      <tp>
        <v>-13.278776656113727</v>
        <stp/>
        <stp>StudyData</stp>
        <stp>S.VRT</stp>
        <stp>PCB</stp>
        <stp>BaseType=Index,Index=1</stp>
        <stp>Close</stp>
        <stp>Q</stp>
        <stp>0</stp>
        <stp>all</stp>
        <stp/>
        <stp/>
        <stp/>
        <stp>T</stp>
        <tr r="K474" s="1"/>
      </tp>
      <tp>
        <v>2.9943894597491019</v>
        <stp/>
        <stp>StudyData</stp>
        <stp>S.VST</stp>
        <stp>PCB</stp>
        <stp>BaseType=Index,Index=1</stp>
        <stp>Close</stp>
        <stp>Q</stp>
        <stp>0</stp>
        <stp>all</stp>
        <stp/>
        <stp/>
        <stp/>
        <stp>T</stp>
        <tr r="K476" s="1"/>
      </tp>
      <tp>
        <v>79.223504721930766</v>
        <stp/>
        <stp>StudyData</stp>
        <stp>S.VRT</stp>
        <stp>PCB</stp>
        <stp>BaseType=Index,Index=1</stp>
        <stp>Close</stp>
        <stp>A</stp>
        <stp>0</stp>
        <stp>all</stp>
        <stp/>
        <stp/>
        <stp/>
        <stp>T</stp>
        <tr r="L474" s="1"/>
      </tp>
      <tp>
        <v>1.2706874108969086</v>
        <stp/>
        <stp>StudyData</stp>
        <stp>S.VST</stp>
        <stp>PCB</stp>
        <stp>BaseType=Index,Index=1</stp>
        <stp>Close</stp>
        <stp>A</stp>
        <stp>0</stp>
        <stp>all</stp>
        <stp/>
        <stp/>
        <stp/>
        <stp>T</stp>
        <tr r="L476" s="1"/>
      </tp>
      <tp>
        <v>-13.278776656113727</v>
        <stp/>
        <stp>StudyData</stp>
        <stp>S.VRT</stp>
        <stp>PCB</stp>
        <stp>BaseType=Index,Index=1</stp>
        <stp>Close</stp>
        <stp>M</stp>
        <stp>0</stp>
        <stp>all</stp>
        <stp/>
        <stp/>
        <stp/>
        <stp>T</stp>
        <tr r="J474" s="1"/>
      </tp>
      <tp>
        <v>2.9943894597491019</v>
        <stp/>
        <stp>StudyData</stp>
        <stp>S.VST</stp>
        <stp>PCB</stp>
        <stp>BaseType=Index,Index=1</stp>
        <stp>Close</stp>
        <stp>M</stp>
        <stp>0</stp>
        <stp>all</stp>
        <stp/>
        <stp/>
        <stp/>
        <stp>T</stp>
        <tr r="J476" s="1"/>
      </tp>
      <tp>
        <v>2.3391812865497026</v>
        <stp/>
        <stp>StudyData</stp>
        <stp>S.HST</stp>
        <stp>PCB</stp>
        <stp>BaseType=Index,Index=1</stp>
        <stp>Close</stp>
        <stp>W</stp>
        <stp>0</stp>
        <stp>all</stp>
        <stp/>
        <stp/>
        <stp/>
        <stp>T</stp>
        <tr r="I236" s="1"/>
      </tp>
      <tp>
        <v>3.331927456769292</v>
        <stp/>
        <stp>StudyData</stp>
        <stp>S.HST</stp>
        <stp>PCB</stp>
        <stp>BaseType=Index,Index=1</stp>
        <stp>Close</stp>
        <stp>Q</stp>
        <stp>0</stp>
        <stp>all</stp>
        <stp/>
        <stp/>
        <stp/>
        <stp>T</stp>
        <tr r="K236" s="1"/>
      </tp>
      <tp>
        <v>-1.6613205834291451</v>
        <stp/>
        <stp>StudyData</stp>
        <stp>S.HLT</stp>
        <stp>PCB</stp>
        <stp>BaseType=Index,Index=1</stp>
        <stp>Close</stp>
        <stp>M</stp>
        <stp>0</stp>
        <stp>all</stp>
        <stp/>
        <stp/>
        <stp/>
        <stp>T</stp>
        <tr r="J228" s="1"/>
      </tp>
      <tp>
        <v>13.131418624891218</v>
        <stp/>
        <stp>StudyData</stp>
        <stp>S.HLT</stp>
        <stp>PCB</stp>
        <stp>BaseType=Index,Index=1</stp>
        <stp>Close</stp>
        <stp>A</stp>
        <stp>0</stp>
        <stp>all</stp>
        <stp/>
        <stp/>
        <stp/>
        <stp>T</stp>
        <tr r="L228" s="1"/>
      </tp>
      <tp>
        <v>38.18386914833615</v>
        <stp/>
        <stp>StudyData</stp>
        <stp>S.HST</stp>
        <stp>PCB</stp>
        <stp>BaseType=Index,Index=1</stp>
        <stp>Close</stp>
        <stp>A</stp>
        <stp>0</stp>
        <stp>all</stp>
        <stp/>
        <stp/>
        <stp/>
        <stp>T</stp>
        <tr r="L236" s="1"/>
      </tp>
      <tp>
        <v>3.331927456769292</v>
        <stp/>
        <stp>StudyData</stp>
        <stp>S.HST</stp>
        <stp>PCB</stp>
        <stp>BaseType=Index,Index=1</stp>
        <stp>Close</stp>
        <stp>M</stp>
        <stp>0</stp>
        <stp>all</stp>
        <stp/>
        <stp/>
        <stp/>
        <stp>T</stp>
        <tr r="J236" s="1"/>
      </tp>
      <tp>
        <v>-1.6613205834291451</v>
        <stp/>
        <stp>StudyData</stp>
        <stp>S.HLT</stp>
        <stp>PCB</stp>
        <stp>BaseType=Index,Index=1</stp>
        <stp>Close</stp>
        <stp>Q</stp>
        <stp>0</stp>
        <stp>all</stp>
        <stp/>
        <stp/>
        <stp/>
        <stp>T</stp>
        <tr r="K228" s="1"/>
      </tp>
      <tp>
        <v>1.1359392505913215</v>
        <stp/>
        <stp>StudyData</stp>
        <stp>S.HLT</stp>
        <stp>PCB</stp>
        <stp>BaseType=Index,Index=1</stp>
        <stp>Close</stp>
        <stp>W</stp>
        <stp>0</stp>
        <stp>all</stp>
        <stp/>
        <stp/>
        <stp/>
        <stp>T</stp>
        <tr r="I228" s="1"/>
      </tp>
      <tp>
        <v>-13.377056006662496</v>
        <stp/>
        <stp>StudyData</stp>
        <stp>S.MDT</stp>
        <stp>PCB</stp>
        <stp>BaseType=Index,Index=1</stp>
        <stp>Close</stp>
        <stp>A</stp>
        <stp>0</stp>
        <stp>all</stp>
        <stp/>
        <stp/>
        <stp/>
        <stp>T</stp>
        <tr r="L305" s="1"/>
      </tp>
      <tp>
        <v>20.129212059792248</v>
        <stp/>
        <stp>StudyData</stp>
        <stp>S.MET</stp>
        <stp>PCB</stp>
        <stp>BaseType=Index,Index=1</stp>
        <stp>Close</stp>
        <stp>A</stp>
        <stp>0</stp>
        <stp>all</stp>
        <stp/>
        <stp/>
        <stp/>
        <stp>T</stp>
        <tr r="L306" s="1"/>
      </tp>
      <tp>
        <v>6.3658443052537441</v>
        <stp/>
        <stp>StudyData</stp>
        <stp>S.MDT</stp>
        <stp>PCB</stp>
        <stp>BaseType=Index,Index=1</stp>
        <stp>Close</stp>
        <stp>M</stp>
        <stp>0</stp>
        <stp>all</stp>
        <stp/>
        <stp/>
        <stp/>
        <stp>T</stp>
        <tr r="J305" s="1"/>
      </tp>
      <tp>
        <v>12.078950478666822</v>
        <stp/>
        <stp>StudyData</stp>
        <stp>S.MET</stp>
        <stp>PCB</stp>
        <stp>BaseType=Index,Index=1</stp>
        <stp>Close</stp>
        <stp>M</stp>
        <stp>0</stp>
        <stp>all</stp>
        <stp/>
        <stp/>
        <stp/>
        <stp>T</stp>
        <tr r="J306" s="1"/>
      </tp>
      <tp>
        <v>6.3658443052537441</v>
        <stp/>
        <stp>StudyData</stp>
        <stp>S.MDT</stp>
        <stp>PCB</stp>
        <stp>BaseType=Index,Index=1</stp>
        <stp>Close</stp>
        <stp>Q</stp>
        <stp>0</stp>
        <stp>all</stp>
        <stp/>
        <stp/>
        <stp/>
        <stp>T</stp>
        <tr r="K305" s="1"/>
      </tp>
      <tp>
        <v>12.078950478666822</v>
        <stp/>
        <stp>StudyData</stp>
        <stp>S.MET</stp>
        <stp>PCB</stp>
        <stp>BaseType=Index,Index=1</stp>
        <stp>Close</stp>
        <stp>Q</stp>
        <stp>0</stp>
        <stp>all</stp>
        <stp/>
        <stp/>
        <stp/>
        <stp>T</stp>
        <tr r="K306" s="1"/>
      </tp>
      <tp>
        <v>1.2019230769236918E-2</v>
        <stp/>
        <stp>StudyData</stp>
        <stp>S.MDT</stp>
        <stp>PCB</stp>
        <stp>BaseType=Index,Index=1</stp>
        <stp>Close</stp>
        <stp>W</stp>
        <stp>0</stp>
        <stp>all</stp>
        <stp/>
        <stp/>
        <stp/>
        <stp>T</stp>
        <tr r="I305" s="1"/>
      </tp>
      <tp>
        <v>0.88297872340425354</v>
        <stp/>
        <stp>StudyData</stp>
        <stp>S.MET</stp>
        <stp>PCB</stp>
        <stp>BaseType=Index,Index=1</stp>
        <stp>Close</stp>
        <stp>W</stp>
        <stp>0</stp>
        <stp>all</stp>
        <stp/>
        <stp/>
        <stp/>
        <stp>T</stp>
        <tr r="I306" s="1"/>
      </tp>
      <tp>
        <v>-1.7695635076681195</v>
        <stp/>
        <stp>StudyData</stp>
        <stp>S.LNT</stp>
        <stp>PCB</stp>
        <stp>BaseType=Index,Index=1</stp>
        <stp>Close</stp>
        <stp>M</stp>
        <stp>0</stp>
        <stp>all</stp>
        <stp/>
        <stp/>
        <stp/>
        <stp>T</stp>
        <tr r="J288" s="1"/>
      </tp>
      <tp>
        <v>14.356377340713692</v>
        <stp/>
        <stp>StudyData</stp>
        <stp>S.LMT</stp>
        <stp>PCB</stp>
        <stp>BaseType=Index,Index=1</stp>
        <stp>Close</stp>
        <stp>M</stp>
        <stp>0</stp>
        <stp>all</stp>
        <stp/>
        <stp/>
        <stp/>
        <stp>T</stp>
        <tr r="J287" s="1"/>
      </tp>
      <tp>
        <v>15.274573142593436</v>
        <stp/>
        <stp>StudyData</stp>
        <stp>S.LNT</stp>
        <stp>PCB</stp>
        <stp>BaseType=Index,Index=1</stp>
        <stp>Close</stp>
        <stp>A</stp>
        <stp>0</stp>
        <stp>all</stp>
        <stp/>
        <stp/>
        <stp/>
        <stp>T</stp>
        <tr r="L288" s="1"/>
      </tp>
      <tp>
        <v>20.454028573200738</v>
        <stp/>
        <stp>StudyData</stp>
        <stp>S.LMT</stp>
        <stp>PCB</stp>
        <stp>BaseType=Index,Index=1</stp>
        <stp>Close</stp>
        <stp>A</stp>
        <stp>0</stp>
        <stp>all</stp>
        <stp/>
        <stp/>
        <stp/>
        <stp>T</stp>
        <tr r="L287" s="1"/>
      </tp>
      <tp>
        <v>-1.7695635076681195</v>
        <stp/>
        <stp>StudyData</stp>
        <stp>S.LNT</stp>
        <stp>PCB</stp>
        <stp>BaseType=Index,Index=1</stp>
        <stp>Close</stp>
        <stp>Q</stp>
        <stp>0</stp>
        <stp>all</stp>
        <stp/>
        <stp/>
        <stp/>
        <stp>T</stp>
        <tr r="K288" s="1"/>
      </tp>
      <tp>
        <v>14.356377340713692</v>
        <stp/>
        <stp>StudyData</stp>
        <stp>S.LMT</stp>
        <stp>PCB</stp>
        <stp>BaseType=Index,Index=1</stp>
        <stp>Close</stp>
        <stp>Q</stp>
        <stp>0</stp>
        <stp>all</stp>
        <stp/>
        <stp/>
        <stp/>
        <stp>T</stp>
        <tr r="K287" s="1"/>
      </tp>
      <tp>
        <v>14.511468836605927</v>
        <stp/>
        <stp>StudyData</stp>
        <stp>S.LMT</stp>
        <stp>PCB</stp>
        <stp>BaseType=Index,Index=1</stp>
        <stp>Close</stp>
        <stp>W</stp>
        <stp>0</stp>
        <stp>all</stp>
        <stp/>
        <stp/>
        <stp/>
        <stp>T</stp>
        <tr r="I287" s="1"/>
      </tp>
      <tp>
        <v>0.16038492381714825</v>
        <stp/>
        <stp>StudyData</stp>
        <stp>S.LNT</stp>
        <stp>PCB</stp>
        <stp>BaseType=Index,Index=1</stp>
        <stp>Close</stp>
        <stp>W</stp>
        <stp>0</stp>
        <stp>all</stp>
        <stp/>
        <stp/>
        <stp/>
        <stp>T</stp>
        <tr r="I288" s="1"/>
      </tp>
      <tp>
        <v>-17.742836619043821</v>
        <stp/>
        <stp>StudyData</stp>
        <stp>S.ABT</stp>
        <stp>PCB</stp>
        <stp>BaseType=Index,Index=1</stp>
        <stp>Close</stp>
        <stp>A</stp>
        <stp>0</stp>
        <stp>all</stp>
        <stp/>
        <stp/>
        <stp/>
        <stp>T</stp>
        <tr r="L6" s="1"/>
      </tp>
      <tp>
        <v>1.895213058629347</v>
        <stp/>
        <stp>StudyData</stp>
        <stp>S.AMT</stp>
        <stp>PCB</stp>
        <stp>BaseType=Index,Index=1</stp>
        <stp>Close</stp>
        <stp>M</stp>
        <stp>0</stp>
        <stp>all</stp>
        <stp/>
        <stp/>
        <stp/>
        <stp>T</stp>
        <tr r="J32" s="1"/>
      </tp>
      <tp>
        <v>13.577253691866881</v>
        <stp/>
        <stp>StudyData</stp>
        <stp>S.ABT</stp>
        <stp>PCB</stp>
        <stp>BaseType=Index,Index=1</stp>
        <stp>Close</stp>
        <stp>M</stp>
        <stp>0</stp>
        <stp>all</stp>
        <stp/>
        <stp/>
        <stp/>
        <stp>T</stp>
        <tr r="J6" s="1"/>
      </tp>
      <tp>
        <v>-5.0692031668280331</v>
        <stp/>
        <stp>StudyData</stp>
        <stp>S.AMT</stp>
        <stp>PCB</stp>
        <stp>BaseType=Index,Index=1</stp>
        <stp>Close</stp>
        <stp>A</stp>
        <stp>0</stp>
        <stp>all</stp>
        <stp/>
        <stp/>
        <stp/>
        <stp>T</stp>
        <tr r="L32" s="1"/>
      </tp>
      <tp>
        <v>2.363925307906233</v>
        <stp/>
        <stp>StudyData</stp>
        <stp>S.ABT</stp>
        <stp>PCB</stp>
        <stp>BaseType=Index,Index=1</stp>
        <stp>Close</stp>
        <stp>W</stp>
        <stp>0</stp>
        <stp>all</stp>
        <stp/>
        <stp/>
        <stp/>
        <stp>T</stp>
        <tr r="I6" s="1"/>
      </tp>
      <tp>
        <v>13.577253691866881</v>
        <stp/>
        <stp>StudyData</stp>
        <stp>S.ABT</stp>
        <stp>PCB</stp>
        <stp>BaseType=Index,Index=1</stp>
        <stp>Close</stp>
        <stp>Q</stp>
        <stp>0</stp>
        <stp>all</stp>
        <stp/>
        <stp/>
        <stp/>
        <stp>T</stp>
        <tr r="K6" s="1"/>
      </tp>
      <tp>
        <v>1.895213058629347</v>
        <stp/>
        <stp>StudyData</stp>
        <stp>S.AMT</stp>
        <stp>PCB</stp>
        <stp>BaseType=Index,Index=1</stp>
        <stp>Close</stp>
        <stp>Q</stp>
        <stp>0</stp>
        <stp>all</stp>
        <stp/>
        <stp/>
        <stp/>
        <stp>T</stp>
        <tr r="K32" s="1"/>
      </tp>
      <tp>
        <v>-1.9934140891449996</v>
        <stp/>
        <stp>StudyData</stp>
        <stp>S.AMT</stp>
        <stp>PCB</stp>
        <stp>BaseType=Index,Index=1</stp>
        <stp>Close</stp>
        <stp>W</stp>
        <stp>0</stp>
        <stp>all</stp>
        <stp/>
        <stp/>
        <stp/>
        <stp>T</stp>
        <tr r="I32" s="1"/>
      </tp>
      <tp>
        <v>0.67274497654244947</v>
        <stp/>
        <stp>StudyData</stp>
        <stp>S.CPT</stp>
        <stp>PCB</stp>
        <stp>BaseType=Index,Index=1</stp>
        <stp>Close</stp>
        <stp>W</stp>
        <stp>0</stp>
        <stp>all</stp>
        <stp/>
        <stp/>
        <stp/>
        <stp>T</stp>
        <tr r="I114" s="1"/>
      </tp>
      <tp>
        <v>-0.66381343348764521</v>
        <stp/>
        <stp>StudyData</stp>
        <stp>S.CPT</stp>
        <stp>PCB</stp>
        <stp>BaseType=Index,Index=1</stp>
        <stp>Close</stp>
        <stp>Q</stp>
        <stp>0</stp>
        <stp>all</stp>
        <stp/>
        <stp/>
        <stp/>
        <stp>T</stp>
        <tr r="K114" s="1"/>
      </tp>
      <tp>
        <v>55.136418384624783</v>
        <stp/>
        <stp>StudyData</stp>
        <stp>S.CAT</stp>
        <stp>PCB</stp>
        <stp>BaseType=Index,Index=1</stp>
        <stp>Close</stp>
        <stp>A</stp>
        <stp>0</stp>
        <stp>all</stp>
        <stp/>
        <stp/>
        <stp/>
        <stp>T</stp>
        <tr r="L79" s="1"/>
      </tp>
      <tp>
        <v>-16.54333740257302</v>
        <stp/>
        <stp>StudyData</stp>
        <stp>S.CAT</stp>
        <stp>PCB</stp>
        <stp>BaseType=Index,Index=1</stp>
        <stp>Close</stp>
        <stp>M</stp>
        <stp>0</stp>
        <stp>all</stp>
        <stp/>
        <stp/>
        <stp/>
        <stp>T</stp>
        <tr r="J79" s="1"/>
      </tp>
      <tp>
        <v>0.95992184304994388</v>
        <stp/>
        <stp>StudyData</stp>
        <stp>S.CAT</stp>
        <stp>PCB</stp>
        <stp>BaseType=Index,Index=1</stp>
        <stp>Close</stp>
        <stp>W</stp>
        <stp>0</stp>
        <stp>all</stp>
        <stp/>
        <stp/>
        <stp/>
        <stp>T</stp>
        <tr r="I79" s="1"/>
      </tp>
      <tp>
        <v>3.3157703488372148</v>
        <stp/>
        <stp>StudyData</stp>
        <stp>S.CPT</stp>
        <stp>PCB</stp>
        <stp>BaseType=Index,Index=1</stp>
        <stp>Close</stp>
        <stp>A</stp>
        <stp>0</stp>
        <stp>all</stp>
        <stp/>
        <stp/>
        <stp/>
        <stp>T</stp>
        <tr r="L114" s="1"/>
      </tp>
      <tp>
        <v>-16.54333740257302</v>
        <stp/>
        <stp>StudyData</stp>
        <stp>S.CAT</stp>
        <stp>PCB</stp>
        <stp>BaseType=Index,Index=1</stp>
        <stp>Close</stp>
        <stp>Q</stp>
        <stp>0</stp>
        <stp>all</stp>
        <stp/>
        <stp/>
        <stp/>
        <stp>T</stp>
        <tr r="K79" s="1"/>
      </tp>
      <tp>
        <v>-0.66381343348764521</v>
        <stp/>
        <stp>StudyData</stp>
        <stp>S.CPT</stp>
        <stp>PCB</stp>
        <stp>BaseType=Index,Index=1</stp>
        <stp>Close</stp>
        <stp>M</stp>
        <stp>0</stp>
        <stp>all</stp>
        <stp/>
        <stp/>
        <stp/>
        <stp>T</stp>
        <tr r="J114" s="1"/>
      </tp>
      <tp>
        <v>7.0016142050040324</v>
        <stp/>
        <stp>StudyData</stp>
        <stp>S.EQT</stp>
        <stp>PCB</stp>
        <stp>BaseType=Index,Index=1</stp>
        <stp>Close</stp>
        <stp>W</stp>
        <stp>0</stp>
        <stp>all</stp>
        <stp/>
        <stp/>
        <stp/>
        <stp>T</stp>
        <tr r="I168" s="1"/>
      </tp>
      <tp>
        <v>-0.26330637577581451</v>
        <stp/>
        <stp>StudyData</stp>
        <stp>S.EQT</stp>
        <stp>PCB</stp>
        <stp>BaseType=Index,Index=1</stp>
        <stp>Close</stp>
        <stp>Q</stp>
        <stp>0</stp>
        <stp>all</stp>
        <stp/>
        <stp/>
        <stp/>
        <stp>T</stp>
        <tr r="K168" s="1"/>
      </tp>
      <tp>
        <v>-1.063432835820896</v>
        <stp/>
        <stp>StudyData</stp>
        <stp>S.EQT</stp>
        <stp>PCB</stp>
        <stp>BaseType=Index,Index=1</stp>
        <stp>Close</stp>
        <stp>A</stp>
        <stp>0</stp>
        <stp>all</stp>
        <stp/>
        <stp/>
        <stp/>
        <stp>T</stp>
        <tr r="L168" s="1"/>
      </tp>
      <tp>
        <v>-0.26330637577581451</v>
        <stp/>
        <stp>StudyData</stp>
        <stp>S.EQT</stp>
        <stp>PCB</stp>
        <stp>BaseType=Index,Index=1</stp>
        <stp>Close</stp>
        <stp>M</stp>
        <stp>0</stp>
        <stp>all</stp>
        <stp/>
        <stp/>
        <stp/>
        <stp>T</stp>
        <tr r="J168" s="1"/>
      </tp>
      <tp>
        <v>4.7611490239646309E-2</v>
        <stp/>
        <stp>StudyData</stp>
        <stp>S.FRT</stp>
        <stp>PCB</stp>
        <stp>BaseType=Index,Index=1</stp>
        <stp>Close</stp>
        <stp>W</stp>
        <stp>0</stp>
        <stp>all</stp>
        <stp/>
        <stp/>
        <stp/>
        <stp>T</stp>
        <tr r="I198" s="1"/>
      </tp>
      <tp>
        <v>2.1386908619572265</v>
        <stp/>
        <stp>StudyData</stp>
        <stp>S.FRT</stp>
        <stp>PCB</stp>
        <stp>BaseType=Index,Index=1</stp>
        <stp>Close</stp>
        <stp>Q</stp>
        <stp>0</stp>
        <stp>all</stp>
        <stp/>
        <stp/>
        <stp/>
        <stp>T</stp>
        <tr r="K198" s="1"/>
      </tp>
      <tp>
        <v>25.079365079365083</v>
        <stp/>
        <stp>StudyData</stp>
        <stp>S.FRT</stp>
        <stp>PCB</stp>
        <stp>BaseType=Index,Index=1</stp>
        <stp>Close</stp>
        <stp>A</stp>
        <stp>0</stp>
        <stp>all</stp>
        <stp/>
        <stp/>
        <stp/>
        <stp>T</stp>
        <tr r="L198" s="1"/>
      </tp>
      <tp>
        <v>2.1386908619572265</v>
        <stp/>
        <stp>StudyData</stp>
        <stp>S.FRT</stp>
        <stp>PCB</stp>
        <stp>BaseType=Index,Index=1</stp>
        <stp>Close</stp>
        <stp>M</stp>
        <stp>0</stp>
        <stp>all</stp>
        <stp/>
        <stp/>
        <stp/>
        <stp>T</stp>
        <tr r="J198" s="1"/>
      </tp>
      <tp t="s">
        <v>DATADOG INC.L A CMN</v>
        <stp/>
        <stp>ContractData</stp>
        <stp>S.DDOG</stp>
        <stp>LongDescription</stp>
        <stp/>
        <stp>T</stp>
        <tr r="B132" s="1"/>
      </tp>
      <tp t="s">
        <v>Deckers Outdoor Corp</v>
        <stp/>
        <stp>ContractData</stp>
        <stp>S.DECK</stp>
        <stp>LongDescription</stp>
        <stp/>
        <stp>T</stp>
        <tr r="C23" s="2"/>
        <tr r="C34" s="2"/>
        <tr r="B134" s="1"/>
      </tp>
      <tp t="s">
        <v>Dell Technologies Inc.</v>
        <stp/>
        <stp>ContractData</stp>
        <stp>S.DELL</stp>
        <stp>LongDescription</stp>
        <stp/>
        <stp>T</stp>
        <tr r="R5" s="2"/>
        <tr r="C12" s="2"/>
        <tr r="B135" s="1"/>
      </tp>
      <tp>
        <v>4731453.1922269501</v>
        <stp/>
        <stp>StudyData</stp>
        <stp>S.GE</stp>
        <stp>MA</stp>
        <stp>InputChoice=Vol,MAType=Sim,Period=21</stp>
        <stp>MA</stp>
        <stp>D</stp>
        <stp>-1</stp>
        <stp>all</stp>
        <stp/>
        <stp/>
        <stp/>
        <stp>T</stp>
        <tr r="N204" s="1"/>
      </tp>
      <tp>
        <v>1163285.5413927149</v>
        <stp/>
        <stp>StudyData</stp>
        <stp>S.GD</stp>
        <stp>MA</stp>
        <stp>InputChoice=Vol,MAType=Sim,Period=21</stp>
        <stp>MA</stp>
        <stp>D</stp>
        <stp>-1</stp>
        <stp>all</stp>
        <stp/>
        <stp/>
        <stp/>
        <stp>T</stp>
        <tr r="N202" s="1"/>
      </tp>
      <tp t="s">
        <v>DOORDASH, INC. CL A</v>
        <stp/>
        <stp>ContractData</stp>
        <stp>S.DASH</stp>
        <stp>LongDescription</stp>
        <stp/>
        <stp>T</stp>
        <tr r="B130" s="1"/>
      </tp>
      <tp t="s">
        <v>DOLLAR TREE INC</v>
        <stp/>
        <stp>ContractData</stp>
        <stp>S.DLTR</stp>
        <stp>LongDescription</stp>
        <stp/>
        <stp>T</stp>
        <tr r="B142" s="1"/>
      </tp>
      <tp>
        <v>7579867.0347804297</v>
        <stp/>
        <stp>StudyData</stp>
        <stp>S.GM</stp>
        <stp>MA</stp>
        <stp>InputChoice=Vol,MAType=Sim,Period=21</stp>
        <stp>MA</stp>
        <stp>D</stp>
        <stp>-1</stp>
        <stp>all</stp>
        <stp/>
        <stp/>
        <stp/>
        <stp>T</stp>
        <tr r="N212" s="1"/>
      </tp>
      <tp>
        <v>689496.48306942906</v>
        <stp/>
        <stp>StudyData</stp>
        <stp>S.GL</stp>
        <stp>MA</stp>
        <stp>InputChoice=Vol,MAType=Sim,Period=21</stp>
        <stp>MA</stp>
        <stp>D</stp>
        <stp>-1</stp>
        <stp>all</stp>
        <stp/>
        <stp/>
        <stp/>
        <stp>T</stp>
        <tr r="N210" s="1"/>
      </tp>
      <tp>
        <v>2058543.6252371429</v>
        <stp/>
        <stp>StudyData</stp>
        <stp>S.GS</stp>
        <stp>MA</stp>
        <stp>InputChoice=Vol,MAType=Sim,Period=21</stp>
        <stp>MA</stp>
        <stp>D</stp>
        <stp>-1</stp>
        <stp>all</stp>
        <stp/>
        <stp/>
        <stp/>
        <stp>T</stp>
        <tr r="N219" s="1"/>
      </tp>
      <tp t="s">
        <v>DEXCOM</v>
        <stp/>
        <stp>ContractData</stp>
        <stp>S.DXCM</stp>
        <stp>LongDescription</stp>
        <stp/>
        <stp>T</stp>
        <tr r="B152" s="1"/>
      </tp>
      <tp t="s">
        <v>ALPHABET CL A CMN</v>
        <stp/>
        <stp>ContractData</stp>
        <stp>S.GOOGL</stp>
        <stp>LongDescription</stp>
        <stp/>
        <stp>T</stp>
        <tr r="B215" s="1"/>
      </tp>
      <tp t="s">
        <v>Keysight Technologies Inc.</v>
        <stp/>
        <stp>ContractData</stp>
        <stp>S.KEYS</stp>
        <stp>LongDescription</stp>
        <stp/>
        <stp>T</stp>
        <tr r="B268" s="1"/>
      </tp>
      <tp>
        <v>4274120.3934231</v>
        <stp/>
        <stp>StudyData</stp>
        <stp>S.HD</stp>
        <stp>MA</stp>
        <stp>InputChoice=Vol,MAType=Sim,Period=21</stp>
        <stp>MA</stp>
        <stp>D</stp>
        <stp>-1</stp>
        <stp>all</stp>
        <stp/>
        <stp/>
        <stp/>
        <stp>T</stp>
        <tr r="N225" s="1"/>
      </tp>
      <tp t="s">
        <v>KLA CP CMN STK</v>
        <stp/>
        <stp>ContractData</stp>
        <stp>S.KLAC</stp>
        <stp>LongDescription</stp>
        <stp/>
        <stp>T</stp>
        <tr r="H22" s="2"/>
        <tr r="M22" s="2"/>
        <tr r="B272" s="1"/>
      </tp>
      <tp t="s">
        <v>Kenvue Inc.</v>
        <stp/>
        <stp>ContractData</stp>
        <stp>S.KVUE</stp>
        <stp>LongDescription</stp>
        <stp/>
        <stp>T</stp>
        <tr r="B277" s="1"/>
      </tp>
      <tp>
        <v>346.19047619050002</v>
        <stp/>
        <stp>StudyData</stp>
        <stp>S.TRV</stp>
        <stp>MA</stp>
        <stp>InputChoice=Close,MAType=Sim,Period=21</stp>
        <stp>MA</stp>
        <stp>D</stp>
        <stp/>
        <stp>all</stp>
        <stp/>
        <stp/>
        <stp/>
        <stp>T</stp>
        <tr r="P446" s="1"/>
      </tp>
      <tp>
        <v>123.3366666667</v>
        <stp/>
        <stp>StudyData</stp>
        <stp>S.FRT</stp>
        <stp>MA</stp>
        <stp>InputChoice=Close,MAType=Sim,Period=21</stp>
        <stp>MA</stp>
        <stp>D</stp>
        <stp/>
        <stp>all</stp>
        <stp/>
        <stp/>
        <stp/>
        <stp>T</stp>
        <tr r="P198" s="1"/>
      </tp>
      <tp>
        <v>307.49142857139998</v>
        <stp/>
        <stp>StudyData</stp>
        <stp>S.VRT</stp>
        <stp>MA</stp>
        <stp>InputChoice=Close,MAType=Sim,Period=21</stp>
        <stp>MA</stp>
        <stp>D</stp>
        <stp/>
        <stp>all</stp>
        <stp/>
        <stp/>
        <stp/>
        <stp>T</stp>
        <tr r="P474" s="1"/>
      </tp>
      <tp>
        <v>114.55952380950001</v>
        <stp/>
        <stp>StudyData</stp>
        <stp>S.PRU</stp>
        <stp>MA</stp>
        <stp>InputChoice=Close,MAType=Sim,Period=21</stp>
        <stp>MA</stp>
        <stp>D</stp>
        <stp/>
        <stp>all</stp>
        <stp/>
        <stp/>
        <stp/>
        <stp>T</stp>
        <tr r="P379" s="1"/>
      </tp>
      <tp>
        <v>126.68523809520001</v>
        <stp/>
        <stp>StudyData</stp>
        <stp>S.MRK</stp>
        <stp>MA</stp>
        <stp>InputChoice=Close,MAType=Sim,Period=21</stp>
        <stp>MA</stp>
        <stp>D</stp>
        <stp/>
        <stp>all</stp>
        <stp/>
        <stp/>
        <stp/>
        <stp>T</stp>
        <tr r="P317" s="1"/>
      </tp>
      <tp>
        <v>104.5952380952</v>
        <stp/>
        <stp>StudyData</stp>
        <stp>S.CRH</stp>
        <stp>MA</stp>
        <stp>InputChoice=Close,MAType=Sim,Period=21</stp>
        <stp>MA</stp>
        <stp>D</stp>
        <stp/>
        <stp>all</stp>
        <stp/>
        <stp/>
        <stp/>
        <stp>T</stp>
        <tr r="P115" s="1"/>
      </tp>
      <tp>
        <v>200.96476190480001</v>
        <stp/>
        <stp>StudyData</stp>
        <stp>S.DRI</stp>
        <stp>MA</stp>
        <stp>InputChoice=Close,MAType=Sim,Period=21</stp>
        <stp>MA</stp>
        <stp>D</stp>
        <stp/>
        <stp>all</stp>
        <stp/>
        <stp/>
        <stp/>
        <stp>T</stp>
        <tr r="P147" s="1"/>
      </tp>
      <tp>
        <v>1085.5514285714</v>
        <stp/>
        <stp>StudyData</stp>
        <stp>S.URI</stp>
        <stp>MA</stp>
        <stp>InputChoice=Close,MAType=Sim,Period=21</stp>
        <stp>MA</stp>
        <stp>D</stp>
        <stp/>
        <stp>all</stp>
        <stp/>
        <stp/>
        <stp/>
        <stp>T</stp>
        <tr r="P464" s="1"/>
      </tp>
      <tp>
        <v>67.136190476199999</v>
        <stp/>
        <stp>StudyData</stp>
        <stp>S.BRO</stp>
        <stp>MA</stp>
        <stp>InputChoice=Close,MAType=Sim,Period=21</stp>
        <stp>MA</stp>
        <stp>D</stp>
        <stp/>
        <stp>all</stp>
        <stp/>
        <stp/>
        <stp/>
        <stp>T</stp>
        <tr r="P71" s="1"/>
      </tp>
      <tp>
        <v>25.1223809524</v>
        <stp/>
        <stp>StudyData</stp>
        <stp>S.HRL</stp>
        <stp>MA</stp>
        <stp>InputChoice=Close,MAType=Sim,Period=21</stp>
        <stp>MA</stp>
        <stp>D</stp>
        <stp/>
        <stp>all</stp>
        <stp/>
        <stp/>
        <stp/>
        <stp>T</stp>
        <tr r="P234" s="1"/>
      </tp>
      <tp>
        <v>226.09714285710001</v>
        <stp/>
        <stp>StudyData</stp>
        <stp>S.CRL</stp>
        <stp>MA</stp>
        <stp>InputChoice=Close,MAType=Sim,Period=21</stp>
        <stp>MA</stp>
        <stp>D</stp>
        <stp/>
        <stp>all</stp>
        <stp/>
        <stp/>
        <stp/>
        <stp>T</stp>
        <tr r="P116" s="1"/>
      </tp>
      <tp>
        <v>123.2671428571</v>
        <stp/>
        <stp>StudyData</stp>
        <stp>S.IRM</stp>
        <stp>MA</stp>
        <stp>InputChoice=Close,MAType=Sim,Period=21</stp>
        <stp>MA</stp>
        <stp>D</stp>
        <stp/>
        <stp>all</stp>
        <stp/>
        <stp/>
        <stp/>
        <stp>T</stp>
        <tr r="P254" s="1"/>
      </tp>
      <tp>
        <v>164.6061904762</v>
        <stp/>
        <stp>StudyData</stp>
        <stp>S.CRM</stp>
        <stp>MA</stp>
        <stp>InputChoice=Close,MAType=Sim,Period=21</stp>
        <stp>MA</stp>
        <stp>D</stp>
        <stp/>
        <stp>all</stp>
        <stp/>
        <stp/>
        <stp/>
        <stp>T</stp>
        <tr r="P117" s="1"/>
      </tp>
      <tp>
        <v>71.711428571400006</v>
        <stp/>
        <stp>StudyData</stp>
        <stp>S.WRB</stp>
        <stp>MA</stp>
        <stp>InputChoice=Close,MAType=Sim,Period=21</stp>
        <stp>MA</stp>
        <stp>D</stp>
        <stp/>
        <stp>all</stp>
        <stp/>
        <stp/>
        <stp/>
        <stp>T</stp>
        <tr r="P491" s="1"/>
      </tp>
      <tp>
        <v>139.539047619</v>
        <stp/>
        <stp>StudyData</stp>
        <stp>S.NRG</stp>
        <stp>MA</stp>
        <stp>InputChoice=Close,MAType=Sim,Period=21</stp>
        <stp>MA</stp>
        <stp>D</stp>
        <stp/>
        <stp>all</stp>
        <stp/>
        <stp/>
        <stp/>
        <stp>T</stp>
        <tr r="P338" s="1"/>
      </tp>
      <tp>
        <v>50.583333333299997</v>
        <stp/>
        <stp>StudyData</stp>
        <stp>S.ARE</stp>
        <stp>MA</stp>
        <stp>InputChoice=Close,MAType=Sim,Period=21</stp>
        <stp>MA</stp>
        <stp>D</stp>
        <stp/>
        <stp>all</stp>
        <stp/>
        <stp/>
        <stp/>
        <stp>T</stp>
        <tr r="P43" s="1"/>
      </tp>
      <tp>
        <v>93.197142857100005</v>
        <stp/>
        <stp>StudyData</stp>
        <stp>S.SRE</stp>
        <stp>MA</stp>
        <stp>InputChoice=Close,MAType=Sim,Period=21</stp>
        <stp>MA</stp>
        <stp>D</stp>
        <stp/>
        <stp>all</stp>
        <stp/>
        <stp/>
        <stp/>
        <stp>T</stp>
        <tr r="P416" s="1"/>
      </tp>
      <tp>
        <v>-3.4901175881911337</v>
        <stp/>
        <stp>StudyData</stp>
        <stp>S.XYZ</stp>
        <stp>PCB</stp>
        <stp>BaseType=Index,Index=1</stp>
        <stp>Close</stp>
        <stp>W</stp>
        <stp>0</stp>
        <stp>all</stp>
        <stp/>
        <stp/>
        <stp/>
        <stp>T</stp>
        <tr r="I500" s="1"/>
      </tp>
      <tp>
        <v>1.5131578947368496</v>
        <stp/>
        <stp>StudyData</stp>
        <stp>S.XYZ</stp>
        <stp>PCB</stp>
        <stp>BaseType=Index,Index=1</stp>
        <stp>Close</stp>
        <stp>Q</stp>
        <stp>0</stp>
        <stp>all</stp>
        <stp/>
        <stp/>
        <stp/>
        <stp>T</stp>
        <tr r="K500" s="1"/>
      </tp>
      <tp>
        <v>1.5131578947368496</v>
        <stp/>
        <stp>StudyData</stp>
        <stp>S.XYZ</stp>
        <stp>PCB</stp>
        <stp>BaseType=Index,Index=1</stp>
        <stp>Close</stp>
        <stp>M</stp>
        <stp>0</stp>
        <stp>all</stp>
        <stp/>
        <stp/>
        <stp/>
        <stp>T</stp>
        <tr r="J500" s="1"/>
      </tp>
      <tp>
        <v>18.528191734521432</v>
        <stp/>
        <stp>StudyData</stp>
        <stp>S.XYZ</stp>
        <stp>PCB</stp>
        <stp>BaseType=Index,Index=1</stp>
        <stp>Close</stp>
        <stp>A</stp>
        <stp>0</stp>
        <stp>all</stp>
        <stp/>
        <stp/>
        <stp/>
        <stp>T</stp>
        <tr r="L500" s="1"/>
      </tp>
      <tp>
        <v>-6.4203034006758264</v>
        <stp/>
        <stp>StudyData</stp>
        <stp>S.STZ</stp>
        <stp>PCB</stp>
        <stp>BaseType=Index,Index=1</stp>
        <stp>Close</stp>
        <stp>Q</stp>
        <stp>0</stp>
        <stp>all</stp>
        <stp/>
        <stp/>
        <stp/>
        <stp>T</stp>
        <tr r="K421" s="1"/>
      </tp>
      <tp>
        <v>-2.0395875667946171</v>
        <stp/>
        <stp>StudyData</stp>
        <stp>S.STZ</stp>
        <stp>PCB</stp>
        <stp>BaseType=Index,Index=1</stp>
        <stp>Close</stp>
        <stp>W</stp>
        <stp>0</stp>
        <stp>all</stp>
        <stp/>
        <stp/>
        <stp/>
        <stp>T</stp>
        <tr r="I421" s="1"/>
      </tp>
      <tp>
        <v>-5.6538126993331481</v>
        <stp/>
        <stp>StudyData</stp>
        <stp>S.STZ</stp>
        <stp>PCB</stp>
        <stp>BaseType=Index,Index=1</stp>
        <stp>Close</stp>
        <stp>A</stp>
        <stp>0</stp>
        <stp>all</stp>
        <stp/>
        <stp/>
        <stp/>
        <stp>T</stp>
        <tr r="L421" s="1"/>
      </tp>
      <tp>
        <v>-6.4203034006758264</v>
        <stp/>
        <stp>StudyData</stp>
        <stp>S.STZ</stp>
        <stp>PCB</stp>
        <stp>BaseType=Index,Index=1</stp>
        <stp>Close</stp>
        <stp>M</stp>
        <stp>0</stp>
        <stp>all</stp>
        <stp/>
        <stp/>
        <stp/>
        <stp>T</stp>
        <tr r="J421" s="1"/>
      </tp>
      <tp>
        <v>13.414172034861688</v>
        <stp/>
        <stp>StudyData</stp>
        <stp>S.IVZ</stp>
        <stp>PCB</stp>
        <stp>BaseType=Index,Index=1</stp>
        <stp>Close</stp>
        <stp>Q</stp>
        <stp>0</stp>
        <stp>all</stp>
        <stp/>
        <stp/>
        <stp/>
        <stp>T</stp>
        <tr r="K258" s="1"/>
      </tp>
      <tp>
        <v>1.0124873439082036</v>
        <stp/>
        <stp>StudyData</stp>
        <stp>S.IVZ</stp>
        <stp>PCB</stp>
        <stp>BaseType=Index,Index=1</stp>
        <stp>Close</stp>
        <stp>W</stp>
        <stp>0</stp>
        <stp>all</stp>
        <stp/>
        <stp/>
        <stp/>
        <stp>T</stp>
        <tr r="I258" s="1"/>
      </tp>
      <tp>
        <v>13.932242101256186</v>
        <stp/>
        <stp>StudyData</stp>
        <stp>S.IVZ</stp>
        <stp>PCB</stp>
        <stp>BaseType=Index,Index=1</stp>
        <stp>Close</stp>
        <stp>A</stp>
        <stp>0</stp>
        <stp>all</stp>
        <stp/>
        <stp/>
        <stp/>
        <stp>T</stp>
        <tr r="L258" s="1"/>
      </tp>
      <tp>
        <v>13.414172034861688</v>
        <stp/>
        <stp>StudyData</stp>
        <stp>S.IVZ</stp>
        <stp>PCB</stp>
        <stp>BaseType=Index,Index=1</stp>
        <stp>Close</stp>
        <stp>M</stp>
        <stp>0</stp>
        <stp>all</stp>
        <stp/>
        <stp/>
        <stp/>
        <stp>T</stp>
        <tr r="J258" s="1"/>
      </tp>
      <tp>
        <v>3.1318660857259775</v>
        <stp/>
        <stp>StudyData</stp>
        <stp>S.AIZ</stp>
        <stp>PCB</stp>
        <stp>BaseType=Index,Index=1</stp>
        <stp>Close</stp>
        <stp>M</stp>
        <stp>0</stp>
        <stp>all</stp>
        <stp/>
        <stp/>
        <stp/>
        <stp>T</stp>
        <tr r="J19" s="1"/>
      </tp>
      <tp>
        <v>14.984430143242683</v>
        <stp/>
        <stp>StudyData</stp>
        <stp>S.AIZ</stp>
        <stp>PCB</stp>
        <stp>BaseType=Index,Index=1</stp>
        <stp>Close</stp>
        <stp>A</stp>
        <stp>0</stp>
        <stp>all</stp>
        <stp/>
        <stp/>
        <stp/>
        <stp>T</stp>
        <tr r="L19" s="1"/>
      </tp>
      <tp>
        <v>3.6121947695407414E-2</v>
        <stp/>
        <stp>StudyData</stp>
        <stp>S.AIZ</stp>
        <stp>PCB</stp>
        <stp>BaseType=Index,Index=1</stp>
        <stp>Close</stp>
        <stp>W</stp>
        <stp>0</stp>
        <stp>all</stp>
        <stp/>
        <stp/>
        <stp/>
        <stp>T</stp>
        <tr r="I19" s="1"/>
      </tp>
      <tp>
        <v>3.1318660857259775</v>
        <stp/>
        <stp>StudyData</stp>
        <stp>S.AIZ</stp>
        <stp>PCB</stp>
        <stp>BaseType=Index,Index=1</stp>
        <stp>Close</stp>
        <stp>Q</stp>
        <stp>0</stp>
        <stp>all</stp>
        <stp/>
        <stp/>
        <stp/>
        <stp>T</stp>
        <tr r="K19" s="1"/>
      </tp>
      <tp>
        <v>3.3490595319386744</v>
        <stp/>
        <stp>StudyData</stp>
        <stp>S.DPZ</stp>
        <stp>PCB</stp>
        <stp>BaseType=Index,Index=1</stp>
        <stp>Close</stp>
        <stp>W</stp>
        <stp>0</stp>
        <stp>all</stp>
        <stp/>
        <stp/>
        <stp/>
        <stp>T</stp>
        <tr r="I146" s="1"/>
      </tp>
      <tp>
        <v>12.47466558573166</v>
        <stp/>
        <stp>StudyData</stp>
        <stp>S.DPZ</stp>
        <stp>PCB</stp>
        <stp>BaseType=Index,Index=1</stp>
        <stp>Close</stp>
        <stp>Q</stp>
        <stp>0</stp>
        <stp>all</stp>
        <stp/>
        <stp/>
        <stp/>
        <stp>T</stp>
        <tr r="K146" s="1"/>
      </tp>
      <tp>
        <v>-20.116597092270037</v>
        <stp/>
        <stp>StudyData</stp>
        <stp>S.DPZ</stp>
        <stp>PCB</stp>
        <stp>BaseType=Index,Index=1</stp>
        <stp>Close</stp>
        <stp>A</stp>
        <stp>0</stp>
        <stp>all</stp>
        <stp/>
        <stp/>
        <stp/>
        <stp>T</stp>
        <tr r="L146" s="1"/>
      </tp>
      <tp>
        <v>12.47466558573166</v>
        <stp/>
        <stp>StudyData</stp>
        <stp>S.DPZ</stp>
        <stp>PCB</stp>
        <stp>BaseType=Index,Index=1</stp>
        <stp>Close</stp>
        <stp>M</stp>
        <stp>0</stp>
        <stp>all</stp>
        <stp/>
        <stp/>
        <stp/>
        <stp>T</stp>
        <tr r="J146" s="1"/>
      </tp>
      <tp t="s">
        <v>J B HUNT TRANSPORT C</v>
        <stp/>
        <stp>ContractData</stp>
        <stp>S.JBHT</stp>
        <stp>LongDescription</stp>
        <stp/>
        <stp>T</stp>
        <tr r="B260" s="1"/>
      </tp>
      <tp t="s">
        <v>JACK HENRY &amp; ASSOC</v>
        <stp/>
        <stp>ContractData</stp>
        <stp>S.JKHY</stp>
        <stp>LongDescription</stp>
        <stp/>
        <stp>T</stp>
        <tr r="B263" s="1"/>
      </tp>
      <tp>
        <v>5087360.6039349996</v>
        <stp/>
        <stp>StudyData</stp>
        <stp>S.IP</stp>
        <stp>MA</stp>
        <stp>InputChoice=Vol,MAType=Sim,Period=21</stp>
        <stp>MA</stp>
        <stp>D</stp>
        <stp>-1</stp>
        <stp>all</stp>
        <stp/>
        <stp/>
        <stp/>
        <stp>T</stp>
        <tr r="N251" s="1"/>
      </tp>
      <tp>
        <v>4355434.7881241404</v>
        <stp/>
        <stp>StudyData</stp>
        <stp>S.IR</stp>
        <stp>MA</stp>
        <stp>InputChoice=Vol,MAType=Sim,Period=21</stp>
        <stp>MA</stp>
        <stp>D</stp>
        <stp>-1</stp>
        <stp>all</stp>
        <stp/>
        <stp/>
        <stp/>
        <stp>T</stp>
        <tr r="N253" s="1"/>
      </tp>
      <tp>
        <v>1313296.675309143</v>
        <stp/>
        <stp>StudyData</stp>
        <stp>S.IT</stp>
        <stp>MA</stp>
        <stp>InputChoice=Vol,MAType=Sim,Period=21</stp>
        <stp>MA</stp>
        <stp>D</stp>
        <stp>-1</stp>
        <stp>all</stp>
        <stp/>
        <stp/>
        <stp/>
        <stp>T</stp>
        <tr r="N256" s="1"/>
      </tp>
      <tp>
        <v>49.487142857099997</v>
        <stp/>
        <stp>StudyData</stp>
        <stp>S.CSX</stp>
        <stp>MA</stp>
        <stp>InputChoice=Close,MAType=Sim,Period=21</stp>
        <stp>MA</stp>
        <stp>D</stp>
        <stp/>
        <stp>all</stp>
        <stp/>
        <stp/>
        <stp/>
        <stp>T</stp>
        <tr r="P121" s="1"/>
      </tp>
      <tp>
        <v>43.999523809499998</v>
        <stp/>
        <stp>StudyData</stp>
        <stp>S.BSX</stp>
        <stp>MA</stp>
        <stp>InputChoice=Close,MAType=Sim,Period=21</stp>
        <stp>MA</stp>
        <stp>D</stp>
        <stp/>
        <stp>all</stp>
        <stp/>
        <stp/>
        <stp/>
        <stp>T</stp>
        <tr r="P72" s="1"/>
      </tp>
      <tp>
        <v>190.9476190476</v>
        <stp/>
        <stp>StudyData</stp>
        <stp>S.PSX</stp>
        <stp>MA</stp>
        <stp>InputChoice=Close,MAType=Sim,Period=21</stp>
        <stp>MA</stp>
        <stp>D</stp>
        <stp/>
        <stp>all</stp>
        <stp/>
        <stp/>
        <stp/>
        <stp>T</stp>
        <tr r="P382" s="1"/>
      </tp>
      <tp>
        <v>174.8104761905</v>
        <stp/>
        <stp>StudyData</stp>
        <stp>S.HSY</stp>
        <stp>MA</stp>
        <stp>InputChoice=Close,MAType=Sim,Period=21</stp>
        <stp>MA</stp>
        <stp>D</stp>
        <stp/>
        <stp>all</stp>
        <stp/>
        <stp/>
        <stp/>
        <stp>T</stp>
        <tr r="P237" s="1"/>
      </tp>
      <tp>
        <v>294.32523809520001</v>
        <stp/>
        <stp>StudyData</stp>
        <stp>S.ESS</stp>
        <stp>MA</stp>
        <stp>InputChoice=Close,MAType=Sim,Period=21</stp>
        <stp>MA</stp>
        <stp>D</stp>
        <stp/>
        <stp>all</stp>
        <stp/>
        <stp/>
        <stp/>
        <stp>T</stp>
        <tr r="P171" s="1"/>
      </tp>
      <tp>
        <v>23.828095238100001</v>
        <stp/>
        <stp>StudyData</stp>
        <stp>S.HST</stp>
        <stp>MA</stp>
        <stp>InputChoice=Close,MAType=Sim,Period=21</stp>
        <stp>MA</stp>
        <stp>D</stp>
        <stp/>
        <stp>all</stp>
        <stp/>
        <stp/>
        <stp/>
        <stp>T</stp>
        <tr r="P236" s="1"/>
      </tp>
      <tp>
        <v>355.7752380952</v>
        <stp/>
        <stp>StudyData</stp>
        <stp>S.WST</stp>
        <stp>MA</stp>
        <stp>InputChoice=Close,MAType=Sim,Period=21</stp>
        <stp>MA</stp>
        <stp>D</stp>
        <stp/>
        <stp>all</stp>
        <stp/>
        <stp/>
        <stp/>
        <stp>T</stp>
        <tr r="P493" s="1"/>
      </tp>
      <tp>
        <v>159.29952380949999</v>
        <stp/>
        <stp>StudyData</stp>
        <stp>S.VST</stp>
        <stp>MA</stp>
        <stp>InputChoice=Close,MAType=Sim,Period=21</stp>
        <stp>MA</stp>
        <stp>D</stp>
        <stp/>
        <stp>all</stp>
        <stp/>
        <stp/>
        <stp/>
        <stp>T</stp>
        <tr r="P476" s="1"/>
      </tp>
      <tp>
        <v>413.78095238100002</v>
        <stp/>
        <stp>StudyData</stp>
        <stp>S.MSI</stp>
        <stp>MA</stp>
        <stp>InputChoice=Close,MAType=Sim,Period=21</stp>
        <stp>MA</stp>
        <stp>D</stp>
        <stp/>
        <stp>all</stp>
        <stp/>
        <stp/>
        <stp/>
        <stp>T</stp>
        <tr r="P324" s="1"/>
      </tp>
      <tp>
        <v>57.893333333299999</v>
        <stp/>
        <stp>StudyData</stp>
        <stp>S.TSN</stp>
        <stp>MA</stp>
        <stp>InputChoice=Close,MAType=Sim,Period=21</stp>
        <stp>MA</stp>
        <stp>D</stp>
        <stp/>
        <stp>all</stp>
        <stp/>
        <stp/>
        <stp/>
        <stp>T</stp>
        <tr r="P449" s="1"/>
      </tp>
      <tp>
        <v>225.86333333330001</v>
        <stp/>
        <stp>StudyData</stp>
        <stp>S.WSM</stp>
        <stp>MA</stp>
        <stp>InputChoice=Close,MAType=Sim,Period=21</stp>
        <stp>MA</stp>
        <stp>D</stp>
        <stp/>
        <stp>all</stp>
        <stp/>
        <stp/>
        <stp/>
        <stp>T</stp>
        <tr r="P492" s="1"/>
      </tp>
      <tp>
        <v>62.465714285700003</v>
        <stp/>
        <stp>StudyData</stp>
        <stp>S.USB</stp>
        <stp>MA</stp>
        <stp>InputChoice=Close,MAType=Sim,Period=21</stp>
        <stp>MA</stp>
        <stp>D</stp>
        <stp/>
        <stp>all</stp>
        <stp/>
        <stp/>
        <stp/>
        <stp>T</stp>
        <tr r="P465" s="1"/>
      </tp>
      <tp>
        <v>327.16714285709998</v>
        <stp/>
        <stp>StudyData</stp>
        <stp>S.NSC</stp>
        <stp>MA</stp>
        <stp>InputChoice=Close,MAType=Sim,Period=21</stp>
        <stp>MA</stp>
        <stp>D</stp>
        <stp/>
        <stp>all</stp>
        <stp/>
        <stp/>
        <stp/>
        <stp>T</stp>
        <tr r="P339" s="1"/>
      </tp>
      <tp>
        <v>320.30571428569999</v>
        <stp/>
        <stp>StudyData</stp>
        <stp>S.PSA</stp>
        <stp>MA</stp>
        <stp>InputChoice=Close,MAType=Sim,Period=21</stp>
        <stp>MA</stp>
        <stp>D</stp>
        <stp/>
        <stp>all</stp>
        <stp/>
        <stp/>
        <stp/>
        <stp>T</stp>
        <tr r="P380" s="1"/>
      </tp>
      <tp>
        <v>218.03190476189999</v>
        <stp/>
        <stp>StudyData</stp>
        <stp>S.RSG</stp>
        <stp>MA</stp>
        <stp>InputChoice=Close,MAType=Sim,Period=21</stp>
        <stp>MA</stp>
        <stp>D</stp>
        <stp/>
        <stp>all</stp>
        <stp/>
        <stp/>
        <stp/>
        <stp>T</stp>
        <tr r="P399" s="1"/>
      </tp>
      <tp>
        <v>1.7382788591014835</v>
        <stp/>
        <stp>StudyData</stp>
        <stp>S.SYY</stp>
        <stp>PCB</stp>
        <stp>BaseType=Index,Index=1</stp>
        <stp>Close</stp>
        <stp>W</stp>
        <stp>0</stp>
        <stp>all</stp>
        <stp/>
        <stp/>
        <stp/>
        <stp>T</stp>
        <tr r="I427" s="1"/>
      </tp>
      <tp>
        <v>-0.56233548695860114</v>
        <stp/>
        <stp>StudyData</stp>
        <stp>S.SYY</stp>
        <stp>PCB</stp>
        <stp>BaseType=Index,Index=1</stp>
        <stp>Close</stp>
        <stp>Q</stp>
        <stp>0</stp>
        <stp>all</stp>
        <stp/>
        <stp/>
        <stp/>
        <stp>T</stp>
        <tr r="K427" s="1"/>
      </tp>
      <tp>
        <v>-0.56233548695860114</v>
        <stp/>
        <stp>StudyData</stp>
        <stp>S.SYY</stp>
        <stp>PCB</stp>
        <stp>BaseType=Index,Index=1</stp>
        <stp>Close</stp>
        <stp>M</stp>
        <stp>0</stp>
        <stp>all</stp>
        <stp/>
        <stp/>
        <stp/>
        <stp>T</stp>
        <tr r="J427" s="1"/>
      </tp>
      <tp>
        <v>12.783281313611077</v>
        <stp/>
        <stp>StudyData</stp>
        <stp>S.SYY</stp>
        <stp>PCB</stp>
        <stp>BaseType=Index,Index=1</stp>
        <stp>Close</stp>
        <stp>A</stp>
        <stp>0</stp>
        <stp>all</stp>
        <stp/>
        <stp/>
        <stp/>
        <stp>T</stp>
        <tr r="L427" s="1"/>
      </tp>
      <tp>
        <v>28.31633152546355</v>
        <stp/>
        <stp>StudyData</stp>
        <stp>S.TDY</stp>
        <stp>PCB</stp>
        <stp>BaseType=Index,Index=1</stp>
        <stp>Close</stp>
        <stp>A</stp>
        <stp>0</stp>
        <stp>all</stp>
        <stp/>
        <stp/>
        <stp/>
        <stp>T</stp>
        <tr r="L431" s="1"/>
      </tp>
      <tp>
        <v>-1.7318938371569883</v>
        <stp/>
        <stp>StudyData</stp>
        <stp>S.TDY</stp>
        <stp>PCB</stp>
        <stp>BaseType=Index,Index=1</stp>
        <stp>Close</stp>
        <stp>M</stp>
        <stp>0</stp>
        <stp>all</stp>
        <stp/>
        <stp/>
        <stp/>
        <stp>T</stp>
        <tr r="J431" s="1"/>
      </tp>
      <tp>
        <v>-1.7318938371569883</v>
        <stp/>
        <stp>StudyData</stp>
        <stp>S.TDY</stp>
        <stp>PCB</stp>
        <stp>BaseType=Index,Index=1</stp>
        <stp>Close</stp>
        <stp>Q</stp>
        <stp>0</stp>
        <stp>all</stp>
        <stp/>
        <stp/>
        <stp/>
        <stp>T</stp>
        <tr r="K431" s="1"/>
      </tp>
      <tp>
        <v>3.12027945619336</v>
        <stp/>
        <stp>StudyData</stp>
        <stp>S.TDY</stp>
        <stp>PCB</stp>
        <stp>BaseType=Index,Index=1</stp>
        <stp>Close</stp>
        <stp>W</stp>
        <stp>0</stp>
        <stp>all</stp>
        <stp/>
        <stp/>
        <stp/>
        <stp>T</stp>
        <tr r="I431" s="1"/>
      </tp>
      <tp>
        <v>1.6800840042002072</v>
        <stp/>
        <stp>StudyData</stp>
        <stp>S.HSY</stp>
        <stp>PCB</stp>
        <stp>BaseType=Index,Index=1</stp>
        <stp>Close</stp>
        <stp>W</stp>
        <stp>0</stp>
        <stp>all</stp>
        <stp/>
        <stp/>
        <stp/>
        <stp>T</stp>
        <tr r="I237" s="1"/>
      </tp>
      <tp>
        <v>-0.65545739526931068</v>
        <stp/>
        <stp>StudyData</stp>
        <stp>S.HSY</stp>
        <stp>PCB</stp>
        <stp>BaseType=Index,Index=1</stp>
        <stp>Close</stp>
        <stp>Q</stp>
        <stp>0</stp>
        <stp>all</stp>
        <stp/>
        <stp/>
        <stp/>
        <stp>T</stp>
        <tr r="K237" s="1"/>
      </tp>
      <tp>
        <v>-4.2202439828552469</v>
        <stp/>
        <stp>StudyData</stp>
        <stp>S.HSY</stp>
        <stp>PCB</stp>
        <stp>BaseType=Index,Index=1</stp>
        <stp>Close</stp>
        <stp>A</stp>
        <stp>0</stp>
        <stp>all</stp>
        <stp/>
        <stp/>
        <stp/>
        <stp>T</stp>
        <tr r="L237" s="1"/>
      </tp>
      <tp>
        <v>-0.65545739526931068</v>
        <stp/>
        <stp>StudyData</stp>
        <stp>S.HSY</stp>
        <stp>PCB</stp>
        <stp>BaseType=Index,Index=1</stp>
        <stp>Close</stp>
        <stp>M</stp>
        <stp>0</stp>
        <stp>all</stp>
        <stp/>
        <stp/>
        <stp/>
        <stp>T</stp>
        <tr r="J237" s="1"/>
      </tp>
      <tp>
        <v>9.738372093023262</v>
        <stp/>
        <stp>StudyData</stp>
        <stp>S.KEY</stp>
        <stp>PCB</stp>
        <stp>BaseType=Index,Index=1</stp>
        <stp>Close</stp>
        <stp>A</stp>
        <stp>0</stp>
        <stp>all</stp>
        <stp/>
        <stp/>
        <stp/>
        <stp>T</stp>
        <tr r="L267" s="1"/>
      </tp>
      <tp>
        <v>-1.7353579175704927</v>
        <stp/>
        <stp>StudyData</stp>
        <stp>S.KEY</stp>
        <stp>PCB</stp>
        <stp>BaseType=Index,Index=1</stp>
        <stp>Close</stp>
        <stp>M</stp>
        <stp>0</stp>
        <stp>all</stp>
        <stp/>
        <stp/>
        <stp/>
        <stp>T</stp>
        <tr r="J267" s="1"/>
      </tp>
      <tp>
        <v>-1.7353579175704927</v>
        <stp/>
        <stp>StudyData</stp>
        <stp>S.KEY</stp>
        <stp>PCB</stp>
        <stp>BaseType=Index,Index=1</stp>
        <stp>Close</stp>
        <stp>Q</stp>
        <stp>0</stp>
        <stp>all</stp>
        <stp/>
        <stp/>
        <stp/>
        <stp>T</stp>
        <tr r="K267" s="1"/>
      </tp>
      <tp>
        <v>-3.8216560509554078</v>
        <stp/>
        <stp>StudyData</stp>
        <stp>S.KEY</stp>
        <stp>PCB</stp>
        <stp>BaseType=Index,Index=1</stp>
        <stp>Close</stp>
        <stp>W</stp>
        <stp>0</stp>
        <stp>all</stp>
        <stp/>
        <stp/>
        <stp/>
        <stp>T</stp>
        <tr r="I267" s="1"/>
      </tp>
      <tp>
        <v>-0.28346798062413736</v>
        <stp/>
        <stp>StudyData</stp>
        <stp>S.LLY</stp>
        <stp>PCB</stp>
        <stp>BaseType=Index,Index=1</stp>
        <stp>Close</stp>
        <stp>M</stp>
        <stp>0</stp>
        <stp>all</stp>
        <stp/>
        <stp/>
        <stp/>
        <stp>T</stp>
        <tr r="J286" s="1"/>
      </tp>
      <tp>
        <v>11.291733353184194</v>
        <stp/>
        <stp>StudyData</stp>
        <stp>S.LLY</stp>
        <stp>PCB</stp>
        <stp>BaseType=Index,Index=1</stp>
        <stp>Close</stp>
        <stp>A</stp>
        <stp>0</stp>
        <stp>all</stp>
        <stp/>
        <stp/>
        <stp/>
        <stp>T</stp>
        <tr r="L286" s="1"/>
      </tp>
      <tp>
        <v>-0.28346798062413736</v>
        <stp/>
        <stp>StudyData</stp>
        <stp>S.LLY</stp>
        <stp>PCB</stp>
        <stp>BaseType=Index,Index=1</stp>
        <stp>Close</stp>
        <stp>Q</stp>
        <stp>0</stp>
        <stp>all</stp>
        <stp/>
        <stp/>
        <stp/>
        <stp>T</stp>
        <tr r="K286" s="1"/>
      </tp>
      <tp>
        <v>1.434980620976825</v>
        <stp/>
        <stp>StudyData</stp>
        <stp>S.LLY</stp>
        <stp>PCB</stp>
        <stp>BaseType=Index,Index=1</stp>
        <stp>Close</stp>
        <stp>W</stp>
        <stp>0</stp>
        <stp>all</stp>
        <stp/>
        <stp/>
        <stp/>
        <stp>T</stp>
        <tr r="I286" s="1"/>
      </tp>
      <tp>
        <v>4.447685016405404</v>
        <stp/>
        <stp>StudyData</stp>
        <stp>S.OXY</stp>
        <stp>PCB</stp>
        <stp>BaseType=Index,Index=1</stp>
        <stp>Close</stp>
        <stp>W</stp>
        <stp>0</stp>
        <stp>all</stp>
        <stp/>
        <stp/>
        <stp/>
        <stp>T</stp>
        <tr r="I356" s="1"/>
      </tp>
      <tp>
        <v>17.974058060531203</v>
        <stp/>
        <stp>StudyData</stp>
        <stp>S.OXY</stp>
        <stp>PCB</stp>
        <stp>BaseType=Index,Index=1</stp>
        <stp>Close</stp>
        <stp>Q</stp>
        <stp>0</stp>
        <stp>all</stp>
        <stp/>
        <stp/>
        <stp/>
        <stp>T</stp>
        <tr r="K356" s="1"/>
      </tp>
      <tp>
        <v>17.974058060531203</v>
        <stp/>
        <stp>StudyData</stp>
        <stp>S.OXY</stp>
        <stp>PCB</stp>
        <stp>BaseType=Index,Index=1</stp>
        <stp>Close</stp>
        <stp>M</stp>
        <stp>0</stp>
        <stp>all</stp>
        <stp/>
        <stp/>
        <stp/>
        <stp>T</stp>
        <tr r="J356" s="1"/>
      </tp>
      <tp>
        <v>39.348249027237372</v>
        <stp/>
        <stp>StudyData</stp>
        <stp>S.OXY</stp>
        <stp>PCB</stp>
        <stp>BaseType=Index,Index=1</stp>
        <stp>Close</stp>
        <stp>A</stp>
        <stp>0</stp>
        <stp>all</stp>
        <stp/>
        <stp/>
        <stp/>
        <stp>T</stp>
        <tr r="L356" s="1"/>
      </tp>
      <tp>
        <v>-0.89313212195872416</v>
        <stp/>
        <stp>StudyData</stp>
        <stp>S.AVY</stp>
        <stp>PCB</stp>
        <stp>BaseType=Index,Index=1</stp>
        <stp>Close</stp>
        <stp>Q</stp>
        <stp>0</stp>
        <stp>all</stp>
        <stp/>
        <stp/>
        <stp/>
        <stp>T</stp>
        <tr r="K48" s="1"/>
      </tp>
      <tp>
        <v>0.30546724019700083</v>
        <stp/>
        <stp>StudyData</stp>
        <stp>S.AVY</stp>
        <stp>PCB</stp>
        <stp>BaseType=Index,Index=1</stp>
        <stp>Close</stp>
        <stp>W</stp>
        <stp>0</stp>
        <stp>all</stp>
        <stp/>
        <stp/>
        <stp/>
        <stp>T</stp>
        <tr r="I48" s="1"/>
      </tp>
      <tp>
        <v>-11.53507807345502</v>
        <stp/>
        <stp>StudyData</stp>
        <stp>S.AVY</stp>
        <stp>PCB</stp>
        <stp>BaseType=Index,Index=1</stp>
        <stp>Close</stp>
        <stp>A</stp>
        <stp>0</stp>
        <stp>all</stp>
        <stp/>
        <stp/>
        <stp/>
        <stp>T</stp>
        <tr r="L48" s="1"/>
      </tp>
      <tp>
        <v>-0.89313212195872416</v>
        <stp/>
        <stp>StudyData</stp>
        <stp>S.AVY</stp>
        <stp>PCB</stp>
        <stp>BaseType=Index,Index=1</stp>
        <stp>Close</stp>
        <stp>M</stp>
        <stp>0</stp>
        <stp>all</stp>
        <stp/>
        <stp/>
        <stp/>
        <stp>T</stp>
        <tr r="J48" s="1"/>
      </tp>
      <tp>
        <v>27.640818765874794</v>
        <stp/>
        <stp>StudyData</stp>
        <stp>S.BBY</stp>
        <stp>PCB</stp>
        <stp>BaseType=Index,Index=1</stp>
        <stp>Close</stp>
        <stp>A</stp>
        <stp>0</stp>
        <stp>all</stp>
        <stp/>
        <stp/>
        <stp/>
        <stp>T</stp>
        <tr r="L57" s="1"/>
      </tp>
      <tp>
        <v>9.8886660673535598</v>
        <stp/>
        <stp>StudyData</stp>
        <stp>S.BNY</stp>
        <stp>PCB</stp>
        <stp>BaseType=Index,Index=1</stp>
        <stp>Close</stp>
        <stp>M</stp>
        <stp>0</stp>
        <stp>all</stp>
        <stp/>
        <stp/>
        <stp/>
        <stp>T</stp>
        <tr r="J68" s="1"/>
      </tp>
      <tp>
        <v>7.7577230128427601</v>
        <stp/>
        <stp>StudyData</stp>
        <stp>S.BMY</stp>
        <stp>PCB</stp>
        <stp>BaseType=Index,Index=1</stp>
        <stp>Close</stp>
        <stp>M</stp>
        <stp>0</stp>
        <stp>all</stp>
        <stp/>
        <stp/>
        <stp/>
        <stp>T</stp>
        <tr r="J67" s="1"/>
      </tp>
      <tp>
        <v>12.585661570901438</v>
        <stp/>
        <stp>StudyData</stp>
        <stp>S.BBY</stp>
        <stp>PCB</stp>
        <stp>BaseType=Index,Index=1</stp>
        <stp>Close</stp>
        <stp>M</stp>
        <stp>0</stp>
        <stp>all</stp>
        <stp/>
        <stp/>
        <stp/>
        <stp>T</stp>
        <tr r="J57" s="1"/>
      </tp>
      <tp>
        <v>36.885175295029711</v>
        <stp/>
        <stp>StudyData</stp>
        <stp>S.BNY</stp>
        <stp>PCB</stp>
        <stp>BaseType=Index,Index=1</stp>
        <stp>Close</stp>
        <stp>A</stp>
        <stp>0</stp>
        <stp>all</stp>
        <stp/>
        <stp/>
        <stp/>
        <stp>T</stp>
        <tr r="L68" s="1"/>
      </tp>
      <tp>
        <v>15.109380793474243</v>
        <stp/>
        <stp>StudyData</stp>
        <stp>S.BMY</stp>
        <stp>PCB</stp>
        <stp>BaseType=Index,Index=1</stp>
        <stp>Close</stp>
        <stp>A</stp>
        <stp>0</stp>
        <stp>all</stp>
        <stp/>
        <stp/>
        <stp/>
        <stp>T</stp>
        <tr r="L67" s="1"/>
      </tp>
      <tp>
        <v>2.3416461772638137E-2</v>
        <stp/>
        <stp>StudyData</stp>
        <stp>S.BBY</stp>
        <stp>PCB</stp>
        <stp>BaseType=Index,Index=1</stp>
        <stp>Close</stp>
        <stp>W</stp>
        <stp>0</stp>
        <stp>all</stp>
        <stp/>
        <stp/>
        <stp/>
        <stp>T</stp>
        <tr r="I57" s="1"/>
      </tp>
      <tp>
        <v>12.585661570901438</v>
        <stp/>
        <stp>StudyData</stp>
        <stp>S.BBY</stp>
        <stp>PCB</stp>
        <stp>BaseType=Index,Index=1</stp>
        <stp>Close</stp>
        <stp>Q</stp>
        <stp>0</stp>
        <stp>all</stp>
        <stp/>
        <stp/>
        <stp/>
        <stp>T</stp>
        <tr r="K57" s="1"/>
      </tp>
      <tp>
        <v>9.8886660673535598</v>
        <stp/>
        <stp>StudyData</stp>
        <stp>S.BNY</stp>
        <stp>PCB</stp>
        <stp>BaseType=Index,Index=1</stp>
        <stp>Close</stp>
        <stp>Q</stp>
        <stp>0</stp>
        <stp>all</stp>
        <stp/>
        <stp/>
        <stp/>
        <stp>T</stp>
        <tr r="K68" s="1"/>
      </tp>
      <tp>
        <v>7.7577230128427601</v>
        <stp/>
        <stp>StudyData</stp>
        <stp>S.BMY</stp>
        <stp>PCB</stp>
        <stp>BaseType=Index,Index=1</stp>
        <stp>Close</stp>
        <stp>Q</stp>
        <stp>0</stp>
        <stp>all</stp>
        <stp/>
        <stp/>
        <stp/>
        <stp>T</stp>
        <tr r="K67" s="1"/>
      </tp>
      <tp>
        <v>2.2225880803424456</v>
        <stp/>
        <stp>StudyData</stp>
        <stp>S.BMY</stp>
        <stp>PCB</stp>
        <stp>BaseType=Index,Index=1</stp>
        <stp>Close</stp>
        <stp>W</stp>
        <stp>0</stp>
        <stp>all</stp>
        <stp/>
        <stp/>
        <stp/>
        <stp>T</stp>
        <tr r="I67" s="1"/>
      </tp>
      <tp>
        <v>1.1328199579965641</v>
        <stp/>
        <stp>StudyData</stp>
        <stp>S.BNY</stp>
        <stp>PCB</stp>
        <stp>BaseType=Index,Index=1</stp>
        <stp>Close</stp>
        <stp>W</stp>
        <stp>0</stp>
        <stp>all</stp>
        <stp/>
        <stp/>
        <stp/>
        <stp>T</stp>
        <tr r="I68" s="1"/>
      </tp>
      <tp t="s">
        <v>IDEXX LABORATORIES</v>
        <stp/>
        <stp>ContractData</stp>
        <stp>S.IDXX</stp>
        <stp>LongDescription</stp>
        <stp/>
        <stp>T</stp>
        <tr r="B244" s="1"/>
      </tp>
      <tp t="s">
        <v>INTERACTV BRKS CM A</v>
        <stp/>
        <stp>ContractData</stp>
        <stp>S.IBKR</stp>
        <stp>LongDescription</stp>
        <stp/>
        <stp>T</stp>
        <tr r="B241" s="1"/>
      </tp>
      <tp t="s">
        <v>Incyte Corporation</v>
        <stp/>
        <stp>ContractData</stp>
        <stp>S.INCY</stp>
        <stp>LongDescription</stp>
        <stp/>
        <stp>T</stp>
        <tr r="B247" s="1"/>
      </tp>
      <tp t="s">
        <v>Invitation Homes Inc.</v>
        <stp/>
        <stp>ContractData</stp>
        <stp>S.INVH</stp>
        <stp>LongDescription</stp>
        <stp/>
        <stp>T</stp>
        <tr r="B250" s="1"/>
      </tp>
      <tp t="s">
        <v>INTUIT INC</v>
        <stp/>
        <stp>ContractData</stp>
        <stp>S.INTU</stp>
        <stp>LongDescription</stp>
        <stp/>
        <stp>T</stp>
        <tr r="R18" s="2"/>
        <tr r="B249" s="1"/>
      </tp>
      <tp t="s">
        <v>INTEL CORP</v>
        <stp/>
        <stp>ContractData</stp>
        <stp>S.INTC</stp>
        <stp>LongDescription</stp>
        <stp/>
        <stp>T</stp>
        <tr r="H20" s="2"/>
        <tr r="R11" s="2"/>
        <tr r="M20" s="2"/>
        <tr r="B248" s="1"/>
      </tp>
      <tp t="s">
        <v>INTUITIVE SURG, INC.</v>
        <stp/>
        <stp>ContractData</stp>
        <stp>S.ISRG</stp>
        <stp>LongDescription</stp>
        <stp/>
        <stp>T</stp>
        <tr r="B255" s="1"/>
      </tp>
      <tp>
        <v>310.71761904760001</v>
        <stp/>
        <stp>StudyData</stp>
        <stp>S.DPZ</stp>
        <stp>MA</stp>
        <stp>InputChoice=Close,MAType=Sim,Period=21</stp>
        <stp>MA</stp>
        <stp>D</stp>
        <stp/>
        <stp>all</stp>
        <stp/>
        <stp/>
        <stp/>
        <stp>T</stp>
        <tr r="P146" s="1"/>
      </tp>
      <tp>
        <v>142.47</v>
        <stp/>
        <stp>StudyData</stp>
        <stp>S.TPR</stp>
        <stp>MA</stp>
        <stp>InputChoice=Close,MAType=Sim,Period=21</stp>
        <stp>MA</stp>
        <stp>D</stp>
        <stp/>
        <stp>all</stp>
        <stp/>
        <stp/>
        <stp/>
        <stp>T</stp>
        <tr r="P442" s="1"/>
      </tp>
      <tp>
        <v>112.23380952380001</v>
        <stp/>
        <stp>StudyData</stp>
        <stp>S.UPS</stp>
        <stp>MA</stp>
        <stp>InputChoice=Close,MAType=Sim,Period=21</stp>
        <stp>MA</stp>
        <stp>D</stp>
        <stp/>
        <stp>all</stp>
        <stp/>
        <stp/>
        <stp/>
        <stp>T</stp>
        <tr r="P463" s="1"/>
      </tp>
      <tp>
        <v>471.91523809519998</v>
        <stp/>
        <stp>StudyData</stp>
        <stp>S.APP</stp>
        <stp>MA</stp>
        <stp>InputChoice=Close,MAType=Sim,Period=21</stp>
        <stp>MA</stp>
        <stp>D</stp>
        <stp/>
        <stp>all</stp>
        <stp/>
        <stp/>
        <stp/>
        <stp>T</stp>
        <tr r="P41" s="1"/>
      </tp>
      <tp>
        <v>23.74</v>
        <stp/>
        <stp>StudyData</stp>
        <stp>S.HPQ</stp>
        <stp>MA</stp>
        <stp>InputChoice=Close,MAType=Sim,Period=21</stp>
        <stp>MA</stp>
        <stp>D</stp>
        <stp/>
        <stp>all</stp>
        <stp/>
        <stp/>
        <stp/>
        <stp>T</stp>
        <tr r="P233" s="1"/>
      </tp>
      <tp>
        <v>114.23380952380001</v>
        <stp/>
        <stp>StudyData</stp>
        <stp>S.CPT</stp>
        <stp>MA</stp>
        <stp>InputChoice=Close,MAType=Sim,Period=21</stp>
        <stp>MA</stp>
        <stp>D</stp>
        <stp/>
        <stp>all</stp>
        <stp/>
        <stp/>
        <stp/>
        <stp>T</stp>
        <tr r="P114" s="1"/>
      </tp>
      <tp>
        <v>160.23952380950001</v>
        <stp/>
        <stp>StudyData</stp>
        <stp>S.APH</stp>
        <stp>MA</stp>
        <stp>InputChoice=Close,MAType=Sim,Period=21</stp>
        <stp>MA</stp>
        <stp>D</stp>
        <stp/>
        <stp>all</stp>
        <stp/>
        <stp/>
        <stp/>
        <stp>T</stp>
        <tr r="P39" s="1"/>
      </tp>
      <tp>
        <v>76.343333333299995</v>
        <stp/>
        <stp>StudyData</stp>
        <stp>S.GPN</stp>
        <stp>MA</stp>
        <stp>InputChoice=Close,MAType=Sim,Period=21</stp>
        <stp>MA</stp>
        <stp>D</stp>
        <stp/>
        <stp>all</stp>
        <stp/>
        <stp/>
        <stp/>
        <stp>T</stp>
        <tr r="P217" s="1"/>
      </tp>
      <tp>
        <v>119.5952380952</v>
        <stp/>
        <stp>StudyData</stp>
        <stp>S.APO</stp>
        <stp>MA</stp>
        <stp>InputChoice=Close,MAType=Sim,Period=21</stp>
        <stp>MA</stp>
        <stp>D</stp>
        <stp/>
        <stp>all</stp>
        <stp/>
        <stp/>
        <stp/>
        <stp>T</stp>
        <tr r="P40" s="1"/>
      </tp>
      <tp>
        <v>36.145714285700002</v>
        <stp/>
        <stp>StudyData</stp>
        <stp>S.PPL</stp>
        <stp>MA</stp>
        <stp>InputChoice=Close,MAType=Sim,Period=21</stp>
        <stp>MA</stp>
        <stp>D</stp>
        <stp/>
        <stp>all</stp>
        <stp/>
        <stp/>
        <stp/>
        <stp>T</stp>
        <tr r="P378" s="1"/>
      </tp>
      <tp>
        <v>410.87142857139997</v>
        <stp/>
        <stp>StudyData</stp>
        <stp>S.TPL</stp>
        <stp>MA</stp>
        <stp>InputChoice=Close,MAType=Sim,Period=21</stp>
        <stp>MA</stp>
        <stp>D</stp>
        <stp/>
        <stp>all</stp>
        <stp/>
        <stp/>
        <stp/>
        <stp>T</stp>
        <tr r="P441" s="1"/>
      </tp>
      <tp>
        <v>338.71095238100003</v>
        <stp/>
        <stp>StudyData</stp>
        <stp>S.JPM</stp>
        <stp>MA</stp>
        <stp>InputChoice=Close,MAType=Sim,Period=21</stp>
        <stp>MA</stp>
        <stp>D</stp>
        <stp/>
        <stp>all</stp>
        <stp/>
        <stp/>
        <stp/>
        <stp>T</stp>
        <tr r="P265" s="1"/>
      </tp>
      <tp>
        <v>287.00380952379999</v>
        <stp/>
        <stp>StudyData</stp>
        <stp>S.MPC</stp>
        <stp>MA</stp>
        <stp>InputChoice=Close,MAType=Sim,Period=21</stp>
        <stp>MA</stp>
        <stp>D</stp>
        <stp/>
        <stp>all</stp>
        <stp/>
        <stp/>
        <stp/>
        <stp>T</stp>
        <tr r="P315" s="1"/>
      </tp>
      <tp>
        <v>122.3523809524</v>
        <stp/>
        <stp>StudyData</stp>
        <stp>S.GPC</stp>
        <stp>MA</stp>
        <stp>InputChoice=Close,MAType=Sim,Period=21</stp>
        <stp>MA</stp>
        <stp>D</stp>
        <stp/>
        <stp>all</stp>
        <stp/>
        <stp/>
        <stp/>
        <stp>T</stp>
        <tr r="P216" s="1"/>
      </tp>
      <tp>
        <v>34.131904761900003</v>
        <stp/>
        <stp>StudyData</stp>
        <stp>S.APA</stp>
        <stp>MA</stp>
        <stp>InputChoice=Close,MAType=Sim,Period=21</stp>
        <stp>MA</stp>
        <stp>D</stp>
        <stp/>
        <stp>all</stp>
        <stp/>
        <stp/>
        <stp/>
        <stp>T</stp>
        <tr r="P37" s="1"/>
      </tp>
      <tp>
        <v>118.3542857143</v>
        <stp/>
        <stp>StudyData</stp>
        <stp>S.PPG</stp>
        <stp>MA</stp>
        <stp>InputChoice=Close,MAType=Sim,Period=21</stp>
        <stp>MA</stp>
        <stp>D</stp>
        <stp/>
        <stp>all</stp>
        <stp/>
        <stp/>
        <stp/>
        <stp>T</stp>
        <tr r="P377" s="1"/>
      </tp>
      <tp>
        <v>224.69333333329999</v>
        <stp/>
        <stp>StudyData</stp>
        <stp>S.SPG</stp>
        <stp>MA</stp>
        <stp>InputChoice=Close,MAType=Sim,Period=21</stp>
        <stp>MA</stp>
        <stp>D</stp>
        <stp/>
        <stp>all</stp>
        <stp/>
        <stp/>
        <stp/>
        <stp>T</stp>
        <tr r="P414" s="1"/>
      </tp>
      <tp>
        <v>296.14380952379997</v>
        <stp/>
        <stp>StudyData</stp>
        <stp>S.APD</stp>
        <stp>MA</stp>
        <stp>InputChoice=Close,MAType=Sim,Period=21</stp>
        <stp>MA</stp>
        <stp>D</stp>
        <stp/>
        <stp>all</stp>
        <stp/>
        <stp/>
        <stp/>
        <stp>T</stp>
        <tr r="P38" s="1"/>
      </tp>
      <tp>
        <v>45.902380952400001</v>
        <stp/>
        <stp>StudyData</stp>
        <stp>S.HPE</stp>
        <stp>MA</stp>
        <stp>InputChoice=Close,MAType=Sim,Period=21</stp>
        <stp>MA</stp>
        <stp>D</stp>
        <stp/>
        <stp>all</stp>
        <stp/>
        <stp/>
        <stp/>
        <stp>T</stp>
        <tr r="P232" s="1"/>
      </tp>
      <tp>
        <v>-4.3507686357924881E-2</v>
        <stp/>
        <stp>StudyData</stp>
        <stp>S.PSX</stp>
        <stp>PCB</stp>
        <stp>BaseType=Index,Index=1</stp>
        <stp>Close</stp>
        <stp>W</stp>
        <stp>0</stp>
        <stp>all</stp>
        <stp/>
        <stp/>
        <stp/>
        <stp>T</stp>
        <tr r="I382" s="1"/>
      </tp>
      <tp>
        <v>22.312925170068024</v>
        <stp/>
        <stp>StudyData</stp>
        <stp>S.PSX</stp>
        <stp>PCB</stp>
        <stp>BaseType=Index,Index=1</stp>
        <stp>Close</stp>
        <stp>Q</stp>
        <stp>0</stp>
        <stp>all</stp>
        <stp/>
        <stp/>
        <stp/>
        <stp>T</stp>
        <tr r="K382" s="1"/>
      </tp>
      <tp>
        <v>60.237135771853708</v>
        <stp/>
        <stp>StudyData</stp>
        <stp>S.PSX</stp>
        <stp>PCB</stp>
        <stp>BaseType=Index,Index=1</stp>
        <stp>Close</stp>
        <stp>A</stp>
        <stp>0</stp>
        <stp>all</stp>
        <stp/>
        <stp/>
        <stp/>
        <stp>T</stp>
        <tr r="L382" s="1"/>
      </tp>
      <tp>
        <v>22.312925170068024</v>
        <stp/>
        <stp>StudyData</stp>
        <stp>S.PSX</stp>
        <stp>PCB</stp>
        <stp>BaseType=Index,Index=1</stp>
        <stp>Close</stp>
        <stp>M</stp>
        <stp>0</stp>
        <stp>all</stp>
        <stp/>
        <stp/>
        <stp/>
        <stp>T</stp>
        <tr r="J382" s="1"/>
      </tp>
      <tp>
        <v>-11.741968911917093</v>
        <stp/>
        <stp>StudyData</stp>
        <stp>S.STX</stp>
        <stp>PCB</stp>
        <stp>BaseType=Index,Index=1</stp>
        <stp>Close</stp>
        <stp>Q</stp>
        <stp>0</stp>
        <stp>all</stp>
        <stp/>
        <stp/>
        <stp/>
        <stp>T</stp>
        <tr r="K420" s="1"/>
      </tp>
      <tp>
        <v>8.1291420155904941</v>
        <stp/>
        <stp>StudyData</stp>
        <stp>S.STX</stp>
        <stp>PCB</stp>
        <stp>BaseType=Index,Index=1</stp>
        <stp>Close</stp>
        <stp>W</stp>
        <stp>0</stp>
        <stp>all</stp>
        <stp/>
        <stp/>
        <stp/>
        <stp>T</stp>
        <tr r="I420" s="1"/>
      </tp>
      <tp>
        <v>209.26685791059955</v>
        <stp/>
        <stp>StudyData</stp>
        <stp>S.STX</stp>
        <stp>PCB</stp>
        <stp>BaseType=Index,Index=1</stp>
        <stp>Close</stp>
        <stp>A</stp>
        <stp>0</stp>
        <stp>all</stp>
        <stp/>
        <stp/>
        <stp/>
        <stp>T</stp>
        <tr r="L420" s="1"/>
      </tp>
      <tp>
        <v>-11.741968911917093</v>
        <stp/>
        <stp>StudyData</stp>
        <stp>S.STX</stp>
        <stp>PCB</stp>
        <stp>BaseType=Index,Index=1</stp>
        <stp>Close</stp>
        <stp>M</stp>
        <stp>0</stp>
        <stp>all</stp>
        <stp/>
        <stp/>
        <stp/>
        <stp>T</stp>
        <tr r="J420" s="1"/>
      </tp>
      <tp>
        <v>12.154113740578717</v>
        <stp/>
        <stp>StudyData</stp>
        <stp>S.RTX</stp>
        <stp>PCB</stp>
        <stp>BaseType=Index,Index=1</stp>
        <stp>Close</stp>
        <stp>Q</stp>
        <stp>0</stp>
        <stp>all</stp>
        <stp/>
        <stp/>
        <stp/>
        <stp>T</stp>
        <tr r="K400" s="1"/>
      </tp>
      <tp>
        <v>9.963309389695624</v>
        <stp/>
        <stp>StudyData</stp>
        <stp>S.RTX</stp>
        <stp>PCB</stp>
        <stp>BaseType=Index,Index=1</stp>
        <stp>Close</stp>
        <stp>W</stp>
        <stp>0</stp>
        <stp>all</stp>
        <stp/>
        <stp/>
        <stp/>
        <stp>T</stp>
        <tr r="I400" s="1"/>
      </tp>
      <tp>
        <v>16.025081788440559</v>
        <stp/>
        <stp>StudyData</stp>
        <stp>S.RTX</stp>
        <stp>PCB</stp>
        <stp>BaseType=Index,Index=1</stp>
        <stp>Close</stp>
        <stp>A</stp>
        <stp>0</stp>
        <stp>all</stp>
        <stp/>
        <stp/>
        <stp/>
        <stp>T</stp>
        <tr r="L400" s="1"/>
      </tp>
      <tp>
        <v>12.154113740578717</v>
        <stp/>
        <stp>StudyData</stp>
        <stp>S.RTX</stp>
        <stp>PCB</stp>
        <stp>BaseType=Index,Index=1</stp>
        <stp>Close</stp>
        <stp>M</stp>
        <stp>0</stp>
        <stp>all</stp>
        <stp/>
        <stp/>
        <stp/>
        <stp>T</stp>
        <tr r="J400" s="1"/>
      </tp>
      <tp>
        <v>1.7953795379537947</v>
        <stp/>
        <stp>StudyData</stp>
        <stp>S.TJX</stp>
        <stp>PCB</stp>
        <stp>BaseType=Index,Index=1</stp>
        <stp>Close</stp>
        <stp>M</stp>
        <stp>0</stp>
        <stp>all</stp>
        <stp/>
        <stp/>
        <stp/>
        <stp>T</stp>
        <tr r="J437" s="1"/>
      </tp>
      <tp>
        <v>0.39710956317947083</v>
        <stp/>
        <stp>StudyData</stp>
        <stp>S.TJX</stp>
        <stp>PCB</stp>
        <stp>BaseType=Index,Index=1</stp>
        <stp>Close</stp>
        <stp>A</stp>
        <stp>0</stp>
        <stp>all</stp>
        <stp/>
        <stp/>
        <stp/>
        <stp>T</stp>
        <tr r="L437" s="1"/>
      </tp>
      <tp>
        <v>-0.15538003366567985</v>
        <stp/>
        <stp>StudyData</stp>
        <stp>S.TJX</stp>
        <stp>PCB</stp>
        <stp>BaseType=Index,Index=1</stp>
        <stp>Close</stp>
        <stp>W</stp>
        <stp>0</stp>
        <stp>all</stp>
        <stp/>
        <stp/>
        <stp/>
        <stp>T</stp>
        <tr r="I437" s="1"/>
      </tp>
      <tp>
        <v>1.7953795379537947</v>
        <stp/>
        <stp>StudyData</stp>
        <stp>S.TJX</stp>
        <stp>PCB</stp>
        <stp>BaseType=Index,Index=1</stp>
        <stp>Close</stp>
        <stp>Q</stp>
        <stp>0</stp>
        <stp>all</stp>
        <stp/>
        <stp/>
        <stp/>
        <stp>T</stp>
        <tr r="K437" s="1"/>
      </tp>
      <tp>
        <v>25.474879172754868</v>
        <stp/>
        <stp>StudyData</stp>
        <stp>S.IEX</stp>
        <stp>PCB</stp>
        <stp>BaseType=Index,Index=1</stp>
        <stp>Close</stp>
        <stp>A</stp>
        <stp>0</stp>
        <stp>all</stp>
        <stp/>
        <stp/>
        <stp/>
        <stp>T</stp>
        <tr r="L245" s="1"/>
      </tp>
      <tp>
        <v>-1.6215025335977116</v>
        <stp/>
        <stp>StudyData</stp>
        <stp>S.IEX</stp>
        <stp>PCB</stp>
        <stp>BaseType=Index,Index=1</stp>
        <stp>Close</stp>
        <stp>M</stp>
        <stp>0</stp>
        <stp>all</stp>
        <stp/>
        <stp/>
        <stp/>
        <stp>T</stp>
        <tr r="J245" s="1"/>
      </tp>
      <tp>
        <v>-1.6215025335977116</v>
        <stp/>
        <stp>StudyData</stp>
        <stp>S.IEX</stp>
        <stp>PCB</stp>
        <stp>BaseType=Index,Index=1</stp>
        <stp>Close</stp>
        <stp>Q</stp>
        <stp>0</stp>
        <stp>all</stp>
        <stp/>
        <stp/>
        <stp/>
        <stp>T</stp>
        <tr r="K245" s="1"/>
      </tp>
      <tp>
        <v>-0.74242020094246797</v>
        <stp/>
        <stp>StudyData</stp>
        <stp>S.IEX</stp>
        <stp>PCB</stp>
        <stp>BaseType=Index,Index=1</stp>
        <stp>Close</stp>
        <stp>W</stp>
        <stp>0</stp>
        <stp>all</stp>
        <stp/>
        <stp/>
        <stp/>
        <stp>T</stp>
        <tr r="I245" s="1"/>
      </tp>
      <tp>
        <v>3.3105062115007216</v>
        <stp/>
        <stp>StudyData</stp>
        <stp>S.LHX</stp>
        <stp>PCB</stp>
        <stp>BaseType=Index,Index=1</stp>
        <stp>Close</stp>
        <stp>M</stp>
        <stp>0</stp>
        <stp>all</stp>
        <stp/>
        <stp/>
        <stp/>
        <stp>T</stp>
        <tr r="J282" s="1"/>
      </tp>
      <tp>
        <v>2.2618114929999611</v>
        <stp/>
        <stp>StudyData</stp>
        <stp>S.LHX</stp>
        <stp>PCB</stp>
        <stp>BaseType=Index,Index=1</stp>
        <stp>Close</stp>
        <stp>A</stp>
        <stp>0</stp>
        <stp>all</stp>
        <stp/>
        <stp/>
        <stp/>
        <stp>T</stp>
        <tr r="L282" s="1"/>
      </tp>
      <tp>
        <v>6.4536718556079533</v>
        <stp/>
        <stp>StudyData</stp>
        <stp>S.LHX</stp>
        <stp>PCB</stp>
        <stp>BaseType=Index,Index=1</stp>
        <stp>Close</stp>
        <stp>W</stp>
        <stp>0</stp>
        <stp>all</stp>
        <stp/>
        <stp/>
        <stp/>
        <stp>T</stp>
        <tr r="I282" s="1"/>
      </tp>
      <tp>
        <v>3.3105062115007216</v>
        <stp/>
        <stp>StudyData</stp>
        <stp>S.LHX</stp>
        <stp>PCB</stp>
        <stp>BaseType=Index,Index=1</stp>
        <stp>Close</stp>
        <stp>Q</stp>
        <stp>0</stp>
        <stp>all</stp>
        <stp/>
        <stp/>
        <stp/>
        <stp>T</stp>
        <tr r="K282" s="1"/>
      </tp>
      <tp>
        <v>17.513272200772203</v>
        <stp/>
        <stp>StudyData</stp>
        <stp>S.CVX</stp>
        <stp>PCB</stp>
        <stp>BaseType=Index,Index=1</stp>
        <stp>Close</stp>
        <stp>Q</stp>
        <stp>0</stp>
        <stp>all</stp>
        <stp/>
        <stp/>
        <stp/>
        <stp>T</stp>
        <tr r="K127" s="1"/>
      </tp>
      <tp>
        <v>4.8866995073891708</v>
        <stp/>
        <stp>StudyData</stp>
        <stp>S.CSX</stp>
        <stp>PCB</stp>
        <stp>BaseType=Index,Index=1</stp>
        <stp>Close</stp>
        <stp>W</stp>
        <stp>0</stp>
        <stp>all</stp>
        <stp/>
        <stp/>
        <stp/>
        <stp>T</stp>
        <tr r="I121" s="1"/>
      </tp>
      <tp>
        <v>11.992425836313913</v>
        <stp/>
        <stp>StudyData</stp>
        <stp>S.CSX</stp>
        <stp>PCB</stp>
        <stp>BaseType=Index,Index=1</stp>
        <stp>Close</stp>
        <stp>Q</stp>
        <stp>0</stp>
        <stp>all</stp>
        <stp/>
        <stp/>
        <stp/>
        <stp>T</stp>
        <tr r="K121" s="1"/>
      </tp>
      <tp>
        <v>0.11525565800502875</v>
        <stp/>
        <stp>StudyData</stp>
        <stp>S.CLX</stp>
        <stp>PCB</stp>
        <stp>BaseType=Index,Index=1</stp>
        <stp>Close</stp>
        <stp>M</stp>
        <stp>0</stp>
        <stp>all</stp>
        <stp/>
        <stp/>
        <stp/>
        <stp>T</stp>
        <tr r="J97" s="1"/>
      </tp>
      <tp>
        <v>3.9545308997758548</v>
        <stp/>
        <stp>StudyData</stp>
        <stp>S.CVX</stp>
        <stp>PCB</stp>
        <stp>BaseType=Index,Index=1</stp>
        <stp>Close</stp>
        <stp>W</stp>
        <stp>0</stp>
        <stp>all</stp>
        <stp/>
        <stp/>
        <stp/>
        <stp>T</stp>
        <tr r="I127" s="1"/>
      </tp>
      <tp>
        <v>-5.2365367450163651</v>
        <stp/>
        <stp>StudyData</stp>
        <stp>S.CLX</stp>
        <stp>PCB</stp>
        <stp>BaseType=Index,Index=1</stp>
        <stp>Close</stp>
        <stp>A</stp>
        <stp>0</stp>
        <stp>all</stp>
        <stp/>
        <stp/>
        <stp/>
        <stp>T</stp>
        <tr r="L97" s="1"/>
      </tp>
      <tp>
        <v>27.806574371760384</v>
        <stp/>
        <stp>StudyData</stp>
        <stp>S.CVX</stp>
        <stp>PCB</stp>
        <stp>BaseType=Index,Index=1</stp>
        <stp>Close</stp>
        <stp>A</stp>
        <stp>0</stp>
        <stp>all</stp>
        <stp/>
        <stp/>
        <stp/>
        <stp>T</stp>
        <tr r="L127" s="1"/>
      </tp>
      <tp>
        <v>46.841379310344841</v>
        <stp/>
        <stp>StudyData</stp>
        <stp>S.CSX</stp>
        <stp>PCB</stp>
        <stp>BaseType=Index,Index=1</stp>
        <stp>Close</stp>
        <stp>A</stp>
        <stp>0</stp>
        <stp>all</stp>
        <stp/>
        <stp/>
        <stp/>
        <stp>T</stp>
        <tr r="L121" s="1"/>
      </tp>
      <tp>
        <v>11.992425836313913</v>
        <stp/>
        <stp>StudyData</stp>
        <stp>S.CSX</stp>
        <stp>PCB</stp>
        <stp>BaseType=Index,Index=1</stp>
        <stp>Close</stp>
        <stp>M</stp>
        <stp>0</stp>
        <stp>all</stp>
        <stp/>
        <stp/>
        <stp/>
        <stp>T</stp>
        <tr r="J121" s="1"/>
      </tp>
      <tp>
        <v>0.11525565800502875</v>
        <stp/>
        <stp>StudyData</stp>
        <stp>S.CLX</stp>
        <stp>PCB</stp>
        <stp>BaseType=Index,Index=1</stp>
        <stp>Close</stp>
        <stp>Q</stp>
        <stp>0</stp>
        <stp>all</stp>
        <stp/>
        <stp/>
        <stp/>
        <stp>T</stp>
        <tr r="K97" s="1"/>
      </tp>
      <tp>
        <v>-0.79941860465117343</v>
        <stp/>
        <stp>StudyData</stp>
        <stp>S.CLX</stp>
        <stp>PCB</stp>
        <stp>BaseType=Index,Index=1</stp>
        <stp>Close</stp>
        <stp>W</stp>
        <stp>0</stp>
        <stp>all</stp>
        <stp/>
        <stp/>
        <stp/>
        <stp>T</stp>
        <tr r="I97" s="1"/>
      </tp>
      <tp>
        <v>17.513272200772203</v>
        <stp/>
        <stp>StudyData</stp>
        <stp>S.CVX</stp>
        <stp>PCB</stp>
        <stp>BaseType=Index,Index=1</stp>
        <stp>Close</stp>
        <stp>M</stp>
        <stp>0</stp>
        <stp>all</stp>
        <stp/>
        <stp/>
        <stp/>
        <stp>T</stp>
        <tr r="J127" s="1"/>
      </tp>
      <tp>
        <v>-19.431133096305444</v>
        <stp/>
        <stp>StudyData</stp>
        <stp>S.BDX</stp>
        <stp>PCB</stp>
        <stp>BaseType=Index,Index=1</stp>
        <stp>Close</stp>
        <stp>A</stp>
        <stp>0</stp>
        <stp>all</stp>
        <stp/>
        <stp/>
        <stp/>
        <stp>T</stp>
        <tr r="L58" s="1"/>
      </tp>
      <tp>
        <v>0.49965932318873235</v>
        <stp/>
        <stp>StudyData</stp>
        <stp>S.BSX</stp>
        <stp>PCB</stp>
        <stp>BaseType=Index,Index=1</stp>
        <stp>Close</stp>
        <stp>W</stp>
        <stp>0</stp>
        <stp>all</stp>
        <stp/>
        <stp/>
        <stp/>
        <stp>T</stp>
        <tr r="I72" s="1"/>
      </tp>
      <tp>
        <v>3.6785379568884733</v>
        <stp/>
        <stp>StudyData</stp>
        <stp>S.BSX</stp>
        <stp>PCB</stp>
        <stp>BaseType=Index,Index=1</stp>
        <stp>Close</stp>
        <stp>Q</stp>
        <stp>0</stp>
        <stp>all</stp>
        <stp/>
        <stp/>
        <stp/>
        <stp>T</stp>
        <tr r="K72" s="1"/>
      </tp>
      <tp>
        <v>17.21611721611723</v>
        <stp/>
        <stp>StudyData</stp>
        <stp>S.BAX</stp>
        <stp>PCB</stp>
        <stp>BaseType=Index,Index=1</stp>
        <stp>Close</stp>
        <stp>A</stp>
        <stp>0</stp>
        <stp>all</stp>
        <stp/>
        <stp/>
        <stp/>
        <stp>T</stp>
        <tr r="L56" s="1"/>
      </tp>
      <tp>
        <v>5.0656660412758061</v>
        <stp/>
        <stp>StudyData</stp>
        <stp>S.BAX</stp>
        <stp>PCB</stp>
        <stp>BaseType=Index,Index=1</stp>
        <stp>Close</stp>
        <stp>M</stp>
        <stp>0</stp>
        <stp>all</stp>
        <stp/>
        <stp/>
        <stp/>
        <stp>T</stp>
        <tr r="J56" s="1"/>
      </tp>
      <tp>
        <v>3.3238617590695836</v>
        <stp/>
        <stp>StudyData</stp>
        <stp>S.BDX</stp>
        <stp>PCB</stp>
        <stp>BaseType=Index,Index=1</stp>
        <stp>Close</stp>
        <stp>M</stp>
        <stp>0</stp>
        <stp>all</stp>
        <stp/>
        <stp/>
        <stp/>
        <stp>T</stp>
        <tr r="J58" s="1"/>
      </tp>
      <tp>
        <v>-0.92879256965943069</v>
        <stp/>
        <stp>StudyData</stp>
        <stp>S.BAX</stp>
        <stp>PCB</stp>
        <stp>BaseType=Index,Index=1</stp>
        <stp>Close</stp>
        <stp>W</stp>
        <stp>0</stp>
        <stp>all</stp>
        <stp/>
        <stp/>
        <stp/>
        <stp>T</stp>
        <tr r="I56" s="1"/>
      </tp>
      <tp>
        <v>3.3238617590695836</v>
        <stp/>
        <stp>StudyData</stp>
        <stp>S.BDX</stp>
        <stp>PCB</stp>
        <stp>BaseType=Index,Index=1</stp>
        <stp>Close</stp>
        <stp>Q</stp>
        <stp>0</stp>
        <stp>all</stp>
        <stp/>
        <stp/>
        <stp/>
        <stp>T</stp>
        <tr r="K58" s="1"/>
      </tp>
      <tp>
        <v>-1.1443383701081127</v>
        <stp/>
        <stp>StudyData</stp>
        <stp>S.BDX</stp>
        <stp>PCB</stp>
        <stp>BaseType=Index,Index=1</stp>
        <stp>Close</stp>
        <stp>W</stp>
        <stp>0</stp>
        <stp>all</stp>
        <stp/>
        <stp/>
        <stp/>
        <stp>T</stp>
        <tr r="I58" s="1"/>
      </tp>
      <tp>
        <v>-53.592029365495549</v>
        <stp/>
        <stp>StudyData</stp>
        <stp>S.BSX</stp>
        <stp>PCB</stp>
        <stp>BaseType=Index,Index=1</stp>
        <stp>Close</stp>
        <stp>A</stp>
        <stp>0</stp>
        <stp>all</stp>
        <stp/>
        <stp/>
        <stp/>
        <stp>T</stp>
        <tr r="L72" s="1"/>
      </tp>
      <tp>
        <v>5.0656660412758061</v>
        <stp/>
        <stp>StudyData</stp>
        <stp>S.BAX</stp>
        <stp>PCB</stp>
        <stp>BaseType=Index,Index=1</stp>
        <stp>Close</stp>
        <stp>Q</stp>
        <stp>0</stp>
        <stp>all</stp>
        <stp/>
        <stp/>
        <stp/>
        <stp>T</stp>
        <tr r="K56" s="1"/>
      </tp>
      <tp>
        <v>3.6785379568884733</v>
        <stp/>
        <stp>StudyData</stp>
        <stp>S.BSX</stp>
        <stp>PCB</stp>
        <stp>BaseType=Index,Index=1</stp>
        <stp>Close</stp>
        <stp>M</stp>
        <stp>0</stp>
        <stp>all</stp>
        <stp/>
        <stp/>
        <stp/>
        <stp>T</stp>
        <tr r="J72" s="1"/>
      </tp>
      <tp>
        <v>-20.481150336436549</v>
        <stp/>
        <stp>StudyData</stp>
        <stp>S.EFX</stp>
        <stp>PCB</stp>
        <stp>BaseType=Index,Index=1</stp>
        <stp>Close</stp>
        <stp>A</stp>
        <stp>0</stp>
        <stp>all</stp>
        <stp/>
        <stp/>
        <stp/>
        <stp>T</stp>
        <tr r="L158" s="1"/>
      </tp>
      <tp>
        <v>7.1188717259905934</v>
        <stp/>
        <stp>StudyData</stp>
        <stp>S.EIX</stp>
        <stp>PCB</stp>
        <stp>BaseType=Index,Index=1</stp>
        <stp>Close</stp>
        <stp>M</stp>
        <stp>0</stp>
        <stp>all</stp>
        <stp/>
        <stp/>
        <stp/>
        <stp>T</stp>
        <tr r="J160" s="1"/>
      </tp>
      <tp>
        <v>8.7071572580645107</v>
        <stp/>
        <stp>StudyData</stp>
        <stp>S.EFX</stp>
        <stp>PCB</stp>
        <stp>BaseType=Index,Index=1</stp>
        <stp>Close</stp>
        <stp>M</stp>
        <stp>0</stp>
        <stp>all</stp>
        <stp/>
        <stp/>
        <stp/>
        <stp>T</stp>
        <tr r="J158" s="1"/>
      </tp>
      <tp>
        <v>32.872375874708425</v>
        <stp/>
        <stp>StudyData</stp>
        <stp>S.EIX</stp>
        <stp>PCB</stp>
        <stp>BaseType=Index,Index=1</stp>
        <stp>Close</stp>
        <stp>A</stp>
        <stp>0</stp>
        <stp>all</stp>
        <stp/>
        <stp/>
        <stp/>
        <stp>T</stp>
        <tr r="L160" s="1"/>
      </tp>
      <tp>
        <v>8.7071572580645107</v>
        <stp/>
        <stp>StudyData</stp>
        <stp>S.EFX</stp>
        <stp>PCB</stp>
        <stp>BaseType=Index,Index=1</stp>
        <stp>Close</stp>
        <stp>Q</stp>
        <stp>0</stp>
        <stp>all</stp>
        <stp/>
        <stp/>
        <stp/>
        <stp>T</stp>
        <tr r="K158" s="1"/>
      </tp>
      <tp>
        <v>-2.5638129658911337</v>
        <stp/>
        <stp>StudyData</stp>
        <stp>S.EFX</stp>
        <stp>PCB</stp>
        <stp>BaseType=Index,Index=1</stp>
        <stp>Close</stp>
        <stp>W</stp>
        <stp>0</stp>
        <stp>all</stp>
        <stp/>
        <stp/>
        <stp/>
        <stp>T</stp>
        <tr r="I158" s="1"/>
      </tp>
      <tp>
        <v>2.7309030014169839</v>
        <stp/>
        <stp>StudyData</stp>
        <stp>S.EIX</stp>
        <stp>PCB</stp>
        <stp>BaseType=Index,Index=1</stp>
        <stp>Close</stp>
        <stp>W</stp>
        <stp>0</stp>
        <stp>all</stp>
        <stp/>
        <stp/>
        <stp/>
        <stp>T</stp>
        <tr r="I160" s="1"/>
      </tp>
      <tp>
        <v>7.1188717259905934</v>
        <stp/>
        <stp>StudyData</stp>
        <stp>S.EIX</stp>
        <stp>PCB</stp>
        <stp>BaseType=Index,Index=1</stp>
        <stp>Close</stp>
        <stp>Q</stp>
        <stp>0</stp>
        <stp>all</stp>
        <stp/>
        <stp/>
        <stp/>
        <stp>T</stp>
        <tr r="K160" s="1"/>
      </tp>
      <tp>
        <v>31.30870742811042</v>
        <stp/>
        <stp>StudyData</stp>
        <stp>S.DGX</stp>
        <stp>PCB</stp>
        <stp>BaseType=Index,Index=1</stp>
        <stp>Close</stp>
        <stp>A</stp>
        <stp>0</stp>
        <stp>all</stp>
        <stp/>
        <stp/>
        <stp/>
        <stp>T</stp>
        <tr r="L137" s="1"/>
      </tp>
      <tp>
        <v>7.506487379098842</v>
        <stp/>
        <stp>StudyData</stp>
        <stp>S.DGX</stp>
        <stp>PCB</stp>
        <stp>BaseType=Index,Index=1</stp>
        <stp>Close</stp>
        <stp>M</stp>
        <stp>0</stp>
        <stp>all</stp>
        <stp/>
        <stp/>
        <stp/>
        <stp>T</stp>
        <tr r="J137" s="1"/>
      </tp>
      <tp>
        <v>7.506487379098842</v>
        <stp/>
        <stp>StudyData</stp>
        <stp>S.DGX</stp>
        <stp>PCB</stp>
        <stp>BaseType=Index,Index=1</stp>
        <stp>Close</stp>
        <stp>Q</stp>
        <stp>0</stp>
        <stp>all</stp>
        <stp/>
        <stp/>
        <stp/>
        <stp>T</stp>
        <tr r="K137" s="1"/>
      </tp>
      <tp>
        <v>8.1545471805581951</v>
        <stp/>
        <stp>StudyData</stp>
        <stp>S.DGX</stp>
        <stp>PCB</stp>
        <stp>BaseType=Index,Index=1</stp>
        <stp>Close</stp>
        <stp>W</stp>
        <stp>0</stp>
        <stp>all</stp>
        <stp/>
        <stp/>
        <stp/>
        <stp>T</stp>
        <tr r="I137" s="1"/>
      </tp>
      <tp>
        <v>35.315346279429455</v>
        <stp/>
        <stp>StudyData</stp>
        <stp>S.FDX</stp>
        <stp>PCB</stp>
        <stp>BaseType=Index,Index=1</stp>
        <stp>Close</stp>
        <stp>A</stp>
        <stp>0</stp>
        <stp>all</stp>
        <stp/>
        <stp/>
        <stp/>
        <stp>T</stp>
        <tr r="L186" s="1"/>
      </tp>
      <tp>
        <v>-12.530588561769969</v>
        <stp/>
        <stp>StudyData</stp>
        <stp>S.FIX</stp>
        <stp>PCB</stp>
        <stp>BaseType=Index,Index=1</stp>
        <stp>Close</stp>
        <stp>M</stp>
        <stp>0</stp>
        <stp>all</stp>
        <stp/>
        <stp/>
        <stp/>
        <stp>T</stp>
        <tr r="J194" s="1"/>
      </tp>
      <tp>
        <v>23.252608781256157</v>
        <stp/>
        <stp>StudyData</stp>
        <stp>S.FCX</stp>
        <stp>PCB</stp>
        <stp>BaseType=Index,Index=1</stp>
        <stp>Close</stp>
        <stp>A</stp>
        <stp>0</stp>
        <stp>all</stp>
        <stp/>
        <stp/>
        <stp/>
        <stp>T</stp>
        <tr r="L184" s="1"/>
      </tp>
      <tp>
        <v>5.4867634500426989</v>
        <stp/>
        <stp>StudyData</stp>
        <stp>S.FOX</stp>
        <stp>PCB</stp>
        <stp>BaseType=Index,Index=1</stp>
        <stp>Close</stp>
        <stp>M</stp>
        <stp>0</stp>
        <stp>all</stp>
        <stp/>
        <stp/>
        <stp/>
        <stp>T</stp>
        <tr r="J196" s="1"/>
      </tp>
      <tp>
        <v>-0.46112259500715397</v>
        <stp/>
        <stp>StudyData</stp>
        <stp>S.FCX</stp>
        <stp>PCB</stp>
        <stp>BaseType=Index,Index=1</stp>
        <stp>Close</stp>
        <stp>M</stp>
        <stp>0</stp>
        <stp>all</stp>
        <stp/>
        <stp/>
        <stp/>
        <stp>T</stp>
        <tr r="J184" s="1"/>
      </tp>
      <tp>
        <v>-23.902664407823814</v>
        <stp/>
        <stp>StudyData</stp>
        <stp>S.FOX</stp>
        <stp>PCB</stp>
        <stp>BaseType=Index,Index=1</stp>
        <stp>Close</stp>
        <stp>A</stp>
        <stp>0</stp>
        <stp>all</stp>
        <stp/>
        <stp/>
        <stp/>
        <stp>T</stp>
        <tr r="L196" s="1"/>
      </tp>
      <tp>
        <v>0.58442180563982493</v>
        <stp/>
        <stp>StudyData</stp>
        <stp>S.FDX</stp>
        <stp>PCB</stp>
        <stp>BaseType=Index,Index=1</stp>
        <stp>Close</stp>
        <stp>M</stp>
        <stp>0</stp>
        <stp>all</stp>
        <stp/>
        <stp/>
        <stp/>
        <stp>T</stp>
        <tr r="J186" s="1"/>
      </tp>
      <tp>
        <v>85.751481318775532</v>
        <stp/>
        <stp>StudyData</stp>
        <stp>S.FIX</stp>
        <stp>PCB</stp>
        <stp>BaseType=Index,Index=1</stp>
        <stp>Close</stp>
        <stp>A</stp>
        <stp>0</stp>
        <stp>all</stp>
        <stp/>
        <stp/>
        <stp/>
        <stp>T</stp>
        <tr r="L194" s="1"/>
      </tp>
      <tp>
        <v>0.58442180563982493</v>
        <stp/>
        <stp>StudyData</stp>
        <stp>S.FDX</stp>
        <stp>PCB</stp>
        <stp>BaseType=Index,Index=1</stp>
        <stp>Close</stp>
        <stp>Q</stp>
        <stp>0</stp>
        <stp>all</stp>
        <stp/>
        <stp/>
        <stp/>
        <stp>T</stp>
        <tr r="K186" s="1"/>
      </tp>
      <tp>
        <v>7.2285029119561477</v>
        <stp/>
        <stp>StudyData</stp>
        <stp>S.FCX</stp>
        <stp>PCB</stp>
        <stp>BaseType=Index,Index=1</stp>
        <stp>Close</stp>
        <stp>W</stp>
        <stp>0</stp>
        <stp>all</stp>
        <stp/>
        <stp/>
        <stp/>
        <stp>T</stp>
        <tr r="I184" s="1"/>
      </tp>
      <tp>
        <v>0.63262828295736517</v>
        <stp/>
        <stp>StudyData</stp>
        <stp>S.FDX</stp>
        <stp>PCB</stp>
        <stp>BaseType=Index,Index=1</stp>
        <stp>Close</stp>
        <stp>W</stp>
        <stp>0</stp>
        <stp>all</stp>
        <stp/>
        <stp/>
        <stp/>
        <stp>T</stp>
        <tr r="I186" s="1"/>
      </tp>
      <tp>
        <v>-0.46112259500715397</v>
        <stp/>
        <stp>StudyData</stp>
        <stp>S.FCX</stp>
        <stp>PCB</stp>
        <stp>BaseType=Index,Index=1</stp>
        <stp>Close</stp>
        <stp>Q</stp>
        <stp>0</stp>
        <stp>all</stp>
        <stp/>
        <stp/>
        <stp/>
        <stp>T</stp>
        <tr r="K184" s="1"/>
      </tp>
      <tp>
        <v>3.5566228211653224</v>
        <stp/>
        <stp>StudyData</stp>
        <stp>S.FIX</stp>
        <stp>PCB</stp>
        <stp>BaseType=Index,Index=1</stp>
        <stp>Close</stp>
        <stp>W</stp>
        <stp>0</stp>
        <stp>all</stp>
        <stp/>
        <stp/>
        <stp/>
        <stp>T</stp>
        <tr r="I194" s="1"/>
      </tp>
      <tp>
        <v>5.4867634500426989</v>
        <stp/>
        <stp>StudyData</stp>
        <stp>S.FOX</stp>
        <stp>PCB</stp>
        <stp>BaseType=Index,Index=1</stp>
        <stp>Close</stp>
        <stp>Q</stp>
        <stp>0</stp>
        <stp>all</stp>
        <stp/>
        <stp/>
        <stp/>
        <stp>T</stp>
        <tr r="K196" s="1"/>
      </tp>
      <tp>
        <v>-12.530588561769969</v>
        <stp/>
        <stp>StudyData</stp>
        <stp>S.FIX</stp>
        <stp>PCB</stp>
        <stp>BaseType=Index,Index=1</stp>
        <stp>Close</stp>
        <stp>Q</stp>
        <stp>0</stp>
        <stp>all</stp>
        <stp/>
        <stp/>
        <stp/>
        <stp>T</stp>
        <tr r="K194" s="1"/>
      </tp>
      <tp>
        <v>-4.2998256827425889</v>
        <stp/>
        <stp>StudyData</stp>
        <stp>S.FOX</stp>
        <stp>PCB</stp>
        <stp>BaseType=Index,Index=1</stp>
        <stp>Close</stp>
        <stp>W</stp>
        <stp>0</stp>
        <stp>all</stp>
        <stp/>
        <stp/>
        <stp/>
        <stp>T</stp>
        <tr r="I196" s="1"/>
      </tp>
      <tp t="s">
        <v>HUNTINGTON BCSHS</v>
        <stp/>
        <stp>ContractData</stp>
        <stp>S.HBAN</stp>
        <stp>LongDescription</stp>
        <stp/>
        <stp>T</stp>
        <tr r="B223" s="1"/>
      </tp>
      <tp t="s">
        <v>ROBINHOOD MK CL A CS</v>
        <stp/>
        <stp>ContractData</stp>
        <stp>S.HOOD</stp>
        <stp>LongDescription</stp>
        <stp/>
        <stp>T</stp>
        <tr r="B231" s="1"/>
      </tp>
      <tp t="s">
        <v>Honeywell Aerospace Inc</v>
        <stp/>
        <stp>ContractData</stp>
        <stp>S.HONA</stp>
        <stp>LongDescription</stp>
        <stp/>
        <stp>T</stp>
        <tr r="R8" s="2"/>
        <tr r="B230" s="1"/>
      </tp>
      <tp>
        <v>18447331.691836718</v>
        <stp/>
        <stp>StudyData</stp>
        <stp>S.KO</stp>
        <stp>MA</stp>
        <stp>InputChoice=Vol,MAType=Sim,Period=21</stp>
        <stp>MA</stp>
        <stp>D</stp>
        <stp>-1</stp>
        <stp>all</stp>
        <stp/>
        <stp/>
        <stp/>
        <stp>T</stp>
        <tr r="N275" s="1"/>
      </tp>
      <tp t="s">
        <v>Hubbell Inc Cls B</v>
        <stp/>
        <stp>ContractData</stp>
        <stp>S.HUBB</stp>
        <stp>LongDescription</stp>
        <stp/>
        <stp>T</stp>
        <tr r="B238" s="1"/>
      </tp>
      <tp>
        <v>7968638.2832087604</v>
        <stp/>
        <stp>StudyData</stp>
        <stp>S.KR</stp>
        <stp>MA</stp>
        <stp>InputChoice=Vol,MAType=Sim,Period=21</stp>
        <stp>MA</stp>
        <stp>D</stp>
        <stp>-1</stp>
        <stp>all</stp>
        <stp/>
        <stp/>
        <stp/>
        <stp>T</stp>
        <tr r="N276" s="1"/>
      </tp>
      <tp t="s">
        <v>Henry Schein Inc</v>
        <stp/>
        <stp>ContractData</stp>
        <stp>S.HSIC</stp>
        <stp>LongDescription</stp>
        <stp/>
        <stp>T</stp>
        <tr r="B235" s="1"/>
      </tp>
      <tp>
        <v>68.698571428600005</v>
        <stp/>
        <stp>StudyData</stp>
        <stp>S.EQR</stp>
        <stp>MA</stp>
        <stp>InputChoice=Close,MAType=Sim,Period=21</stp>
        <stp>MA</stp>
        <stp>D</stp>
        <stp/>
        <stp>all</stp>
        <stp/>
        <stp/>
        <stp/>
        <stp>T</stp>
        <tr r="P167" s="1"/>
      </tp>
      <tp>
        <v>203.21285714289999</v>
        <stp/>
        <stp>StudyData</stp>
        <stp>S.IQV</stp>
        <stp>MA</stp>
        <stp>InputChoice=Close,MAType=Sim,Period=21</stp>
        <stp>MA</stp>
        <stp>D</stp>
        <stp/>
        <stp>all</stp>
        <stp/>
        <stp/>
        <stp/>
        <stp>T</stp>
        <tr r="P252" s="1"/>
      </tp>
      <tp>
        <v>51.202857142900001</v>
        <stp/>
        <stp>StudyData</stp>
        <stp>S.EQT</stp>
        <stp>MA</stp>
        <stp>InputChoice=Close,MAType=Sim,Period=21</stp>
        <stp>MA</stp>
        <stp>D</stp>
        <stp/>
        <stp>all</stp>
        <stp/>
        <stp/>
        <stp/>
        <stp>T</stp>
        <tr r="P168" s="1"/>
      </tp>
      <tp t="s">
        <v>OLD DOMINION FREIG##</v>
        <stp/>
        <stp>ContractData</stp>
        <stp>S.ODFL</stp>
        <stp>LongDescription</stp>
        <stp/>
        <stp>T</stp>
        <tr r="B349" s="1"/>
      </tp>
      <tp>
        <v>705023.68153004802</v>
        <stp/>
        <stp>StudyData</stp>
        <stp>S.LH</stp>
        <stp>MA</stp>
        <stp>InputChoice=Vol,MAType=Sim,Period=21</stp>
        <stp>MA</stp>
        <stp>D</stp>
        <stp>-1</stp>
        <stp>all</stp>
        <stp/>
        <stp/>
        <stp/>
        <stp>T</stp>
        <tr r="N281" s="1"/>
      </tp>
      <tp t="s">
        <v>Otis Worldwide Corporation</v>
        <stp/>
        <stp>ContractData</stp>
        <stp>S.OTIS</stp>
        <stp>LongDescription</stp>
        <stp/>
        <stp>T</stp>
        <tr r="B355" s="1"/>
      </tp>
      <tp t="s">
        <v>Oracle Corporation</v>
        <stp/>
        <stp>ContractData</stp>
        <stp>S.ORCL</stp>
        <stp>LongDescription</stp>
        <stp/>
        <stp>T</stp>
        <tr r="C26" s="2"/>
        <tr r="B353" s="1"/>
      </tp>
      <tp t="s">
        <v>O'REILLY AUTOMOTIVE</v>
        <stp/>
        <stp>ContractData</stp>
        <stp>S.ORLY</stp>
        <stp>LongDescription</stp>
        <stp/>
        <stp>T</stp>
        <tr r="B354" s="1"/>
      </tp>
      <tp>
        <v>28.369523809499999</v>
        <stp/>
        <stp>StudyData</stp>
        <stp>S.IVZ</stp>
        <stp>MA</stp>
        <stp>InputChoice=Close,MAType=Sim,Period=21</stp>
        <stp>MA</stp>
        <stp>D</stp>
        <stp/>
        <stp>all</stp>
        <stp/>
        <stp/>
        <stp/>
        <stp>T</stp>
        <tr r="P258" s="1"/>
      </tp>
      <tp>
        <v>179.08190476190001</v>
        <stp/>
        <stp>StudyData</stp>
        <stp>S.CVX</stp>
        <stp>MA</stp>
        <stp>InputChoice=Close,MAType=Sim,Period=21</stp>
        <stp>MA</stp>
        <stp>D</stp>
        <stp/>
        <stp>all</stp>
        <stp/>
        <stp/>
        <stp/>
        <stp>T</stp>
        <tr r="P127" s="1"/>
      </tp>
      <tp>
        <v>160.8952380952</v>
        <stp/>
        <stp>StudyData</stp>
        <stp>S.AVY</stp>
        <stp>MA</stp>
        <stp>InputChoice=Close,MAType=Sim,Period=21</stp>
        <stp>MA</stp>
        <stp>D</stp>
        <stp/>
        <stp>all</stp>
        <stp/>
        <stp/>
        <stp/>
        <stp>T</stp>
        <tr r="P48" s="1"/>
      </tp>
      <tp>
        <v>6554.0876190476001</v>
        <stp/>
        <stp>StudyData</stp>
        <stp>S.NVR</stp>
        <stp>MA</stp>
        <stp>InputChoice=Close,MAType=Sim,Period=21</stp>
        <stp>MA</stp>
        <stp>D</stp>
        <stp/>
        <stp>all</stp>
        <stp/>
        <stp/>
        <stp/>
        <stp>T</stp>
        <tr r="P344" s="1"/>
      </tp>
      <tp>
        <v>46.016190476200002</v>
        <stp/>
        <stp>StudyData</stp>
        <stp>S.LVS</stp>
        <stp>MA</stp>
        <stp>InputChoice=Close,MAType=Sim,Period=21</stp>
        <stp>MA</stp>
        <stp>D</stp>
        <stp/>
        <stp>all</stp>
        <stp/>
        <stp/>
        <stp/>
        <stp>T</stp>
        <tr r="P293" s="1"/>
      </tp>
      <tp>
        <v>105.53714285709999</v>
        <stp/>
        <stp>StudyData</stp>
        <stp>S.CVS</stp>
        <stp>MA</stp>
        <stp>InputChoice=Close,MAType=Sim,Period=21</stp>
        <stp>MA</stp>
        <stp>D</stp>
        <stp/>
        <stp>all</stp>
        <stp/>
        <stp/>
        <stp/>
        <stp>T</stp>
        <tr r="P126" s="1"/>
      </tp>
      <tp>
        <v>42.8180952381</v>
        <stp/>
        <stp>StudyData</stp>
        <stp>S.DVN</stp>
        <stp>MA</stp>
        <stp>InputChoice=Close,MAType=Sim,Period=21</stp>
        <stp>MA</stp>
        <stp>D</stp>
        <stp/>
        <stp>all</stp>
        <stp/>
        <stp/>
        <stp/>
        <stp>T</stp>
        <tr r="P151" s="1"/>
      </tp>
      <tp>
        <v>191.4238095238</v>
        <stp/>
        <stp>StudyData</stp>
        <stp>S.AVB</stp>
        <stp>MA</stp>
        <stp>InputChoice=Close,MAType=Sim,Period=21</stp>
        <stp>MA</stp>
        <stp>D</stp>
        <stp/>
        <stp>all</stp>
        <stp/>
        <stp/>
        <stp/>
        <stp>T</stp>
        <tr r="P46" s="1"/>
      </tp>
      <tp>
        <v>230.5852380952</v>
        <stp/>
        <stp>StudyData</stp>
        <stp>S.DVA</stp>
        <stp>MA</stp>
        <stp>InputChoice=Close,MAType=Sim,Period=21</stp>
        <stp>MA</stp>
        <stp>D</stp>
        <stp/>
        <stp>all</stp>
        <stp/>
        <stp/>
        <stp/>
        <stp>T</stp>
        <tr r="P150" s="1"/>
      </tp>
      <tp>
        <v>351.78809523810003</v>
        <stp/>
        <stp>StudyData</stp>
        <stp>S.GOOGL</stp>
        <stp>MA</stp>
        <stp>InputChoice=Close,MAType=Sim,Period=21</stp>
        <stp>MA</stp>
        <stp>D</stp>
        <stp/>
        <stp>all</stp>
        <stp/>
        <stp/>
        <stp/>
        <stp>T</stp>
        <tr r="P215" s="1"/>
      </tp>
      <tp t="s">
        <v>NASDAQ, INC. CMN STK</v>
        <stp/>
        <stp>ContractData</stp>
        <stp>S.NDAQ</stp>
        <stp>LongDescription</stp>
        <stp/>
        <stp>T</stp>
        <tr r="B329" s="1"/>
      </tp>
      <tp>
        <v>3523819.3937541</v>
        <stp/>
        <stp>StudyData</stp>
        <stp>S.MA</stp>
        <stp>MA</stp>
        <stp>InputChoice=Vol,MAType=Sim,Period=21</stp>
        <stp>MA</stp>
        <stp>D</stp>
        <stp>-1</stp>
        <stp>all</stp>
        <stp/>
        <stp/>
        <stp/>
        <stp>T</stp>
        <tr r="N296" s="1"/>
      </tp>
      <tp t="s">
        <v>Nordson Corporation</v>
        <stp/>
        <stp>ContractData</stp>
        <stp>S.NDSN</stp>
        <stp>LongDescription</stp>
        <stp/>
        <stp>T</stp>
        <tr r="B330" s="1"/>
      </tp>
      <tp t="s">
        <v>NETFLIX, INC.</v>
        <stp/>
        <stp>ContractData</stp>
        <stp>S.NFLX</stp>
        <stp>LongDescription</stp>
        <stp/>
        <stp>T</stp>
        <tr r="B333" s="1"/>
      </tp>
      <tp t="s">
        <v>Norwegian Cruise Line</v>
        <stp/>
        <stp>ContractData</stp>
        <stp>S.NCLH</stp>
        <stp>LongDescription</stp>
        <stp/>
        <stp>T</stp>
        <tr r="B328" s="1"/>
      </tp>
      <tp>
        <v>7201282.4585429104</v>
        <stp/>
        <stp>StudyData</stp>
        <stp>S.MO</stp>
        <stp>MA</stp>
        <stp>InputChoice=Vol,MAType=Sim,Period=21</stp>
        <stp>MA</stp>
        <stp>D</stp>
        <stp>-1</stp>
        <stp>all</stp>
        <stp/>
        <stp/>
        <stp/>
        <stp>T</stp>
        <tr r="N313" s="1"/>
      </tp>
      <tp t="s">
        <v>NETAPP, INC.</v>
        <stp/>
        <stp>ContractData</stp>
        <stp>S.NTAP</stp>
        <stp>LongDescription</stp>
        <stp/>
        <stp>T</stp>
        <tr r="B340" s="1"/>
      </tp>
      <tp t="s">
        <v>Northern Trust Corp</v>
        <stp/>
        <stp>ContractData</stp>
        <stp>S.NTRS</stp>
        <stp>LongDescription</stp>
        <stp/>
        <stp>T</stp>
        <tr r="B341" s="1"/>
      </tp>
      <tp t="s">
        <v>NVIDIA CORPORATION</v>
        <stp/>
        <stp>ContractData</stp>
        <stp>S.NVDA</stp>
        <stp>LongDescription</stp>
        <stp/>
        <stp>T</stp>
        <tr r="B343" s="1"/>
      </tp>
      <tp>
        <v>6035221.0389307598</v>
        <stp/>
        <stp>StudyData</stp>
        <stp>S.MS</stp>
        <stp>MA</stp>
        <stp>InputChoice=Vol,MAType=Sim,Period=21</stp>
        <stp>MA</stp>
        <stp>D</stp>
        <stp>-1</stp>
        <stp>all</stp>
        <stp/>
        <stp/>
        <stp/>
        <stp>T</stp>
        <tr r="N321" s="1"/>
      </tp>
      <tp t="s">
        <v>NEWS CP CL A CMN ST</v>
        <stp/>
        <stp>ContractData</stp>
        <stp>S.NWSA</stp>
        <stp>LongDescription</stp>
        <stp/>
        <stp>T</stp>
        <tr r="B346" s="1"/>
      </tp>
      <tp>
        <v>49991267.043709002</v>
        <stp/>
        <stp>StudyData</stp>
        <stp>S.MU</stp>
        <stp>MA</stp>
        <stp>InputChoice=Vol,MAType=Sim,Period=21</stp>
        <stp>MA</stp>
        <stp>D</stp>
        <stp>-1</stp>
        <stp>all</stp>
        <stp/>
        <stp/>
        <stp/>
        <stp>T</stp>
        <tr r="N327" s="1"/>
      </tp>
      <tp t="s">
        <v>NXP SEMICONDUCTORS</v>
        <stp/>
        <stp>ContractData</stp>
        <stp>S.NXPI</stp>
        <stp>LongDescription</stp>
        <stp/>
        <stp>T</stp>
        <tr r="B347" s="1"/>
      </tp>
      <tp>
        <v>663.57714285709994</v>
        <stp/>
        <stp>StudyData</stp>
        <stp>S.PWR</stp>
        <stp>MA</stp>
        <stp>InputChoice=Close,MAType=Sim,Period=21</stp>
        <stp>MA</stp>
        <stp>D</stp>
        <stp/>
        <stp>all</stp>
        <stp/>
        <stp/>
        <stp/>
        <stp>T</stp>
        <tr r="P384" s="1"/>
      </tp>
      <tp>
        <v>30.44</v>
        <stp/>
        <stp>StudyData</stp>
        <stp>S.NWS</stp>
        <stp>MA</stp>
        <stp>InputChoice=Close,MAType=Sim,Period=21</stp>
        <stp>MA</stp>
        <stp>D</stp>
        <stp/>
        <stp>all</stp>
        <stp/>
        <stp/>
        <stp/>
        <stp>T</stp>
        <tr r="P345" s="1"/>
      </tp>
      <tp>
        <v>1367.0657142857001</v>
        <stp/>
        <stp>StudyData</stp>
        <stp>S.GWW</stp>
        <stp>MA</stp>
        <stp>InputChoice=Close,MAType=Sim,Period=21</stp>
        <stp>MA</stp>
        <stp>D</stp>
        <stp/>
        <stp>all</stp>
        <stp/>
        <stp/>
        <stp/>
        <stp>T</stp>
        <tr r="P220" s="1"/>
      </tp>
      <tp>
        <v>132.67952380950001</v>
        <stp/>
        <stp>StudyData</stp>
        <stp>S.AWK</stp>
        <stp>MA</stp>
        <stp>InputChoice=Close,MAType=Sim,Period=21</stp>
        <stp>MA</stp>
        <stp>D</stp>
        <stp/>
        <stp>all</stp>
        <stp/>
        <stp/>
        <stp/>
        <stp>T</stp>
        <tr r="P49" s="1"/>
      </tp>
      <tp>
        <v>89.779523809500006</v>
        <stp/>
        <stp>StudyData</stp>
        <stp>S.SWK</stp>
        <stp>MA</stp>
        <stp>InputChoice=Close,MAType=Sim,Period=21</stp>
        <stp>MA</stp>
        <stp>D</stp>
        <stp/>
        <stp>all</stp>
        <stp/>
        <stp/>
        <stp/>
        <stp>T</stp>
        <tr r="P423" s="1"/>
      </tp>
      <tp>
        <v>274.55952380949998</v>
        <stp/>
        <stp>StudyData</stp>
        <stp>S.HWM</stp>
        <stp>MA</stp>
        <stp>InputChoice=Close,MAType=Sim,Period=21</stp>
        <stp>MA</stp>
        <stp>D</stp>
        <stp/>
        <stp>all</stp>
        <stp/>
        <stp/>
        <stp/>
        <stp>T</stp>
        <tr r="P240" s="1"/>
      </tp>
      <tp t="s">
        <v>MONDELEZ INTL CMN A</v>
        <stp/>
        <stp>ContractData</stp>
        <stp>S.MDLZ</stp>
        <stp>LongDescription</stp>
        <stp/>
        <stp>T</stp>
        <tr r="B304" s="1"/>
      </tp>
      <tp t="s">
        <v>Meta Platforms, Inc.</v>
        <stp/>
        <stp>ContractData</stp>
        <stp>S.META</stp>
        <stp>LongDescription</stp>
        <stp/>
        <stp>T</stp>
        <tr r="B307" s="1"/>
      </tp>
      <tp t="s">
        <v>MICROCHIP TECHNOLOGY</v>
        <stp/>
        <stp>ContractData</stp>
        <stp>S.MCHP</stp>
        <stp>LongDescription</stp>
        <stp/>
        <stp>T</stp>
        <tr r="B301" s="1"/>
      </tp>
      <tp>
        <v>5057362.6605886696</v>
        <stp/>
        <stp>StudyData</stp>
        <stp>S.NI</stp>
        <stp>MA</stp>
        <stp>InputChoice=Vol,MAType=Sim,Period=21</stp>
        <stp>MA</stp>
        <stp>D</stp>
        <stp>-1</stp>
        <stp>all</stp>
        <stp/>
        <stp/>
        <stp/>
        <stp>T</stp>
        <tr r="N334" s="1"/>
      </tp>
      <tp t="s">
        <v>MONSTER BEVERAGE CP</v>
        <stp/>
        <stp>ContractData</stp>
        <stp>S.MNST</stp>
        <stp>LongDescription</stp>
        <stp/>
        <stp>T</stp>
        <tr r="B312" s="1"/>
      </tp>
      <tp t="s">
        <v>MONOLITHIC POWER SYS</v>
        <stp/>
        <stp>ContractData</stp>
        <stp>S.MPWR</stp>
        <stp>LongDescription</stp>
        <stp/>
        <stp>T</stp>
        <tr r="B316" s="1"/>
      </tp>
      <tp t="s">
        <v>MODERNA INC CS</v>
        <stp/>
        <stp>ContractData</stp>
        <stp>S.MRNA</stp>
        <stp>LongDescription</stp>
        <stp/>
        <stp>T</stp>
        <tr r="C19" s="2"/>
        <tr r="B318" s="1"/>
      </tp>
      <tp t="s">
        <v>MARVELL TECH INC CMN</v>
        <stp/>
        <stp>ContractData</stp>
        <stp>S.MRVL</stp>
        <stp>LongDescription</stp>
        <stp/>
        <stp>T</stp>
        <tr r="M19" s="2"/>
        <tr r="R13" s="2"/>
        <tr r="H19" s="2"/>
        <tr r="B320" s="1"/>
      </tp>
      <tp t="s">
        <v>Marsh</v>
        <stp/>
        <stp>ContractData</stp>
        <stp>S.MRSH</stp>
        <stp>LongDescription</stp>
        <stp/>
        <stp>T</stp>
        <tr r="B319" s="1"/>
      </tp>
      <tp t="s">
        <v>MICROSOFT CORP</v>
        <stp/>
        <stp>ContractData</stp>
        <stp>S.MSFT</stp>
        <stp>LongDescription</stp>
        <stp/>
        <stp>T</stp>
        <tr r="B323" s="1"/>
      </tp>
      <tp t="s">
        <v>MSCI, Inc.</v>
        <stp/>
        <stp>ContractData</stp>
        <stp>S.MSCI</stp>
        <stp>LongDescription</stp>
        <stp/>
        <stp>T</stp>
        <tr r="C20" s="2"/>
        <tr r="B322" s="1"/>
      </tp>
      <tp>
        <v>134.55904761900001</v>
        <stp/>
        <stp>StudyData</stp>
        <stp>S.STZ</stp>
        <stp>MA</stp>
        <stp>InputChoice=Close,MAType=Sim,Period=21</stp>
        <stp>MA</stp>
        <stp>D</stp>
        <stp/>
        <stp>all</stp>
        <stp/>
        <stp/>
        <stp/>
        <stp>T</stp>
        <tr r="P421" s="1"/>
      </tp>
      <tp>
        <v>877.06380952380005</v>
        <stp/>
        <stp>StudyData</stp>
        <stp>S.STX</stp>
        <stp>MA</stp>
        <stp>InputChoice=Close,MAType=Sim,Period=21</stp>
        <stp>MA</stp>
        <stp>D</stp>
        <stp/>
        <stp>all</stp>
        <stp/>
        <stp/>
        <stp/>
        <stp>T</stp>
        <tr r="P420" s="1"/>
      </tp>
      <tp>
        <v>195.68619047620001</v>
        <stp/>
        <stp>StudyData</stp>
        <stp>S.RTX</stp>
        <stp>MA</stp>
        <stp>InputChoice=Close,MAType=Sim,Period=21</stp>
        <stp>MA</stp>
        <stp>D</stp>
        <stp/>
        <stp>all</stp>
        <stp/>
        <stp/>
        <stp/>
        <stp>T</stp>
        <tr r="P400" s="1"/>
      </tp>
      <tp>
        <v>114.5785714286</v>
        <stp/>
        <stp>StudyData</stp>
        <stp>S.ETR</stp>
        <stp>MA</stp>
        <stp>InputChoice=Close,MAType=Sim,Period=21</stp>
        <stp>MA</stp>
        <stp>D</stp>
        <stp/>
        <stp>all</stp>
        <stp/>
        <stp/>
        <stp/>
        <stp>T</stp>
        <tr r="P173" s="1"/>
      </tp>
      <tp>
        <v>93.106190476199998</v>
        <stp/>
        <stp>StudyData</stp>
        <stp>S.VTR</stp>
        <stp>MA</stp>
        <stp>InputChoice=Close,MAType=Sim,Period=21</stp>
        <stp>MA</stp>
        <stp>D</stp>
        <stp/>
        <stp>all</stp>
        <stp/>
        <stp/>
        <stp/>
        <stp>T</stp>
        <tr r="P477" s="1"/>
      </tp>
      <tp>
        <v>75.0876190476</v>
        <stp/>
        <stp>StudyData</stp>
        <stp>S.ZTS</stp>
        <stp>MA</stp>
        <stp>InputChoice=Close,MAType=Sim,Period=21</stp>
        <stp>MA</stp>
        <stp>D</stp>
        <stp/>
        <stp>all</stp>
        <stp/>
        <stp/>
        <stp/>
        <stp>T</stp>
        <tr r="P504" s="1"/>
      </tp>
      <tp>
        <v>61.560476190499998</v>
        <stp/>
        <stp>StudyData</stp>
        <stp>S.FTV</stp>
        <stp>MA</stp>
        <stp>InputChoice=Close,MAType=Sim,Period=21</stp>
        <stp>MA</stp>
        <stp>D</stp>
        <stp/>
        <stp>all</stp>
        <stp/>
        <stp/>
        <stp/>
        <stp>T</stp>
        <tr r="P201" s="1"/>
      </tp>
      <tp>
        <v>272.11809523810001</v>
        <stp/>
        <stp>StudyData</stp>
        <stp>S.ITW</stp>
        <stp>MA</stp>
        <stp>InputChoice=Close,MAType=Sim,Period=21</stp>
        <stp>MA</stp>
        <stp>D</stp>
        <stp/>
        <stp>all</stp>
        <stp/>
        <stp/>
        <stp/>
        <stp>T</stp>
        <tr r="P257" s="1"/>
      </tp>
      <tp>
        <v>284.41190476190002</v>
        <stp/>
        <stp>StudyData</stp>
        <stp>S.WTW</stp>
        <stp>MA</stp>
        <stp>InputChoice=Close,MAType=Sim,Period=21</stp>
        <stp>MA</stp>
        <stp>D</stp>
        <stp/>
        <stp>all</stp>
        <stp/>
        <stp/>
        <stp/>
        <stp>T</stp>
        <tr r="P494" s="1"/>
      </tp>
      <tp>
        <v>178.51238095240001</v>
        <stp/>
        <stp>StudyData</stp>
        <stp>S.STT</stp>
        <stp>MA</stp>
        <stp>InputChoice=Close,MAType=Sim,Period=21</stp>
        <stp>MA</stp>
        <stp>D</stp>
        <stp/>
        <stp>all</stp>
        <stp/>
        <stp/>
        <stp/>
        <stp>T</stp>
        <tr r="P419" s="1"/>
      </tp>
      <tp>
        <v>407.0233333333</v>
        <stp/>
        <stp>StudyData</stp>
        <stp>S.ETN</stp>
        <stp>MA</stp>
        <stp>InputChoice=Close,MAType=Sim,Period=21</stp>
        <stp>MA</stp>
        <stp>D</stp>
        <stp/>
        <stp>all</stp>
        <stp/>
        <stp/>
        <stp/>
        <stp>T</stp>
        <tr r="P172" s="1"/>
      </tp>
      <tp>
        <v>176.28714285710001</v>
        <stp/>
        <stp>StudyData</stp>
        <stp>S.ATO</stp>
        <stp>MA</stp>
        <stp>InputChoice=Close,MAType=Sim,Period=21</stp>
        <stp>MA</stp>
        <stp>D</stp>
        <stp/>
        <stp>all</stp>
        <stp/>
        <stp/>
        <stp/>
        <stp>T</stp>
        <tr r="P45" s="1"/>
      </tp>
      <tp>
        <v>243.2028571429</v>
        <stp/>
        <stp>StudyData</stp>
        <stp>S.MTB</stp>
        <stp>MA</stp>
        <stp>InputChoice=Close,MAType=Sim,Period=21</stp>
        <stp>MA</stp>
        <stp>D</stp>
        <stp/>
        <stp>all</stp>
        <stp/>
        <stp/>
        <stp/>
        <stp>T</stp>
        <tr r="P325" s="1"/>
      </tp>
      <tp>
        <v>120.7052380952</v>
        <stp/>
        <stp>StudyData</stp>
        <stp>S.PTC</stp>
        <stp>MA</stp>
        <stp>InputChoice=Close,MAType=Sim,Period=21</stp>
        <stp>MA</stp>
        <stp>D</stp>
        <stp/>
        <stp>all</stp>
        <stp/>
        <stp/>
        <stp/>
        <stp>T</stp>
        <tr r="P383" s="1"/>
      </tp>
      <tp>
        <v>1293.7876190475999</v>
        <stp/>
        <stp>StudyData</stp>
        <stp>S.MTD</stp>
        <stp>MA</stp>
        <stp>InputChoice=Close,MAType=Sim,Period=21</stp>
        <stp>MA</stp>
        <stp>D</stp>
        <stp/>
        <stp>all</stp>
        <stp/>
        <stp/>
        <stp/>
        <stp>T</stp>
        <tr r="P326" s="1"/>
      </tp>
      <tp>
        <v>18.660952381000001</v>
        <stp/>
        <stp>StudyData</stp>
        <stp>S.TTD</stp>
        <stp>MA</stp>
        <stp>InputChoice=Close,MAType=Sim,Period=21</stp>
        <stp>MA</stp>
        <stp>D</stp>
        <stp/>
        <stp>all</stp>
        <stp/>
        <stp/>
        <stp/>
        <stp>T</stp>
        <tr r="P451" s="1"/>
      </tp>
      <tp>
        <v>150.25095238099999</v>
        <stp/>
        <stp>StudyData</stp>
        <stp>S.DTE</stp>
        <stp>MA</stp>
        <stp>InputChoice=Close,MAType=Sim,Period=21</stp>
        <stp>MA</stp>
        <stp>D</stp>
        <stp/>
        <stp>all</stp>
        <stp/>
        <stp/>
        <stp/>
        <stp>T</stp>
        <tr r="P148" s="1"/>
      </tp>
      <tp>
        <v>213.7357142857</v>
        <stp/>
        <stp>StudyData</stp>
        <stp>S.STE</stp>
        <stp>MA</stp>
        <stp>InputChoice=Close,MAType=Sim,Period=21</stp>
        <stp>MA</stp>
        <stp>D</stp>
        <stp/>
        <stp>all</stp>
        <stp/>
        <stp/>
        <stp/>
        <stp>T</stp>
        <tr r="P417" s="1"/>
      </tp>
      <tp t="s">
        <v>Leidos Holdings, Inc.</v>
        <stp/>
        <stp>ContractData</stp>
        <stp>S.LDOS</stp>
        <stp>LongDescription</stp>
        <stp/>
        <stp>T</stp>
        <tr r="B279" s="1"/>
      </tp>
      <tp t="s">
        <v>LUMENTUM HLD CM</v>
        <stp/>
        <stp>ContractData</stp>
        <stp>S.LITE</stp>
        <stp>LongDescription</stp>
        <stp/>
        <stp>T</stp>
        <tr r="B285" s="1"/>
      </tp>
      <tp>
        <v>12546669.50469462</v>
        <stp/>
        <stp>StudyData</stp>
        <stp>S.ON</stp>
        <stp>MA</stp>
        <stp>InputChoice=Vol,MAType=Sim,Period=21</stp>
        <stp>MA</stp>
        <stp>D</stp>
        <stp>-1</stp>
        <stp>all</stp>
        <stp/>
        <stp/>
        <stp/>
        <stp>T</stp>
        <tr r="N352" s="1"/>
      </tp>
      <tp t="s">
        <v>LULULEMON ATHLETICA</v>
        <stp/>
        <stp>ContractData</stp>
        <stp>S.LULU</stp>
        <stp>LongDescription</stp>
        <stp/>
        <stp>T</stp>
        <tr r="R23" s="2"/>
        <tr r="B291" s="1"/>
      </tp>
      <tp t="s">
        <v>LAM RESEARCH CORP</v>
        <stp/>
        <stp>ContractData</stp>
        <stp>S.LRCX</stp>
        <stp>LongDescription</stp>
        <stp/>
        <stp>T</stp>
        <tr r="M23" s="2"/>
        <tr r="H23" s="2"/>
        <tr r="B290" s="1"/>
      </tp>
      <tp>
        <v>49.095714285699998</v>
        <stp/>
        <stp>StudyData</stp>
        <stp>S.LUV</stp>
        <stp>MA</stp>
        <stp>InputChoice=Close,MAType=Sim,Period=21</stp>
        <stp>MA</stp>
        <stp>D</stp>
        <stp/>
        <stp>all</stp>
        <stp/>
        <stp/>
        <stp/>
        <stp>T</stp>
        <tr r="P292" s="1"/>
      </tp>
      <tp>
        <v>126.93761904759999</v>
        <stp/>
        <stp>StudyData</stp>
        <stp>S.DUK</stp>
        <stp>MA</stp>
        <stp>InputChoice=Close,MAType=Sim,Period=21</stp>
        <stp>MA</stp>
        <stp>D</stp>
        <stp/>
        <stp>all</stp>
        <stp/>
        <stp/>
        <stp/>
        <stp>T</stp>
        <tr r="P149" s="1"/>
      </tp>
      <tp>
        <v>396.04142857139999</v>
        <stp/>
        <stp>StudyData</stp>
        <stp>S.HUM</stp>
        <stp>MA</stp>
        <stp>InputChoice=Close,MAType=Sim,Period=21</stp>
        <stp>MA</stp>
        <stp>D</stp>
        <stp/>
        <stp>all</stp>
        <stp/>
        <stp/>
        <stp/>
        <stp>T</stp>
        <tr r="P239" s="1"/>
      </tp>
      <tp>
        <v>156.54666666669999</v>
        <stp/>
        <stp>StudyData</stp>
        <stp>S.YUM</stp>
        <stp>MA</stp>
        <stp>InputChoice=Close,MAType=Sim,Period=21</stp>
        <stp>MA</stp>
        <stp>D</stp>
        <stp/>
        <stp>all</stp>
        <stp/>
        <stp/>
        <stp/>
        <stp>T</stp>
        <tr r="P501" s="1"/>
      </tp>
      <tp>
        <v>232.0142857143</v>
        <stp/>
        <stp>StudyData</stp>
        <stp>S.NUE</stp>
        <stp>MA</stp>
        <stp>InputChoice=Close,MAType=Sim,Period=21</stp>
        <stp>MA</stp>
        <stp>D</stp>
        <stp/>
        <stp>all</stp>
        <stp/>
        <stp/>
        <stp/>
        <stp>T</stp>
        <tr r="P342" s="1"/>
      </tp>
      <tp>
        <v>4.3218026582167033</v>
        <stp/>
        <stp>StudyData</stp>
        <stp>S.PTC</stp>
        <stp>PCB</stp>
        <stp>BaseType=Index,Index=1</stp>
        <stp>Close</stp>
        <stp>Q</stp>
        <stp>0</stp>
        <stp>all</stp>
        <stp/>
        <stp/>
        <stp/>
        <stp>T</stp>
        <tr r="K383" s="1"/>
      </tp>
      <tp>
        <v>1.9372918528145604</v>
        <stp/>
        <stp>StudyData</stp>
        <stp>S.PNC</stp>
        <stp>PCB</stp>
        <stp>BaseType=Index,Index=1</stp>
        <stp>Close</stp>
        <stp>M</stp>
        <stp>0</stp>
        <stp>all</stp>
        <stp/>
        <stp/>
        <stp/>
        <stp>T</stp>
        <tr r="J373" s="1"/>
      </tp>
      <tp>
        <v>-4.7037066816756523</v>
        <stp/>
        <stp>StudyData</stp>
        <stp>S.PTC</stp>
        <stp>PCB</stp>
        <stp>BaseType=Index,Index=1</stp>
        <stp>Close</stp>
        <stp>W</stp>
        <stp>0</stp>
        <stp>all</stp>
        <stp/>
        <stp/>
        <stp/>
        <stp>T</stp>
        <tr r="I383" s="1"/>
      </tp>
      <tp>
        <v>20.246251137833561</v>
        <stp/>
        <stp>StudyData</stp>
        <stp>S.PNC</stp>
        <stp>PCB</stp>
        <stp>BaseType=Index,Index=1</stp>
        <stp>Close</stp>
        <stp>A</stp>
        <stp>0</stp>
        <stp>all</stp>
        <stp/>
        <stp/>
        <stp/>
        <stp>T</stp>
        <tr r="L373" s="1"/>
      </tp>
      <tp>
        <v>-31.967166063945818</v>
        <stp/>
        <stp>StudyData</stp>
        <stp>S.PTC</stp>
        <stp>PCB</stp>
        <stp>BaseType=Index,Index=1</stp>
        <stp>Close</stp>
        <stp>A</stp>
        <stp>0</stp>
        <stp>all</stp>
        <stp/>
        <stp/>
        <stp/>
        <stp>T</stp>
        <tr r="L383" s="1"/>
      </tp>
      <tp>
        <v>1.9372918528145604</v>
        <stp/>
        <stp>StudyData</stp>
        <stp>S.PNC</stp>
        <stp>PCB</stp>
        <stp>BaseType=Index,Index=1</stp>
        <stp>Close</stp>
        <stp>Q</stp>
        <stp>0</stp>
        <stp>all</stp>
        <stp/>
        <stp/>
        <stp/>
        <stp>T</stp>
        <tr r="K373" s="1"/>
      </tp>
      <tp>
        <v>-0.73953966621846257</v>
        <stp/>
        <stp>StudyData</stp>
        <stp>S.PNC</stp>
        <stp>PCB</stp>
        <stp>BaseType=Index,Index=1</stp>
        <stp>Close</stp>
        <stp>W</stp>
        <stp>0</stp>
        <stp>all</stp>
        <stp/>
        <stp/>
        <stp/>
        <stp>T</stp>
        <tr r="I373" s="1"/>
      </tp>
      <tp>
        <v>4.3218026582167033</v>
        <stp/>
        <stp>StudyData</stp>
        <stp>S.PTC</stp>
        <stp>PCB</stp>
        <stp>BaseType=Index,Index=1</stp>
        <stp>Close</stp>
        <stp>M</stp>
        <stp>0</stp>
        <stp>all</stp>
        <stp/>
        <stp/>
        <stp/>
        <stp>T</stp>
        <tr r="J383" s="1"/>
      </tp>
      <tp>
        <v>5.1818736029262285</v>
        <stp/>
        <stp>StudyData</stp>
        <stp>S.TFC</stp>
        <stp>PCB</stp>
        <stp>BaseType=Index,Index=1</stp>
        <stp>Close</stp>
        <stp>A</stp>
        <stp>0</stp>
        <stp>all</stp>
        <stp/>
        <stp/>
        <stp/>
        <stp>T</stp>
        <tr r="L435" s="1"/>
      </tp>
      <tp>
        <v>3.8940184664793205</v>
        <stp/>
        <stp>StudyData</stp>
        <stp>S.TFC</stp>
        <stp>PCB</stp>
        <stp>BaseType=Index,Index=1</stp>
        <stp>Close</stp>
        <stp>M</stp>
        <stp>0</stp>
        <stp>all</stp>
        <stp/>
        <stp/>
        <stp/>
        <stp>T</stp>
        <tr r="J435" s="1"/>
      </tp>
      <tp>
        <v>3.8940184664793205</v>
        <stp/>
        <stp>StudyData</stp>
        <stp>S.TFC</stp>
        <stp>PCB</stp>
        <stp>BaseType=Index,Index=1</stp>
        <stp>Close</stp>
        <stp>Q</stp>
        <stp>0</stp>
        <stp>all</stp>
        <stp/>
        <stp/>
        <stp/>
        <stp>T</stp>
        <tr r="K435" s="1"/>
      </tp>
      <tp>
        <v>-1.4095238095238132</v>
        <stp/>
        <stp>StudyData</stp>
        <stp>S.TFC</stp>
        <stp>PCB</stp>
        <stp>BaseType=Index,Index=1</stp>
        <stp>Close</stp>
        <stp>W</stp>
        <stp>0</stp>
        <stp>all</stp>
        <stp/>
        <stp/>
        <stp/>
        <stp>T</stp>
        <tr r="I435" s="1"/>
      </tp>
      <tp>
        <v>-7.3927038626609445</v>
        <stp/>
        <stp>StudyData</stp>
        <stp>S.WFC</stp>
        <stp>PCB</stp>
        <stp>BaseType=Index,Index=1</stp>
        <stp>Close</stp>
        <stp>A</stp>
        <stp>0</stp>
        <stp>all</stp>
        <stp/>
        <stp/>
        <stp/>
        <stp>T</stp>
        <tr r="L487" s="1"/>
      </tp>
      <tp>
        <v>201.73564753004001</v>
        <stp/>
        <stp>StudyData</stp>
        <stp>S.WDC</stp>
        <stp>PCB</stp>
        <stp>BaseType=Index,Index=1</stp>
        <stp>Close</stp>
        <stp>A</stp>
        <stp>0</stp>
        <stp>all</stp>
        <stp/>
        <stp/>
        <stp/>
        <stp>T</stp>
        <tr r="L484" s="1"/>
      </tp>
      <tp>
        <v>9.7762184714583604</v>
        <stp/>
        <stp>StudyData</stp>
        <stp>S.WEC</stp>
        <stp>PCB</stp>
        <stp>BaseType=Index,Index=1</stp>
        <stp>Close</stp>
        <stp>A</stp>
        <stp>0</stp>
        <stp>all</stp>
        <stp/>
        <stp/>
        <stp/>
        <stp>T</stp>
        <tr r="L485" s="1"/>
      </tp>
      <tp>
        <v>4.4409486931268169</v>
        <stp/>
        <stp>StudyData</stp>
        <stp>S.WFC</stp>
        <stp>PCB</stp>
        <stp>BaseType=Index,Index=1</stp>
        <stp>Close</stp>
        <stp>M</stp>
        <stp>0</stp>
        <stp>all</stp>
        <stp/>
        <stp/>
        <stp/>
        <stp>T</stp>
        <tr r="J487" s="1"/>
      </tp>
      <tp>
        <v>-18.618486973947906</v>
        <stp/>
        <stp>StudyData</stp>
        <stp>S.WDC</stp>
        <stp>PCB</stp>
        <stp>BaseType=Index,Index=1</stp>
        <stp>Close</stp>
        <stp>M</stp>
        <stp>0</stp>
        <stp>all</stp>
        <stp/>
        <stp/>
        <stp/>
        <stp>T</stp>
        <tr r="J484" s="1"/>
      </tp>
      <tp>
        <v>-0.85638434529416807</v>
        <stp/>
        <stp>StudyData</stp>
        <stp>S.WEC</stp>
        <stp>PCB</stp>
        <stp>BaseType=Index,Index=1</stp>
        <stp>Close</stp>
        <stp>M</stp>
        <stp>0</stp>
        <stp>all</stp>
        <stp/>
        <stp/>
        <stp/>
        <stp>T</stp>
        <tr r="J485" s="1"/>
      </tp>
      <tp>
        <v>4.4409486931268169</v>
        <stp/>
        <stp>StudyData</stp>
        <stp>S.WFC</stp>
        <stp>PCB</stp>
        <stp>BaseType=Index,Index=1</stp>
        <stp>Close</stp>
        <stp>Q</stp>
        <stp>0</stp>
        <stp>all</stp>
        <stp/>
        <stp/>
        <stp/>
        <stp>T</stp>
        <tr r="K487" s="1"/>
      </tp>
      <tp>
        <v>-18.618486973947906</v>
        <stp/>
        <stp>StudyData</stp>
        <stp>S.WDC</stp>
        <stp>PCB</stp>
        <stp>BaseType=Index,Index=1</stp>
        <stp>Close</stp>
        <stp>Q</stp>
        <stp>0</stp>
        <stp>all</stp>
        <stp/>
        <stp/>
        <stp/>
        <stp>T</stp>
        <tr r="K484" s="1"/>
      </tp>
      <tp>
        <v>-0.85638434529416807</v>
        <stp/>
        <stp>StudyData</stp>
        <stp>S.WEC</stp>
        <stp>PCB</stp>
        <stp>BaseType=Index,Index=1</stp>
        <stp>Close</stp>
        <stp>Q</stp>
        <stp>0</stp>
        <stp>all</stp>
        <stp/>
        <stp/>
        <stp/>
        <stp>T</stp>
        <tr r="K485" s="1"/>
      </tp>
      <tp>
        <v>8.9225095343866414</v>
        <stp/>
        <stp>StudyData</stp>
        <stp>S.WDC</stp>
        <stp>PCB</stp>
        <stp>BaseType=Index,Index=1</stp>
        <stp>Close</stp>
        <stp>W</stp>
        <stp>0</stp>
        <stp>all</stp>
        <stp/>
        <stp/>
        <stp/>
        <stp>T</stp>
        <tr r="I484" s="1"/>
      </tp>
      <tp>
        <v>2.1349801499779333</v>
        <stp/>
        <stp>StudyData</stp>
        <stp>S.WEC</stp>
        <stp>PCB</stp>
        <stp>BaseType=Index,Index=1</stp>
        <stp>Close</stp>
        <stp>W</stp>
        <stp>0</stp>
        <stp>all</stp>
        <stp/>
        <stp/>
        <stp/>
        <stp>T</stp>
        <tr r="I485" s="1"/>
      </tp>
      <tp>
        <v>-1.3712718546451865</v>
        <stp/>
        <stp>StudyData</stp>
        <stp>S.WFC</stp>
        <stp>PCB</stp>
        <stp>BaseType=Index,Index=1</stp>
        <stp>Close</stp>
        <stp>W</stp>
        <stp>0</stp>
        <stp>all</stp>
        <stp/>
        <stp/>
        <stp/>
        <stp>T</stp>
        <tr r="I487" s="1"/>
      </tp>
      <tp>
        <v>-5.1896545879800691</v>
        <stp/>
        <stp>StudyData</stp>
        <stp>S.VMC</stp>
        <stp>PCB</stp>
        <stp>BaseType=Index,Index=1</stp>
        <stp>Close</stp>
        <stp>M</stp>
        <stp>0</stp>
        <stp>all</stp>
        <stp/>
        <stp/>
        <stp/>
        <stp>T</stp>
        <tr r="J471" s="1"/>
      </tp>
      <tp>
        <v>-1.9353481523034985</v>
        <stp/>
        <stp>StudyData</stp>
        <stp>S.VMC</stp>
        <stp>PCB</stp>
        <stp>BaseType=Index,Index=1</stp>
        <stp>Close</stp>
        <stp>A</stp>
        <stp>0</stp>
        <stp>all</stp>
        <stp/>
        <stp/>
        <stp/>
        <stp>T</stp>
        <tr r="L471" s="1"/>
      </tp>
      <tp>
        <v>-5.1896545879800691</v>
        <stp/>
        <stp>StudyData</stp>
        <stp>S.VMC</stp>
        <stp>PCB</stp>
        <stp>BaseType=Index,Index=1</stp>
        <stp>Close</stp>
        <stp>Q</stp>
        <stp>0</stp>
        <stp>all</stp>
        <stp/>
        <stp/>
        <stp/>
        <stp>T</stp>
        <tr r="K471" s="1"/>
      </tp>
      <tp>
        <v>-2.9930981861061965</v>
        <stp/>
        <stp>StudyData</stp>
        <stp>S.VMC</stp>
        <stp>PCB</stp>
        <stp>BaseType=Index,Index=1</stp>
        <stp>Close</stp>
        <stp>W</stp>
        <stp>0</stp>
        <stp>all</stp>
        <stp/>
        <stp/>
        <stp/>
        <stp>T</stp>
        <tr r="I471" s="1"/>
      </tp>
      <tp>
        <v>8.679085520745133</v>
        <stp/>
        <stp>StudyData</stp>
        <stp>S.KHC</stp>
        <stp>PCB</stp>
        <stp>BaseType=Index,Index=1</stp>
        <stp>Close</stp>
        <stp>M</stp>
        <stp>0</stp>
        <stp>all</stp>
        <stp/>
        <stp/>
        <stp/>
        <stp>T</stp>
        <tr r="J269" s="1"/>
      </tp>
      <tp>
        <v>5.8556701030927902</v>
        <stp/>
        <stp>StudyData</stp>
        <stp>S.KHC</stp>
        <stp>PCB</stp>
        <stp>BaseType=Index,Index=1</stp>
        <stp>Close</stp>
        <stp>A</stp>
        <stp>0</stp>
        <stp>all</stp>
        <stp/>
        <stp/>
        <stp/>
        <stp>T</stp>
        <tr r="L269" s="1"/>
      </tp>
      <tp>
        <v>-0.81143740340029868</v>
        <stp/>
        <stp>StudyData</stp>
        <stp>S.KHC</stp>
        <stp>PCB</stp>
        <stp>BaseType=Index,Index=1</stp>
        <stp>Close</stp>
        <stp>W</stp>
        <stp>0</stp>
        <stp>all</stp>
        <stp/>
        <stp/>
        <stp/>
        <stp>T</stp>
        <tr r="I269" s="1"/>
      </tp>
      <tp>
        <v>8.679085520745133</v>
        <stp/>
        <stp>StudyData</stp>
        <stp>S.KHC</stp>
        <stp>PCB</stp>
        <stp>BaseType=Index,Index=1</stp>
        <stp>Close</stp>
        <stp>Q</stp>
        <stp>0</stp>
        <stp>all</stp>
        <stp/>
        <stp/>
        <stp/>
        <stp>T</stp>
        <tr r="K269" s="1"/>
      </tp>
      <tp>
        <v>-1.0748560460652634</v>
        <stp/>
        <stp>StudyData</stp>
        <stp>S.MPC</stp>
        <stp>PCB</stp>
        <stp>BaseType=Index,Index=1</stp>
        <stp>Close</stp>
        <stp>W</stp>
        <stp>0</stp>
        <stp>all</stp>
        <stp/>
        <stp/>
        <stp/>
        <stp>T</stp>
        <tr r="I315" s="1"/>
      </tp>
      <tp>
        <v>-0.91233637445458315</v>
        <stp/>
        <stp>StudyData</stp>
        <stp>S.MKC</stp>
        <stp>PCB</stp>
        <stp>BaseType=Index,Index=1</stp>
        <stp>Close</stp>
        <stp>M</stp>
        <stp>0</stp>
        <stp>all</stp>
        <stp/>
        <stp/>
        <stp/>
        <stp>T</stp>
        <tr r="J309" s="1"/>
      </tp>
      <tp>
        <v>20.95279070677044</v>
        <stp/>
        <stp>StudyData</stp>
        <stp>S.MPC</stp>
        <stp>PCB</stp>
        <stp>BaseType=Index,Index=1</stp>
        <stp>Close</stp>
        <stp>Q</stp>
        <stp>0</stp>
        <stp>all</stp>
        <stp/>
        <stp/>
        <stp/>
        <stp>T</stp>
        <tr r="K315" s="1"/>
      </tp>
      <tp>
        <v>-26.648069299662311</v>
        <stp/>
        <stp>StudyData</stp>
        <stp>S.MKC</stp>
        <stp>PCB</stp>
        <stp>BaseType=Index,Index=1</stp>
        <stp>Close</stp>
        <stp>A</stp>
        <stp>0</stp>
        <stp>all</stp>
        <stp/>
        <stp/>
        <stp/>
        <stp>T</stp>
        <tr r="L309" s="1"/>
      </tp>
      <tp>
        <v>90.14941892639736</v>
        <stp/>
        <stp>StudyData</stp>
        <stp>S.MPC</stp>
        <stp>PCB</stp>
        <stp>BaseType=Index,Index=1</stp>
        <stp>Close</stp>
        <stp>A</stp>
        <stp>0</stp>
        <stp>all</stp>
        <stp/>
        <stp/>
        <stp/>
        <stp>T</stp>
        <tr r="L315" s="1"/>
      </tp>
      <tp>
        <v>20.95279070677044</v>
        <stp/>
        <stp>StudyData</stp>
        <stp>S.MPC</stp>
        <stp>PCB</stp>
        <stp>BaseType=Index,Index=1</stp>
        <stp>Close</stp>
        <stp>M</stp>
        <stp>0</stp>
        <stp>all</stp>
        <stp/>
        <stp/>
        <stp/>
        <stp>T</stp>
        <tr r="J315" s="1"/>
      </tp>
      <tp>
        <v>-3.3655705996131564</v>
        <stp/>
        <stp>StudyData</stp>
        <stp>S.MKC</stp>
        <stp>PCB</stp>
        <stp>BaseType=Index,Index=1</stp>
        <stp>Close</stp>
        <stp>W</stp>
        <stp>0</stp>
        <stp>all</stp>
        <stp/>
        <stp/>
        <stp/>
        <stp>T</stp>
        <tr r="I309" s="1"/>
      </tp>
      <tp>
        <v>-0.91233637445458315</v>
        <stp/>
        <stp>StudyData</stp>
        <stp>S.MKC</stp>
        <stp>PCB</stp>
        <stp>BaseType=Index,Index=1</stp>
        <stp>Close</stp>
        <stp>Q</stp>
        <stp>0</stp>
        <stp>all</stp>
        <stp/>
        <stp/>
        <stp/>
        <stp>T</stp>
        <tr r="K309" s="1"/>
      </tp>
      <tp>
        <v>9.378003569957432</v>
        <stp/>
        <stp>StudyData</stp>
        <stp>S.OMC</stp>
        <stp>PCB</stp>
        <stp>BaseType=Index,Index=1</stp>
        <stp>Close</stp>
        <stp>M</stp>
        <stp>0</stp>
        <stp>all</stp>
        <stp/>
        <stp/>
        <stp/>
        <stp>T</stp>
        <tr r="J351" s="1"/>
      </tp>
      <tp>
        <v>-1.3498452012383944</v>
        <stp/>
        <stp>StudyData</stp>
        <stp>S.OMC</stp>
        <stp>PCB</stp>
        <stp>BaseType=Index,Index=1</stp>
        <stp>Close</stp>
        <stp>A</stp>
        <stp>0</stp>
        <stp>all</stp>
        <stp/>
        <stp/>
        <stp/>
        <stp>T</stp>
        <tr r="L351" s="1"/>
      </tp>
      <tp>
        <v>9.378003569957432</v>
        <stp/>
        <stp>StudyData</stp>
        <stp>S.OMC</stp>
        <stp>PCB</stp>
        <stp>BaseType=Index,Index=1</stp>
        <stp>Close</stp>
        <stp>Q</stp>
        <stp>0</stp>
        <stp>all</stp>
        <stp/>
        <stp/>
        <stp/>
        <stp>T</stp>
        <tr r="K351" s="1"/>
      </tp>
      <tp>
        <v>-2.5327297198091365</v>
        <stp/>
        <stp>StudyData</stp>
        <stp>S.OMC</stp>
        <stp>PCB</stp>
        <stp>BaseType=Index,Index=1</stp>
        <stp>Close</stp>
        <stp>W</stp>
        <stp>0</stp>
        <stp>all</stp>
        <stp/>
        <stp/>
        <stp/>
        <stp>T</stp>
        <tr r="I351" s="1"/>
      </tp>
      <tp>
        <v>3.0867826904985884</v>
        <stp/>
        <stp>StudyData</stp>
        <stp>S.NSC</stp>
        <stp>PCB</stp>
        <stp>BaseType=Index,Index=1</stp>
        <stp>Close</stp>
        <stp>W</stp>
        <stp>0</stp>
        <stp>all</stp>
        <stp/>
        <stp/>
        <stp/>
        <stp>T</stp>
        <tr r="I339" s="1"/>
      </tp>
      <tp>
        <v>6.4656103355520225</v>
        <stp/>
        <stp>StudyData</stp>
        <stp>S.NOC</stp>
        <stp>PCB</stp>
        <stp>BaseType=Index,Index=1</stp>
        <stp>Close</stp>
        <stp>M</stp>
        <stp>0</stp>
        <stp>all</stp>
        <stp/>
        <stp/>
        <stp/>
        <stp>T</stp>
        <tr r="J336" s="1"/>
      </tp>
      <tp>
        <v>11.465717282812546</v>
        <stp/>
        <stp>StudyData</stp>
        <stp>S.NSC</stp>
        <stp>PCB</stp>
        <stp>BaseType=Index,Index=1</stp>
        <stp>Close</stp>
        <stp>Q</stp>
        <stp>0</stp>
        <stp>all</stp>
        <stp/>
        <stp/>
        <stp/>
        <stp>T</stp>
        <tr r="K339" s="1"/>
      </tp>
      <tp>
        <v>-4.9052103610950395</v>
        <stp/>
        <stp>StudyData</stp>
        <stp>S.NOC</stp>
        <stp>PCB</stp>
        <stp>BaseType=Index,Index=1</stp>
        <stp>Close</stp>
        <stp>A</stp>
        <stp>0</stp>
        <stp>all</stp>
        <stp/>
        <stp/>
        <stp/>
        <stp>T</stp>
        <tr r="L336" s="1"/>
      </tp>
      <tp>
        <v>21.45331116652812</v>
        <stp/>
        <stp>StudyData</stp>
        <stp>S.NSC</stp>
        <stp>PCB</stp>
        <stp>BaseType=Index,Index=1</stp>
        <stp>Close</stp>
        <stp>A</stp>
        <stp>0</stp>
        <stp>all</stp>
        <stp/>
        <stp/>
        <stp/>
        <stp>T</stp>
        <tr r="L339" s="1"/>
      </tp>
      <tp>
        <v>6.4656103355520225</v>
        <stp/>
        <stp>StudyData</stp>
        <stp>S.NOC</stp>
        <stp>PCB</stp>
        <stp>BaseType=Index,Index=1</stp>
        <stp>Close</stp>
        <stp>Q</stp>
        <stp>0</stp>
        <stp>all</stp>
        <stp/>
        <stp/>
        <stp/>
        <stp>T</stp>
        <tr r="K336" s="1"/>
      </tp>
      <tp>
        <v>11.465717282812546</v>
        <stp/>
        <stp>StudyData</stp>
        <stp>S.NSC</stp>
        <stp>PCB</stp>
        <stp>BaseType=Index,Index=1</stp>
        <stp>Close</stp>
        <stp>M</stp>
        <stp>0</stp>
        <stp>all</stp>
        <stp/>
        <stp/>
        <stp/>
        <stp>T</stp>
        <tr r="J339" s="1"/>
      </tp>
      <tp>
        <v>3.9630346837433055</v>
        <stp/>
        <stp>StudyData</stp>
        <stp>S.NOC</stp>
        <stp>PCB</stp>
        <stp>BaseType=Index,Index=1</stp>
        <stp>Close</stp>
        <stp>W</stp>
        <stp>0</stp>
        <stp>all</stp>
        <stp/>
        <stp/>
        <stp/>
        <stp>T</stp>
        <tr r="I336" s="1"/>
      </tp>
      <tp>
        <v>-1.2151425455678362</v>
        <stp/>
        <stp>StudyData</stp>
        <stp>S.CNC</stp>
        <stp>PCB</stp>
        <stp>BaseType=Index,Index=1</stp>
        <stp>Close</stp>
        <stp>M</stp>
        <stp>0</stp>
        <stp>all</stp>
        <stp/>
        <stp/>
        <stp/>
        <stp>T</stp>
        <tr r="J103" s="1"/>
      </tp>
      <tp>
        <v>54.094775212636712</v>
        <stp/>
        <stp>StudyData</stp>
        <stp>S.CNC</stp>
        <stp>PCB</stp>
        <stp>BaseType=Index,Index=1</stp>
        <stp>Close</stp>
        <stp>A</stp>
        <stp>0</stp>
        <stp>all</stp>
        <stp/>
        <stp/>
        <stp/>
        <stp>T</stp>
        <tr r="L103" s="1"/>
      </tp>
      <tp>
        <v>-1.2151425455678362</v>
        <stp/>
        <stp>StudyData</stp>
        <stp>S.CNC</stp>
        <stp>PCB</stp>
        <stp>BaseType=Index,Index=1</stp>
        <stp>Close</stp>
        <stp>Q</stp>
        <stp>0</stp>
        <stp>all</stp>
        <stp/>
        <stp/>
        <stp/>
        <stp>T</stp>
        <tr r="K103" s="1"/>
      </tp>
      <tp>
        <v>-4.5605057194461081</v>
        <stp/>
        <stp>StudyData</stp>
        <stp>S.CNC</stp>
        <stp>PCB</stp>
        <stp>BaseType=Index,Index=1</stp>
        <stp>Close</stp>
        <stp>W</stp>
        <stp>0</stp>
        <stp>all</stp>
        <stp/>
        <stp/>
        <stp/>
        <stp>T</stp>
        <tr r="I103" s="1"/>
      </tp>
      <tp>
        <v>12.818181818181825</v>
        <stp/>
        <stp>StudyData</stp>
        <stp>S.BAC</stp>
        <stp>PCB</stp>
        <stp>BaseType=Index,Index=1</stp>
        <stp>Close</stp>
        <stp>A</stp>
        <stp>0</stp>
        <stp>all</stp>
        <stp/>
        <stp/>
        <stp/>
        <stp>T</stp>
        <tr r="L54" s="1"/>
      </tp>
      <tp>
        <v>8.8978588978588977</v>
        <stp/>
        <stp>StudyData</stp>
        <stp>S.BAC</stp>
        <stp>PCB</stp>
        <stp>BaseType=Index,Index=1</stp>
        <stp>Close</stp>
        <stp>M</stp>
        <stp>0</stp>
        <stp>all</stp>
        <stp/>
        <stp/>
        <stp/>
        <stp>T</stp>
        <tr r="J54" s="1"/>
      </tp>
      <tp>
        <v>1.2730536967520827</v>
        <stp/>
        <stp>StudyData</stp>
        <stp>S.BAC</stp>
        <stp>PCB</stp>
        <stp>BaseType=Index,Index=1</stp>
        <stp>Close</stp>
        <stp>W</stp>
        <stp>0</stp>
        <stp>all</stp>
        <stp/>
        <stp/>
        <stp/>
        <stp>T</stp>
        <tr r="I54" s="1"/>
      </tp>
      <tp>
        <v>8.8978588978588977</v>
        <stp/>
        <stp>StudyData</stp>
        <stp>S.BAC</stp>
        <stp>PCB</stp>
        <stp>BaseType=Index,Index=1</stp>
        <stp>Close</stp>
        <stp>Q</stp>
        <stp>0</stp>
        <stp>all</stp>
        <stp/>
        <stp/>
        <stp/>
        <stp>T</stp>
        <tr r="K54" s="1"/>
      </tp>
      <tp>
        <v>2.745352356247305</v>
        <stp/>
        <stp>StudyData</stp>
        <stp>S.EXC</stp>
        <stp>PCB</stp>
        <stp>BaseType=Index,Index=1</stp>
        <stp>Close</stp>
        <stp>W</stp>
        <stp>0</stp>
        <stp>all</stp>
        <stp/>
        <stp/>
        <stp/>
        <stp>T</stp>
        <tr r="I176" s="1"/>
      </tp>
      <tp>
        <v>1.9519519519519601</v>
        <stp/>
        <stp>StudyData</stp>
        <stp>S.EXC</stp>
        <stp>PCB</stp>
        <stp>BaseType=Index,Index=1</stp>
        <stp>Close</stp>
        <stp>Q</stp>
        <stp>0</stp>
        <stp>all</stp>
        <stp/>
        <stp/>
        <stp/>
        <stp>T</stp>
        <tr r="K176" s="1"/>
      </tp>
      <tp>
        <v>1.9519519519519601</v>
        <stp/>
        <stp>StudyData</stp>
        <stp>S.EXC</stp>
        <stp>PCB</stp>
        <stp>BaseType=Index,Index=1</stp>
        <stp>Close</stp>
        <stp>M</stp>
        <stp>0</stp>
        <stp>all</stp>
        <stp/>
        <stp/>
        <stp/>
        <stp>T</stp>
        <tr r="J176" s="1"/>
      </tp>
      <tp>
        <v>9.038770360174345</v>
        <stp/>
        <stp>StudyData</stp>
        <stp>S.EXC</stp>
        <stp>PCB</stp>
        <stp>BaseType=Index,Index=1</stp>
        <stp>Close</stp>
        <stp>A</stp>
        <stp>0</stp>
        <stp>all</stp>
        <stp/>
        <stp/>
        <stp/>
        <stp>T</stp>
        <tr r="L176" s="1"/>
      </tp>
      <tp>
        <v>4.0654205607476506</v>
        <stp/>
        <stp>StudyData</stp>
        <stp>S.DOC</stp>
        <stp>PCB</stp>
        <stp>BaseType=Index,Index=1</stp>
        <stp>Close</stp>
        <stp>M</stp>
        <stp>0</stp>
        <stp>all</stp>
        <stp/>
        <stp/>
        <stp/>
        <stp>T</stp>
        <tr r="J143" s="1"/>
      </tp>
      <tp>
        <v>38.495024875621873</v>
        <stp/>
        <stp>StudyData</stp>
        <stp>S.DOC</stp>
        <stp>PCB</stp>
        <stp>BaseType=Index,Index=1</stp>
        <stp>Close</stp>
        <stp>A</stp>
        <stp>0</stp>
        <stp>all</stp>
        <stp/>
        <stp/>
        <stp/>
        <stp>T</stp>
        <tr r="L143" s="1"/>
      </tp>
      <tp>
        <v>4.0654205607476506</v>
        <stp/>
        <stp>StudyData</stp>
        <stp>S.DOC</stp>
        <stp>PCB</stp>
        <stp>BaseType=Index,Index=1</stp>
        <stp>Close</stp>
        <stp>Q</stp>
        <stp>0</stp>
        <stp>all</stp>
        <stp/>
        <stp/>
        <stp/>
        <stp>T</stp>
        <tr r="K143" s="1"/>
      </tp>
      <tp>
        <v>-1.0661928031985872</v>
        <stp/>
        <stp>StudyData</stp>
        <stp>S.DOC</stp>
        <stp>PCB</stp>
        <stp>BaseType=Index,Index=1</stp>
        <stp>Close</stp>
        <stp>W</stp>
        <stp>0</stp>
        <stp>all</stp>
        <stp/>
        <stp/>
        <stp/>
        <stp>T</stp>
        <tr r="I143" s="1"/>
      </tp>
      <tp>
        <v>-0.48870373337606104</v>
        <stp/>
        <stp>StudyData</stp>
        <stp>S.GPC</stp>
        <stp>PCB</stp>
        <stp>BaseType=Index,Index=1</stp>
        <stp>Close</stp>
        <stp>W</stp>
        <stp>0</stp>
        <stp>all</stp>
        <stp/>
        <stp/>
        <stp/>
        <stp>T</stp>
        <tr r="I216" s="1"/>
      </tp>
      <tp>
        <v>5.2805560264451641</v>
        <stp/>
        <stp>StudyData</stp>
        <stp>S.GPC</stp>
        <stp>PCB</stp>
        <stp>BaseType=Index,Index=1</stp>
        <stp>Close</stp>
        <stp>Q</stp>
        <stp>0</stp>
        <stp>all</stp>
        <stp/>
        <stp/>
        <stp/>
        <stp>T</stp>
        <tr r="K216" s="1"/>
      </tp>
      <tp>
        <v>1.0165907612231619</v>
        <stp/>
        <stp>StudyData</stp>
        <stp>S.GPC</stp>
        <stp>PCB</stp>
        <stp>BaseType=Index,Index=1</stp>
        <stp>Close</stp>
        <stp>A</stp>
        <stp>0</stp>
        <stp>all</stp>
        <stp/>
        <stp/>
        <stp/>
        <stp>T</stp>
        <tr r="L216" s="1"/>
      </tp>
      <tp>
        <v>5.2805560264451641</v>
        <stp/>
        <stp>StudyData</stp>
        <stp>S.GPC</stp>
        <stp>PCB</stp>
        <stp>BaseType=Index,Index=1</stp>
        <stp>Close</stp>
        <stp>M</stp>
        <stp>0</stp>
        <stp>all</stp>
        <stp/>
        <stp/>
        <stp/>
        <stp>T</stp>
        <tr r="J216" s="1"/>
      </tp>
      <tp t="s">
        <v>SBA COMMUNICATIONS</v>
        <stp/>
        <stp>ContractData</stp>
        <stp>S.SBAC</stp>
        <stp>LongDescription</stp>
        <stp/>
        <stp>T</stp>
        <tr r="B402" s="1"/>
      </tp>
      <tp>
        <v>8940289.6976190992</v>
        <stp/>
        <stp>StudyData</stp>
        <stp>S.PG</stp>
        <stp>MA</stp>
        <stp>InputChoice=Vol,MAType=Sim,Period=21</stp>
        <stp>MA</stp>
        <stp>D</stp>
        <stp>-1</stp>
        <stp>all</stp>
        <stp/>
        <stp/>
        <stp/>
        <stp>T</stp>
        <tr r="N365" s="1"/>
      </tp>
      <tp t="s">
        <v>Starbucks Corp</v>
        <stp/>
        <stp>ContractData</stp>
        <stp>S.SBUX</stp>
        <stp>LongDescription</stp>
        <stp/>
        <stp>T</stp>
        <tr r="B403" s="1"/>
      </tp>
      <tp t="s">
        <v>Charles Schwab Corp</v>
        <stp/>
        <stp>ContractData</stp>
        <stp>S.SCHW</stp>
        <stp>LongDescription</stp>
        <stp/>
        <stp>T</stp>
        <tr r="B404" s="1"/>
      </tp>
      <tp t="s">
        <v>Super Micro Computer</v>
        <stp/>
        <stp>ContractData</stp>
        <stp>S.SMCI</stp>
        <stp>LongDescription</stp>
        <stp/>
        <stp>T</stp>
        <tr r="C4" s="2"/>
        <tr r="B408" s="1"/>
      </tp>
      <tp>
        <v>567406.44145538099</v>
        <stp/>
        <stp>StudyData</stp>
        <stp>S.PH</stp>
        <stp>MA</stp>
        <stp>InputChoice=Vol,MAType=Sim,Period=21</stp>
        <stp>MA</stp>
        <stp>D</stp>
        <stp>-1</stp>
        <stp>all</stp>
        <stp/>
        <stp/>
        <stp/>
        <stp>T</stp>
        <tr r="N367" s="1"/>
      </tp>
      <tp t="s">
        <v>SANDISK CP CMN</v>
        <stp/>
        <stp>ContractData</stp>
        <stp>S.SNDK</stp>
        <stp>LongDescription</stp>
        <stp/>
        <stp>T</stp>
        <tr r="M18" s="2"/>
        <tr r="R4" s="2"/>
        <tr r="H18" s="2"/>
        <tr r="B410" s="1"/>
      </tp>
      <tp t="s">
        <v>SYNOPSYS, INC.</v>
        <stp/>
        <stp>ContractData</stp>
        <stp>S.SNPS</stp>
        <stp>LongDescription</stp>
        <stp/>
        <stp>T</stp>
        <tr r="B411" s="1"/>
      </tp>
      <tp t="s">
        <v>Solventum Corporation</v>
        <stp/>
        <stp>ContractData</stp>
        <stp>S.SOLV</stp>
        <stp>LongDescription</stp>
        <stp/>
        <stp>T</stp>
        <tr r="B413" s="1"/>
      </tp>
      <tp>
        <v>5272428.5160952397</v>
        <stp/>
        <stp>StudyData</stp>
        <stp>S.PM</stp>
        <stp>MA</stp>
        <stp>InputChoice=Vol,MAType=Sim,Period=21</stp>
        <stp>MA</stp>
        <stp>D</stp>
        <stp>-1</stp>
        <stp>all</stp>
        <stp/>
        <stp/>
        <stp/>
        <stp>T</stp>
        <tr r="N372" s="1"/>
      </tp>
      <tp t="s">
        <v>Steel Dynamics Inc</v>
        <stp/>
        <stp>ContractData</stp>
        <stp>S.STLD</stp>
        <stp>LongDescription</stp>
        <stp/>
        <stp>T</stp>
        <tr r="B418" s="1"/>
      </tp>
      <tp t="s">
        <v>SKYWORKS SOLUTIONS##</v>
        <stp/>
        <stp>ContractData</stp>
        <stp>S.SWKS</stp>
        <stp>LongDescription</stp>
        <stp/>
        <stp>T</stp>
        <tr r="B424" s="1"/>
      </tp>
      <tp t="s">
        <v>S&amp;P Global Inc.</v>
        <stp/>
        <stp>ContractData</stp>
        <stp>S.SPGI</stp>
        <stp>LongDescription</stp>
        <stp/>
        <stp>T</stp>
        <tr r="B415" s="1"/>
      </tp>
      <tp>
        <v>153.06476190480001</v>
        <stp/>
        <stp>StudyData</stp>
        <stp>S.TJX</stp>
        <stp>MA</stp>
        <stp>InputChoice=Close,MAType=Sim,Period=21</stp>
        <stp>MA</stp>
        <stp>D</stp>
        <stp/>
        <stp>all</stp>
        <stp/>
        <stp/>
        <stp/>
        <stp>T</stp>
        <tr r="P437" s="1"/>
      </tp>
      <tp>
        <v>113.43</v>
        <stp/>
        <stp>StudyData</stp>
        <stp>S.SJM</stp>
        <stp>MA</stp>
        <stp>InputChoice=Close,MAType=Sim,Period=21</stp>
        <stp>MA</stp>
        <stp>D</stp>
        <stp/>
        <stp>all</stp>
        <stp/>
        <stp/>
        <stp/>
        <stp>T</stp>
        <tr r="P406" s="1"/>
      </tp>
      <tp>
        <v>163.86142857140001</v>
        <stp/>
        <stp>StudyData</stp>
        <stp>S.RJF</stp>
        <stp>MA</stp>
        <stp>InputChoice=Close,MAType=Sim,Period=21</stp>
        <stp>MA</stp>
        <stp>D</stp>
        <stp/>
        <stp>all</stp>
        <stp/>
        <stp/>
        <stp/>
        <stp>T</stp>
        <tr r="P392" s="1"/>
      </tp>
      <tp>
        <v>246.0757142857</v>
        <stp/>
        <stp>StudyData</stp>
        <stp>S.AJG</stp>
        <stp>MA</stp>
        <stp>InputChoice=Close,MAType=Sim,Period=21</stp>
        <stp>MA</stp>
        <stp>D</stp>
        <stp/>
        <stp>all</stp>
        <stp/>
        <stp/>
        <stp/>
        <stp>T</stp>
        <tr r="P20" s="1"/>
      </tp>
      <tp>
        <v>12.755431275543128</v>
        <stp/>
        <stp>StudyData</stp>
        <stp>S.SLB</stp>
        <stp>PCB</stp>
        <stp>BaseType=Index,Index=1</stp>
        <stp>Close</stp>
        <stp>M</stp>
        <stp>0</stp>
        <stp>all</stp>
        <stp/>
        <stp/>
        <stp/>
        <stp>T</stp>
        <tr r="J407" s="1"/>
      </tp>
      <tp>
        <v>36.581552892131313</v>
        <stp/>
        <stp>StudyData</stp>
        <stp>S.SLB</stp>
        <stp>PCB</stp>
        <stp>BaseType=Index,Index=1</stp>
        <stp>Close</stp>
        <stp>A</stp>
        <stp>0</stp>
        <stp>all</stp>
        <stp/>
        <stp/>
        <stp/>
        <stp>T</stp>
        <tr r="L407" s="1"/>
      </tp>
      <tp>
        <v>12.755431275543128</v>
        <stp/>
        <stp>StudyData</stp>
        <stp>S.SLB</stp>
        <stp>PCB</stp>
        <stp>BaseType=Index,Index=1</stp>
        <stp>Close</stp>
        <stp>Q</stp>
        <stp>0</stp>
        <stp>all</stp>
        <stp/>
        <stp/>
        <stp/>
        <stp>T</stp>
        <tr r="K407" s="1"/>
      </tp>
      <tp>
        <v>11.555650138327302</v>
        <stp/>
        <stp>StudyData</stp>
        <stp>S.SLB</stp>
        <stp>PCB</stp>
        <stp>BaseType=Index,Index=1</stp>
        <stp>Close</stp>
        <stp>W</stp>
        <stp>0</stp>
        <stp>all</stp>
        <stp/>
        <stp/>
        <stp/>
        <stp>T</stp>
        <tr r="I407" s="1"/>
      </tp>
      <tp>
        <v>1.3145391194171656</v>
        <stp/>
        <stp>StudyData</stp>
        <stp>S.USB</stp>
        <stp>PCB</stp>
        <stp>BaseType=Index,Index=1</stp>
        <stp>Close</stp>
        <stp>W</stp>
        <stp>0</stp>
        <stp>all</stp>
        <stp/>
        <stp/>
        <stp/>
        <stp>T</stp>
        <tr r="I465" s="1"/>
      </tp>
      <tp>
        <v>5.910596026490067</v>
        <stp/>
        <stp>StudyData</stp>
        <stp>S.USB</stp>
        <stp>PCB</stp>
        <stp>BaseType=Index,Index=1</stp>
        <stp>Close</stp>
        <stp>Q</stp>
        <stp>0</stp>
        <stp>all</stp>
        <stp/>
        <stp/>
        <stp/>
        <stp>T</stp>
        <tr r="K465" s="1"/>
      </tp>
      <tp>
        <v>19.883808095952023</v>
        <stp/>
        <stp>StudyData</stp>
        <stp>S.USB</stp>
        <stp>PCB</stp>
        <stp>BaseType=Index,Index=1</stp>
        <stp>Close</stp>
        <stp>A</stp>
        <stp>0</stp>
        <stp>all</stp>
        <stp/>
        <stp/>
        <stp/>
        <stp>T</stp>
        <tr r="L465" s="1"/>
      </tp>
      <tp>
        <v>5.910596026490067</v>
        <stp/>
        <stp>StudyData</stp>
        <stp>S.USB</stp>
        <stp>PCB</stp>
        <stp>BaseType=Index,Index=1</stp>
        <stp>Close</stp>
        <stp>M</stp>
        <stp>0</stp>
        <stp>all</stp>
        <stp/>
        <stp/>
        <stp/>
        <stp>T</stp>
        <tr r="J465" s="1"/>
      </tp>
      <tp>
        <v>5.3763440860215166</v>
        <stp/>
        <stp>StudyData</stp>
        <stp>S.WRB</stp>
        <stp>PCB</stp>
        <stp>BaseType=Index,Index=1</stp>
        <stp>Close</stp>
        <stp>W</stp>
        <stp>0</stp>
        <stp>all</stp>
        <stp/>
        <stp/>
        <stp/>
        <stp>T</stp>
        <tr r="I491" s="1"/>
      </tp>
      <tp>
        <v>6.9899333616900714</v>
        <stp/>
        <stp>StudyData</stp>
        <stp>S.WRB</stp>
        <stp>PCB</stp>
        <stp>BaseType=Index,Index=1</stp>
        <stp>Close</stp>
        <stp>Q</stp>
        <stp>0</stp>
        <stp>all</stp>
        <stp/>
        <stp/>
        <stp/>
        <stp>T</stp>
        <tr r="K491" s="1"/>
      </tp>
      <tp>
        <v>41.719372218318099</v>
        <stp/>
        <stp>StudyData</stp>
        <stp>S.WAB</stp>
        <stp>PCB</stp>
        <stp>BaseType=Index,Index=1</stp>
        <stp>Close</stp>
        <stp>A</stp>
        <stp>0</stp>
        <stp>all</stp>
        <stp/>
        <stp/>
        <stp/>
        <stp>T</stp>
        <tr r="L480" s="1"/>
      </tp>
      <tp>
        <v>-0.4573580844767331</v>
        <stp/>
        <stp>StudyData</stp>
        <stp>S.WMB</stp>
        <stp>PCB</stp>
        <stp>BaseType=Index,Index=1</stp>
        <stp>Close</stp>
        <stp>M</stp>
        <stp>0</stp>
        <stp>all</stp>
        <stp/>
        <stp/>
        <stp/>
        <stp>T</stp>
        <tr r="J489" s="1"/>
      </tp>
      <tp>
        <v>12.203264094955481</v>
        <stp/>
        <stp>StudyData</stp>
        <stp>S.WAB</stp>
        <stp>PCB</stp>
        <stp>BaseType=Index,Index=1</stp>
        <stp>Close</stp>
        <stp>M</stp>
        <stp>0</stp>
        <stp>all</stp>
        <stp/>
        <stp/>
        <stp/>
        <stp>T</stp>
        <tr r="J480" s="1"/>
      </tp>
      <tp>
        <v>23.107636000665448</v>
        <stp/>
        <stp>StudyData</stp>
        <stp>S.WMB</stp>
        <stp>PCB</stp>
        <stp>BaseType=Index,Index=1</stp>
        <stp>Close</stp>
        <stp>A</stp>
        <stp>0</stp>
        <stp>all</stp>
        <stp/>
        <stp/>
        <stp/>
        <stp>T</stp>
        <tr r="L489" s="1"/>
      </tp>
      <tp>
        <v>15.422771672771679</v>
        <stp/>
        <stp>StudyData</stp>
        <stp>S.WAB</stp>
        <stp>PCB</stp>
        <stp>BaseType=Index,Index=1</stp>
        <stp>Close</stp>
        <stp>W</stp>
        <stp>0</stp>
        <stp>all</stp>
        <stp/>
        <stp/>
        <stp/>
        <stp>T</stp>
        <tr r="I480" s="1"/>
      </tp>
      <tp>
        <v>7.6155162578437015</v>
        <stp/>
        <stp>StudyData</stp>
        <stp>S.WRB</stp>
        <stp>PCB</stp>
        <stp>BaseType=Index,Index=1</stp>
        <stp>Close</stp>
        <stp>A</stp>
        <stp>0</stp>
        <stp>all</stp>
        <stp/>
        <stp/>
        <stp/>
        <stp>T</stp>
        <tr r="L491" s="1"/>
      </tp>
      <tp>
        <v>12.203264094955481</v>
        <stp/>
        <stp>StudyData</stp>
        <stp>S.WAB</stp>
        <stp>PCB</stp>
        <stp>BaseType=Index,Index=1</stp>
        <stp>Close</stp>
        <stp>Q</stp>
        <stp>0</stp>
        <stp>all</stp>
        <stp/>
        <stp/>
        <stp/>
        <stp>T</stp>
        <tr r="K480" s="1"/>
      </tp>
      <tp>
        <v>6.9899333616900714</v>
        <stp/>
        <stp>StudyData</stp>
        <stp>S.WRB</stp>
        <stp>PCB</stp>
        <stp>BaseType=Index,Index=1</stp>
        <stp>Close</stp>
        <stp>M</stp>
        <stp>0</stp>
        <stp>all</stp>
        <stp/>
        <stp/>
        <stp/>
        <stp>T</stp>
        <tr r="J491" s="1"/>
      </tp>
      <tp>
        <v>-0.4573580844767331</v>
        <stp/>
        <stp>StudyData</stp>
        <stp>S.WMB</stp>
        <stp>PCB</stp>
        <stp>BaseType=Index,Index=1</stp>
        <stp>Close</stp>
        <stp>Q</stp>
        <stp>0</stp>
        <stp>all</stp>
        <stp/>
        <stp/>
        <stp/>
        <stp>T</stp>
        <tr r="K489" s="1"/>
      </tp>
      <tp>
        <v>0.84491687108204494</v>
        <stp/>
        <stp>StudyData</stp>
        <stp>S.WMB</stp>
        <stp>PCB</stp>
        <stp>BaseType=Index,Index=1</stp>
        <stp>Close</stp>
        <stp>W</stp>
        <stp>0</stp>
        <stp>all</stp>
        <stp/>
        <stp/>
        <stp/>
        <stp>T</stp>
        <tr r="I489" s="1"/>
      </tp>
      <tp>
        <v>-6.3769700282402461E-2</v>
        <stp/>
        <stp>StudyData</stp>
        <stp>S.KMB</stp>
        <stp>PCB</stp>
        <stp>BaseType=Index,Index=1</stp>
        <stp>Close</stp>
        <stp>M</stp>
        <stp>0</stp>
        <stp>all</stp>
        <stp/>
        <stp/>
        <stp/>
        <stp>T</stp>
        <tr r="J273" s="1"/>
      </tp>
      <tp>
        <v>8.7322826841114107</v>
        <stp/>
        <stp>StudyData</stp>
        <stp>S.KMB</stp>
        <stp>PCB</stp>
        <stp>BaseType=Index,Index=1</stp>
        <stp>Close</stp>
        <stp>A</stp>
        <stp>0</stp>
        <stp>all</stp>
        <stp/>
        <stp/>
        <stp/>
        <stp>T</stp>
        <tr r="L273" s="1"/>
      </tp>
      <tp>
        <v>-6.3769700282402461E-2</v>
        <stp/>
        <stp>StudyData</stp>
        <stp>S.KMB</stp>
        <stp>PCB</stp>
        <stp>BaseType=Index,Index=1</stp>
        <stp>Close</stp>
        <stp>Q</stp>
        <stp>0</stp>
        <stp>all</stp>
        <stp/>
        <stp/>
        <stp/>
        <stp>T</stp>
        <tr r="K273" s="1"/>
      </tp>
      <tp>
        <v>1.2459621596677382</v>
        <stp/>
        <stp>StudyData</stp>
        <stp>S.KMB</stp>
        <stp>PCB</stp>
        <stp>BaseType=Index,Index=1</stp>
        <stp>Close</stp>
        <stp>W</stp>
        <stp>0</stp>
        <stp>all</stp>
        <stp/>
        <stp/>
        <stp/>
        <stp>T</stp>
        <tr r="I273" s="1"/>
      </tp>
      <tp>
        <v>4.8695432965001491</v>
        <stp/>
        <stp>StudyData</stp>
        <stp>S.MTB</stp>
        <stp>PCB</stp>
        <stp>BaseType=Index,Index=1</stp>
        <stp>Close</stp>
        <stp>Q</stp>
        <stp>0</stp>
        <stp>all</stp>
        <stp/>
        <stp/>
        <stp/>
        <stp>T</stp>
        <tr r="K325" s="1"/>
      </tp>
      <tp>
        <v>0.14443909484833303</v>
        <stp/>
        <stp>StudyData</stp>
        <stp>S.MTB</stp>
        <stp>PCB</stp>
        <stp>BaseType=Index,Index=1</stp>
        <stp>Close</stp>
        <stp>W</stp>
        <stp>0</stp>
        <stp>all</stp>
        <stp/>
        <stp/>
        <stp/>
        <stp>T</stp>
        <tr r="I325" s="1"/>
      </tp>
      <tp>
        <v>23.883263847528276</v>
        <stp/>
        <stp>StudyData</stp>
        <stp>S.MTB</stp>
        <stp>PCB</stp>
        <stp>BaseType=Index,Index=1</stp>
        <stp>Close</stp>
        <stp>A</stp>
        <stp>0</stp>
        <stp>all</stp>
        <stp/>
        <stp/>
        <stp/>
        <stp>T</stp>
        <tr r="L325" s="1"/>
      </tp>
      <tp>
        <v>4.8695432965001491</v>
        <stp/>
        <stp>StudyData</stp>
        <stp>S.MTB</stp>
        <stp>PCB</stp>
        <stp>BaseType=Index,Index=1</stp>
        <stp>Close</stp>
        <stp>M</stp>
        <stp>0</stp>
        <stp>all</stp>
        <stp/>
        <stp/>
        <stp/>
        <stp>T</stp>
        <tr r="J325" s="1"/>
      </tp>
      <tp>
        <v>1.9435524759168474</v>
        <stp/>
        <stp>StudyData</stp>
        <stp>S.LYB</stp>
        <stp>PCB</stp>
        <stp>BaseType=Index,Index=1</stp>
        <stp>Close</stp>
        <stp>W</stp>
        <stp>0</stp>
        <stp>all</stp>
        <stp/>
        <stp/>
        <stp/>
        <stp>T</stp>
        <tr r="I294" s="1"/>
      </tp>
      <tp>
        <v>14.567901234567904</v>
        <stp/>
        <stp>StudyData</stp>
        <stp>S.LYB</stp>
        <stp>PCB</stp>
        <stp>BaseType=Index,Index=1</stp>
        <stp>Close</stp>
        <stp>Q</stp>
        <stp>0</stp>
        <stp>all</stp>
        <stp/>
        <stp/>
        <stp/>
        <stp>T</stp>
        <tr r="K294" s="1"/>
      </tp>
      <tp>
        <v>14.567901234567904</v>
        <stp/>
        <stp>StudyData</stp>
        <stp>S.LYB</stp>
        <stp>PCB</stp>
        <stp>BaseType=Index,Index=1</stp>
        <stp>Close</stp>
        <stp>M</stp>
        <stp>0</stp>
        <stp>all</stp>
        <stp/>
        <stp/>
        <stp/>
        <stp>T</stp>
        <tr r="J294" s="1"/>
      </tp>
      <tp>
        <v>39.307159353348716</v>
        <stp/>
        <stp>StudyData</stp>
        <stp>S.LYB</stp>
        <stp>PCB</stp>
        <stp>BaseType=Index,Index=1</stp>
        <stp>Close</stp>
        <stp>A</stp>
        <stp>0</stp>
        <stp>all</stp>
        <stp/>
        <stp/>
        <stp/>
        <stp>T</stp>
        <tr r="L294" s="1"/>
      </tp>
      <tp>
        <v>0.48757220838413057</v>
        <stp/>
        <stp>StudyData</stp>
        <stp>S.AVB</stp>
        <stp>PCB</stp>
        <stp>BaseType=Index,Index=1</stp>
        <stp>Close</stp>
        <stp>Q</stp>
        <stp>0</stp>
        <stp>all</stp>
        <stp/>
        <stp/>
        <stp/>
        <stp>T</stp>
        <tr r="K46" s="1"/>
      </tp>
      <tp>
        <v>-14.944827075464705</v>
        <stp/>
        <stp>StudyData</stp>
        <stp>S.ALB</stp>
        <stp>PCB</stp>
        <stp>BaseType=Index,Index=1</stp>
        <stp>Close</stp>
        <stp>M</stp>
        <stp>0</stp>
        <stp>all</stp>
        <stp/>
        <stp/>
        <stp/>
        <stp>T</stp>
        <tr r="J22" s="1"/>
      </tp>
      <tp>
        <v>-1.5166467563496533</v>
        <stp/>
        <stp>StudyData</stp>
        <stp>S.AVB</stp>
        <stp>PCB</stp>
        <stp>BaseType=Index,Index=1</stp>
        <stp>Close</stp>
        <stp>W</stp>
        <stp>0</stp>
        <stp>all</stp>
        <stp/>
        <stp/>
        <stp/>
        <stp>T</stp>
        <tr r="I46" s="1"/>
      </tp>
      <tp>
        <v>-18.79949095022624</v>
        <stp/>
        <stp>StudyData</stp>
        <stp>S.ALB</stp>
        <stp>PCB</stp>
        <stp>BaseType=Index,Index=1</stp>
        <stp>Close</stp>
        <stp>A</stp>
        <stp>0</stp>
        <stp>all</stp>
        <stp/>
        <stp/>
        <stp/>
        <stp>T</stp>
        <tr r="L22" s="1"/>
      </tp>
      <tp>
        <v>4.5777949368484974</v>
        <stp/>
        <stp>StudyData</stp>
        <stp>S.AVB</stp>
        <stp>PCB</stp>
        <stp>BaseType=Index,Index=1</stp>
        <stp>Close</stp>
        <stp>A</stp>
        <stp>0</stp>
        <stp>all</stp>
        <stp/>
        <stp/>
        <stp/>
        <stp>T</stp>
        <tr r="L46" s="1"/>
      </tp>
      <tp>
        <v>-14.944827075464705</v>
        <stp/>
        <stp>StudyData</stp>
        <stp>S.ALB</stp>
        <stp>PCB</stp>
        <stp>BaseType=Index,Index=1</stp>
        <stp>Close</stp>
        <stp>Q</stp>
        <stp>0</stp>
        <stp>all</stp>
        <stp/>
        <stp/>
        <stp/>
        <stp>T</stp>
        <tr r="K22" s="1"/>
      </tp>
      <tp>
        <v>-4.9097532704090012</v>
        <stp/>
        <stp>StudyData</stp>
        <stp>S.ALB</stp>
        <stp>PCB</stp>
        <stp>BaseType=Index,Index=1</stp>
        <stp>Close</stp>
        <stp>W</stp>
        <stp>0</stp>
        <stp>all</stp>
        <stp/>
        <stp/>
        <stp/>
        <stp>T</stp>
        <tr r="I22" s="1"/>
      </tp>
      <tp>
        <v>0.48757220838413057</v>
        <stp/>
        <stp>StudyData</stp>
        <stp>S.AVB</stp>
        <stp>PCB</stp>
        <stp>BaseType=Index,Index=1</stp>
        <stp>Close</stp>
        <stp>M</stp>
        <stp>0</stp>
        <stp>all</stp>
        <stp/>
        <stp/>
        <stp/>
        <stp>T</stp>
        <tr r="J46" s="1"/>
      </tp>
      <tp>
        <v>7.674597083652944E-2</v>
        <stp/>
        <stp>StudyData</stp>
        <stp>S.BFB</stp>
        <stp>PCB</stp>
        <stp>BaseType=Index,Index=1</stp>
        <stp>Close</stp>
        <stp>A</stp>
        <stp>0</stp>
        <stp>all</stp>
        <stp/>
        <stp/>
        <stp/>
        <stp>T</stp>
        <tr r="L60" s="1"/>
      </tp>
      <tp>
        <v>-2.1388367729831153</v>
        <stp/>
        <stp>StudyData</stp>
        <stp>S.BFB</stp>
        <stp>PCB</stp>
        <stp>BaseType=Index,Index=1</stp>
        <stp>Close</stp>
        <stp>M</stp>
        <stp>0</stp>
        <stp>all</stp>
        <stp/>
        <stp/>
        <stp/>
        <stp>T</stp>
        <tr r="J60" s="1"/>
      </tp>
      <tp>
        <v>-2.1388367729831153</v>
        <stp/>
        <stp>StudyData</stp>
        <stp>S.BFB</stp>
        <stp>PCB</stp>
        <stp>BaseType=Index,Index=1</stp>
        <stp>Close</stp>
        <stp>Q</stp>
        <stp>0</stp>
        <stp>all</stp>
        <stp/>
        <stp/>
        <stp/>
        <stp>T</stp>
        <tr r="K60" s="1"/>
      </tp>
      <tp>
        <v>1.9546520719311962</v>
        <stp/>
        <stp>StudyData</stp>
        <stp>S.BFB</stp>
        <stp>PCB</stp>
        <stp>BaseType=Index,Index=1</stp>
        <stp>Close</stp>
        <stp>W</stp>
        <stp>0</stp>
        <stp>all</stp>
        <stp/>
        <stp/>
        <stp/>
        <stp>T</stp>
        <tr r="I60" s="1"/>
      </tp>
      <tp t="s">
        <v>REGENERON PHARMACEUT</v>
        <stp/>
        <stp>ContractData</stp>
        <stp>S.REGN</stp>
        <stp>LongDescription</stp>
        <stp/>
        <stp>T</stp>
        <tr r="B390" s="1"/>
      </tp>
      <tp t="s">
        <v>ROSS STORES, INC.</v>
        <stp/>
        <stp>ContractData</stp>
        <stp>S.ROST</stp>
        <stp>LongDescription</stp>
        <stp/>
        <stp>T</stp>
        <tr r="B398" s="1"/>
      </tp>
      <tp t="s">
        <v>Revvity Inc.</v>
        <stp/>
        <stp>ContractData</stp>
        <stp>S.RVTY</stp>
        <stp>LongDescription</stp>
        <stp/>
        <stp>T</stp>
        <tr r="B401" s="1"/>
      </tp>
      <tp>
        <v>95.772380952399999</v>
        <stp/>
        <stp>StudyData</stp>
        <stp>S.KKR</stp>
        <stp>MA</stp>
        <stp>InputChoice=Close,MAType=Sim,Period=21</stp>
        <stp>MA</stp>
        <stp>D</stp>
        <stp/>
        <stp>all</stp>
        <stp/>
        <stp/>
        <stp/>
        <stp>T</stp>
        <tr r="P271" s="1"/>
      </tp>
      <tp>
        <v>56.124285714300001</v>
        <stp/>
        <stp>StudyData</stp>
        <stp>S.BKR</stp>
        <stp>MA</stp>
        <stp>InputChoice=Close,MAType=Sim,Period=21</stp>
        <stp>MA</stp>
        <stp>D</stp>
        <stp/>
        <stp>all</stp>
        <stp/>
        <stp/>
        <stp/>
        <stp>T</stp>
        <tr r="P64" s="1"/>
      </tp>
      <tp>
        <v>190.8642857143</v>
        <stp/>
        <stp>StudyData</stp>
        <stp>S.TKO</stp>
        <stp>MA</stp>
        <stp>InputChoice=Close,MAType=Sim,Period=21</stp>
        <stp>MA</stp>
        <stp>D</stp>
        <stp/>
        <stp>all</stp>
        <stp/>
        <stp/>
        <stp/>
        <stp>T</stp>
        <tr r="P438" s="1"/>
      </tp>
      <tp>
        <v>51.746666666700001</v>
        <stp/>
        <stp>StudyData</stp>
        <stp>S.MKC</stp>
        <stp>MA</stp>
        <stp>InputChoice=Close,MAType=Sim,Period=21</stp>
        <stp>MA</stp>
        <stp>D</stp>
        <stp/>
        <stp>all</stp>
        <stp/>
        <stp/>
        <stp/>
        <stp>T</stp>
        <tr r="P309" s="1"/>
      </tp>
      <tp>
        <v>233.37714285710001</v>
        <stp/>
        <stp>StudyData</stp>
        <stp>S.PKG</stp>
        <stp>MA</stp>
        <stp>InputChoice=Close,MAType=Sim,Period=21</stp>
        <stp>MA</stp>
        <stp>D</stp>
        <stp/>
        <stp>all</stp>
        <stp/>
        <stp/>
        <stp/>
        <stp>T</stp>
        <tr r="P369" s="1"/>
      </tp>
      <tp>
        <v>90.5628571429</v>
        <stp/>
        <stp>StudyData</stp>
        <stp>S.OKE</stp>
        <stp>MA</stp>
        <stp>InputChoice=Close,MAType=Sim,Period=21</stp>
        <stp>MA</stp>
        <stp>D</stp>
        <stp/>
        <stp>all</stp>
        <stp/>
        <stp/>
        <stp/>
        <stp>T</stp>
        <tr r="P350" s="1"/>
      </tp>
      <tp>
        <v>42.712857142899999</v>
        <stp/>
        <stp>StudyData</stp>
        <stp>S.NKE</stp>
        <stp>MA</stp>
        <stp>InputChoice=Close,MAType=Sim,Period=21</stp>
        <stp>MA</stp>
        <stp>D</stp>
        <stp/>
        <stp>all</stp>
        <stp/>
        <stp/>
        <stp/>
        <stp>T</stp>
        <tr r="P335" s="1"/>
      </tp>
      <tp>
        <v>1.3960508112187138</v>
        <stp/>
        <stp>StudyData</stp>
        <stp>S.PSA</stp>
        <stp>PCB</stp>
        <stp>BaseType=Index,Index=1</stp>
        <stp>Close</stp>
        <stp>W</stp>
        <stp>0</stp>
        <stp>all</stp>
        <stp/>
        <stp/>
        <stp/>
        <stp>T</stp>
        <tr r="I380" s="1"/>
      </tp>
      <tp>
        <v>1.3100436681222758</v>
        <stp/>
        <stp>StudyData</stp>
        <stp>S.PSA</stp>
        <stp>PCB</stp>
        <stp>BaseType=Index,Index=1</stp>
        <stp>Close</stp>
        <stp>Q</stp>
        <stp>0</stp>
        <stp>all</stp>
        <stp/>
        <stp/>
        <stp/>
        <stp>T</stp>
        <tr r="K380" s="1"/>
      </tp>
      <tp>
        <v>24.26974951830444</v>
        <stp/>
        <stp>StudyData</stp>
        <stp>S.PSA</stp>
        <stp>PCB</stp>
        <stp>BaseType=Index,Index=1</stp>
        <stp>Close</stp>
        <stp>A</stp>
        <stp>0</stp>
        <stp>all</stp>
        <stp/>
        <stp/>
        <stp/>
        <stp>T</stp>
        <tr r="L380" s="1"/>
      </tp>
      <tp>
        <v>1.3100436681222758</v>
        <stp/>
        <stp>StudyData</stp>
        <stp>S.PSA</stp>
        <stp>PCB</stp>
        <stp>BaseType=Index,Index=1</stp>
        <stp>Close</stp>
        <stp>M</stp>
        <stp>0</stp>
        <stp>all</stp>
        <stp/>
        <stp/>
        <stp/>
        <stp>T</stp>
        <tr r="J380" s="1"/>
      </tp>
      <tp>
        <v>0.4274353876739489</v>
        <stp/>
        <stp>StudyData</stp>
        <stp>S.SNA</stp>
        <stp>PCB</stp>
        <stp>BaseType=Index,Index=1</stp>
        <stp>Close</stp>
        <stp>M</stp>
        <stp>0</stp>
        <stp>all</stp>
        <stp/>
        <stp/>
        <stp/>
        <stp>T</stp>
        <tr r="J409" s="1"/>
      </tp>
      <tp>
        <v>17.272199651770162</v>
        <stp/>
        <stp>StudyData</stp>
        <stp>S.SNA</stp>
        <stp>PCB</stp>
        <stp>BaseType=Index,Index=1</stp>
        <stp>Close</stp>
        <stp>A</stp>
        <stp>0</stp>
        <stp>all</stp>
        <stp/>
        <stp/>
        <stp/>
        <stp>T</stp>
        <tr r="L409" s="1"/>
      </tp>
      <tp>
        <v>0.4274353876739489</v>
        <stp/>
        <stp>StudyData</stp>
        <stp>S.SNA</stp>
        <stp>PCB</stp>
        <stp>BaseType=Index,Index=1</stp>
        <stp>Close</stp>
        <stp>Q</stp>
        <stp>0</stp>
        <stp>all</stp>
        <stp/>
        <stp/>
        <stp/>
        <stp>T</stp>
        <tr r="K409" s="1"/>
      </tp>
      <tp>
        <v>-1.6715735176038358</v>
        <stp/>
        <stp>StudyData</stp>
        <stp>S.SNA</stp>
        <stp>PCB</stp>
        <stp>BaseType=Index,Index=1</stp>
        <stp>Close</stp>
        <stp>W</stp>
        <stp>0</stp>
        <stp>all</stp>
        <stp/>
        <stp/>
        <stp/>
        <stp>T</stp>
        <tr r="I409" s="1"/>
      </tp>
      <tp>
        <v>-18.136057918862189</v>
        <stp/>
        <stp>StudyData</stp>
        <stp>S.HCA</stp>
        <stp>PCB</stp>
        <stp>BaseType=Index,Index=1</stp>
        <stp>Close</stp>
        <stp>A</stp>
        <stp>0</stp>
        <stp>all</stp>
        <stp/>
        <stp/>
        <stp/>
        <stp>T</stp>
        <tr r="L224" s="1"/>
      </tp>
      <tp>
        <v>-1.9749160019492646</v>
        <stp/>
        <stp>StudyData</stp>
        <stp>S.HCA</stp>
        <stp>PCB</stp>
        <stp>BaseType=Index,Index=1</stp>
        <stp>Close</stp>
        <stp>M</stp>
        <stp>0</stp>
        <stp>all</stp>
        <stp/>
        <stp/>
        <stp/>
        <stp>T</stp>
        <tr r="J224" s="1"/>
      </tp>
      <tp>
        <v>2.9662158521472035</v>
        <stp/>
        <stp>StudyData</stp>
        <stp>S.HCA</stp>
        <stp>PCB</stp>
        <stp>BaseType=Index,Index=1</stp>
        <stp>Close</stp>
        <stp>W</stp>
        <stp>0</stp>
        <stp>all</stp>
        <stp/>
        <stp/>
        <stp/>
        <stp>T</stp>
        <tr r="I224" s="1"/>
      </tp>
      <tp>
        <v>-1.9749160019492646</v>
        <stp/>
        <stp>StudyData</stp>
        <stp>S.HCA</stp>
        <stp>PCB</stp>
        <stp>BaseType=Index,Index=1</stp>
        <stp>Close</stp>
        <stp>Q</stp>
        <stp>0</stp>
        <stp>all</stp>
        <stp/>
        <stp/>
        <stp/>
        <stp>T</stp>
        <tr r="K224" s="1"/>
      </tp>
      <tp>
        <v>-3.6210496004607307</v>
        <stp/>
        <stp>StudyData</stp>
        <stp>S.MAA</stp>
        <stp>PCB</stp>
        <stp>BaseType=Index,Index=1</stp>
        <stp>Close</stp>
        <stp>A</stp>
        <stp>0</stp>
        <stp>all</stp>
        <stp/>
        <stp/>
        <stp/>
        <stp>T</stp>
        <tr r="L297" s="1"/>
      </tp>
      <tp>
        <v>-3.6418597955952228</v>
        <stp/>
        <stp>StudyData</stp>
        <stp>S.MAA</stp>
        <stp>PCB</stp>
        <stp>BaseType=Index,Index=1</stp>
        <stp>Close</stp>
        <stp>M</stp>
        <stp>0</stp>
        <stp>all</stp>
        <stp/>
        <stp/>
        <stp/>
        <stp>T</stp>
        <tr r="J297" s="1"/>
      </tp>
      <tp>
        <v>0.6919374247894009</v>
        <stp/>
        <stp>StudyData</stp>
        <stp>S.MAA</stp>
        <stp>PCB</stp>
        <stp>BaseType=Index,Index=1</stp>
        <stp>Close</stp>
        <stp>W</stp>
        <stp>0</stp>
        <stp>all</stp>
        <stp/>
        <stp/>
        <stp/>
        <stp>T</stp>
        <tr r="I297" s="1"/>
      </tp>
      <tp>
        <v>-3.6418597955952228</v>
        <stp/>
        <stp>StudyData</stp>
        <stp>S.MAA</stp>
        <stp>PCB</stp>
        <stp>BaseType=Index,Index=1</stp>
        <stp>Close</stp>
        <stp>Q</stp>
        <stp>0</stp>
        <stp>all</stp>
        <stp/>
        <stp/>
        <stp/>
        <stp>T</stp>
        <tr r="K297" s="1"/>
      </tp>
      <tp>
        <v>2.6405451448040878</v>
        <stp/>
        <stp>StudyData</stp>
        <stp>S.APA</stp>
        <stp>PCB</stp>
        <stp>BaseType=Index,Index=1</stp>
        <stp>Close</stp>
        <stp>W</stp>
        <stp>0</stp>
        <stp>all</stp>
        <stp/>
        <stp/>
        <stp/>
        <stp>T</stp>
        <tr r="I37" s="1"/>
      </tp>
      <tp>
        <v>10.991710162726429</v>
        <stp/>
        <stp>StudyData</stp>
        <stp>S.APA</stp>
        <stp>PCB</stp>
        <stp>BaseType=Index,Index=1</stp>
        <stp>Close</stp>
        <stp>Q</stp>
        <stp>0</stp>
        <stp>all</stp>
        <stp/>
        <stp/>
        <stp/>
        <stp>T</stp>
        <tr r="K37" s="1"/>
      </tp>
      <tp>
        <v>47.792313982011436</v>
        <stp/>
        <stp>StudyData</stp>
        <stp>S.APA</stp>
        <stp>PCB</stp>
        <stp>BaseType=Index,Index=1</stp>
        <stp>Close</stp>
        <stp>A</stp>
        <stp>0</stp>
        <stp>all</stp>
        <stp/>
        <stp/>
        <stp/>
        <stp>T</stp>
        <tr r="L37" s="1"/>
      </tp>
      <tp>
        <v>10.991710162726429</v>
        <stp/>
        <stp>StudyData</stp>
        <stp>S.APA</stp>
        <stp>PCB</stp>
        <stp>BaseType=Index,Index=1</stp>
        <stp>Close</stp>
        <stp>M</stp>
        <stp>0</stp>
        <stp>all</stp>
        <stp/>
        <stp/>
        <stp/>
        <stp>T</stp>
        <tr r="J37" s="1"/>
      </tp>
      <tp>
        <v>5.8252427184465922</v>
        <stp/>
        <stp>StudyData</stp>
        <stp>S.DVA</stp>
        <stp>PCB</stp>
        <stp>BaseType=Index,Index=1</stp>
        <stp>Close</stp>
        <stp>Q</stp>
        <stp>0</stp>
        <stp>all</stp>
        <stp/>
        <stp/>
        <stp/>
        <stp>T</stp>
        <tr r="K150" s="1"/>
      </tp>
      <tp>
        <v>-0.6456513482719336</v>
        <stp/>
        <stp>StudyData</stp>
        <stp>S.DVA</stp>
        <stp>PCB</stp>
        <stp>BaseType=Index,Index=1</stp>
        <stp>Close</stp>
        <stp>W</stp>
        <stp>0</stp>
        <stp>all</stp>
        <stp/>
        <stp/>
        <stp/>
        <stp>T</stp>
        <tr r="I150" s="1"/>
      </tp>
      <tp>
        <v>107.23527858463163</v>
        <stp/>
        <stp>StudyData</stp>
        <stp>S.DVA</stp>
        <stp>PCB</stp>
        <stp>BaseType=Index,Index=1</stp>
        <stp>Close</stp>
        <stp>A</stp>
        <stp>0</stp>
        <stp>all</stp>
        <stp/>
        <stp/>
        <stp/>
        <stp>T</stp>
        <tr r="L150" s="1"/>
      </tp>
      <tp>
        <v>5.8252427184465922</v>
        <stp/>
        <stp>StudyData</stp>
        <stp>S.DVA</stp>
        <stp>PCB</stp>
        <stp>BaseType=Index,Index=1</stp>
        <stp>Close</stp>
        <stp>M</stp>
        <stp>0</stp>
        <stp>all</stp>
        <stp/>
        <stp/>
        <stp/>
        <stp>T</stp>
        <tr r="J150" s="1"/>
      </tp>
      <tp t="s">
        <v>QUALCOMM Inc</v>
        <stp/>
        <stp>ContractData</stp>
        <stp>S.QCOM</stp>
        <stp>LongDescription</stp>
        <stp/>
        <stp>T</stp>
        <tr r="B387" s="1"/>
      </tp>
      <tp>
        <v>10766045.999089809</v>
        <stp/>
        <stp>StudyData</stp>
        <stp>S.RF</stp>
        <stp>MA</stp>
        <stp>InputChoice=Vol,MAType=Sim,Period=21</stp>
        <stp>MA</stp>
        <stp>D</stp>
        <stp>-1</stp>
        <stp>all</stp>
        <stp/>
        <stp/>
        <stp/>
        <stp>T</stp>
        <tr r="N391" s="1"/>
      </tp>
      <tp>
        <v>615716.20420295303</v>
        <stp/>
        <stp>StudyData</stp>
        <stp>S.RL</stp>
        <stp>MA</stp>
        <stp>InputChoice=Vol,MAType=Sim,Period=21</stp>
        <stp>MA</stp>
        <stp>D</stp>
        <stp>-1</stp>
        <stp>all</stp>
        <stp/>
        <stp/>
        <stp/>
        <stp>T</stp>
        <tr r="N393" s="1"/>
      </tp>
      <tp>
        <v>290.47857142859999</v>
        <stp/>
        <stp>StudyData</stp>
        <stp>S.LHX</stp>
        <stp>MA</stp>
        <stp>InputChoice=Close,MAType=Sim,Period=21</stp>
        <stp>MA</stp>
        <stp>D</stp>
        <stp/>
        <stp>all</stp>
        <stp/>
        <stp/>
        <stp/>
        <stp>T</stp>
        <tr r="P282" s="1"/>
      </tp>
      <tp>
        <v>194.7628571429</v>
        <stp/>
        <stp>StudyData</stp>
        <stp>S.DHR</stp>
        <stp>MA</stp>
        <stp>InputChoice=Close,MAType=Sim,Period=21</stp>
        <stp>MA</stp>
        <stp>D</stp>
        <stp/>
        <stp>all</stp>
        <stp/>
        <stp/>
        <stp/>
        <stp>T</stp>
        <tr r="P139" s="1"/>
      </tp>
      <tp>
        <v>151.8052380952</v>
        <stp/>
        <stp>StudyData</stp>
        <stp>S.UHS</stp>
        <stp>MA</stp>
        <stp>InputChoice=Close,MAType=Sim,Period=21</stp>
        <stp>MA</stp>
        <stp>D</stp>
        <stp/>
        <stp>all</stp>
        <stp/>
        <stp/>
        <stp/>
        <stp>T</stp>
        <tr r="P459" s="1"/>
      </tp>
      <tp>
        <v>333.69142857140002</v>
        <stp/>
        <stp>StudyData</stp>
        <stp>S.SHW</stp>
        <stp>MA</stp>
        <stp>InputChoice=Close,MAType=Sim,Period=21</stp>
        <stp>MA</stp>
        <stp>D</stp>
        <stp/>
        <stp>all</stp>
        <stp/>
        <stp/>
        <stp/>
        <stp>T</stp>
        <tr r="P405" s="1"/>
      </tp>
      <tp>
        <v>152.95857142860001</v>
        <stp/>
        <stp>StudyData</stp>
        <stp>S.DHI</stp>
        <stp>MA</stp>
        <stp>InputChoice=Close,MAType=Sim,Period=21</stp>
        <stp>MA</stp>
        <stp>D</stp>
        <stp/>
        <stp>all</stp>
        <stp/>
        <stp/>
        <stp/>
        <stp>T</stp>
        <tr r="P138" s="1"/>
      </tp>
      <tp>
        <v>128.7595238095</v>
        <stp/>
        <stp>StudyData</stp>
        <stp>S.PHM</stp>
        <stp>MA</stp>
        <stp>InputChoice=Close,MAType=Sim,Period=21</stp>
        <stp>MA</stp>
        <stp>D</stp>
        <stp/>
        <stp>all</stp>
        <stp/>
        <stp/>
        <stp/>
        <stp>T</stp>
        <tr r="P368" s="1"/>
      </tp>
      <tp>
        <v>25.068571428599999</v>
        <stp/>
        <stp>StudyData</stp>
        <stp>S.KHC</stp>
        <stp>MA</stp>
        <stp>InputChoice=Close,MAType=Sim,Period=21</stp>
        <stp>MA</stp>
        <stp>D</stp>
        <stp/>
        <stp>all</stp>
        <stp/>
        <stp/>
        <stp/>
        <stp>T</stp>
        <tr r="P269" s="1"/>
      </tp>
      <tp>
        <v>97.348571428599996</v>
        <stp/>
        <stp>StudyData</stp>
        <stp>S.CHD</stp>
        <stp>MA</stp>
        <stp>InputChoice=Close,MAType=Sim,Period=21</stp>
        <stp>MA</stp>
        <stp>D</stp>
        <stp/>
        <stp>all</stp>
        <stp/>
        <stp/>
        <stp/>
        <stp>T</stp>
        <tr r="P90" s="1"/>
      </tp>
      <tp t="s">
        <v>PALO ALTO NTWKS CM</v>
        <stp/>
        <stp>ContractData</stp>
        <stp>S.PANW</stp>
        <stp>LongDescription</stp>
        <stp/>
        <stp>T</stp>
        <tr r="C25" s="2"/>
        <tr r="B357" s="1"/>
      </tp>
      <tp t="s">
        <v>PAYCHEX, INC.</v>
        <stp/>
        <stp>ContractData</stp>
        <stp>S.PAYX</stp>
        <stp>LongDescription</stp>
        <stp/>
        <stp>T</stp>
        <tr r="B358" s="1"/>
      </tp>
      <tp t="s">
        <v>PACCAR INC.</v>
        <stp/>
        <stp>ContractData</stp>
        <stp>S.PCAR</stp>
        <stp>LongDescription</stp>
        <stp/>
        <stp>T</stp>
        <tr r="B359" s="1"/>
      </tp>
      <tp t="s">
        <v>PALANTIR TECH CL A</v>
        <stp/>
        <stp>ContractData</stp>
        <stp>S.PLTR</stp>
        <stp>LongDescription</stp>
        <stp/>
        <stp>T</stp>
        <tr r="B371" s="1"/>
      </tp>
      <tp t="s">
        <v>Insulet Corporation</v>
        <stp/>
        <stp>ContractData</stp>
        <stp>S.PODD</stp>
        <stp>LongDescription</stp>
        <stp/>
        <stp>T</stp>
        <tr r="R25" s="2"/>
        <tr r="B376" s="1"/>
      </tp>
      <tp>
        <v>5031021.4394517597</v>
        <stp/>
        <stp>StudyData</stp>
        <stp>S.SO</stp>
        <stp>MA</stp>
        <stp>InputChoice=Vol,MAType=Sim,Period=21</stp>
        <stp>MA</stp>
        <stp>D</stp>
        <stp>-1</stp>
        <stp>all</stp>
        <stp/>
        <stp/>
        <stp/>
        <stp>T</stp>
        <tr r="N412" s="1"/>
      </tp>
      <tp>
        <v>5563202.3604519004</v>
        <stp/>
        <stp>StudyData</stp>
        <stp>S.SW</stp>
        <stp>MA</stp>
        <stp>InputChoice=Vol,MAType=Sim,Period=21</stp>
        <stp>MA</stp>
        <stp>D</stp>
        <stp>-1</stp>
        <stp>all</stp>
        <stp/>
        <stp/>
        <stp/>
        <stp>T</stp>
        <tr r="N422" s="1"/>
      </tp>
      <tp t="s">
        <v>PARAMOUNT SKYDN B</v>
        <stp/>
        <stp>ContractData</stp>
        <stp>S.PSKY</stp>
        <stp>LongDescription</stp>
        <stp/>
        <stp>T</stp>
        <tr r="B381" s="1"/>
      </tp>
      <tp t="s">
        <v>PAYPAL HOLDINGS</v>
        <stp/>
        <stp>ContractData</stp>
        <stp>S.PYPL</stp>
        <stp>LongDescription</stp>
        <stp/>
        <stp>T</stp>
        <tr r="M4" s="2"/>
        <tr r="H4" s="2"/>
        <tr r="B385" s="1"/>
      </tp>
      <tp>
        <v>274.71904761899998</v>
        <stp/>
        <stp>StudyData</stp>
        <stp>S.AIZ</stp>
        <stp>MA</stp>
        <stp>InputChoice=Close,MAType=Sim,Period=21</stp>
        <stp>MA</stp>
        <stp>D</stp>
        <stp/>
        <stp>all</stp>
        <stp/>
        <stp/>
        <stp/>
        <stp>T</stp>
        <tr r="P19" s="1"/>
      </tp>
      <tp>
        <v>76.418571428600004</v>
        <stp/>
        <stp>StudyData</stp>
        <stp>S.EIX</stp>
        <stp>MA</stp>
        <stp>InputChoice=Close,MAType=Sim,Period=21</stp>
        <stp>MA</stp>
        <stp>D</stp>
        <stp/>
        <stp>all</stp>
        <stp/>
        <stp/>
        <stp/>
        <stp>T</stp>
        <tr r="P160" s="1"/>
      </tp>
      <tp>
        <v>1787.9904761905</v>
        <stp/>
        <stp>StudyData</stp>
        <stp>S.FIX</stp>
        <stp>MA</stp>
        <stp>InputChoice=Close,MAType=Sim,Period=21</stp>
        <stp>MA</stp>
        <stp>D</stp>
        <stp/>
        <stp>all</stp>
        <stp/>
        <stp/>
        <stp/>
        <stp>T</stp>
        <tr r="P194" s="1"/>
      </tp>
      <tp>
        <v>96.800476190500007</v>
        <stp/>
        <stp>StudyData</stp>
        <stp>S.DIS</stp>
        <stp>MA</stp>
        <stp>InputChoice=Close,MAType=Sim,Period=21</stp>
        <stp>MA</stp>
        <stp>D</stp>
        <stp/>
        <stp>all</stp>
        <stp/>
        <stp/>
        <stp/>
        <stp>T</stp>
        <tr r="P140" s="1"/>
      </tp>
      <tp>
        <v>36.653333333299997</v>
        <stp/>
        <stp>StudyData</stp>
        <stp>S.GIS</stp>
        <stp>MA</stp>
        <stp>InputChoice=Close,MAType=Sim,Period=21</stp>
        <stp>MA</stp>
        <stp>D</stp>
        <stp/>
        <stp>all</stp>
        <stp/>
        <stp/>
        <stp/>
        <stp>T</stp>
        <tr r="P209" s="1"/>
      </tp>
      <tp>
        <v>40.9038095238</v>
        <stp/>
        <stp>StudyData</stp>
        <stp>S.FIS</stp>
        <stp>MA</stp>
        <stp>InputChoice=Close,MAType=Sim,Period=21</stp>
        <stp>MA</stp>
        <stp>D</stp>
        <stp/>
        <stp>all</stp>
        <stp/>
        <stp/>
        <stp/>
        <stp>T</stp>
        <tr r="P191" s="1"/>
      </tp>
      <tp>
        <v>281.32142857140002</v>
        <stp/>
        <stp>StudyData</stp>
        <stp>S.HII</stp>
        <stp>MA</stp>
        <stp>InputChoice=Close,MAType=Sim,Period=21</stp>
        <stp>MA</stp>
        <stp>D</stp>
        <stp/>
        <stp>all</stp>
        <stp/>
        <stp/>
        <stp/>
        <stp>T</stp>
        <tr r="P227" s="1"/>
      </tp>
      <tp>
        <v>552.86142857139998</v>
        <stp/>
        <stp>StudyData</stp>
        <stp>S.LII</stp>
        <stp>MA</stp>
        <stp>InputChoice=Close,MAType=Sim,Period=21</stp>
        <stp>MA</stp>
        <stp>D</stp>
        <stp/>
        <stp>all</stp>
        <stp/>
        <stp/>
        <stp/>
        <stp>T</stp>
        <tr r="P283" s="1"/>
      </tp>
      <tp>
        <v>521.56761904760003</v>
        <stp/>
        <stp>StudyData</stp>
        <stp>S.LIN</stp>
        <stp>MA</stp>
        <stp>InputChoice=Close,MAType=Sim,Period=21</stp>
        <stp>MA</stp>
        <stp>D</stp>
        <stp/>
        <stp>all</stp>
        <stp/>
        <stp/>
        <stp/>
        <stp>T</stp>
        <tr r="P284" s="1"/>
      </tp>
      <tp>
        <v>25.515238095200001</v>
        <stp/>
        <stp>StudyData</stp>
        <stp>S.KIM</stp>
        <stp>MA</stp>
        <stp>InputChoice=Close,MAType=Sim,Period=21</stp>
        <stp>MA</stp>
        <stp>D</stp>
        <stp/>
        <stp>all</stp>
        <stp/>
        <stp/>
        <stp/>
        <stp>T</stp>
        <tr r="P270" s="1"/>
      </tp>
      <tp>
        <v>137.69999999999999</v>
        <stp/>
        <stp>StudyData</stp>
        <stp>S.HIG</stp>
        <stp>MA</stp>
        <stp>InputChoice=Close,MAType=Sim,Period=21</stp>
        <stp>MA</stp>
        <stp>D</stp>
        <stp/>
        <stp>all</stp>
        <stp/>
        <stp/>
        <stp/>
        <stp>T</stp>
        <tr r="P226" s="1"/>
      </tp>
      <tp>
        <v>78.356190476199998</v>
        <stp/>
        <stp>StudyData</stp>
        <stp>S.AIG</stp>
        <stp>MA</stp>
        <stp>InputChoice=Close,MAType=Sim,Period=21</stp>
        <stp>MA</stp>
        <stp>D</stp>
        <stp/>
        <stp>all</stp>
        <stp/>
        <stp/>
        <stp/>
        <stp>T</stp>
        <tr r="P18" s="1"/>
      </tp>
      <tp>
        <v>24.022219702981516</v>
        <stp/>
        <stp>StudyData</stp>
        <stp>S.PFG</stp>
        <stp>PCB</stp>
        <stp>BaseType=Index,Index=1</stp>
        <stp>Close</stp>
        <stp>A</stp>
        <stp>0</stp>
        <stp>all</stp>
        <stp/>
        <stp/>
        <stp/>
        <stp>T</stp>
        <tr r="L364" s="1"/>
      </tp>
      <tp>
        <v>-1.1588275391956369</v>
        <stp/>
        <stp>StudyData</stp>
        <stp>S.PPG</stp>
        <stp>PCB</stp>
        <stp>BaseType=Index,Index=1</stp>
        <stp>Close</stp>
        <stp>W</stp>
        <stp>0</stp>
        <stp>all</stp>
        <stp/>
        <stp/>
        <stp/>
        <stp>T</stp>
        <tr r="I377" s="1"/>
      </tp>
      <tp>
        <v>6.7609535000839402</v>
        <stp/>
        <stp>StudyData</stp>
        <stp>S.PKG</stp>
        <stp>PCB</stp>
        <stp>BaseType=Index,Index=1</stp>
        <stp>Close</stp>
        <stp>M</stp>
        <stp>0</stp>
        <stp>all</stp>
        <stp/>
        <stp/>
        <stp/>
        <stp>T</stp>
        <tr r="J369" s="1"/>
      </tp>
      <tp>
        <v>-0.61021170610211073</v>
        <stp/>
        <stp>StudyData</stp>
        <stp>S.PEG</stp>
        <stp>PCB</stp>
        <stp>BaseType=Index,Index=1</stp>
        <stp>Close</stp>
        <stp>A</stp>
        <stp>0</stp>
        <stp>all</stp>
        <stp/>
        <stp/>
        <stp/>
        <stp>T</stp>
        <tr r="L361" s="1"/>
      </tp>
      <tp>
        <v>11.076540136901066</v>
        <stp/>
        <stp>StudyData</stp>
        <stp>S.PCG</stp>
        <stp>PCB</stp>
        <stp>BaseType=Index,Index=1</stp>
        <stp>Close</stp>
        <stp>A</stp>
        <stp>0</stp>
        <stp>all</stp>
        <stp/>
        <stp/>
        <stp/>
        <stp>T</stp>
        <tr r="L360" s="1"/>
      </tp>
      <tp>
        <v>-4.3614477698079037</v>
        <stp/>
        <stp>StudyData</stp>
        <stp>S.PPG</stp>
        <stp>PCB</stp>
        <stp>BaseType=Index,Index=1</stp>
        <stp>Close</stp>
        <stp>Q</stp>
        <stp>0</stp>
        <stp>all</stp>
        <stp/>
        <stp/>
        <stp/>
        <stp>T</stp>
        <tr r="K377" s="1"/>
      </tp>
      <tp>
        <v>6.1236623067776526</v>
        <stp/>
        <stp>StudyData</stp>
        <stp>S.PCG</stp>
        <stp>PCB</stp>
        <stp>BaseType=Index,Index=1</stp>
        <stp>Close</stp>
        <stp>M</stp>
        <stp>0</stp>
        <stp>all</stp>
        <stp/>
        <stp/>
        <stp/>
        <stp>T</stp>
        <tr r="J360" s="1"/>
      </tp>
      <tp>
        <v>1.5030617925403642</v>
        <stp/>
        <stp>StudyData</stp>
        <stp>S.PFG</stp>
        <stp>PCB</stp>
        <stp>BaseType=Index,Index=1</stp>
        <stp>Close</stp>
        <stp>M</stp>
        <stp>0</stp>
        <stp>all</stp>
        <stp/>
        <stp/>
        <stp/>
        <stp>T</stp>
        <tr r="J364" s="1"/>
      </tp>
      <tp>
        <v>23.352567521699072</v>
        <stp/>
        <stp>StudyData</stp>
        <stp>S.PKG</stp>
        <stp>PCB</stp>
        <stp>BaseType=Index,Index=1</stp>
        <stp>Close</stp>
        <stp>A</stp>
        <stp>0</stp>
        <stp>all</stp>
        <stp/>
        <stp/>
        <stp/>
        <stp>T</stp>
        <tr r="L369" s="1"/>
      </tp>
      <tp>
        <v>-1.6633809758501654</v>
        <stp/>
        <stp>StudyData</stp>
        <stp>S.PEG</stp>
        <stp>PCB</stp>
        <stp>BaseType=Index,Index=1</stp>
        <stp>Close</stp>
        <stp>M</stp>
        <stp>0</stp>
        <stp>all</stp>
        <stp/>
        <stp/>
        <stp/>
        <stp>T</stp>
        <tr r="J361" s="1"/>
      </tp>
      <tp>
        <v>1.5030617925403642</v>
        <stp/>
        <stp>StudyData</stp>
        <stp>S.PFG</stp>
        <stp>PCB</stp>
        <stp>BaseType=Index,Index=1</stp>
        <stp>Close</stp>
        <stp>Q</stp>
        <stp>0</stp>
        <stp>all</stp>
        <stp/>
        <stp/>
        <stp/>
        <stp>T</stp>
        <tr r="K364" s="1"/>
      </tp>
      <tp>
        <v>3.0600461893764499</v>
        <stp/>
        <stp>StudyData</stp>
        <stp>S.PCG</stp>
        <stp>PCB</stp>
        <stp>BaseType=Index,Index=1</stp>
        <stp>Close</stp>
        <stp>W</stp>
        <stp>0</stp>
        <stp>all</stp>
        <stp/>
        <stp/>
        <stp/>
        <stp>T</stp>
        <tr r="I360" s="1"/>
      </tp>
      <tp>
        <v>-1.6633809758501654</v>
        <stp/>
        <stp>StudyData</stp>
        <stp>S.PEG</stp>
        <stp>PCB</stp>
        <stp>BaseType=Index,Index=1</stp>
        <stp>Close</stp>
        <stp>Q</stp>
        <stp>0</stp>
        <stp>all</stp>
        <stp/>
        <stp/>
        <stp/>
        <stp>T</stp>
        <tr r="K361" s="1"/>
      </tp>
      <tp>
        <v>6.1236623067776526</v>
        <stp/>
        <stp>StudyData</stp>
        <stp>S.PCG</stp>
        <stp>PCB</stp>
        <stp>BaseType=Index,Index=1</stp>
        <stp>Close</stp>
        <stp>Q</stp>
        <stp>0</stp>
        <stp>all</stp>
        <stp/>
        <stp/>
        <stp/>
        <stp>T</stp>
        <tr r="K360" s="1"/>
      </tp>
      <tp>
        <v>1.4877924720244171</v>
        <stp/>
        <stp>StudyData</stp>
        <stp>S.PEG</stp>
        <stp>PCB</stp>
        <stp>BaseType=Index,Index=1</stp>
        <stp>Close</stp>
        <stp>W</stp>
        <stp>0</stp>
        <stp>all</stp>
        <stp/>
        <stp/>
        <stp/>
        <stp>T</stp>
        <tr r="I361" s="1"/>
      </tp>
      <tp>
        <v>-3.9929793769196991</v>
        <stp/>
        <stp>StudyData</stp>
        <stp>S.PFG</stp>
        <stp>PCB</stp>
        <stp>BaseType=Index,Index=1</stp>
        <stp>Close</stp>
        <stp>W</stp>
        <stp>0</stp>
        <stp>all</stp>
        <stp/>
        <stp/>
        <stp/>
        <stp>T</stp>
        <tr r="I364" s="1"/>
      </tp>
      <tp>
        <v>13.214913136833879</v>
        <stp/>
        <stp>StudyData</stp>
        <stp>S.PPG</stp>
        <stp>PCB</stp>
        <stp>BaseType=Index,Index=1</stp>
        <stp>Close</stp>
        <stp>A</stp>
        <stp>0</stp>
        <stp>all</stp>
        <stp/>
        <stp/>
        <stp/>
        <stp>T</stp>
        <tr r="L377" s="1"/>
      </tp>
      <tp>
        <v>-4.3614477698079037</v>
        <stp/>
        <stp>StudyData</stp>
        <stp>S.PPG</stp>
        <stp>PCB</stp>
        <stp>BaseType=Index,Index=1</stp>
        <stp>Close</stp>
        <stp>M</stp>
        <stp>0</stp>
        <stp>all</stp>
        <stp/>
        <stp/>
        <stp/>
        <stp>T</stp>
        <tr r="J377" s="1"/>
      </tp>
      <tp>
        <v>9.1474664263955123</v>
        <stp/>
        <stp>StudyData</stp>
        <stp>S.PKG</stp>
        <stp>PCB</stp>
        <stp>BaseType=Index,Index=1</stp>
        <stp>Close</stp>
        <stp>W</stp>
        <stp>0</stp>
        <stp>all</stp>
        <stp/>
        <stp/>
        <stp/>
        <stp>T</stp>
        <tr r="I369" s="1"/>
      </tp>
      <tp>
        <v>6.7609535000839402</v>
        <stp/>
        <stp>StudyData</stp>
        <stp>S.PKG</stp>
        <stp>PCB</stp>
        <stp>BaseType=Index,Index=1</stp>
        <stp>Close</stp>
        <stp>Q</stp>
        <stp>0</stp>
        <stp>all</stp>
        <stp/>
        <stp/>
        <stp/>
        <stp>T</stp>
        <tr r="K369" s="1"/>
      </tp>
      <tp>
        <v>0.47223436816789854</v>
        <stp/>
        <stp>StudyData</stp>
        <stp>S.SPG</stp>
        <stp>PCB</stp>
        <stp>BaseType=Index,Index=1</stp>
        <stp>Close</stp>
        <stp>W</stp>
        <stp>0</stp>
        <stp>all</stp>
        <stp/>
        <stp/>
        <stp/>
        <stp>T</stp>
        <tr r="I414" s="1"/>
      </tp>
      <tp>
        <v>2.7408897831433019</v>
        <stp/>
        <stp>StudyData</stp>
        <stp>S.SPG</stp>
        <stp>PCB</stp>
        <stp>BaseType=Index,Index=1</stp>
        <stp>Close</stp>
        <stp>Q</stp>
        <stp>0</stp>
        <stp>all</stp>
        <stp/>
        <stp/>
        <stp/>
        <stp>T</stp>
        <tr r="K414" s="1"/>
      </tp>
      <tp>
        <v>24.131597428555985</v>
        <stp/>
        <stp>StudyData</stp>
        <stp>S.SPG</stp>
        <stp>PCB</stp>
        <stp>BaseType=Index,Index=1</stp>
        <stp>Close</stp>
        <stp>A</stp>
        <stp>0</stp>
        <stp>all</stp>
        <stp/>
        <stp/>
        <stp/>
        <stp>T</stp>
        <tr r="L414" s="1"/>
      </tp>
      <tp>
        <v>2.7408897831433019</v>
        <stp/>
        <stp>StudyData</stp>
        <stp>S.SPG</stp>
        <stp>PCB</stp>
        <stp>BaseType=Index,Index=1</stp>
        <stp>Close</stp>
        <stp>M</stp>
        <stp>0</stp>
        <stp>all</stp>
        <stp/>
        <stp/>
        <stp/>
        <stp>T</stp>
        <tr r="J414" s="1"/>
      </tp>
      <tp>
        <v>19.006229175720708</v>
        <stp/>
        <stp>StudyData</stp>
        <stp>S.REG</stp>
        <stp>PCB</stp>
        <stp>BaseType=Index,Index=1</stp>
        <stp>Close</stp>
        <stp>A</stp>
        <stp>0</stp>
        <stp>all</stp>
        <stp/>
        <stp/>
        <stp/>
        <stp>T</stp>
        <tr r="L389" s="1"/>
      </tp>
      <tp>
        <v>-2.4290405289910511</v>
        <stp/>
        <stp>StudyData</stp>
        <stp>S.RSG</stp>
        <stp>PCB</stp>
        <stp>BaseType=Index,Index=1</stp>
        <stp>Close</stp>
        <stp>W</stp>
        <stp>0</stp>
        <stp>all</stp>
        <stp/>
        <stp/>
        <stp/>
        <stp>T</stp>
        <tr r="I399" s="1"/>
      </tp>
      <tp>
        <v>1.7974469682748189</v>
        <stp/>
        <stp>StudyData</stp>
        <stp>S.RSG</stp>
        <stp>PCB</stp>
        <stp>BaseType=Index,Index=1</stp>
        <stp>Close</stp>
        <stp>Q</stp>
        <stp>0</stp>
        <stp>all</stp>
        <stp/>
        <stp/>
        <stp/>
        <stp>T</stp>
        <tr r="K399" s="1"/>
      </tp>
      <tp>
        <v>3.02232254828193</v>
        <stp/>
        <stp>StudyData</stp>
        <stp>S.REG</stp>
        <stp>PCB</stp>
        <stp>BaseType=Index,Index=1</stp>
        <stp>Close</stp>
        <stp>M</stp>
        <stp>0</stp>
        <stp>all</stp>
        <stp/>
        <stp/>
        <stp/>
        <stp>T</stp>
        <tr r="J389" s="1"/>
      </tp>
      <tp>
        <v>3.02232254828193</v>
        <stp/>
        <stp>StudyData</stp>
        <stp>S.REG</stp>
        <stp>PCB</stp>
        <stp>BaseType=Index,Index=1</stp>
        <stp>Close</stp>
        <stp>Q</stp>
        <stp>0</stp>
        <stp>all</stp>
        <stp/>
        <stp/>
        <stp/>
        <stp>T</stp>
        <tr r="K389" s="1"/>
      </tp>
      <tp>
        <v>-0.6410256410256423</v>
        <stp/>
        <stp>StudyData</stp>
        <stp>S.REG</stp>
        <stp>PCB</stp>
        <stp>BaseType=Index,Index=1</stp>
        <stp>Close</stp>
        <stp>W</stp>
        <stp>0</stp>
        <stp>all</stp>
        <stp/>
        <stp/>
        <stp/>
        <stp>T</stp>
        <tr r="I389" s="1"/>
      </tp>
      <tp>
        <v>2.3498324918605151</v>
        <stp/>
        <stp>StudyData</stp>
        <stp>S.RSG</stp>
        <stp>PCB</stp>
        <stp>BaseType=Index,Index=1</stp>
        <stp>Close</stp>
        <stp>A</stp>
        <stp>0</stp>
        <stp>all</stp>
        <stp/>
        <stp/>
        <stp/>
        <stp>T</stp>
        <tr r="L399" s="1"/>
      </tp>
      <tp>
        <v>1.7974469682748189</v>
        <stp/>
        <stp>StudyData</stp>
        <stp>S.RSG</stp>
        <stp>PCB</stp>
        <stp>BaseType=Index,Index=1</stp>
        <stp>Close</stp>
        <stp>M</stp>
        <stp>0</stp>
        <stp>all</stp>
        <stp/>
        <stp/>
        <stp/>
        <stp>T</stp>
        <tr r="J399" s="1"/>
      </tp>
      <tp>
        <v>-7.0037974207617468</v>
        <stp/>
        <stp>StudyData</stp>
        <stp>S.TDG</stp>
        <stp>PCB</stp>
        <stp>BaseType=Index,Index=1</stp>
        <stp>Close</stp>
        <stp>A</stp>
        <stp>0</stp>
        <stp>all</stp>
        <stp/>
        <stp/>
        <stp/>
        <stp>T</stp>
        <tr r="L430" s="1"/>
      </tp>
      <tp>
        <v>-7.1566919912314884</v>
        <stp/>
        <stp>StudyData</stp>
        <stp>S.TDG</stp>
        <stp>PCB</stp>
        <stp>BaseType=Index,Index=1</stp>
        <stp>Close</stp>
        <stp>M</stp>
        <stp>0</stp>
        <stp>all</stp>
        <stp/>
        <stp/>
        <stp/>
        <stp>T</stp>
        <tr r="J430" s="1"/>
      </tp>
      <tp>
        <v>-7.1566919912314884</v>
        <stp/>
        <stp>StudyData</stp>
        <stp>S.TDG</stp>
        <stp>PCB</stp>
        <stp>BaseType=Index,Index=1</stp>
        <stp>Close</stp>
        <stp>Q</stp>
        <stp>0</stp>
        <stp>all</stp>
        <stp/>
        <stp/>
        <stp/>
        <stp>T</stp>
        <tr r="K430" s="1"/>
      </tp>
      <tp>
        <v>1.8346055351070025</v>
        <stp/>
        <stp>StudyData</stp>
        <stp>S.TDG</stp>
        <stp>PCB</stp>
        <stp>BaseType=Index,Index=1</stp>
        <stp>Close</stp>
        <stp>W</stp>
        <stp>0</stp>
        <stp>all</stp>
        <stp/>
        <stp/>
        <stp/>
        <stp>T</stp>
        <tr r="I430" s="1"/>
      </tp>
      <tp>
        <v>6.0443706610322891</v>
        <stp/>
        <stp>StudyData</stp>
        <stp>S.HIG</stp>
        <stp>PCB</stp>
        <stp>BaseType=Index,Index=1</stp>
        <stp>Close</stp>
        <stp>M</stp>
        <stp>0</stp>
        <stp>all</stp>
        <stp/>
        <stp/>
        <stp/>
        <stp>T</stp>
        <tr r="J226" s="1"/>
      </tp>
      <tp>
        <v>1.9811320754716906</v>
        <stp/>
        <stp>StudyData</stp>
        <stp>S.HIG</stp>
        <stp>PCB</stp>
        <stp>BaseType=Index,Index=1</stp>
        <stp>Close</stp>
        <stp>A</stp>
        <stp>0</stp>
        <stp>all</stp>
        <stp/>
        <stp/>
        <stp/>
        <stp>T</stp>
        <tr r="L226" s="1"/>
      </tp>
      <tp>
        <v>0.19249964351918597</v>
        <stp/>
        <stp>StudyData</stp>
        <stp>S.HIG</stp>
        <stp>PCB</stp>
        <stp>BaseType=Index,Index=1</stp>
        <stp>Close</stp>
        <stp>W</stp>
        <stp>0</stp>
        <stp>all</stp>
        <stp/>
        <stp/>
        <stp/>
        <stp>T</stp>
        <tr r="I226" s="1"/>
      </tp>
      <tp>
        <v>6.0443706610322891</v>
        <stp/>
        <stp>StudyData</stp>
        <stp>S.HIG</stp>
        <stp>PCB</stp>
        <stp>BaseType=Index,Index=1</stp>
        <stp>Close</stp>
        <stp>Q</stp>
        <stp>0</stp>
        <stp>all</stp>
        <stp/>
        <stp/>
        <stp/>
        <stp>T</stp>
        <tr r="K226" s="1"/>
      </tp>
      <tp>
        <v>9.2324374564324891</v>
        <stp/>
        <stp>StudyData</stp>
        <stp>S.NRG</stp>
        <stp>PCB</stp>
        <stp>BaseType=Index,Index=1</stp>
        <stp>Close</stp>
        <stp>W</stp>
        <stp>0</stp>
        <stp>all</stp>
        <stp/>
        <stp/>
        <stp/>
        <stp>T</stp>
        <tr r="I338" s="1"/>
      </tp>
      <tp>
        <v>-3.4437902231959479</v>
        <stp/>
        <stp>StudyData</stp>
        <stp>S.NRG</stp>
        <stp>PCB</stp>
        <stp>BaseType=Index,Index=1</stp>
        <stp>Close</stp>
        <stp>Q</stp>
        <stp>0</stp>
        <stp>all</stp>
        <stp/>
        <stp/>
        <stp/>
        <stp>T</stp>
        <tr r="K338" s="1"/>
      </tp>
      <tp>
        <v>-11.435568952524497</v>
        <stp/>
        <stp>StudyData</stp>
        <stp>S.NRG</stp>
        <stp>PCB</stp>
        <stp>BaseType=Index,Index=1</stp>
        <stp>Close</stp>
        <stp>A</stp>
        <stp>0</stp>
        <stp>all</stp>
        <stp/>
        <stp/>
        <stp/>
        <stp>T</stp>
        <tr r="L338" s="1"/>
      </tp>
      <tp>
        <v>-3.4437902231959479</v>
        <stp/>
        <stp>StudyData</stp>
        <stp>S.NRG</stp>
        <stp>PCB</stp>
        <stp>BaseType=Index,Index=1</stp>
        <stp>Close</stp>
        <stp>M</stp>
        <stp>0</stp>
        <stp>all</stp>
        <stp/>
        <stp/>
        <stp/>
        <stp>T</stp>
        <tr r="J338" s="1"/>
      </tp>
      <tp>
        <v>7.9278651391732442</v>
        <stp/>
        <stp>StudyData</stp>
        <stp>S.AJG</stp>
        <stp>PCB</stp>
        <stp>BaseType=Index,Index=1</stp>
        <stp>Close</stp>
        <stp>M</stp>
        <stp>0</stp>
        <stp>all</stp>
        <stp/>
        <stp/>
        <stp/>
        <stp>T</stp>
        <tr r="J20" s="1"/>
      </tp>
      <tp>
        <v>6.078089359989268</v>
        <stp/>
        <stp>StudyData</stp>
        <stp>S.AIG</stp>
        <stp>PCB</stp>
        <stp>BaseType=Index,Index=1</stp>
        <stp>Close</stp>
        <stp>M</stp>
        <stp>0</stp>
        <stp>all</stp>
        <stp/>
        <stp/>
        <stp/>
        <stp>T</stp>
        <tr r="J18" s="1"/>
      </tp>
      <tp>
        <v>-4.2582789134046948</v>
        <stp/>
        <stp>StudyData</stp>
        <stp>S.AJG</stp>
        <stp>PCB</stp>
        <stp>BaseType=Index,Index=1</stp>
        <stp>Close</stp>
        <stp>A</stp>
        <stp>0</stp>
        <stp>all</stp>
        <stp/>
        <stp/>
        <stp/>
        <stp>T</stp>
        <tr r="L20" s="1"/>
      </tp>
      <tp>
        <v>-7.5862068965517189</v>
        <stp/>
        <stp>StudyData</stp>
        <stp>S.AIG</stp>
        <stp>PCB</stp>
        <stp>BaseType=Index,Index=1</stp>
        <stp>Close</stp>
        <stp>A</stp>
        <stp>0</stp>
        <stp>all</stp>
        <stp/>
        <stp/>
        <stp/>
        <stp>T</stp>
        <tr r="L18" s="1"/>
      </tp>
      <tp>
        <v>-1.7888198757763945</v>
        <stp/>
        <stp>StudyData</stp>
        <stp>S.AIG</stp>
        <stp>PCB</stp>
        <stp>BaseType=Index,Index=1</stp>
        <stp>Close</stp>
        <stp>W</stp>
        <stp>0</stp>
        <stp>all</stp>
        <stp/>
        <stp/>
        <stp/>
        <stp>T</stp>
        <tr r="I18" s="1"/>
      </tp>
      <tp>
        <v>-2.4143363528948387</v>
        <stp/>
        <stp>StudyData</stp>
        <stp>S.AJG</stp>
        <stp>PCB</stp>
        <stp>BaseType=Index,Index=1</stp>
        <stp>Close</stp>
        <stp>W</stp>
        <stp>0</stp>
        <stp>all</stp>
        <stp/>
        <stp/>
        <stp/>
        <stp>T</stp>
        <tr r="I20" s="1"/>
      </tp>
      <tp>
        <v>7.9278651391732442</v>
        <stp/>
        <stp>StudyData</stp>
        <stp>S.AJG</stp>
        <stp>PCB</stp>
        <stp>BaseType=Index,Index=1</stp>
        <stp>Close</stp>
        <stp>Q</stp>
        <stp>0</stp>
        <stp>all</stp>
        <stp/>
        <stp/>
        <stp/>
        <stp>T</stp>
        <tr r="K20" s="1"/>
      </tp>
      <tp>
        <v>6.078089359989268</v>
        <stp/>
        <stp>StudyData</stp>
        <stp>S.AIG</stp>
        <stp>PCB</stp>
        <stp>BaseType=Index,Index=1</stp>
        <stp>Close</stp>
        <stp>Q</stp>
        <stp>0</stp>
        <stp>all</stp>
        <stp/>
        <stp/>
        <stp/>
        <stp>T</stp>
        <tr r="K18" s="1"/>
      </tp>
      <tp>
        <v>23.061119671289148</v>
        <stp/>
        <stp>StudyData</stp>
        <stp>S.CFG</stp>
        <stp>PCB</stp>
        <stp>BaseType=Index,Index=1</stp>
        <stp>Close</stp>
        <stp>A</stp>
        <stp>0</stp>
        <stp>all</stp>
        <stp/>
        <stp/>
        <stp/>
        <stp>T</stp>
        <tr r="L89" s="1"/>
      </tp>
      <tp>
        <v>-22.339853369943658</v>
        <stp/>
        <stp>StudyData</stp>
        <stp>S.CEG</stp>
        <stp>PCB</stp>
        <stp>BaseType=Index,Index=1</stp>
        <stp>Close</stp>
        <stp>A</stp>
        <stp>0</stp>
        <stp>all</stp>
        <stp/>
        <stp/>
        <stp/>
        <stp>T</stp>
        <tr r="L87" s="1"/>
      </tp>
      <tp>
        <v>-6.5000000000000027</v>
        <stp/>
        <stp>StudyData</stp>
        <stp>S.CMG</stp>
        <stp>PCB</stp>
        <stp>BaseType=Index,Index=1</stp>
        <stp>Close</stp>
        <stp>M</stp>
        <stp>0</stp>
        <stp>all</stp>
        <stp/>
        <stp/>
        <stp/>
        <stp>T</stp>
        <tr r="J100" s="1"/>
      </tp>
      <tp>
        <v>-14.081081081081082</v>
        <stp/>
        <stp>StudyData</stp>
        <stp>S.CMG</stp>
        <stp>PCB</stp>
        <stp>BaseType=Index,Index=1</stp>
        <stp>Close</stp>
        <stp>A</stp>
        <stp>0</stp>
        <stp>all</stp>
        <stp/>
        <stp/>
        <stp/>
        <stp>T</stp>
        <tr r="L100" s="1"/>
      </tp>
      <tp>
        <v>2.5831311545597089</v>
        <stp/>
        <stp>StudyData</stp>
        <stp>S.CFG</stp>
        <stp>PCB</stp>
        <stp>BaseType=Index,Index=1</stp>
        <stp>Close</stp>
        <stp>M</stp>
        <stp>0</stp>
        <stp>all</stp>
        <stp/>
        <stp/>
        <stp/>
        <stp>T</stp>
        <tr r="J89" s="1"/>
      </tp>
      <tp>
        <v>10.460200507307652</v>
        <stp/>
        <stp>StudyData</stp>
        <stp>S.CEG</stp>
        <stp>PCB</stp>
        <stp>BaseType=Index,Index=1</stp>
        <stp>Close</stp>
        <stp>M</stp>
        <stp>0</stp>
        <stp>all</stp>
        <stp/>
        <stp/>
        <stp/>
        <stp>T</stp>
        <tr r="J87" s="1"/>
      </tp>
      <tp>
        <v>2.5831311545597089</v>
        <stp/>
        <stp>StudyData</stp>
        <stp>S.CFG</stp>
        <stp>PCB</stp>
        <stp>BaseType=Index,Index=1</stp>
        <stp>Close</stp>
        <stp>Q</stp>
        <stp>0</stp>
        <stp>all</stp>
        <stp/>
        <stp/>
        <stp/>
        <stp>T</stp>
        <tr r="K89" s="1"/>
      </tp>
      <tp>
        <v>10.460200507307652</v>
        <stp/>
        <stp>StudyData</stp>
        <stp>S.CEG</stp>
        <stp>PCB</stp>
        <stp>BaseType=Index,Index=1</stp>
        <stp>Close</stp>
        <stp>Q</stp>
        <stp>0</stp>
        <stp>all</stp>
        <stp/>
        <stp/>
        <stp/>
        <stp>T</stp>
        <tr r="K87" s="1"/>
      </tp>
      <tp>
        <v>8.7008201592773116</v>
        <stp/>
        <stp>StudyData</stp>
        <stp>S.CEG</stp>
        <stp>PCB</stp>
        <stp>BaseType=Index,Index=1</stp>
        <stp>Close</stp>
        <stp>W</stp>
        <stp>0</stp>
        <stp>all</stp>
        <stp/>
        <stp/>
        <stp/>
        <stp>T</stp>
        <tr r="I87" s="1"/>
      </tp>
      <tp>
        <v>-0.70451719850808836</v>
        <stp/>
        <stp>StudyData</stp>
        <stp>S.CFG</stp>
        <stp>PCB</stp>
        <stp>BaseType=Index,Index=1</stp>
        <stp>Close</stp>
        <stp>W</stp>
        <stp>0</stp>
        <stp>all</stp>
        <stp/>
        <stp/>
        <stp/>
        <stp>T</stp>
        <tr r="I89" s="1"/>
      </tp>
      <tp>
        <v>-6.5000000000000027</v>
        <stp/>
        <stp>StudyData</stp>
        <stp>S.CMG</stp>
        <stp>PCB</stp>
        <stp>BaseType=Index,Index=1</stp>
        <stp>Close</stp>
        <stp>Q</stp>
        <stp>0</stp>
        <stp>all</stp>
        <stp/>
        <stp/>
        <stp/>
        <stp>T</stp>
        <tr r="K100" s="1"/>
      </tp>
      <tp>
        <v>-7.6945412311265935</v>
        <stp/>
        <stp>StudyData</stp>
        <stp>S.CMG</stp>
        <stp>PCB</stp>
        <stp>BaseType=Index,Index=1</stp>
        <stp>Close</stp>
        <stp>W</stp>
        <stp>0</stp>
        <stp>all</stp>
        <stp/>
        <stp/>
        <stp/>
        <stp>T</stp>
        <tr r="I100" s="1"/>
      </tp>
      <tp>
        <v>12.842056579048814</v>
        <stp/>
        <stp>StudyData</stp>
        <stp>S.EOG</stp>
        <stp>PCB</stp>
        <stp>BaseType=Index,Index=1</stp>
        <stp>Close</stp>
        <stp>M</stp>
        <stp>0</stp>
        <stp>all</stp>
        <stp/>
        <stp/>
        <stp/>
        <stp>T</stp>
        <tr r="J165" s="1"/>
      </tp>
      <tp>
        <v>39.405770878963914</v>
        <stp/>
        <stp>StudyData</stp>
        <stp>S.EOG</stp>
        <stp>PCB</stp>
        <stp>BaseType=Index,Index=1</stp>
        <stp>Close</stp>
        <stp>A</stp>
        <stp>0</stp>
        <stp>all</stp>
        <stp/>
        <stp/>
        <stp/>
        <stp>T</stp>
        <tr r="L165" s="1"/>
      </tp>
      <tp>
        <v>12.842056579048814</v>
        <stp/>
        <stp>StudyData</stp>
        <stp>S.EOG</stp>
        <stp>PCB</stp>
        <stp>BaseType=Index,Index=1</stp>
        <stp>Close</stp>
        <stp>Q</stp>
        <stp>0</stp>
        <stp>all</stp>
        <stp/>
        <stp/>
        <stp/>
        <stp>T</stp>
        <tr r="K165" s="1"/>
      </tp>
      <tp>
        <v>4.6465079705482877</v>
        <stp/>
        <stp>StudyData</stp>
        <stp>S.EOG</stp>
        <stp>PCB</stp>
        <stp>BaseType=Index,Index=1</stp>
        <stp>Close</stp>
        <stp>W</stp>
        <stp>0</stp>
        <stp>all</stp>
        <stp/>
        <stp/>
        <stp/>
        <stp>T</stp>
        <tr r="I165" s="1"/>
      </tp>
      <tp t="s">
        <v>WORKDAY INC CL A</v>
        <stp/>
        <stp>ContractData</stp>
        <stp>S.WDAY</stp>
        <stp>LongDescription</stp>
        <stp/>
        <stp>T</stp>
        <tr r="B483" s="1"/>
      </tp>
      <tp t="s">
        <v>Welltower Inc.</v>
        <stp/>
        <stp>ContractData</stp>
        <stp>S.WELL</stp>
        <stp>LongDescription</stp>
        <stp/>
        <stp>T</stp>
        <tr r="B486" s="1"/>
      </tp>
      <tp>
        <v>1233473.2556212379</v>
        <stp/>
        <stp>StudyData</stp>
        <stp>S.TT</stp>
        <stp>MA</stp>
        <stp>InputChoice=Vol,MAType=Sim,Period=21</stp>
        <stp>MA</stp>
        <stp>D</stp>
        <stp>-1</stp>
        <stp>all</stp>
        <stp/>
        <stp/>
        <stp/>
        <stp>T</stp>
        <tr r="N450" s="1"/>
      </tp>
      <tp t="s">
        <v>WYNN RESORTS LIMITED</v>
        <stp/>
        <stp>ContractData</stp>
        <stp>S.WYNN</stp>
        <stp>LongDescription</stp>
        <stp/>
        <stp>T</stp>
        <tr r="B496" s="1"/>
      </tp>
      <tp>
        <v>152.789047619</v>
        <stp/>
        <stp>StudyData</stp>
        <stp>S.BNY</stp>
        <stp>MA</stp>
        <stp>InputChoice=Close,MAType=Sim,Period=21</stp>
        <stp>MA</stp>
        <stp>D</stp>
        <stp/>
        <stp>all</stp>
        <stp/>
        <stp/>
        <stp/>
        <stp>T</stp>
        <tr r="P68" s="1"/>
      </tp>
      <tp>
        <v>70.926666666700001</v>
        <stp/>
        <stp>StudyData</stp>
        <stp>S.PNR</stp>
        <stp>MA</stp>
        <stp>InputChoice=Close,MAType=Sim,Period=21</stp>
        <stp>MA</stp>
        <stp>D</stp>
        <stp/>
        <stp>all</stp>
        <stp/>
        <stp/>
        <stp/>
        <stp>T</stp>
        <tr r="P374" s="1"/>
      </tp>
      <tp>
        <v>43.860952380999997</v>
        <stp/>
        <stp>StudyData</stp>
        <stp>S.CNP</stp>
        <stp>MA</stp>
        <stp>InputChoice=Close,MAType=Sim,Period=21</stp>
        <stp>MA</stp>
        <stp>D</stp>
        <stp/>
        <stp>all</stp>
        <stp/>
        <stp/>
        <stp/>
        <stp>T</stp>
        <tr r="P104" s="1"/>
      </tp>
      <tp>
        <v>286.6647619048</v>
        <stp/>
        <stp>StudyData</stp>
        <stp>S.UNP</stp>
        <stp>MA</stp>
        <stp>InputChoice=Close,MAType=Sim,Period=21</stp>
        <stp>MA</stp>
        <stp>D</stp>
        <stp/>
        <stp>all</stp>
        <stp/>
        <stp/>
        <stp/>
        <stp>T</stp>
        <tr r="P462" s="1"/>
      </tp>
      <tp>
        <v>107.40761904759999</v>
        <stp/>
        <stp>StudyData</stp>
        <stp>S.PNW</stp>
        <stp>MA</stp>
        <stp>InputChoice=Close,MAType=Sim,Period=21</stp>
        <stp>MA</stp>
        <stp>D</stp>
        <stp/>
        <stp>all</stp>
        <stp/>
        <stp/>
        <stp/>
        <stp>T</stp>
        <tr r="P375" s="1"/>
      </tp>
      <tp>
        <v>75.806666666699996</v>
        <stp/>
        <stp>StudyData</stp>
        <stp>S.LNT</stp>
        <stp>MA</stp>
        <stp>InputChoice=Close,MAType=Sim,Period=21</stp>
        <stp>MA</stp>
        <stp>D</stp>
        <stp/>
        <stp>all</stp>
        <stp/>
        <stp/>
        <stp/>
        <stp>T</stp>
        <tr r="P288" s="1"/>
      </tp>
      <tp>
        <v>255.92714285709999</v>
        <stp/>
        <stp>StudyData</stp>
        <stp>S.JNJ</stp>
        <stp>MA</stp>
        <stp>InputChoice=Close,MAType=Sim,Period=21</stp>
        <stp>MA</stp>
        <stp>D</stp>
        <stp/>
        <stp>all</stp>
        <stp/>
        <stp/>
        <stp/>
        <stp>T</stp>
        <tr r="P264" s="1"/>
      </tp>
      <tp>
        <v>424.5061904762</v>
        <stp/>
        <stp>StudyData</stp>
        <stp>S.UNH</stp>
        <stp>MA</stp>
        <stp>InputChoice=Close,MAType=Sim,Period=21</stp>
        <stp>MA</stp>
        <stp>D</stp>
        <stp/>
        <stp>all</stp>
        <stp/>
        <stp/>
        <stp/>
        <stp>T</stp>
        <tr r="P461" s="1"/>
      </tp>
      <tp>
        <v>66.193809523799999</v>
        <stp/>
        <stp>StudyData</stp>
        <stp>S.CNC</stp>
        <stp>MA</stp>
        <stp>InputChoice=Close,MAType=Sim,Period=21</stp>
        <stp>MA</stp>
        <stp>D</stp>
        <stp/>
        <stp>all</stp>
        <stp/>
        <stp/>
        <stp/>
        <stp>T</stp>
        <tr r="P103" s="1"/>
      </tp>
      <tp>
        <v>250.52809523810001</v>
        <stp/>
        <stp>StudyData</stp>
        <stp>S.PNC</stp>
        <stp>MA</stp>
        <stp>InputChoice=Close,MAType=Sim,Period=21</stp>
        <stp>MA</stp>
        <stp>D</stp>
        <stp/>
        <stp>all</stp>
        <stp/>
        <stp/>
        <stp/>
        <stp>T</stp>
        <tr r="P373" s="1"/>
      </tp>
      <tp>
        <v>404.34476190480001</v>
        <stp/>
        <stp>StudyData</stp>
        <stp>S.SNA</stp>
        <stp>MA</stp>
        <stp>InputChoice=Close,MAType=Sim,Period=21</stp>
        <stp>MA</stp>
        <stp>D</stp>
        <stp/>
        <stp>all</stp>
        <stp/>
        <stp/>
        <stp/>
        <stp>T</stp>
        <tr r="P409" s="1"/>
      </tp>
      <tp>
        <v>-0.97799511002444828</v>
        <stp/>
        <stp>StudyData</stp>
        <stp>S.SYF</stp>
        <stp>PCB</stp>
        <stp>BaseType=Index,Index=1</stp>
        <stp>Close</stp>
        <stp>W</stp>
        <stp>0</stp>
        <stp>all</stp>
        <stp/>
        <stp/>
        <stp/>
        <stp>T</stp>
        <tr r="I425" s="1"/>
      </tp>
      <tp>
        <v>-4.1420118343195158</v>
        <stp/>
        <stp>StudyData</stp>
        <stp>S.SYF</stp>
        <stp>PCB</stp>
        <stp>BaseType=Index,Index=1</stp>
        <stp>Close</stp>
        <stp>Q</stp>
        <stp>0</stp>
        <stp>all</stp>
        <stp/>
        <stp/>
        <stp/>
        <stp>T</stp>
        <tr r="K425" s="1"/>
      </tp>
      <tp>
        <v>-4.1420118343195158</v>
        <stp/>
        <stp>StudyData</stp>
        <stp>S.SYF</stp>
        <stp>PCB</stp>
        <stp>BaseType=Index,Index=1</stp>
        <stp>Close</stp>
        <stp>M</stp>
        <stp>0</stp>
        <stp>all</stp>
        <stp/>
        <stp/>
        <stp/>
        <stp>T</stp>
        <tr r="J425" s="1"/>
      </tp>
      <tp>
        <v>-12.621359223300971</v>
        <stp/>
        <stp>StudyData</stp>
        <stp>S.SYF</stp>
        <stp>PCB</stp>
        <stp>BaseType=Index,Index=1</stp>
        <stp>Close</stp>
        <stp>A</stp>
        <stp>0</stp>
        <stp>all</stp>
        <stp/>
        <stp/>
        <stp/>
        <stp>T</stp>
        <tr r="L425" s="1"/>
      </tp>
      <tp>
        <v>11.359600078931797</v>
        <stp/>
        <stp>StudyData</stp>
        <stp>S.RJF</stp>
        <stp>PCB</stp>
        <stp>BaseType=Index,Index=1</stp>
        <stp>Close</stp>
        <stp>M</stp>
        <stp>0</stp>
        <stp>all</stp>
        <stp/>
        <stp/>
        <stp/>
        <stp>T</stp>
        <tr r="J392" s="1"/>
      </tp>
      <tp>
        <v>5.4237499221620329</v>
        <stp/>
        <stp>StudyData</stp>
        <stp>S.RJF</stp>
        <stp>PCB</stp>
        <stp>BaseType=Index,Index=1</stp>
        <stp>Close</stp>
        <stp>A</stp>
        <stp>0</stp>
        <stp>all</stp>
        <stp/>
        <stp/>
        <stp/>
        <stp>T</stp>
        <tr r="L392" s="1"/>
      </tp>
      <tp>
        <v>0.55832739368020767</v>
        <stp/>
        <stp>StudyData</stp>
        <stp>S.RJF</stp>
        <stp>PCB</stp>
        <stp>BaseType=Index,Index=1</stp>
        <stp>Close</stp>
        <stp>W</stp>
        <stp>0</stp>
        <stp>all</stp>
        <stp/>
        <stp/>
        <stp/>
        <stp>T</stp>
        <tr r="I392" s="1"/>
      </tp>
      <tp>
        <v>11.359600078931797</v>
        <stp/>
        <stp>StudyData</stp>
        <stp>S.RJF</stp>
        <stp>PCB</stp>
        <stp>BaseType=Index,Index=1</stp>
        <stp>Close</stp>
        <stp>Q</stp>
        <stp>0</stp>
        <stp>all</stp>
        <stp/>
        <stp/>
        <stp/>
        <stp>T</stp>
        <tr r="K392" s="1"/>
      </tp>
      <tp>
        <v>12.687342335658105</v>
        <stp/>
        <stp>StudyData</stp>
        <stp>S.IFF</stp>
        <stp>PCB</stp>
        <stp>BaseType=Index,Index=1</stp>
        <stp>Close</stp>
        <stp>A</stp>
        <stp>0</stp>
        <stp>all</stp>
        <stp/>
        <stp/>
        <stp/>
        <stp>T</stp>
        <tr r="L246" s="1"/>
      </tp>
      <tp>
        <v>-4.1403685937894483</v>
        <stp/>
        <stp>StudyData</stp>
        <stp>S.IFF</stp>
        <stp>PCB</stp>
        <stp>BaseType=Index,Index=1</stp>
        <stp>Close</stp>
        <stp>M</stp>
        <stp>0</stp>
        <stp>all</stp>
        <stp/>
        <stp/>
        <stp/>
        <stp>T</stp>
        <tr r="J246" s="1"/>
      </tp>
      <tp>
        <v>-4.1403685937894483</v>
        <stp/>
        <stp>StudyData</stp>
        <stp>S.IFF</stp>
        <stp>PCB</stp>
        <stp>BaseType=Index,Index=1</stp>
        <stp>Close</stp>
        <stp>Q</stp>
        <stp>0</stp>
        <stp>all</stp>
        <stp/>
        <stp/>
        <stp/>
        <stp>T</stp>
        <tr r="K246" s="1"/>
      </tp>
      <tp>
        <v>-2.8900255754475768</v>
        <stp/>
        <stp>StudyData</stp>
        <stp>S.IFF</stp>
        <stp>PCB</stp>
        <stp>BaseType=Index,Index=1</stp>
        <stp>Close</stp>
        <stp>W</stp>
        <stp>0</stp>
        <stp>all</stp>
        <stp/>
        <stp/>
        <stp/>
        <stp>T</stp>
        <tr r="I246" s="1"/>
      </tp>
      <tp>
        <v>1.1065696341341835</v>
        <stp/>
        <stp>StudyData</stp>
        <stp>S.COF</stp>
        <stp>PCB</stp>
        <stp>BaseType=Index,Index=1</stp>
        <stp>Close</stp>
        <stp>M</stp>
        <stp>0</stp>
        <stp>all</stp>
        <stp/>
        <stp/>
        <stp/>
        <stp>T</stp>
        <tr r="J105" s="1"/>
      </tp>
      <tp>
        <v>-16.306321175111407</v>
        <stp/>
        <stp>StudyData</stp>
        <stp>S.COF</stp>
        <stp>PCB</stp>
        <stp>BaseType=Index,Index=1</stp>
        <stp>Close</stp>
        <stp>A</stp>
        <stp>0</stp>
        <stp>all</stp>
        <stp/>
        <stp/>
        <stp/>
        <stp>T</stp>
        <tr r="L105" s="1"/>
      </tp>
      <tp>
        <v>1.1065696341341835</v>
        <stp/>
        <stp>StudyData</stp>
        <stp>S.COF</stp>
        <stp>PCB</stp>
        <stp>BaseType=Index,Index=1</stp>
        <stp>Close</stp>
        <stp>Q</stp>
        <stp>0</stp>
        <stp>all</stp>
        <stp/>
        <stp/>
        <stp/>
        <stp>T</stp>
        <tr r="K105" s="1"/>
      </tp>
      <tp>
        <v>-2.494832476085179</v>
        <stp/>
        <stp>StudyData</stp>
        <stp>S.COF</stp>
        <stp>PCB</stp>
        <stp>BaseType=Index,Index=1</stp>
        <stp>Close</stp>
        <stp>W</stp>
        <stp>0</stp>
        <stp>all</stp>
        <stp/>
        <stp/>
        <stp/>
        <stp>T</stp>
        <tr r="I105" s="1"/>
      </tp>
      <tp t="s">
        <v>VEEVA Systems, Inc.</v>
        <stp/>
        <stp>ContractData</stp>
        <stp>S.VEEV</stp>
        <stp>LongDescription</stp>
        <stp/>
        <stp>T</stp>
        <tr r="B467" s="1"/>
      </tp>
      <tp t="s">
        <v>Veralto Corporation</v>
        <stp/>
        <stp>ContractData</stp>
        <stp>S.VLTO</stp>
        <stp>LongDescription</stp>
        <stp/>
        <stp>T</stp>
        <tr r="B470" s="1"/>
      </tp>
      <tp t="s">
        <v>VICI Properties Inc.</v>
        <stp/>
        <stp>ContractData</stp>
        <stp>S.VICI</stp>
        <stp>LongDescription</stp>
        <stp/>
        <stp>T</stp>
        <tr r="B468" s="1"/>
      </tp>
      <tp t="s">
        <v>VIATRIS INC. CMN STK</v>
        <stp/>
        <stp>ContractData</stp>
        <stp>S.VTRS</stp>
        <stp>LongDescription</stp>
        <stp/>
        <stp>T</stp>
        <tr r="B478" s="1"/>
      </tp>
      <tp t="s">
        <v>VERTEX PHARMACEUTIC</v>
        <stp/>
        <stp>ContractData</stp>
        <stp>S.VRTX</stp>
        <stp>LongDescription</stp>
        <stp/>
        <stp>T</stp>
        <tr r="B475" s="1"/>
      </tp>
      <tp t="s">
        <v>VERISIGN, INC.</v>
        <stp/>
        <stp>ContractData</stp>
        <stp>S.VRSN</stp>
        <stp>LongDescription</stp>
        <stp/>
        <stp>T</stp>
        <tr r="I35" s="2"/>
        <tr r="C32" s="2"/>
        <tr r="B473" s="1"/>
      </tp>
      <tp t="s">
        <v>VERISK ANALYTICS INC</v>
        <stp/>
        <stp>ContractData</stp>
        <stp>S.VRSK</stp>
        <stp>LongDescription</stp>
        <stp/>
        <stp>T</stp>
        <tr r="B472" s="1"/>
      </tp>
      <tp>
        <v>49.1014285714</v>
        <stp/>
        <stp>StudyData</stp>
        <stp>S.FOX</stp>
        <stp>MA</stp>
        <stp>InputChoice=Close,MAType=Sim,Period=21</stp>
        <stp>MA</stp>
        <stp>D</stp>
        <stp/>
        <stp>all</stp>
        <stp/>
        <stp/>
        <stp/>
        <stp>T</stp>
        <tr r="P196" s="1"/>
      </tp>
      <tp>
        <v>299.26666666670002</v>
        <stp/>
        <stp>StudyData</stp>
        <stp>S.COR</stp>
        <stp>MA</stp>
        <stp>InputChoice=Close,MAType=Sim,Period=21</stp>
        <stp>MA</stp>
        <stp>D</stp>
        <stp/>
        <stp>all</stp>
        <stp/>
        <stp/>
        <stp/>
        <stp>T</stp>
        <tr r="P110" s="1"/>
      </tp>
      <tp>
        <v>21.9080952381</v>
        <stp/>
        <stp>StudyData</stp>
        <stp>S.MOS</stp>
        <stp>MA</stp>
        <stp>InputChoice=Close,MAType=Sim,Period=21</stp>
        <stp>MA</stp>
        <stp>D</stp>
        <stp/>
        <stp>all</stp>
        <stp/>
        <stp/>
        <stp/>
        <stp>T</stp>
        <tr r="P314" s="1"/>
      </tp>
      <tp>
        <v>60.5785714286</v>
        <stp/>
        <stp>StudyData</stp>
        <stp>S.AOS</stp>
        <stp>MA</stp>
        <stp>InputChoice=Close,MAType=Sim,Period=21</stp>
        <stp>MA</stp>
        <stp>D</stp>
        <stp/>
        <stp>all</stp>
        <stp/>
        <stp/>
        <stp/>
        <stp>T</stp>
        <tr r="P36" s="1"/>
      </tp>
      <tp>
        <v>110.68761904759999</v>
        <stp/>
        <stp>StudyData</stp>
        <stp>S.COP</stp>
        <stp>MA</stp>
        <stp>InputChoice=Close,MAType=Sim,Period=21</stp>
        <stp>MA</stp>
        <stp>D</stp>
        <stp/>
        <stp>all</stp>
        <stp/>
        <stp/>
        <stp/>
        <stp>T</stp>
        <tr r="P109" s="1"/>
      </tp>
      <tp>
        <v>353.01619047619999</v>
        <stp/>
        <stp>StudyData</stp>
        <stp>S.ROP</stp>
        <stp>MA</stp>
        <stp>InputChoice=Close,MAType=Sim,Period=21</stp>
        <stp>MA</stp>
        <stp>D</stp>
        <stp/>
        <stp>all</stp>
        <stp/>
        <stp/>
        <stp/>
        <stp>T</stp>
        <tr r="P397" s="1"/>
      </tp>
      <tp>
        <v>214.80761904760001</v>
        <stp/>
        <stp>StudyData</stp>
        <stp>S.DOV</stp>
        <stp>MA</stp>
        <stp>InputChoice=Close,MAType=Sim,Period=21</stp>
        <stp>MA</stp>
        <stp>D</stp>
        <stp/>
        <stp>all</stp>
        <stp/>
        <stp/>
        <stp/>
        <stp>T</stp>
        <tr r="P144" s="1"/>
      </tp>
      <tp>
        <v>213.72333333329999</v>
        <stp/>
        <stp>StudyData</stp>
        <stp>S.LOW</stp>
        <stp>MA</stp>
        <stp>InputChoice=Close,MAType=Sim,Period=21</stp>
        <stp>MA</stp>
        <stp>D</stp>
        <stp/>
        <stp>all</stp>
        <stp/>
        <stp/>
        <stp/>
        <stp>T</stp>
        <tr r="P289" s="1"/>
      </tp>
      <tp>
        <v>103.0119047619</v>
        <stp/>
        <stp>StudyData</stp>
        <stp>S.NOW</stp>
        <stp>MA</stp>
        <stp>InputChoice=Close,MAType=Sim,Period=21</stp>
        <stp>MA</stp>
        <stp>D</stp>
        <stp/>
        <stp>all</stp>
        <stp/>
        <stp/>
        <stp/>
        <stp>T</stp>
        <tr r="P337" s="1"/>
      </tp>
      <tp>
        <v>29.205714285700001</v>
        <stp/>
        <stp>StudyData</stp>
        <stp>S.DOW</stp>
        <stp>MA</stp>
        <stp>InputChoice=Close,MAType=Sim,Period=21</stp>
        <stp>MA</stp>
        <stp>D</stp>
        <stp/>
        <stp>all</stp>
        <stp/>
        <stp/>
        <stp/>
        <stp>T</stp>
        <tr r="P145" s="1"/>
      </tp>
      <tp>
        <v>470.0152380952</v>
        <stp/>
        <stp>StudyData</stp>
        <stp>S.ROK</stp>
        <stp>MA</stp>
        <stp>InputChoice=Close,MAType=Sim,Period=21</stp>
        <stp>MA</stp>
        <stp>D</stp>
        <stp/>
        <stp>all</stp>
        <stp/>
        <stp/>
        <stp/>
        <stp>T</stp>
        <tr r="P395" s="1"/>
      </tp>
      <tp>
        <v>228.13142857139999</v>
        <stp/>
        <stp>StudyData</stp>
        <stp>S.HON</stp>
        <stp>MA</stp>
        <stp>InputChoice=Close,MAType=Sim,Period=21</stp>
        <stp>MA</stp>
        <stp>D</stp>
        <stp/>
        <stp>all</stp>
        <stp/>
        <stp/>
        <stp/>
        <stp>T</stp>
        <tr r="P229" s="1"/>
      </tp>
      <tp>
        <v>352.4228571429</v>
        <stp/>
        <stp>StudyData</stp>
        <stp>S.AON</stp>
        <stp>MA</stp>
        <stp>InputChoice=Close,MAType=Sim,Period=21</stp>
        <stp>MA</stp>
        <stp>D</stp>
        <stp/>
        <stp>all</stp>
        <stp/>
        <stp/>
        <stp/>
        <stp>T</stp>
        <tr r="P35" s="1"/>
      </tp>
      <tp>
        <v>71.22</v>
        <stp/>
        <stp>StudyData</stp>
        <stp>S.COO</stp>
        <stp>MA</stp>
        <stp>InputChoice=Close,MAType=Sim,Period=21</stp>
        <stp>MA</stp>
        <stp>D</stp>
        <stp/>
        <stp>all</stp>
        <stp/>
        <stp/>
        <stp/>
        <stp>T</stp>
        <tr r="P108" s="1"/>
      </tp>
      <tp>
        <v>43.321904761900001</v>
        <stp/>
        <stp>StudyData</stp>
        <stp>S.ROL</stp>
        <stp>MA</stp>
        <stp>InputChoice=Close,MAType=Sim,Period=21</stp>
        <stp>MA</stp>
        <stp>D</stp>
        <stp/>
        <stp>all</stp>
        <stp/>
        <stp/>
        <stp/>
        <stp>T</stp>
        <tr r="P396" s="1"/>
      </tp>
      <tp>
        <v>143.41</v>
        <stp/>
        <stp>StudyData</stp>
        <stp>S.XOM</stp>
        <stp>MA</stp>
        <stp>InputChoice=Close,MAType=Sim,Period=21</stp>
        <stp>MA</stp>
        <stp>D</stp>
        <stp/>
        <stp>all</stp>
        <stp/>
        <stp/>
        <stp/>
        <stp>T</stp>
        <tr r="P498" s="1"/>
      </tp>
      <tp>
        <v>526.69476190479998</v>
        <stp/>
        <stp>StudyData</stp>
        <stp>S.NOC</stp>
        <stp>MA</stp>
        <stp>InputChoice=Close,MAType=Sim,Period=21</stp>
        <stp>MA</stp>
        <stp>D</stp>
        <stp/>
        <stp>all</stp>
        <stp/>
        <stp/>
        <stp/>
        <stp>T</stp>
        <tr r="P336" s="1"/>
      </tp>
      <tp>
        <v>21.8880952381</v>
        <stp/>
        <stp>StudyData</stp>
        <stp>S.DOC</stp>
        <stp>MA</stp>
        <stp>InputChoice=Close,MAType=Sim,Period=21</stp>
        <stp>MA</stp>
        <stp>D</stp>
        <stp/>
        <stp>all</stp>
        <stp/>
        <stp/>
        <stp/>
        <stp>T</stp>
        <tr r="P143" s="1"/>
      </tp>
      <tp>
        <v>46229.742395833331</v>
        <stp/>
        <stp>SystemInfo</stp>
        <stp>Linetime</stp>
        <tr r="W1" s="2"/>
      </tp>
      <tp>
        <v>203.76238095240001</v>
        <stp/>
        <stp>StudyData</stp>
        <stp>S.COF</stp>
        <stp>MA</stp>
        <stp>InputChoice=Close,MAType=Sim,Period=21</stp>
        <stp>MA</stp>
        <stp>D</stp>
        <stp/>
        <stp>all</stp>
        <stp/>
        <stp/>
        <stp/>
        <stp>T</stp>
        <tr r="P105" s="1"/>
      </tp>
      <tp>
        <v>136.67761904759999</v>
        <stp/>
        <stp>StudyData</stp>
        <stp>S.EOG</stp>
        <stp>MA</stp>
        <stp>InputChoice=Close,MAType=Sim,Period=21</stp>
        <stp>MA</stp>
        <stp>D</stp>
        <stp/>
        <stp>all</stp>
        <stp/>
        <stp/>
        <stp/>
        <stp>T</stp>
        <tr r="P165" s="1"/>
      </tp>
      <tp>
        <v>-1.4457831325301322</v>
        <stp/>
        <stp>StudyData</stp>
        <stp>S.PFE</stp>
        <stp>PCB</stp>
        <stp>BaseType=Index,Index=1</stp>
        <stp>Close</stp>
        <stp>A</stp>
        <stp>0</stp>
        <stp>all</stp>
        <stp/>
        <stp/>
        <stp/>
        <stp>T</stp>
        <tr r="L363" s="1"/>
      </tp>
      <tp>
        <v>1.9102990033222478</v>
        <stp/>
        <stp>StudyData</stp>
        <stp>S.PFE</stp>
        <stp>PCB</stp>
        <stp>BaseType=Index,Index=1</stp>
        <stp>Close</stp>
        <stp>M</stp>
        <stp>0</stp>
        <stp>all</stp>
        <stp/>
        <stp/>
        <stp/>
        <stp>T</stp>
        <tr r="J363" s="1"/>
      </tp>
      <tp>
        <v>1.9102990033222478</v>
        <stp/>
        <stp>StudyData</stp>
        <stp>S.PFE</stp>
        <stp>PCB</stp>
        <stp>BaseType=Index,Index=1</stp>
        <stp>Close</stp>
        <stp>Q</stp>
        <stp>0</stp>
        <stp>all</stp>
        <stp/>
        <stp/>
        <stp/>
        <stp>T</stp>
        <tr r="K363" s="1"/>
      </tp>
      <tp>
        <v>-2.0359281437125811</v>
        <stp/>
        <stp>StudyData</stp>
        <stp>S.PFE</stp>
        <stp>PCB</stp>
        <stp>BaseType=Index,Index=1</stp>
        <stp>Close</stp>
        <stp>W</stp>
        <stp>0</stp>
        <stp>all</stp>
        <stp/>
        <stp/>
        <stp/>
        <stp>T</stp>
        <tr r="I363" s="1"/>
      </tp>
      <tp>
        <v>0.79132791327913699</v>
        <stp/>
        <stp>StudyData</stp>
        <stp>S.SRE</stp>
        <stp>PCB</stp>
        <stp>BaseType=Index,Index=1</stp>
        <stp>Close</stp>
        <stp>W</stp>
        <stp>0</stp>
        <stp>all</stp>
        <stp/>
        <stp/>
        <stp/>
        <stp>T</stp>
        <tr r="I416" s="1"/>
      </tp>
      <tp>
        <v>1.6621551028161656</v>
        <stp/>
        <stp>StudyData</stp>
        <stp>S.STE</stp>
        <stp>PCB</stp>
        <stp>BaseType=Index,Index=1</stp>
        <stp>Close</stp>
        <stp>Q</stp>
        <stp>0</stp>
        <stp>all</stp>
        <stp/>
        <stp/>
        <stp/>
        <stp>T</stp>
        <tr r="K417" s="1"/>
      </tp>
      <tp>
        <v>0.29123071944773593</v>
        <stp/>
        <stp>StudyData</stp>
        <stp>S.SRE</stp>
        <stp>PCB</stp>
        <stp>BaseType=Index,Index=1</stp>
        <stp>Close</stp>
        <stp>Q</stp>
        <stp>0</stp>
        <stp>all</stp>
        <stp/>
        <stp/>
        <stp/>
        <stp>T</stp>
        <tr r="K416" s="1"/>
      </tp>
      <tp>
        <v>-1.7306279838413561</v>
        <stp/>
        <stp>StudyData</stp>
        <stp>S.STE</stp>
        <stp>PCB</stp>
        <stp>BaseType=Index,Index=1</stp>
        <stp>Close</stp>
        <stp>W</stp>
        <stp>0</stp>
        <stp>all</stp>
        <stp/>
        <stp/>
        <stp/>
        <stp>T</stp>
        <tr r="I417" s="1"/>
      </tp>
      <tp>
        <v>-15.560902492899976</v>
        <stp/>
        <stp>StudyData</stp>
        <stp>S.STE</stp>
        <stp>PCB</stp>
        <stp>BaseType=Index,Index=1</stp>
        <stp>Close</stp>
        <stp>A</stp>
        <stp>0</stp>
        <stp>all</stp>
        <stp/>
        <stp/>
        <stp/>
        <stp>T</stp>
        <tr r="L417" s="1"/>
      </tp>
      <tp>
        <v>5.3120398686147885</v>
        <stp/>
        <stp>StudyData</stp>
        <stp>S.SRE</stp>
        <stp>PCB</stp>
        <stp>BaseType=Index,Index=1</stp>
        <stp>Close</stp>
        <stp>A</stp>
        <stp>0</stp>
        <stp>all</stp>
        <stp/>
        <stp/>
        <stp/>
        <stp>T</stp>
        <tr r="L416" s="1"/>
      </tp>
      <tp>
        <v>0.29123071944773593</v>
        <stp/>
        <stp>StudyData</stp>
        <stp>S.SRE</stp>
        <stp>PCB</stp>
        <stp>BaseType=Index,Index=1</stp>
        <stp>Close</stp>
        <stp>M</stp>
        <stp>0</stp>
        <stp>all</stp>
        <stp/>
        <stp/>
        <stp/>
        <stp>T</stp>
        <tr r="J416" s="1"/>
      </tp>
      <tp>
        <v>1.6621551028161656</v>
        <stp/>
        <stp>StudyData</stp>
        <stp>S.STE</stp>
        <stp>PCB</stp>
        <stp>BaseType=Index,Index=1</stp>
        <stp>Close</stp>
        <stp>M</stp>
        <stp>0</stp>
        <stp>all</stp>
        <stp/>
        <stp/>
        <stp/>
        <stp>T</stp>
        <tr r="J417" s="1"/>
      </tp>
      <tp>
        <v>-9.9839466534946997</v>
        <stp/>
        <stp>StudyData</stp>
        <stp>S.ICE</stp>
        <stp>PCB</stp>
        <stp>BaseType=Index,Index=1</stp>
        <stp>Close</stp>
        <stp>A</stp>
        <stp>0</stp>
        <stp>all</stp>
        <stp/>
        <stp/>
        <stp/>
        <stp>T</stp>
        <tr r="L243" s="1"/>
      </tp>
      <tp>
        <v>18.422548939972376</v>
        <stp/>
        <stp>StudyData</stp>
        <stp>S.ICE</stp>
        <stp>PCB</stp>
        <stp>BaseType=Index,Index=1</stp>
        <stp>Close</stp>
        <stp>M</stp>
        <stp>0</stp>
        <stp>all</stp>
        <stp/>
        <stp/>
        <stp/>
        <stp>T</stp>
        <tr r="J243" s="1"/>
      </tp>
      <tp>
        <v>4.39670605084138</v>
        <stp/>
        <stp>StudyData</stp>
        <stp>S.ICE</stp>
        <stp>PCB</stp>
        <stp>BaseType=Index,Index=1</stp>
        <stp>Close</stp>
        <stp>W</stp>
        <stp>0</stp>
        <stp>all</stp>
        <stp/>
        <stp/>
        <stp/>
        <stp>T</stp>
        <tr r="I243" s="1"/>
      </tp>
      <tp>
        <v>18.422548939972376</v>
        <stp/>
        <stp>StudyData</stp>
        <stp>S.ICE</stp>
        <stp>PCB</stp>
        <stp>BaseType=Index,Index=1</stp>
        <stp>Close</stp>
        <stp>Q</stp>
        <stp>0</stp>
        <stp>all</stp>
        <stp/>
        <stp/>
        <stp/>
        <stp>T</stp>
        <tr r="K243" s="1"/>
      </tp>
      <tp>
        <v>4.0811872544740231</v>
        <stp/>
        <stp>StudyData</stp>
        <stp>S.HPE</stp>
        <stp>PCB</stp>
        <stp>BaseType=Index,Index=1</stp>
        <stp>Close</stp>
        <stp>W</stp>
        <stp>0</stp>
        <stp>all</stp>
        <stp/>
        <stp/>
        <stp/>
        <stp>T</stp>
        <tr r="I232" s="1"/>
      </tp>
      <tp>
        <v>5.7193526934160905</v>
        <stp/>
        <stp>StudyData</stp>
        <stp>S.HPE</stp>
        <stp>PCB</stp>
        <stp>BaseType=Index,Index=1</stp>
        <stp>Close</stp>
        <stp>Q</stp>
        <stp>0</stp>
        <stp>all</stp>
        <stp/>
        <stp/>
        <stp/>
        <stp>T</stp>
        <tr r="K232" s="1"/>
      </tp>
      <tp>
        <v>98.542880932556187</v>
        <stp/>
        <stp>StudyData</stp>
        <stp>S.HPE</stp>
        <stp>PCB</stp>
        <stp>BaseType=Index,Index=1</stp>
        <stp>Close</stp>
        <stp>A</stp>
        <stp>0</stp>
        <stp>all</stp>
        <stp/>
        <stp/>
        <stp/>
        <stp>T</stp>
        <tr r="L232" s="1"/>
      </tp>
      <tp>
        <v>5.7193526934160905</v>
        <stp/>
        <stp>StudyData</stp>
        <stp>S.HPE</stp>
        <stp>PCB</stp>
        <stp>BaseType=Index,Index=1</stp>
        <stp>Close</stp>
        <stp>M</stp>
        <stp>0</stp>
        <stp>all</stp>
        <stp/>
        <stp/>
        <stp/>
        <stp>T</stp>
        <tr r="J232" s="1"/>
      </tp>
      <tp>
        <v>7.1543593282723705</v>
        <stp/>
        <stp>StudyData</stp>
        <stp>S.OKE</stp>
        <stp>PCB</stp>
        <stp>BaseType=Index,Index=1</stp>
        <stp>Close</stp>
        <stp>M</stp>
        <stp>0</stp>
        <stp>all</stp>
        <stp/>
        <stp/>
        <stp/>
        <stp>T</stp>
        <tr r="J350" s="1"/>
      </tp>
      <tp>
        <v>26.748299319727884</v>
        <stp/>
        <stp>StudyData</stp>
        <stp>S.OKE</stp>
        <stp>PCB</stp>
        <stp>BaseType=Index,Index=1</stp>
        <stp>Close</stp>
        <stp>A</stp>
        <stp>0</stp>
        <stp>all</stp>
        <stp/>
        <stp/>
        <stp/>
        <stp>T</stp>
        <tr r="L350" s="1"/>
      </tp>
      <tp>
        <v>-0.38494439692044424</v>
        <stp/>
        <stp>StudyData</stp>
        <stp>S.OKE</stp>
        <stp>PCB</stp>
        <stp>BaseType=Index,Index=1</stp>
        <stp>Close</stp>
        <stp>W</stp>
        <stp>0</stp>
        <stp>all</stp>
        <stp/>
        <stp/>
        <stp/>
        <stp>T</stp>
        <tr r="I350" s="1"/>
      </tp>
      <tp>
        <v>7.1543593282723705</v>
        <stp/>
        <stp>StudyData</stp>
        <stp>S.OKE</stp>
        <stp>PCB</stp>
        <stp>BaseType=Index,Index=1</stp>
        <stp>Close</stp>
        <stp>Q</stp>
        <stp>0</stp>
        <stp>all</stp>
        <stp/>
        <stp/>
        <stp/>
        <stp>T</stp>
        <tr r="K350" s="1"/>
      </tp>
      <tp>
        <v>1.5834348355663788</v>
        <stp/>
        <stp>StudyData</stp>
        <stp>S.NKE</stp>
        <stp>PCB</stp>
        <stp>BaseType=Index,Index=1</stp>
        <stp>Close</stp>
        <stp>M</stp>
        <stp>0</stp>
        <stp>all</stp>
        <stp/>
        <stp/>
        <stp/>
        <stp>T</stp>
        <tr r="J335" s="1"/>
      </tp>
      <tp>
        <v>11.833582461385152</v>
        <stp/>
        <stp>StudyData</stp>
        <stp>S.NEE</stp>
        <stp>PCB</stp>
        <stp>BaseType=Index,Index=1</stp>
        <stp>Close</stp>
        <stp>A</stp>
        <stp>0</stp>
        <stp>all</stp>
        <stp/>
        <stp/>
        <stp/>
        <stp>T</stp>
        <tr r="L331" s="1"/>
      </tp>
      <tp>
        <v>11.13804713804714</v>
        <stp/>
        <stp>StudyData</stp>
        <stp>S.NUE</stp>
        <stp>PCB</stp>
        <stp>BaseType=Index,Index=1</stp>
        <stp>Close</stp>
        <stp>Q</stp>
        <stp>0</stp>
        <stp>all</stp>
        <stp/>
        <stp/>
        <stp/>
        <stp>T</stp>
        <tr r="K342" s="1"/>
      </tp>
      <tp>
        <v>4.6278686446050408</v>
        <stp/>
        <stp>StudyData</stp>
        <stp>S.NUE</stp>
        <stp>PCB</stp>
        <stp>BaseType=Index,Index=1</stp>
        <stp>Close</stp>
        <stp>W</stp>
        <stp>0</stp>
        <stp>all</stp>
        <stp/>
        <stp/>
        <stp/>
        <stp>T</stp>
        <tr r="I342" s="1"/>
      </tp>
      <tp>
        <v>-34.547166849788098</v>
        <stp/>
        <stp>StudyData</stp>
        <stp>S.NKE</stp>
        <stp>PCB</stp>
        <stp>BaseType=Index,Index=1</stp>
        <stp>Close</stp>
        <stp>A</stp>
        <stp>0</stp>
        <stp>all</stp>
        <stp/>
        <stp/>
        <stp/>
        <stp>T</stp>
        <tr r="L335" s="1"/>
      </tp>
      <tp>
        <v>2.2900763358778686</v>
        <stp/>
        <stp>StudyData</stp>
        <stp>S.NEE</stp>
        <stp>PCB</stp>
        <stp>BaseType=Index,Index=1</stp>
        <stp>Close</stp>
        <stp>M</stp>
        <stp>0</stp>
        <stp>all</stp>
        <stp/>
        <stp/>
        <stp/>
        <stp>T</stp>
        <tr r="J331" s="1"/>
      </tp>
      <tp>
        <v>2.2900763358778686</v>
        <stp/>
        <stp>StudyData</stp>
        <stp>S.NEE</stp>
        <stp>PCB</stp>
        <stp>BaseType=Index,Index=1</stp>
        <stp>Close</stp>
        <stp>Q</stp>
        <stp>0</stp>
        <stp>all</stp>
        <stp/>
        <stp/>
        <stp/>
        <stp>T</stp>
        <tr r="K331" s="1"/>
      </tp>
      <tp>
        <v>51.774875850652919</v>
        <stp/>
        <stp>StudyData</stp>
        <stp>S.NUE</stp>
        <stp>PCB</stp>
        <stp>BaseType=Index,Index=1</stp>
        <stp>Close</stp>
        <stp>A</stp>
        <stp>0</stp>
        <stp>all</stp>
        <stp/>
        <stp/>
        <stp/>
        <stp>T</stp>
        <tr r="L342" s="1"/>
      </tp>
      <tp>
        <v>1.1036036036036081</v>
        <stp/>
        <stp>StudyData</stp>
        <stp>S.NEE</stp>
        <stp>PCB</stp>
        <stp>BaseType=Index,Index=1</stp>
        <stp>Close</stp>
        <stp>W</stp>
        <stp>0</stp>
        <stp>all</stp>
        <stp/>
        <stp/>
        <stp/>
        <stp>T</stp>
        <tr r="I331" s="1"/>
      </tp>
      <tp>
        <v>-4.7074954296160767</v>
        <stp/>
        <stp>StudyData</stp>
        <stp>S.NKE</stp>
        <stp>PCB</stp>
        <stp>BaseType=Index,Index=1</stp>
        <stp>Close</stp>
        <stp>W</stp>
        <stp>0</stp>
        <stp>all</stp>
        <stp/>
        <stp/>
        <stp/>
        <stp>T</stp>
        <tr r="I335" s="1"/>
      </tp>
      <tp>
        <v>1.5834348355663788</v>
        <stp/>
        <stp>StudyData</stp>
        <stp>S.NKE</stp>
        <stp>PCB</stp>
        <stp>BaseType=Index,Index=1</stp>
        <stp>Close</stp>
        <stp>Q</stp>
        <stp>0</stp>
        <stp>all</stp>
        <stp/>
        <stp/>
        <stp/>
        <stp>T</stp>
        <tr r="K335" s="1"/>
      </tp>
      <tp>
        <v>11.13804713804714</v>
        <stp/>
        <stp>StudyData</stp>
        <stp>S.NUE</stp>
        <stp>PCB</stp>
        <stp>BaseType=Index,Index=1</stp>
        <stp>Close</stp>
        <stp>M</stp>
        <stp>0</stp>
        <stp>all</stp>
        <stp/>
        <stp/>
        <stp/>
        <stp>T</stp>
        <tr r="J342" s="1"/>
      </tp>
      <tp>
        <v>1.4336917562723992</v>
        <stp/>
        <stp>StudyData</stp>
        <stp>S.ARE</stp>
        <stp>PCB</stp>
        <stp>BaseType=Index,Index=1</stp>
        <stp>Close</stp>
        <stp>W</stp>
        <stp>0</stp>
        <stp>all</stp>
        <stp/>
        <stp/>
        <stp/>
        <stp>T</stp>
        <tr r="I43" s="1"/>
      </tp>
      <tp>
        <v>13.939515321450031</v>
        <stp/>
        <stp>StudyData</stp>
        <stp>S.AEE</stp>
        <stp>PCB</stp>
        <stp>BaseType=Index,Index=1</stp>
        <stp>Close</stp>
        <stp>A</stp>
        <stp>0</stp>
        <stp>all</stp>
        <stp/>
        <stp/>
        <stp/>
        <stp>T</stp>
        <tr r="L14" s="1"/>
      </tp>
      <tp>
        <v>-3.6140018921475945</v>
        <stp/>
        <stp>StudyData</stp>
        <stp>S.ARE</stp>
        <stp>PCB</stp>
        <stp>BaseType=Index,Index=1</stp>
        <stp>Close</stp>
        <stp>Q</stp>
        <stp>0</stp>
        <stp>all</stp>
        <stp/>
        <stp/>
        <stp/>
        <stp>T</stp>
        <tr r="K43" s="1"/>
      </tp>
      <tp>
        <v>1.2399768537654433E-2</v>
        <stp/>
        <stp>StudyData</stp>
        <stp>S.AME</stp>
        <stp>PCB</stp>
        <stp>BaseType=Index,Index=1</stp>
        <stp>Close</stp>
        <stp>M</stp>
        <stp>0</stp>
        <stp>all</stp>
        <stp/>
        <stp/>
        <stp/>
        <stp>T</stp>
        <tr r="J29" s="1"/>
      </tp>
      <tp>
        <v>17.855925186303637</v>
        <stp/>
        <stp>StudyData</stp>
        <stp>S.AME</stp>
        <stp>PCB</stp>
        <stp>BaseType=Index,Index=1</stp>
        <stp>Close</stp>
        <stp>A</stp>
        <stp>0</stp>
        <stp>all</stp>
        <stp/>
        <stp/>
        <stp/>
        <stp>T</stp>
        <tr r="L29" s="1"/>
      </tp>
      <tp>
        <v>0.6546355272469877</v>
        <stp/>
        <stp>StudyData</stp>
        <stp>S.AEE</stp>
        <stp>PCB</stp>
        <stp>BaseType=Index,Index=1</stp>
        <stp>Close</stp>
        <stp>M</stp>
        <stp>0</stp>
        <stp>all</stp>
        <stp/>
        <stp/>
        <stp/>
        <stp>T</stp>
        <tr r="J14" s="1"/>
      </tp>
      <tp>
        <v>0.6546355272469877</v>
        <stp/>
        <stp>StudyData</stp>
        <stp>S.AEE</stp>
        <stp>PCB</stp>
        <stp>BaseType=Index,Index=1</stp>
        <stp>Close</stp>
        <stp>Q</stp>
        <stp>0</stp>
        <stp>all</stp>
        <stp/>
        <stp/>
        <stp/>
        <stp>T</stp>
        <tr r="K14" s="1"/>
      </tp>
      <tp>
        <v>4.0866366979975481</v>
        <stp/>
        <stp>StudyData</stp>
        <stp>S.ARE</stp>
        <stp>PCB</stp>
        <stp>BaseType=Index,Index=1</stp>
        <stp>Close</stp>
        <stp>A</stp>
        <stp>0</stp>
        <stp>all</stp>
        <stp/>
        <stp/>
        <stp/>
        <stp>T</stp>
        <tr r="L43" s="1"/>
      </tp>
      <tp>
        <v>1.9991035410130022</v>
        <stp/>
        <stp>StudyData</stp>
        <stp>S.AEE</stp>
        <stp>PCB</stp>
        <stp>BaseType=Index,Index=1</stp>
        <stp>Close</stp>
        <stp>W</stp>
        <stp>0</stp>
        <stp>all</stp>
        <stp/>
        <stp/>
        <stp/>
        <stp>T</stp>
        <tr r="I14" s="1"/>
      </tp>
      <tp>
        <v>-3.6140018921475945</v>
        <stp/>
        <stp>StudyData</stp>
        <stp>S.ARE</stp>
        <stp>PCB</stp>
        <stp>BaseType=Index,Index=1</stp>
        <stp>Close</stp>
        <stp>M</stp>
        <stp>0</stp>
        <stp>all</stp>
        <stp/>
        <stp/>
        <stp/>
        <stp>T</stp>
        <tr r="J43" s="1"/>
      </tp>
      <tp>
        <v>1.2399768537654433E-2</v>
        <stp/>
        <stp>StudyData</stp>
        <stp>S.AME</stp>
        <stp>PCB</stp>
        <stp>BaseType=Index,Index=1</stp>
        <stp>Close</stp>
        <stp>Q</stp>
        <stp>0</stp>
        <stp>all</stp>
        <stp/>
        <stp/>
        <stp/>
        <stp>T</stp>
        <tr r="K29" s="1"/>
      </tp>
      <tp>
        <v>2.0970464135021092</v>
        <stp/>
        <stp>StudyData</stp>
        <stp>S.AME</stp>
        <stp>PCB</stp>
        <stp>BaseType=Index,Index=1</stp>
        <stp>Close</stp>
        <stp>W</stp>
        <stp>0</stp>
        <stp>all</stp>
        <stp/>
        <stp/>
        <stp/>
        <stp>T</stp>
        <tr r="I29" s="1"/>
      </tp>
      <tp>
        <v>15.613820585971103</v>
        <stp/>
        <stp>StudyData</stp>
        <stp>S.CME</stp>
        <stp>PCB</stp>
        <stp>BaseType=Index,Index=1</stp>
        <stp>Close</stp>
        <stp>M</stp>
        <stp>0</stp>
        <stp>all</stp>
        <stp/>
        <stp/>
        <stp/>
        <stp>T</stp>
        <tr r="J99" s="1"/>
      </tp>
      <tp>
        <v>-6.5072506225281899</v>
        <stp/>
        <stp>StudyData</stp>
        <stp>S.CME</stp>
        <stp>PCB</stp>
        <stp>BaseType=Index,Index=1</stp>
        <stp>Close</stp>
        <stp>A</stp>
        <stp>0</stp>
        <stp>all</stp>
        <stp/>
        <stp/>
        <stp/>
        <stp>T</stp>
        <tr r="L99" s="1"/>
      </tp>
      <tp>
        <v>15.613820585971103</v>
        <stp/>
        <stp>StudyData</stp>
        <stp>S.CME</stp>
        <stp>PCB</stp>
        <stp>BaseType=Index,Index=1</stp>
        <stp>Close</stp>
        <stp>Q</stp>
        <stp>0</stp>
        <stp>all</stp>
        <stp/>
        <stp/>
        <stp/>
        <stp>T</stp>
        <tr r="K99" s="1"/>
      </tp>
      <tp>
        <v>4.1869006325239706</v>
        <stp/>
        <stp>StudyData</stp>
        <stp>S.CME</stp>
        <stp>PCB</stp>
        <stp>BaseType=Index,Index=1</stp>
        <stp>Close</stp>
        <stp>W</stp>
        <stp>0</stp>
        <stp>all</stp>
        <stp/>
        <stp/>
        <stp/>
        <stp>T</stp>
        <tr r="I99" s="1"/>
      </tp>
      <tp>
        <v>-10.246059671277772</v>
        <stp/>
        <stp>StudyData</stp>
        <stp>S.EME</stp>
        <stp>PCB</stp>
        <stp>BaseType=Index,Index=1</stp>
        <stp>Close</stp>
        <stp>M</stp>
        <stp>0</stp>
        <stp>all</stp>
        <stp/>
        <stp/>
        <stp/>
        <stp>T</stp>
        <tr r="J163" s="1"/>
      </tp>
      <tp>
        <v>3.8465902643821632</v>
        <stp/>
        <stp>StudyData</stp>
        <stp>S.EXE</stp>
        <stp>PCB</stp>
        <stp>BaseType=Index,Index=1</stp>
        <stp>Close</stp>
        <stp>W</stp>
        <stp>0</stp>
        <stp>all</stp>
        <stp/>
        <stp/>
        <stp/>
        <stp>T</stp>
        <tr r="I177" s="1"/>
      </tp>
      <tp>
        <v>21.749293058075494</v>
        <stp/>
        <stp>StudyData</stp>
        <stp>S.EME</stp>
        <stp>PCB</stp>
        <stp>BaseType=Index,Index=1</stp>
        <stp>Close</stp>
        <stp>A</stp>
        <stp>0</stp>
        <stp>all</stp>
        <stp/>
        <stp/>
        <stp/>
        <stp>T</stp>
        <tr r="L163" s="1"/>
      </tp>
      <tp>
        <v>0.3618817852834722</v>
        <stp/>
        <stp>StudyData</stp>
        <stp>S.EXE</stp>
        <stp>PCB</stp>
        <stp>BaseType=Index,Index=1</stp>
        <stp>Close</stp>
        <stp>Q</stp>
        <stp>0</stp>
        <stp>all</stp>
        <stp/>
        <stp/>
        <stp/>
        <stp>T</stp>
        <tr r="K177" s="1"/>
      </tp>
      <tp>
        <v>0.3618817852834722</v>
        <stp/>
        <stp>StudyData</stp>
        <stp>S.EXE</stp>
        <stp>PCB</stp>
        <stp>BaseType=Index,Index=1</stp>
        <stp>Close</stp>
        <stp>M</stp>
        <stp>0</stp>
        <stp>all</stp>
        <stp/>
        <stp/>
        <stp/>
        <stp>T</stp>
        <tr r="J177" s="1"/>
      </tp>
      <tp>
        <v>-10.246059671277772</v>
        <stp/>
        <stp>StudyData</stp>
        <stp>S.EME</stp>
        <stp>PCB</stp>
        <stp>BaseType=Index,Index=1</stp>
        <stp>Close</stp>
        <stp>Q</stp>
        <stp>0</stp>
        <stp>all</stp>
        <stp/>
        <stp/>
        <stp/>
        <stp>T</stp>
        <tr r="K163" s="1"/>
      </tp>
      <tp>
        <v>9.2721995269841789E-2</v>
        <stp/>
        <stp>StudyData</stp>
        <stp>S.EME</stp>
        <stp>PCB</stp>
        <stp>BaseType=Index,Index=1</stp>
        <stp>Close</stp>
        <stp>W</stp>
        <stp>0</stp>
        <stp>all</stp>
        <stp/>
        <stp/>
        <stp/>
        <stp>T</stp>
        <tr r="I163" s="1"/>
      </tp>
      <tp>
        <v>-17.071402682131211</v>
        <stp/>
        <stp>StudyData</stp>
        <stp>S.EXE</stp>
        <stp>PCB</stp>
        <stp>BaseType=Index,Index=1</stp>
        <stp>Close</stp>
        <stp>A</stp>
        <stp>0</stp>
        <stp>all</stp>
        <stp/>
        <stp/>
        <stp/>
        <stp>T</stp>
        <tr r="L177" s="1"/>
      </tp>
      <tp>
        <v>-1.9098247686552448</v>
        <stp/>
        <stp>StudyData</stp>
        <stp>S.DTE</stp>
        <stp>PCB</stp>
        <stp>BaseType=Index,Index=1</stp>
        <stp>Close</stp>
        <stp>Q</stp>
        <stp>0</stp>
        <stp>all</stp>
        <stp/>
        <stp/>
        <stp/>
        <stp>T</stp>
        <tr r="K148" s="1"/>
      </tp>
      <tp>
        <v>0.85700789526959331</v>
        <stp/>
        <stp>StudyData</stp>
        <stp>S.DTE</stp>
        <stp>PCB</stp>
        <stp>BaseType=Index,Index=1</stp>
        <stp>Close</stp>
        <stp>W</stp>
        <stp>0</stp>
        <stp>all</stp>
        <stp/>
        <stp/>
        <stp/>
        <stp>T</stp>
        <tr r="I148" s="1"/>
      </tp>
      <tp>
        <v>15.878430764459623</v>
        <stp/>
        <stp>StudyData</stp>
        <stp>S.DTE</stp>
        <stp>PCB</stp>
        <stp>BaseType=Index,Index=1</stp>
        <stp>Close</stp>
        <stp>A</stp>
        <stp>0</stp>
        <stp>all</stp>
        <stp/>
        <stp/>
        <stp/>
        <stp>T</stp>
        <tr r="L148" s="1"/>
      </tp>
      <tp>
        <v>-1.9098247686552448</v>
        <stp/>
        <stp>StudyData</stp>
        <stp>S.DTE</stp>
        <stp>PCB</stp>
        <stp>BaseType=Index,Index=1</stp>
        <stp>Close</stp>
        <stp>M</stp>
        <stp>0</stp>
        <stp>all</stp>
        <stp/>
        <stp/>
        <stp/>
        <stp>T</stp>
        <tr r="J148" s="1"/>
      </tp>
      <tp t="s">
        <v>Uber Technologies, Inc.</v>
        <stp/>
        <stp>ContractData</stp>
        <stp>S.UBER</stp>
        <stp>LongDescription</stp>
        <stp/>
        <stp>T</stp>
        <tr r="B457" s="1"/>
      </tp>
      <tp t="s">
        <v>ULTA BEAUTY, INC.</v>
        <stp/>
        <stp>ContractData</stp>
        <stp>S.ULTA</stp>
        <stp>LongDescription</stp>
        <stp/>
        <stp>T</stp>
        <tr r="B460" s="1"/>
      </tp>
      <tp>
        <v>33199945.359829798</v>
        <stp/>
        <stp>StudyData</stp>
        <stp>S.VZ</stp>
        <stp>MA</stp>
        <stp>InputChoice=Vol,MAType=Sim,Period=21</stp>
        <stp>MA</stp>
        <stp>D</stp>
        <stp>-1</stp>
        <stp>all</stp>
        <stp/>
        <stp/>
        <stp/>
        <stp>T</stp>
        <tr r="N479" s="1"/>
      </tp>
      <tp>
        <v>96.004285714299996</v>
        <stp/>
        <stp>StudyData</stp>
        <stp>S.CLX</stp>
        <stp>MA</stp>
        <stp>InputChoice=Close,MAType=Sim,Period=21</stp>
        <stp>MA</stp>
        <stp>D</stp>
        <stp/>
        <stp>all</stp>
        <stp/>
        <stp/>
        <stp/>
        <stp>T</stp>
        <tr r="P97" s="1"/>
      </tp>
      <tp>
        <v>1187.3495238094999</v>
        <stp/>
        <stp>StudyData</stp>
        <stp>S.LLY</stp>
        <stp>MA</stp>
        <stp>InputChoice=Close,MAType=Sim,Period=21</stp>
        <stp>MA</stp>
        <stp>D</stp>
        <stp/>
        <stp>all</stp>
        <stp/>
        <stp/>
        <stp/>
        <stp>T</stp>
        <tr r="P286" s="1"/>
      </tp>
      <tp>
        <v>179.849047619</v>
        <stp/>
        <stp>StudyData</stp>
        <stp>S.DLR</stp>
        <stp>MA</stp>
        <stp>InputChoice=Close,MAType=Sim,Period=21</stp>
        <stp>MA</stp>
        <stp>D</stp>
        <stp/>
        <stp>all</stp>
        <stp/>
        <stp/>
        <stp/>
        <stp>T</stp>
        <tr r="P141" s="1"/>
      </tp>
      <tp>
        <v>399.09809523809997</v>
        <stp/>
        <stp>StudyData</stp>
        <stp>S.ELV</stp>
        <stp>MA</stp>
        <stp>InputChoice=Close,MAType=Sim,Period=21</stp>
        <stp>MA</stp>
        <stp>D</stp>
        <stp/>
        <stp>all</stp>
        <stp/>
        <stp/>
        <stp/>
        <stp>T</stp>
        <tr r="P162" s="1"/>
      </tp>
      <tp>
        <v>188.35809523809999</v>
        <stp/>
        <stp>StudyData</stp>
        <stp>S.GLW</stp>
        <stp>MA</stp>
        <stp>InputChoice=Close,MAType=Sim,Period=21</stp>
        <stp>MA</stp>
        <stp>D</stp>
        <stp/>
        <stp>all</stp>
        <stp/>
        <stp/>
        <stp/>
        <stp>T</stp>
        <tr r="P211" s="1"/>
      </tp>
      <tp>
        <v>330.07142857140002</v>
        <stp/>
        <stp>StudyData</stp>
        <stp>S.HLT</stp>
        <stp>MA</stp>
        <stp>InputChoice=Close,MAType=Sim,Period=21</stp>
        <stp>MA</stp>
        <stp>D</stp>
        <stp/>
        <stp>all</stp>
        <stp/>
        <stp/>
        <stp/>
        <stp>T</stp>
        <tr r="P228" s="1"/>
      </tp>
      <tp>
        <v>1021.080952381</v>
        <stp/>
        <stp>StudyData</stp>
        <stp>S.BLK</stp>
        <stp>MA</stp>
        <stp>InputChoice=Close,MAType=Sim,Period=21</stp>
        <stp>MA</stp>
        <stp>D</stp>
        <stp/>
        <stp>all</stp>
        <stp/>
        <stp/>
        <stp/>
        <stp>T</stp>
        <tr r="P66" s="1"/>
      </tp>
      <tp>
        <v>286.01571428570003</v>
        <stp/>
        <stp>StudyData</stp>
        <stp>S.VLO</stp>
        <stp>MA</stp>
        <stp>InputChoice=Close,MAType=Sim,Period=21</stp>
        <stp>MA</stp>
        <stp>D</stp>
        <stp/>
        <stp>all</stp>
        <stp/>
        <stp/>
        <stp/>
        <stp>T</stp>
        <tr r="P469" s="1"/>
      </tp>
      <tp>
        <v>247.86</v>
        <stp/>
        <stp>StudyData</stp>
        <stp>S.ALL</stp>
        <stp>MA</stp>
        <stp>InputChoice=Close,MAType=Sim,Period=21</stp>
        <stp>MA</stp>
        <stp>D</stp>
        <stp/>
        <stp>all</stp>
        <stp/>
        <stp/>
        <stp/>
        <stp>T</stp>
        <tr r="P24" s="1"/>
      </tp>
      <tp>
        <v>576.70000000000005</v>
        <stp/>
        <stp>StudyData</stp>
        <stp>S.MLM</stp>
        <stp>MA</stp>
        <stp>InputChoice=Close,MAType=Sim,Period=21</stp>
        <stp>MA</stp>
        <stp>D</stp>
        <stp/>
        <stp>all</stp>
        <stp/>
        <stp/>
        <stp/>
        <stp>T</stp>
        <tr r="P310" s="1"/>
      </tp>
      <tp>
        <v>126.82666666670001</v>
        <stp/>
        <stp>StudyData</stp>
        <stp>S.ALB</stp>
        <stp>MA</stp>
        <stp>InputChoice=Close,MAType=Sim,Period=21</stp>
        <stp>MA</stp>
        <stp>D</stp>
        <stp/>
        <stp>all</stp>
        <stp/>
        <stp/>
        <stp/>
        <stp>T</stp>
        <tr r="P22" s="1"/>
      </tp>
      <tp>
        <v>47.09</v>
        <stp/>
        <stp>StudyData</stp>
        <stp>S.SLB</stp>
        <stp>MA</stp>
        <stp>InputChoice=Close,MAType=Sim,Period=21</stp>
        <stp>MA</stp>
        <stp>D</stp>
        <stp/>
        <stp>all</stp>
        <stp/>
        <stp/>
        <stp/>
        <stp>T</stp>
        <tr r="P407" s="1"/>
      </tp>
      <tp>
        <v>142.900952381</v>
        <stp/>
        <stp>StudyData</stp>
        <stp>S.PLD</stp>
        <stp>MA</stp>
        <stp>InputChoice=Close,MAType=Sim,Period=21</stp>
        <stp>MA</stp>
        <stp>D</stp>
        <stp/>
        <stp>all</stp>
        <stp/>
        <stp/>
        <stp/>
        <stp>T</stp>
        <tr r="P370" s="1"/>
      </tp>
      <tp>
        <v>8.9761570827489443</v>
        <stp/>
        <stp>StudyData</stp>
        <stp>S.PLD</stp>
        <stp>PCB</stp>
        <stp>BaseType=Index,Index=1</stp>
        <stp>Close</stp>
        <stp>M</stp>
        <stp>0</stp>
        <stp>all</stp>
        <stp/>
        <stp/>
        <stp/>
        <stp>T</stp>
        <tr r="J370" s="1"/>
      </tp>
      <tp>
        <v>15.64311452295159</v>
        <stp/>
        <stp>StudyData</stp>
        <stp>S.PLD</stp>
        <stp>PCB</stp>
        <stp>BaseType=Index,Index=1</stp>
        <stp>Close</stp>
        <stp>A</stp>
        <stp>0</stp>
        <stp>all</stp>
        <stp/>
        <stp/>
        <stp/>
        <stp>T</stp>
        <tr r="L370" s="1"/>
      </tp>
      <tp>
        <v>8.9761570827489443</v>
        <stp/>
        <stp>StudyData</stp>
        <stp>S.PLD</stp>
        <stp>PCB</stp>
        <stp>BaseType=Index,Index=1</stp>
        <stp>Close</stp>
        <stp>Q</stp>
        <stp>0</stp>
        <stp>all</stp>
        <stp/>
        <stp/>
        <stp/>
        <stp>T</stp>
        <tr r="K370" s="1"/>
      </tp>
      <tp>
        <v>-1.4420188263568974</v>
        <stp/>
        <stp>StudyData</stp>
        <stp>S.PLD</stp>
        <stp>PCB</stp>
        <stp>BaseType=Index,Index=1</stp>
        <stp>Close</stp>
        <stp>W</stp>
        <stp>0</stp>
        <stp>all</stp>
        <stp/>
        <stp/>
        <stp/>
        <stp>T</stp>
        <tr r="I370" s="1"/>
      </tp>
      <tp>
        <v>0.20012315270936717</v>
        <stp/>
        <stp>StudyData</stp>
        <stp>S.RMD</stp>
        <stp>PCB</stp>
        <stp>BaseType=Index,Index=1</stp>
        <stp>Close</stp>
        <stp>M</stp>
        <stp>0</stp>
        <stp>all</stp>
        <stp/>
        <stp/>
        <stp/>
        <stp>T</stp>
        <tr r="J394" s="1"/>
      </tp>
      <tp>
        <v>-18.931373770083443</v>
        <stp/>
        <stp>StudyData</stp>
        <stp>S.RMD</stp>
        <stp>PCB</stp>
        <stp>BaseType=Index,Index=1</stp>
        <stp>Close</stp>
        <stp>A</stp>
        <stp>0</stp>
        <stp>all</stp>
        <stp/>
        <stp/>
        <stp/>
        <stp>T</stp>
        <tr r="L394" s="1"/>
      </tp>
      <tp>
        <v>0.20012315270936717</v>
        <stp/>
        <stp>StudyData</stp>
        <stp>S.RMD</stp>
        <stp>PCB</stp>
        <stp>BaseType=Index,Index=1</stp>
        <stp>Close</stp>
        <stp>Q</stp>
        <stp>0</stp>
        <stp>all</stp>
        <stp/>
        <stp/>
        <stp/>
        <stp>T</stp>
        <tr r="K394" s="1"/>
      </tp>
      <tp>
        <v>-1.8694406754108239</v>
        <stp/>
        <stp>StudyData</stp>
        <stp>S.RMD</stp>
        <stp>PCB</stp>
        <stp>BaseType=Index,Index=1</stp>
        <stp>Close</stp>
        <stp>W</stp>
        <stp>0</stp>
        <stp>all</stp>
        <stp/>
        <stp/>
        <stp/>
        <stp>T</stp>
        <tr r="I394" s="1"/>
      </tp>
      <tp>
        <v>-4.3694690265486864</v>
        <stp/>
        <stp>StudyData</stp>
        <stp>S.TTD</stp>
        <stp>PCB</stp>
        <stp>BaseType=Index,Index=1</stp>
        <stp>Close</stp>
        <stp>Q</stp>
        <stp>0</stp>
        <stp>all</stp>
        <stp/>
        <stp/>
        <stp/>
        <stp>T</stp>
        <tr r="K451" s="1"/>
      </tp>
      <tp>
        <v>-6.9930069930069969</v>
        <stp/>
        <stp>StudyData</stp>
        <stp>S.TTD</stp>
        <stp>PCB</stp>
        <stp>BaseType=Index,Index=1</stp>
        <stp>Close</stp>
        <stp>W</stp>
        <stp>0</stp>
        <stp>all</stp>
        <stp/>
        <stp/>
        <stp/>
        <stp>T</stp>
        <tr r="I451" s="1"/>
      </tp>
      <tp>
        <v>-54.452054794520549</v>
        <stp/>
        <stp>StudyData</stp>
        <stp>S.TTD</stp>
        <stp>PCB</stp>
        <stp>BaseType=Index,Index=1</stp>
        <stp>Close</stp>
        <stp>A</stp>
        <stp>0</stp>
        <stp>all</stp>
        <stp/>
        <stp/>
        <stp/>
        <stp>T</stp>
        <tr r="L451" s="1"/>
      </tp>
      <tp>
        <v>-4.3694690265486864</v>
        <stp/>
        <stp>StudyData</stp>
        <stp>S.TTD</stp>
        <stp>PCB</stp>
        <stp>BaseType=Index,Index=1</stp>
        <stp>Close</stp>
        <stp>M</stp>
        <stp>0</stp>
        <stp>all</stp>
        <stp/>
        <stp/>
        <stp/>
        <stp>T</stp>
        <tr r="J451" s="1"/>
      </tp>
      <tp>
        <v>-10.582928521859822</v>
        <stp/>
        <stp>StudyData</stp>
        <stp>S.WBD</stp>
        <stp>PCB</stp>
        <stp>BaseType=Index,Index=1</stp>
        <stp>Close</stp>
        <stp>A</stp>
        <stp>0</stp>
        <stp>all</stp>
        <stp/>
        <stp/>
        <stp/>
        <stp>T</stp>
        <tr r="L482" s="1"/>
      </tp>
      <tp>
        <v>-3.338334583645914</v>
        <stp/>
        <stp>StudyData</stp>
        <stp>S.WBD</stp>
        <stp>PCB</stp>
        <stp>BaseType=Index,Index=1</stp>
        <stp>Close</stp>
        <stp>M</stp>
        <stp>0</stp>
        <stp>all</stp>
        <stp/>
        <stp/>
        <stp/>
        <stp>T</stp>
        <tr r="J482" s="1"/>
      </tp>
      <tp>
        <v>-4.0937848902121381</v>
        <stp/>
        <stp>StudyData</stp>
        <stp>S.WBD</stp>
        <stp>PCB</stp>
        <stp>BaseType=Index,Index=1</stp>
        <stp>Close</stp>
        <stp>W</stp>
        <stp>0</stp>
        <stp>all</stp>
        <stp/>
        <stp/>
        <stp/>
        <stp>T</stp>
        <tr r="I482" s="1"/>
      </tp>
      <tp>
        <v>-3.338334583645914</v>
        <stp/>
        <stp>StudyData</stp>
        <stp>S.WBD</stp>
        <stp>PCB</stp>
        <stp>BaseType=Index,Index=1</stp>
        <stp>Close</stp>
        <stp>Q</stp>
        <stp>0</stp>
        <stp>all</stp>
        <stp/>
        <stp/>
        <stp/>
        <stp>T</stp>
        <tr r="K482" s="1"/>
      </tp>
      <tp>
        <v>3.8880321876149755</v>
        <stp/>
        <stp>StudyData</stp>
        <stp>S.MTD</stp>
        <stp>PCB</stp>
        <stp>BaseType=Index,Index=1</stp>
        <stp>Close</stp>
        <stp>Q</stp>
        <stp>0</stp>
        <stp>all</stp>
        <stp/>
        <stp/>
        <stp/>
        <stp>T</stp>
        <tr r="K326" s="1"/>
      </tp>
      <tp>
        <v>1.3099036655928979</v>
        <stp/>
        <stp>StudyData</stp>
        <stp>S.MTD</stp>
        <stp>PCB</stp>
        <stp>BaseType=Index,Index=1</stp>
        <stp>Close</stp>
        <stp>W</stp>
        <stp>0</stp>
        <stp>all</stp>
        <stp/>
        <stp/>
        <stp/>
        <stp>T</stp>
        <tr r="I326" s="1"/>
      </tp>
      <tp>
        <v>-13.372378365998102</v>
        <stp/>
        <stp>StudyData</stp>
        <stp>S.MCD</stp>
        <stp>PCB</stp>
        <stp>BaseType=Index,Index=1</stp>
        <stp>Close</stp>
        <stp>A</stp>
        <stp>0</stp>
        <stp>all</stp>
        <stp/>
        <stp/>
        <stp/>
        <stp>T</stp>
        <tr r="L300" s="1"/>
      </tp>
      <tp>
        <v>-2.0531981798675636</v>
        <stp/>
        <stp>StudyData</stp>
        <stp>S.MCD</stp>
        <stp>PCB</stp>
        <stp>BaseType=Index,Index=1</stp>
        <stp>Close</stp>
        <stp>M</stp>
        <stp>0</stp>
        <stp>all</stp>
        <stp/>
        <stp/>
        <stp/>
        <stp>T</stp>
        <tr r="J300" s="1"/>
      </tp>
      <tp>
        <v>-4.8063750277939157</v>
        <stp/>
        <stp>StudyData</stp>
        <stp>S.MTD</stp>
        <stp>PCB</stp>
        <stp>BaseType=Index,Index=1</stp>
        <stp>Close</stp>
        <stp>A</stp>
        <stp>0</stp>
        <stp>all</stp>
        <stp/>
        <stp/>
        <stp/>
        <stp>T</stp>
        <tr r="L326" s="1"/>
      </tp>
      <tp>
        <v>-1.1019386649732879</v>
        <stp/>
        <stp>StudyData</stp>
        <stp>S.MCD</stp>
        <stp>PCB</stp>
        <stp>BaseType=Index,Index=1</stp>
        <stp>Close</stp>
        <stp>W</stp>
        <stp>0</stp>
        <stp>all</stp>
        <stp/>
        <stp/>
        <stp/>
        <stp>T</stp>
        <tr r="I300" s="1"/>
      </tp>
      <tp>
        <v>-2.0531981798675636</v>
        <stp/>
        <stp>StudyData</stp>
        <stp>S.MCD</stp>
        <stp>PCB</stp>
        <stp>BaseType=Index,Index=1</stp>
        <stp>Close</stp>
        <stp>Q</stp>
        <stp>0</stp>
        <stp>all</stp>
        <stp/>
        <stp/>
        <stp/>
        <stp>T</stp>
        <tr r="K300" s="1"/>
      </tp>
      <tp>
        <v>3.8880321876149755</v>
        <stp/>
        <stp>StudyData</stp>
        <stp>S.MTD</stp>
        <stp>PCB</stp>
        <stp>BaseType=Index,Index=1</stp>
        <stp>Close</stp>
        <stp>M</stp>
        <stp>0</stp>
        <stp>all</stp>
        <stp/>
        <stp/>
        <stp/>
        <stp>T</stp>
        <tr r="J326" s="1"/>
      </tp>
      <tp>
        <v>0.76111223868479805</v>
        <stp/>
        <stp>StudyData</stp>
        <stp>S.APD</stp>
        <stp>PCB</stp>
        <stp>BaseType=Index,Index=1</stp>
        <stp>Close</stp>
        <stp>W</stp>
        <stp>0</stp>
        <stp>all</stp>
        <stp/>
        <stp/>
        <stp/>
        <stp>T</stp>
        <tr r="I38" s="1"/>
      </tp>
      <tp>
        <v>1.5996998430998013</v>
        <stp/>
        <stp>StudyData</stp>
        <stp>S.APD</stp>
        <stp>PCB</stp>
        <stp>BaseType=Index,Index=1</stp>
        <stp>Close</stp>
        <stp>Q</stp>
        <stp>0</stp>
        <stp>all</stp>
        <stp/>
        <stp/>
        <stp/>
        <stp>T</stp>
        <tr r="K38" s="1"/>
      </tp>
      <tp>
        <v>-10.149592880136325</v>
        <stp/>
        <stp>StudyData</stp>
        <stp>S.AMD</stp>
        <stp>PCB</stp>
        <stp>BaseType=Index,Index=1</stp>
        <stp>Close</stp>
        <stp>M</stp>
        <stp>0</stp>
        <stp>all</stp>
        <stp/>
        <stp/>
        <stp/>
        <stp>T</stp>
        <tr r="J28" s="1"/>
      </tp>
      <tp>
        <v>143.71964886066496</v>
        <stp/>
        <stp>StudyData</stp>
        <stp>S.AMD</stp>
        <stp>PCB</stp>
        <stp>BaseType=Index,Index=1</stp>
        <stp>Close</stp>
        <stp>A</stp>
        <stp>0</stp>
        <stp>all</stp>
        <stp/>
        <stp/>
        <stp/>
        <stp>T</stp>
        <tr r="L28" s="1"/>
      </tp>
      <tp>
        <v>20.585377702210344</v>
        <stp/>
        <stp>StudyData</stp>
        <stp>S.APD</stp>
        <stp>PCB</stp>
        <stp>BaseType=Index,Index=1</stp>
        <stp>Close</stp>
        <stp>A</stp>
        <stp>0</stp>
        <stp>all</stp>
        <stp/>
        <stp/>
        <stp/>
        <stp>T</stp>
        <tr r="L38" s="1"/>
      </tp>
      <tp>
        <v>1.5996998430998013</v>
        <stp/>
        <stp>StudyData</stp>
        <stp>S.APD</stp>
        <stp>PCB</stp>
        <stp>BaseType=Index,Index=1</stp>
        <stp>Close</stp>
        <stp>M</stp>
        <stp>0</stp>
        <stp>all</stp>
        <stp/>
        <stp/>
        <stp/>
        <stp>T</stp>
        <tr r="J38" s="1"/>
      </tp>
      <tp>
        <v>-10.149592880136325</v>
        <stp/>
        <stp>StudyData</stp>
        <stp>S.AMD</stp>
        <stp>PCB</stp>
        <stp>BaseType=Index,Index=1</stp>
        <stp>Close</stp>
        <stp>Q</stp>
        <stp>0</stp>
        <stp>all</stp>
        <stp/>
        <stp/>
        <stp/>
        <stp>T</stp>
        <tr r="K28" s="1"/>
      </tp>
      <tp>
        <v>5.2827981281265242</v>
        <stp/>
        <stp>StudyData</stp>
        <stp>S.AMD</stp>
        <stp>PCB</stp>
        <stp>BaseType=Index,Index=1</stp>
        <stp>Close</stp>
        <stp>W</stp>
        <stp>0</stp>
        <stp>all</stp>
        <stp/>
        <stp/>
        <stp/>
        <stp>T</stp>
        <tr r="I28" s="1"/>
      </tp>
      <tp>
        <v>0.78447563996697478</v>
        <stp/>
        <stp>StudyData</stp>
        <stp>S.CHD</stp>
        <stp>PCB</stp>
        <stp>BaseType=Index,Index=1</stp>
        <stp>Close</stp>
        <stp>M</stp>
        <stp>0</stp>
        <stp>all</stp>
        <stp/>
        <stp/>
        <stp/>
        <stp>T</stp>
        <tr r="J90" s="1"/>
      </tp>
      <tp>
        <v>16.446034585569461</v>
        <stp/>
        <stp>StudyData</stp>
        <stp>S.CHD</stp>
        <stp>PCB</stp>
        <stp>BaseType=Index,Index=1</stp>
        <stp>Close</stp>
        <stp>A</stp>
        <stp>0</stp>
        <stp>all</stp>
        <stp/>
        <stp/>
        <stp/>
        <stp>T</stp>
        <tr r="L90" s="1"/>
      </tp>
      <tp>
        <v>-0.43846232283063813</v>
        <stp/>
        <stp>StudyData</stp>
        <stp>S.CHD</stp>
        <stp>PCB</stp>
        <stp>BaseType=Index,Index=1</stp>
        <stp>Close</stp>
        <stp>W</stp>
        <stp>0</stp>
        <stp>all</stp>
        <stp/>
        <stp/>
        <stp/>
        <stp>T</stp>
        <tr r="I90" s="1"/>
      </tp>
      <tp>
        <v>0.78447563996697478</v>
        <stp/>
        <stp>StudyData</stp>
        <stp>S.CHD</stp>
        <stp>PCB</stp>
        <stp>BaseType=Index,Index=1</stp>
        <stp>Close</stp>
        <stp>Q</stp>
        <stp>0</stp>
        <stp>all</stp>
        <stp/>
        <stp/>
        <stp/>
        <stp>T</stp>
        <tr r="K90" s="1"/>
      </tp>
      <tp t="s">
        <v>BIO-TECHNE CP CMN</v>
        <stp/>
        <stp>ContractData</stp>
        <stp>S.TECH</stp>
        <stp>LongDescription</stp>
        <stp/>
        <stp>T</stp>
        <tr r="B432" s="1"/>
      </tp>
      <tp t="s">
        <v>T-MOBILE US CMN</v>
        <stp/>
        <stp>ContractData</stp>
        <stp>S.TMUS</stp>
        <stp>LongDescription</stp>
        <stp/>
        <stp>T</stp>
        <tr r="B440" s="1"/>
      </tp>
      <tp>
        <v>2059394.935016762</v>
        <stp/>
        <stp>StudyData</stp>
        <stp>S.WM</stp>
        <stp>MA</stp>
        <stp>InputChoice=Vol,MAType=Sim,Period=21</stp>
        <stp>MA</stp>
        <stp>D</stp>
        <stp>-1</stp>
        <stp>all</stp>
        <stp/>
        <stp/>
        <stp/>
        <stp>T</stp>
        <tr r="N488" s="1"/>
      </tp>
      <tp t="s">
        <v>TAKE-TWO INTERACTI##</v>
        <stp/>
        <stp>ContractData</stp>
        <stp>S.TTWO</stp>
        <stp>LongDescription</stp>
        <stp/>
        <stp>T</stp>
        <tr r="B452" s="1"/>
      </tp>
      <tp t="s">
        <v>Targa Resources Corp</v>
        <stp/>
        <stp>ContractData</stp>
        <stp>S.TRGP</stp>
        <stp>LongDescription</stp>
        <stp/>
        <stp>T</stp>
        <tr r="B443" s="1"/>
      </tp>
      <tp t="s">
        <v>T ROWE PRICE GROUP</v>
        <stp/>
        <stp>ContractData</stp>
        <stp>S.TROW</stp>
        <stp>LongDescription</stp>
        <stp/>
        <stp>T</stp>
        <tr r="B445" s="1"/>
      </tp>
      <tp t="s">
        <v>Trimble Inc.</v>
        <stp/>
        <stp>ContractData</stp>
        <stp>S.TRMB</stp>
        <stp>LongDescription</stp>
        <stp/>
        <stp>T</stp>
        <tr r="B444" s="1"/>
      </tp>
      <tp t="s">
        <v>TRACTOR SUPPLY CO ##</v>
        <stp/>
        <stp>ContractData</stp>
        <stp>S.TSCO</stp>
        <stp>LongDescription</stp>
        <stp/>
        <stp>T</stp>
        <tr r="B447" s="1"/>
      </tp>
      <tp t="s">
        <v>TESLA, INC.</v>
        <stp/>
        <stp>ContractData</stp>
        <stp>S.TSLA</stp>
        <stp>LongDescription</stp>
        <stp/>
        <stp>T</stp>
        <tr r="C17" s="2"/>
        <tr r="B448" s="1"/>
      </tp>
      <tp>
        <v>5396112.4289743304</v>
        <stp/>
        <stp>StudyData</stp>
        <stp>S.WY</stp>
        <stp>MA</stp>
        <stp>InputChoice=Vol,MAType=Sim,Period=21</stp>
        <stp>MA</stp>
        <stp>D</stp>
        <stp>-1</stp>
        <stp>all</stp>
        <stp/>
        <stp/>
        <stp/>
        <stp>T</stp>
        <tr r="N495" s="1"/>
      </tp>
      <tp>
        <v>58.719047619000001</v>
        <stp/>
        <stp>StudyData</stp>
        <stp>S.BMY</stp>
        <stp>MA</stp>
        <stp>InputChoice=Close,MAType=Sim,Period=21</stp>
        <stp>MA</stp>
        <stp>D</stp>
        <stp/>
        <stp>all</stp>
        <stp/>
        <stp/>
        <stp/>
        <stp>T</stp>
        <tr r="P67" s="1"/>
      </tp>
      <tp>
        <v>140.03095238099999</v>
        <stp/>
        <stp>StudyData</stp>
        <stp>S.EMR</stp>
        <stp>MA</stp>
        <stp>InputChoice=Close,MAType=Sim,Period=21</stp>
        <stp>MA</stp>
        <stp>D</stp>
        <stp/>
        <stp>all</stp>
        <stp/>
        <stp/>
        <stp/>
        <stp>T</stp>
        <tr r="P164" s="1"/>
      </tp>
      <tp>
        <v>75.475714285699993</v>
        <stp/>
        <stp>StudyData</stp>
        <stp>S.CMS</stp>
        <stp>MA</stp>
        <stp>InputChoice=Close,MAType=Sim,Period=21</stp>
        <stp>MA</stp>
        <stp>D</stp>
        <stp/>
        <stp>all</stp>
        <stp/>
        <stp/>
        <stp/>
        <stp>T</stp>
        <tr r="P102" s="1"/>
      </tp>
      <tp>
        <v>502.33047619050001</v>
        <stp/>
        <stp>StudyData</stp>
        <stp>S.AMP</stp>
        <stp>MA</stp>
        <stp>InputChoice=Close,MAType=Sim,Period=21</stp>
        <stp>MA</stp>
        <stp>D</stp>
        <stp/>
        <stp>all</stp>
        <stp/>
        <stp/>
        <stp/>
        <stp>T</stp>
        <tr r="P31" s="1"/>
      </tp>
      <tp>
        <v>523.29047619050004</v>
        <stp/>
        <stp>StudyData</stp>
        <stp>S.LMT</stp>
        <stp>MA</stp>
        <stp>InputChoice=Close,MAType=Sim,Period=21</stp>
        <stp>MA</stp>
        <stp>D</stp>
        <stp/>
        <stp>all</stp>
        <stp/>
        <stp/>
        <stp/>
        <stp>T</stp>
        <tr r="P287" s="1"/>
      </tp>
      <tp>
        <v>167.0676190476</v>
        <stp/>
        <stp>StudyData</stp>
        <stp>S.AMT</stp>
        <stp>MA</stp>
        <stp>InputChoice=Close,MAType=Sim,Period=21</stp>
        <stp>MA</stp>
        <stp>D</stp>
        <stp/>
        <stp>all</stp>
        <stp/>
        <stp/>
        <stp/>
        <stp>T</stp>
        <tr r="P32" s="1"/>
      </tp>
      <tp>
        <v>112.4466666667</v>
        <stp/>
        <stp>StudyData</stp>
        <stp>S.WMT</stp>
        <stp>MA</stp>
        <stp>InputChoice=Close,MAType=Sim,Period=21</stp>
        <stp>MA</stp>
        <stp>D</stp>
        <stp/>
        <stp>all</stp>
        <stp/>
        <stp/>
        <stp/>
        <stp>T</stp>
        <tr r="P490" s="1"/>
      </tp>
      <tp>
        <v>32.3952380952</v>
        <stp/>
        <stp>StudyData</stp>
        <stp>S.KMI</stp>
        <stp>MA</stp>
        <stp>InputChoice=Close,MAType=Sim,Period=21</stp>
        <stp>MA</stp>
        <stp>D</stp>
        <stp/>
        <stp>all</stp>
        <stp/>
        <stp/>
        <stp/>
        <stp>T</stp>
        <tr r="P274" s="1"/>
      </tp>
      <tp>
        <v>671.97095238099996</v>
        <stp/>
        <stp>StudyData</stp>
        <stp>S.CMI</stp>
        <stp>MA</stp>
        <stp>InputChoice=Close,MAType=Sim,Period=21</stp>
        <stp>MA</stp>
        <stp>D</stp>
        <stp/>
        <stp>all</stp>
        <stp/>
        <stp/>
        <stp/>
        <stp>T</stp>
        <tr r="P101" s="1"/>
      </tp>
      <tp>
        <v>526.17666666670004</v>
        <stp/>
        <stp>StudyData</stp>
        <stp>S.TMO</stp>
        <stp>MA</stp>
        <stp>InputChoice=Close,MAType=Sim,Period=21</stp>
        <stp>MA</stp>
        <stp>D</stp>
        <stp/>
        <stp>all</stp>
        <stp/>
        <stp/>
        <stp/>
        <stp>T</stp>
        <tr r="P439" s="1"/>
      </tp>
      <tp>
        <v>161.9380952381</v>
        <stp/>
        <stp>StudyData</stp>
        <stp>S.MMM</stp>
        <stp>MA</stp>
        <stp>InputChoice=Close,MAType=Sim,Period=21</stp>
        <stp>MA</stp>
        <stp>D</stp>
        <stp/>
        <stp>all</stp>
        <stp/>
        <stp/>
        <stp/>
        <stp>T</stp>
        <tr r="P311" s="1"/>
      </tp>
      <tp>
        <v>109.889047619</v>
        <stp/>
        <stp>StudyData</stp>
        <stp>S.KMB</stp>
        <stp>MA</stp>
        <stp>InputChoice=Close,MAType=Sim,Period=21</stp>
        <stp>MA</stp>
        <stp>D</stp>
        <stp/>
        <stp>all</stp>
        <stp/>
        <stp/>
        <stp/>
        <stp>T</stp>
        <tr r="P273" s="1"/>
      </tp>
      <tp>
        <v>74.694761904800004</v>
        <stp/>
        <stp>StudyData</stp>
        <stp>S.WMB</stp>
        <stp>MA</stp>
        <stp>InputChoice=Close,MAType=Sim,Period=21</stp>
        <stp>MA</stp>
        <stp>D</stp>
        <stp/>
        <stp>all</stp>
        <stp/>
        <stp/>
        <stp/>
        <stp>T</stp>
        <tr r="P489" s="1"/>
      </tp>
      <tp>
        <v>78.988571428599997</v>
        <stp/>
        <stp>StudyData</stp>
        <stp>S.OMC</stp>
        <stp>MA</stp>
        <stp>InputChoice=Close,MAType=Sim,Period=21</stp>
        <stp>MA</stp>
        <stp>D</stp>
        <stp/>
        <stp>all</stp>
        <stp/>
        <stp/>
        <stp/>
        <stp>T</stp>
        <tr r="P351" s="1"/>
      </tp>
      <tp>
        <v>292.48047619049999</v>
        <stp/>
        <stp>StudyData</stp>
        <stp>S.VMC</stp>
        <stp>MA</stp>
        <stp>InputChoice=Close,MAType=Sim,Period=21</stp>
        <stp>MA</stp>
        <stp>D</stp>
        <stp/>
        <stp>all</stp>
        <stp/>
        <stp/>
        <stp/>
        <stp>T</stp>
        <tr r="P471" s="1"/>
      </tp>
      <tp>
        <v>33.97</v>
        <stp/>
        <stp>StudyData</stp>
        <stp>S.CMG</stp>
        <stp>MA</stp>
        <stp>InputChoice=Close,MAType=Sim,Period=21</stp>
        <stp>MA</stp>
        <stp>D</stp>
        <stp/>
        <stp>all</stp>
        <stp/>
        <stp/>
        <stp/>
        <stp>T</stp>
        <tr r="P100" s="1"/>
      </tp>
      <tp>
        <v>533.03571428570001</v>
        <stp/>
        <stp>StudyData</stp>
        <stp>S.AMD</stp>
        <stp>MA</stp>
        <stp>InputChoice=Close,MAType=Sim,Period=21</stp>
        <stp>MA</stp>
        <stp>D</stp>
        <stp/>
        <stp>all</stp>
        <stp/>
        <stp/>
        <stp/>
        <stp>T</stp>
        <tr r="P28" s="1"/>
      </tp>
      <tp>
        <v>201.21666666670001</v>
        <stp/>
        <stp>StudyData</stp>
        <stp>S.RMD</stp>
        <stp>MA</stp>
        <stp>InputChoice=Close,MAType=Sim,Period=21</stp>
        <stp>MA</stp>
        <stp>D</stp>
        <stp/>
        <stp>all</stp>
        <stp/>
        <stp/>
        <stp/>
        <stp>T</stp>
        <tr r="P394" s="1"/>
      </tp>
      <tp>
        <v>236.3847619048</v>
        <stp/>
        <stp>StudyData</stp>
        <stp>S.AME</stp>
        <stp>MA</stp>
        <stp>InputChoice=Close,MAType=Sim,Period=21</stp>
        <stp>MA</stp>
        <stp>D</stp>
        <stp/>
        <stp>all</stp>
        <stp/>
        <stp/>
        <stp/>
        <stp>T</stp>
        <tr r="P29" s="1"/>
      </tp>
      <tp>
        <v>238.95904761899999</v>
        <stp/>
        <stp>StudyData</stp>
        <stp>S.CME</stp>
        <stp>MA</stp>
        <stp>InputChoice=Close,MAType=Sim,Period=21</stp>
        <stp>MA</stp>
        <stp>D</stp>
        <stp/>
        <stp>all</stp>
        <stp/>
        <stp/>
        <stp/>
        <stp>T</stp>
        <tr r="P99" s="1"/>
      </tp>
      <tp>
        <v>778.61</v>
        <stp/>
        <stp>StudyData</stp>
        <stp>S.EME</stp>
        <stp>MA</stp>
        <stp>InputChoice=Close,MAType=Sim,Period=21</stp>
        <stp>MA</stp>
        <stp>D</stp>
        <stp/>
        <stp>all</stp>
        <stp/>
        <stp/>
        <stp/>
        <stp>T</stp>
        <tr r="P163" s="1"/>
      </tp>
      <tp>
        <v>-3.0386740331491708</v>
        <stp/>
        <stp>StudyData</stp>
        <stp>S.SWK</stp>
        <stp>PCB</stp>
        <stp>BaseType=Index,Index=1</stp>
        <stp>Close</stp>
        <stp>Q</stp>
        <stp>0</stp>
        <stp>all</stp>
        <stp/>
        <stp/>
        <stp/>
        <stp>T</stp>
        <tr r="K423" s="1"/>
      </tp>
      <tp>
        <v>1.2088277697682195</v>
        <stp/>
        <stp>StudyData</stp>
        <stp>S.SWK</stp>
        <stp>PCB</stp>
        <stp>BaseType=Index,Index=1</stp>
        <stp>Close</stp>
        <stp>W</stp>
        <stp>0</stp>
        <stp>all</stp>
        <stp/>
        <stp/>
        <stp/>
        <stp>T</stp>
        <tr r="I423" s="1"/>
      </tp>
      <tp>
        <v>3.2450683090005303</v>
        <stp/>
        <stp>StudyData</stp>
        <stp>S.SYK</stp>
        <stp>PCB</stp>
        <stp>BaseType=Index,Index=1</stp>
        <stp>Close</stp>
        <stp>W</stp>
        <stp>0</stp>
        <stp>all</stp>
        <stp/>
        <stp/>
        <stp/>
        <stp>T</stp>
        <tr r="I426" s="1"/>
      </tp>
      <tp>
        <v>4.8945496125015779</v>
        <stp/>
        <stp>StudyData</stp>
        <stp>S.SYK</stp>
        <stp>PCB</stp>
        <stp>BaseType=Index,Index=1</stp>
        <stp>Close</stp>
        <stp>Q</stp>
        <stp>0</stp>
        <stp>all</stp>
        <stp/>
        <stp/>
        <stp/>
        <stp>T</stp>
        <tr r="K426" s="1"/>
      </tp>
      <tp>
        <v>22.859450726979002</v>
        <stp/>
        <stp>StudyData</stp>
        <stp>S.SWK</stp>
        <stp>PCB</stp>
        <stp>BaseType=Index,Index=1</stp>
        <stp>Close</stp>
        <stp>A</stp>
        <stp>0</stp>
        <stp>all</stp>
        <stp/>
        <stp/>
        <stp/>
        <stp>T</stp>
        <tr r="L423" s="1"/>
      </tp>
      <tp>
        <v>4.8945496125015779</v>
        <stp/>
        <stp>StudyData</stp>
        <stp>S.SYK</stp>
        <stp>PCB</stp>
        <stp>BaseType=Index,Index=1</stp>
        <stp>Close</stp>
        <stp>M</stp>
        <stp>0</stp>
        <stp>all</stp>
        <stp/>
        <stp/>
        <stp/>
        <stp>T</stp>
        <tr r="J426" s="1"/>
      </tp>
      <tp>
        <v>-3.0386740331491708</v>
        <stp/>
        <stp>StudyData</stp>
        <stp>S.SWK</stp>
        <stp>PCB</stp>
        <stp>BaseType=Index,Index=1</stp>
        <stp>Close</stp>
        <stp>M</stp>
        <stp>0</stp>
        <stp>all</stp>
        <stp/>
        <stp/>
        <stp/>
        <stp>T</stp>
        <tr r="J423" s="1"/>
      </tp>
      <tp>
        <v>-6.0374996443508762</v>
        <stp/>
        <stp>StudyData</stp>
        <stp>S.SYK</stp>
        <stp>PCB</stp>
        <stp>BaseType=Index,Index=1</stp>
        <stp>Close</stp>
        <stp>A</stp>
        <stp>0</stp>
        <stp>all</stp>
        <stp/>
        <stp/>
        <stp/>
        <stp>T</stp>
        <tr r="L426" s="1"/>
      </tp>
      <tp>
        <v>-6.6494303950876548</v>
        <stp/>
        <stp>StudyData</stp>
        <stp>S.ROK</stp>
        <stp>PCB</stp>
        <stp>BaseType=Index,Index=1</stp>
        <stp>Close</stp>
        <stp>M</stp>
        <stp>0</stp>
        <stp>all</stp>
        <stp/>
        <stp/>
        <stp/>
        <stp>T</stp>
        <tr r="J395" s="1"/>
      </tp>
      <tp>
        <v>18.785822602616506</v>
        <stp/>
        <stp>StudyData</stp>
        <stp>S.ROK</stp>
        <stp>PCB</stp>
        <stp>BaseType=Index,Index=1</stp>
        <stp>Close</stp>
        <stp>A</stp>
        <stp>0</stp>
        <stp>all</stp>
        <stp/>
        <stp/>
        <stp/>
        <stp>T</stp>
        <tr r="L395" s="1"/>
      </tp>
      <tp>
        <v>-6.6494303950876548</v>
        <stp/>
        <stp>StudyData</stp>
        <stp>S.ROK</stp>
        <stp>PCB</stp>
        <stp>BaseType=Index,Index=1</stp>
        <stp>Close</stp>
        <stp>Q</stp>
        <stp>0</stp>
        <stp>all</stp>
        <stp/>
        <stp/>
        <stp/>
        <stp>T</stp>
        <tr r="K395" s="1"/>
      </tp>
      <tp>
        <v>6.7121359748836693E-2</v>
        <stp/>
        <stp>StudyData</stp>
        <stp>S.ROK</stp>
        <stp>PCB</stp>
        <stp>BaseType=Index,Index=1</stp>
        <stp>Close</stp>
        <stp>W</stp>
        <stp>0</stp>
        <stp>all</stp>
        <stp/>
        <stp/>
        <stp/>
        <stp>T</stp>
        <tr r="I395" s="1"/>
      </tp>
      <tp>
        <v>2.7999999999999945</v>
        <stp/>
        <stp>StudyData</stp>
        <stp>S.MRK</stp>
        <stp>PCB</stp>
        <stp>BaseType=Index,Index=1</stp>
        <stp>Close</stp>
        <stp>W</stp>
        <stp>0</stp>
        <stp>all</stp>
        <stp/>
        <stp/>
        <stp/>
        <stp>T</stp>
        <tr r="I317" s="1"/>
      </tp>
      <tp>
        <v>1.9999999999999947</v>
        <stp/>
        <stp>StudyData</stp>
        <stp>S.MRK</stp>
        <stp>PCB</stp>
        <stp>BaseType=Index,Index=1</stp>
        <stp>Close</stp>
        <stp>Q</stp>
        <stp>0</stp>
        <stp>all</stp>
        <stp/>
        <stp/>
        <stp/>
        <stp>T</stp>
        <tr r="K317" s="1"/>
      </tp>
      <tp>
        <v>2.5125260578575888</v>
        <stp/>
        <stp>StudyData</stp>
        <stp>S.MCK</stp>
        <stp>PCB</stp>
        <stp>BaseType=Index,Index=1</stp>
        <stp>Close</stp>
        <stp>A</stp>
        <stp>0</stp>
        <stp>all</stp>
        <stp/>
        <stp/>
        <stp/>
        <stp>T</stp>
        <tr r="L302" s="1"/>
      </tp>
      <tp>
        <v>11.289041821069342</v>
        <stp/>
        <stp>StudyData</stp>
        <stp>S.MCK</stp>
        <stp>PCB</stp>
        <stp>BaseType=Index,Index=1</stp>
        <stp>Close</stp>
        <stp>M</stp>
        <stp>0</stp>
        <stp>all</stp>
        <stp/>
        <stp/>
        <stp/>
        <stp>T</stp>
        <tr r="J302" s="1"/>
      </tp>
      <tp>
        <v>-5.8236965022166784E-2</v>
        <stp/>
        <stp>StudyData</stp>
        <stp>S.MCK</stp>
        <stp>PCB</stp>
        <stp>BaseType=Index,Index=1</stp>
        <stp>Close</stp>
        <stp>W</stp>
        <stp>0</stp>
        <stp>all</stp>
        <stp/>
        <stp/>
        <stp/>
        <stp>T</stp>
        <tr r="I302" s="1"/>
      </tp>
      <tp>
        <v>24.520235607068201</v>
        <stp/>
        <stp>StudyData</stp>
        <stp>S.MRK</stp>
        <stp>PCB</stp>
        <stp>BaseType=Index,Index=1</stp>
        <stp>Close</stp>
        <stp>A</stp>
        <stp>0</stp>
        <stp>all</stp>
        <stp/>
        <stp/>
        <stp/>
        <stp>T</stp>
        <tr r="L317" s="1"/>
      </tp>
      <tp>
        <v>11.289041821069342</v>
        <stp/>
        <stp>StudyData</stp>
        <stp>S.MCK</stp>
        <stp>PCB</stp>
        <stp>BaseType=Index,Index=1</stp>
        <stp>Close</stp>
        <stp>Q</stp>
        <stp>0</stp>
        <stp>all</stp>
        <stp/>
        <stp/>
        <stp/>
        <stp>T</stp>
        <tr r="K302" s="1"/>
      </tp>
      <tp>
        <v>1.9999999999999947</v>
        <stp/>
        <stp>StudyData</stp>
        <stp>S.MRK</stp>
        <stp>PCB</stp>
        <stp>BaseType=Index,Index=1</stp>
        <stp>Close</stp>
        <stp>M</stp>
        <stp>0</stp>
        <stp>all</stp>
        <stp/>
        <stp/>
        <stp/>
        <stp>T</stp>
        <tr r="J317" s="1"/>
      </tp>
      <tp>
        <v>2.3407812737497977</v>
        <stp/>
        <stp>StudyData</stp>
        <stp>S.AWK</stp>
        <stp>PCB</stp>
        <stp>BaseType=Index,Index=1</stp>
        <stp>Close</stp>
        <stp>Q</stp>
        <stp>0</stp>
        <stp>all</stp>
        <stp/>
        <stp/>
        <stp/>
        <stp>T</stp>
        <tr r="K49" s="1"/>
      </tp>
      <tp>
        <v>-0.3330619495226238</v>
        <stp/>
        <stp>StudyData</stp>
        <stp>S.AWK</stp>
        <stp>PCB</stp>
        <stp>BaseType=Index,Index=1</stp>
        <stp>Close</stp>
        <stp>W</stp>
        <stp>0</stp>
        <stp>all</stp>
        <stp/>
        <stp/>
        <stp/>
        <stp>T</stp>
        <tr r="I49" s="1"/>
      </tp>
      <tp>
        <v>3.1877394636015302</v>
        <stp/>
        <stp>StudyData</stp>
        <stp>S.AWK</stp>
        <stp>PCB</stp>
        <stp>BaseType=Index,Index=1</stp>
        <stp>Close</stp>
        <stp>A</stp>
        <stp>0</stp>
        <stp>all</stp>
        <stp/>
        <stp/>
        <stp/>
        <stp>T</stp>
        <tr r="L49" s="1"/>
      </tp>
      <tp>
        <v>2.3407812737497977</v>
        <stp/>
        <stp>StudyData</stp>
        <stp>S.AWK</stp>
        <stp>PCB</stp>
        <stp>BaseType=Index,Index=1</stp>
        <stp>Close</stp>
        <stp>M</stp>
        <stp>0</stp>
        <stp>all</stp>
        <stp/>
        <stp/>
        <stp/>
        <stp>T</stp>
        <tr r="J49" s="1"/>
      </tp>
      <tp>
        <v>9.7872207662548369</v>
        <stp/>
        <stp>StudyData</stp>
        <stp>S.BLK</stp>
        <stp>PCB</stp>
        <stp>BaseType=Index,Index=1</stp>
        <stp>Close</stp>
        <stp>M</stp>
        <stp>0</stp>
        <stp>all</stp>
        <stp/>
        <stp/>
        <stp/>
        <stp>T</stp>
        <tr r="J66" s="1"/>
      </tp>
      <tp>
        <v>-1.3705925220023401</v>
        <stp/>
        <stp>StudyData</stp>
        <stp>S.BLK</stp>
        <stp>PCB</stp>
        <stp>BaseType=Index,Index=1</stp>
        <stp>Close</stp>
        <stp>A</stp>
        <stp>0</stp>
        <stp>all</stp>
        <stp/>
        <stp/>
        <stp/>
        <stp>T</stp>
        <tr r="L66" s="1"/>
      </tp>
      <tp>
        <v>9.7872207662548369</v>
        <stp/>
        <stp>StudyData</stp>
        <stp>S.BLK</stp>
        <stp>PCB</stp>
        <stp>BaseType=Index,Index=1</stp>
        <stp>Close</stp>
        <stp>Q</stp>
        <stp>0</stp>
        <stp>all</stp>
        <stp/>
        <stp/>
        <stp/>
        <stp>T</stp>
        <tr r="K66" s="1"/>
      </tp>
      <tp>
        <v>-1.5416899832120847</v>
        <stp/>
        <stp>StudyData</stp>
        <stp>S.BLK</stp>
        <stp>PCB</stp>
        <stp>BaseType=Index,Index=1</stp>
        <stp>Close</stp>
        <stp>W</stp>
        <stp>0</stp>
        <stp>all</stp>
        <stp/>
        <stp/>
        <stp/>
        <stp>T</stp>
        <tr r="I66" s="1"/>
      </tp>
      <tp>
        <v>3.11265602780851</v>
        <stp/>
        <stp>StudyData</stp>
        <stp>S.DUK</stp>
        <stp>PCB</stp>
        <stp>BaseType=Index,Index=1</stp>
        <stp>Close</stp>
        <stp>Q</stp>
        <stp>0</stp>
        <stp>all</stp>
        <stp/>
        <stp/>
        <stp/>
        <stp>T</stp>
        <tr r="K149" s="1"/>
      </tp>
      <tp>
        <v>4.4076473882089475</v>
        <stp/>
        <stp>StudyData</stp>
        <stp>S.DUK</stp>
        <stp>PCB</stp>
        <stp>BaseType=Index,Index=1</stp>
        <stp>Close</stp>
        <stp>W</stp>
        <stp>0</stp>
        <stp>all</stp>
        <stp/>
        <stp/>
        <stp/>
        <stp>T</stp>
        <tr r="I149" s="1"/>
      </tp>
      <tp>
        <v>11.355686374882691</v>
        <stp/>
        <stp>StudyData</stp>
        <stp>S.DUK</stp>
        <stp>PCB</stp>
        <stp>BaseType=Index,Index=1</stp>
        <stp>Close</stp>
        <stp>A</stp>
        <stp>0</stp>
        <stp>all</stp>
        <stp/>
        <stp/>
        <stp/>
        <stp>T</stp>
        <tr r="L149" s="1"/>
      </tp>
      <tp>
        <v>3.11265602780851</v>
        <stp/>
        <stp>StudyData</stp>
        <stp>S.DUK</stp>
        <stp>PCB</stp>
        <stp>BaseType=Index,Index=1</stp>
        <stp>Close</stp>
        <stp>M</stp>
        <stp>0</stp>
        <stp>all</stp>
        <stp/>
        <stp/>
        <stp/>
        <stp>T</stp>
        <tr r="J149" s="1"/>
      </tp>
      <tp>
        <v>81.425714285699996</v>
        <stp/>
        <stp>StudyData</stp>
        <stp>S.BBY</stp>
        <stp>MA</stp>
        <stp>InputChoice=Close,MAType=Sim,Period=21</stp>
        <stp>MA</stp>
        <stp>D</stp>
        <stp/>
        <stp>all</stp>
        <stp/>
        <stp/>
        <stp/>
        <stp>T</stp>
        <tr r="P57" s="1"/>
      </tp>
      <tp>
        <v>95.663333333300002</v>
        <stp/>
        <stp>StudyData</stp>
        <stp>S.ABT</stp>
        <stp>MA</stp>
        <stp>InputChoice=Close,MAType=Sim,Period=21</stp>
        <stp>MA</stp>
        <stp>D</stp>
        <stp/>
        <stp>all</stp>
        <stp/>
        <stp/>
        <stp/>
        <stp>T</stp>
        <tr r="P6" s="1"/>
      </tp>
      <tp>
        <v>89.941428571399996</v>
        <stp/>
        <stp>StudyData</stp>
        <stp>S.ZBH</stp>
        <stp>MA</stp>
        <stp>InputChoice=Close,MAType=Sim,Period=21</stp>
        <stp>MA</stp>
        <stp>D</stp>
        <stp/>
        <stp>all</stp>
        <stp/>
        <stp/>
        <stp/>
        <stp>T</stp>
        <tr r="P502" s="1"/>
      </tp>
      <tp>
        <v>333.81142857139997</v>
        <stp/>
        <stp>StudyData</stp>
        <stp>S.JBL</stp>
        <stp>MA</stp>
        <stp>InputChoice=Close,MAType=Sim,Period=21</stp>
        <stp>MA</stp>
        <stp>D</stp>
        <stp/>
        <stp>all</stp>
        <stp/>
        <stp/>
        <stp/>
        <stp>T</stp>
        <tr r="P261" s="1"/>
      </tp>
      <tp>
        <v>255.0366666667</v>
        <stp/>
        <stp>StudyData</stp>
        <stp>S.IBM</stp>
        <stp>MA</stp>
        <stp>InputChoice=Close,MAType=Sim,Period=21</stp>
        <stp>MA</stp>
        <stp>D</stp>
        <stp/>
        <stp>all</stp>
        <stp/>
        <stp/>
        <stp/>
        <stp>T</stp>
        <tr r="P242" s="1"/>
      </tp>
      <tp>
        <v>26.555714285699999</v>
        <stp/>
        <stp>StudyData</stp>
        <stp>S.WBD</stp>
        <stp>MA</stp>
        <stp>InputChoice=Close,MAType=Sim,Period=21</stp>
        <stp>MA</stp>
        <stp>D</stp>
        <stp/>
        <stp>all</stp>
        <stp/>
        <stp/>
        <stp/>
        <stp>T</stp>
        <tr r="P482" s="1"/>
      </tp>
      <tp>
        <v>23.471428571400001</v>
        <stp/>
        <stp>StudyData</stp>
        <stp>S.CMCSA</stp>
        <stp>MA</stp>
        <stp>InputChoice=Close,MAType=Sim,Period=21</stp>
        <stp>MA</stp>
        <stp>D</stp>
        <stp/>
        <stp>all</stp>
        <stp/>
        <stp/>
        <stp/>
        <stp>T</stp>
        <tr r="P98" s="1"/>
      </tp>
      <tp>
        <v>3.7130369728708033</v>
        <stp/>
        <stp>StudyData</stp>
        <stp>S.JNJ</stp>
        <stp>PCB</stp>
        <stp>BaseType=Index,Index=1</stp>
        <stp>Close</stp>
        <stp>M</stp>
        <stp>0</stp>
        <stp>all</stp>
        <stp/>
        <stp/>
        <stp/>
        <stp>T</stp>
        <tr r="J264" s="1"/>
      </tp>
      <tp>
        <v>27.277120077313338</v>
        <stp/>
        <stp>StudyData</stp>
        <stp>S.JNJ</stp>
        <stp>PCB</stp>
        <stp>BaseType=Index,Index=1</stp>
        <stp>Close</stp>
        <stp>A</stp>
        <stp>0</stp>
        <stp>all</stp>
        <stp/>
        <stp/>
        <stp/>
        <stp>T</stp>
        <tr r="L264" s="1"/>
      </tp>
      <tp>
        <v>3.7130369728708033</v>
        <stp/>
        <stp>StudyData</stp>
        <stp>S.JNJ</stp>
        <stp>PCB</stp>
        <stp>BaseType=Index,Index=1</stp>
        <stp>Close</stp>
        <stp>Q</stp>
        <stp>0</stp>
        <stp>all</stp>
        <stp/>
        <stp/>
        <stp/>
        <stp>T</stp>
        <tr r="K264" s="1"/>
      </tp>
      <tp>
        <v>4.094214353461898</v>
        <stp/>
        <stp>StudyData</stp>
        <stp>S.JNJ</stp>
        <stp>PCB</stp>
        <stp>BaseType=Index,Index=1</stp>
        <stp>Close</stp>
        <stp>W</stp>
        <stp>0</stp>
        <stp>all</stp>
        <stp/>
        <stp/>
        <stp/>
        <stp>T</stp>
        <tr r="I264" s="1"/>
      </tp>
      <tp t="s">
        <v>ZEBRA TECHNOLOGIES</v>
        <stp/>
        <stp>ContractData</stp>
        <stp>S.ZBRA</stp>
        <stp>LongDescription</stp>
        <stp/>
        <stp>T</stp>
        <tr r="B503" s="1"/>
      </tp>
      <tp>
        <v>61.115238095199999</v>
        <stp/>
        <stp>StudyData</stp>
        <stp>S.FCX</stp>
        <stp>MA</stp>
        <stp>InputChoice=Close,MAType=Sim,Period=21</stp>
        <stp>MA</stp>
        <stp>D</stp>
        <stp/>
        <stp>all</stp>
        <stp/>
        <stp/>
        <stp/>
        <stp>T</stp>
        <tr r="P184" s="1"/>
      </tp>
      <tp>
        <v>801.34428571429999</v>
        <stp/>
        <stp>StudyData</stp>
        <stp>S.MCK</stp>
        <stp>MA</stp>
        <stp>InputChoice=Close,MAType=Sim,Period=21</stp>
        <stp>MA</stp>
        <stp>D</stp>
        <stp/>
        <stp>all</stp>
        <stp/>
        <stp/>
        <stp/>
        <stp>T</stp>
        <tr r="P302" s="1"/>
      </tp>
      <tp>
        <v>142.22952380949999</v>
        <stp/>
        <stp>StudyData</stp>
        <stp>S.JCI</stp>
        <stp>MA</stp>
        <stp>InputChoice=Close,MAType=Sim,Period=21</stp>
        <stp>MA</stp>
        <stp>D</stp>
        <stp/>
        <stp>all</stp>
        <stp/>
        <stp/>
        <stp/>
        <stp>T</stp>
        <tr r="P262" s="1"/>
      </tp>
      <tp>
        <v>77.744285714300005</v>
        <stp/>
        <stp>StudyData</stp>
        <stp>S.CCI</stp>
        <stp>MA</stp>
        <stp>InputChoice=Close,MAType=Sim,Period=21</stp>
        <stp>MA</stp>
        <stp>D</stp>
        <stp/>
        <stp>all</stp>
        <stp/>
        <stp/>
        <stp/>
        <stp>T</stp>
        <tr r="P83" s="1"/>
      </tp>
      <tp>
        <v>136.79666666669999</v>
        <stp/>
        <stp>StudyData</stp>
        <stp>S.ACN</stp>
        <stp>MA</stp>
        <stp>InputChoice=Close,MAType=Sim,Period=21</stp>
        <stp>MA</stp>
        <stp>D</stp>
        <stp/>
        <stp>all</stp>
        <stp/>
        <stp/>
        <stp/>
        <stp>T</stp>
        <tr r="P8" s="1"/>
      </tp>
      <tp>
        <v>484.11619047620002</v>
        <stp/>
        <stp>StudyData</stp>
        <stp>S.MCO</stp>
        <stp>MA</stp>
        <stp>InputChoice=Close,MAType=Sim,Period=21</stp>
        <stp>MA</stp>
        <stp>D</stp>
        <stp/>
        <stp>all</stp>
        <stp/>
        <stp/>
        <stp/>
        <stp>T</stp>
        <tr r="P303" s="1"/>
      </tp>
      <tp>
        <v>27.0461904762</v>
        <stp/>
        <stp>StudyData</stp>
        <stp>S.CCL</stp>
        <stp>MA</stp>
        <stp>InputChoice=Close,MAType=Sim,Period=21</stp>
        <stp>MA</stp>
        <stp>D</stp>
        <stp/>
        <stp>all</stp>
        <stp/>
        <stp/>
        <stp/>
        <stp>T</stp>
        <tr r="P84" s="1"/>
      </tp>
      <tp>
        <v>274.47904761900003</v>
        <stp/>
        <stp>StudyData</stp>
        <stp>S.ECL</stp>
        <stp>MA</stp>
        <stp>InputChoice=Close,MAType=Sim,Period=21</stp>
        <stp>MA</stp>
        <stp>D</stp>
        <stp/>
        <stp>all</stp>
        <stp/>
        <stp/>
        <stp/>
        <stp>T</stp>
        <tr r="P156" s="1"/>
      </tp>
      <tp>
        <v>294.68714285710001</v>
        <stp/>
        <stp>StudyData</stp>
        <stp>S.RCL</stp>
        <stp>MA</stp>
        <stp>InputChoice=Close,MAType=Sim,Period=21</stp>
        <stp>MA</stp>
        <stp>D</stp>
        <stp/>
        <stp>all</stp>
        <stp/>
        <stp/>
        <stp/>
        <stp>T</stp>
        <tr r="P388" s="1"/>
      </tp>
      <tp>
        <v>390.24523809520002</v>
        <stp/>
        <stp>StudyData</stp>
        <stp>S.HCA</stp>
        <stp>MA</stp>
        <stp>InputChoice=Close,MAType=Sim,Period=21</stp>
        <stp>MA</stp>
        <stp>D</stp>
        <stp/>
        <stp>all</stp>
        <stp/>
        <stp/>
        <stp/>
        <stp>T</stp>
        <tr r="P224" s="1"/>
      </tp>
      <tp>
        <v>17.2919047619</v>
        <stp/>
        <stp>StudyData</stp>
        <stp>S.PCG</stp>
        <stp>MA</stp>
        <stp>InputChoice=Close,MAType=Sim,Period=21</stp>
        <stp>MA</stp>
        <stp>D</stp>
        <stp/>
        <stp>all</stp>
        <stp/>
        <stp/>
        <stp/>
        <stp>T</stp>
        <tr r="P360" s="1"/>
      </tp>
      <tp>
        <v>270.63095238099999</v>
        <stp/>
        <stp>StudyData</stp>
        <stp>S.MCD</stp>
        <stp>MA</stp>
        <stp>InputChoice=Close,MAType=Sim,Period=21</stp>
        <stp>MA</stp>
        <stp>D</stp>
        <stp/>
        <stp>all</stp>
        <stp/>
        <stp/>
        <stp/>
        <stp>T</stp>
        <tr r="P300" s="1"/>
      </tp>
      <tp>
        <v>135.29952380949999</v>
        <stp/>
        <stp>StudyData</stp>
        <stp>S.ICE</stp>
        <stp>MA</stp>
        <stp>InputChoice=Close,MAType=Sim,Period=21</stp>
        <stp>MA</stp>
        <stp>D</stp>
        <stp/>
        <stp>all</stp>
        <stp/>
        <stp/>
        <stp/>
        <stp>T</stp>
        <tr r="P243" s="1"/>
      </tp>
      <tp>
        <v>9.2211134604529104</v>
        <stp/>
        <stp>StudyData</stp>
        <stp>S.URI</stp>
        <stp>PCB</stp>
        <stp>BaseType=Index,Index=1</stp>
        <stp>Close</stp>
        <stp>W</stp>
        <stp>0</stp>
        <stp>all</stp>
        <stp/>
        <stp/>
        <stp/>
        <stp>T</stp>
        <tr r="I464" s="1"/>
      </tp>
      <tp>
        <v>0.76794746180121787</v>
        <stp/>
        <stp>StudyData</stp>
        <stp>S.URI</stp>
        <stp>PCB</stp>
        <stp>BaseType=Index,Index=1</stp>
        <stp>Close</stp>
        <stp>Q</stp>
        <stp>0</stp>
        <stp>all</stp>
        <stp/>
        <stp/>
        <stp/>
        <stp>T</stp>
        <tr r="K464" s="1"/>
      </tp>
      <tp>
        <v>41.055453961350253</v>
        <stp/>
        <stp>StudyData</stp>
        <stp>S.URI</stp>
        <stp>PCB</stp>
        <stp>BaseType=Index,Index=1</stp>
        <stp>Close</stp>
        <stp>A</stp>
        <stp>0</stp>
        <stp>all</stp>
        <stp/>
        <stp/>
        <stp/>
        <stp>T</stp>
        <tr r="L464" s="1"/>
      </tp>
      <tp>
        <v>0.76794746180121787</v>
        <stp/>
        <stp>StudyData</stp>
        <stp>S.URI</stp>
        <stp>PCB</stp>
        <stp>BaseType=Index,Index=1</stp>
        <stp>Close</stp>
        <stp>M</stp>
        <stp>0</stp>
        <stp>all</stp>
        <stp/>
        <stp/>
        <stp/>
        <stp>T</stp>
        <tr r="J464" s="1"/>
      </tp>
      <tp>
        <v>2.7510807817356984</v>
        <stp/>
        <stp>StudyData</stp>
        <stp>S.HII</stp>
        <stp>PCB</stp>
        <stp>BaseType=Index,Index=1</stp>
        <stp>Close</stp>
        <stp>M</stp>
        <stp>0</stp>
        <stp>all</stp>
        <stp/>
        <stp/>
        <stp/>
        <stp>T</stp>
        <tr r="J227" s="1"/>
      </tp>
      <tp>
        <v>-15.43211691710529</v>
        <stp/>
        <stp>StudyData</stp>
        <stp>S.HII</stp>
        <stp>PCB</stp>
        <stp>BaseType=Index,Index=1</stp>
        <stp>Close</stp>
        <stp>A</stp>
        <stp>0</stp>
        <stp>all</stp>
        <stp/>
        <stp/>
        <stp/>
        <stp>T</stp>
        <tr r="L227" s="1"/>
      </tp>
      <tp>
        <v>6.8591387062014775</v>
        <stp/>
        <stp>StudyData</stp>
        <stp>S.HII</stp>
        <stp>PCB</stp>
        <stp>BaseType=Index,Index=1</stp>
        <stp>Close</stp>
        <stp>W</stp>
        <stp>0</stp>
        <stp>all</stp>
        <stp/>
        <stp/>
        <stp/>
        <stp>T</stp>
        <tr r="I227" s="1"/>
      </tp>
      <tp>
        <v>2.7510807817356984</v>
        <stp/>
        <stp>StudyData</stp>
        <stp>S.HII</stp>
        <stp>PCB</stp>
        <stp>BaseType=Index,Index=1</stp>
        <stp>Close</stp>
        <stp>Q</stp>
        <stp>0</stp>
        <stp>all</stp>
        <stp/>
        <stp/>
        <stp/>
        <stp>T</stp>
        <tr r="K227" s="1"/>
      </tp>
      <tp>
        <v>2.7838598686268279</v>
        <stp/>
        <stp>StudyData</stp>
        <stp>S.KMI</stp>
        <stp>PCB</stp>
        <stp>BaseType=Index,Index=1</stp>
        <stp>Close</stp>
        <stp>M</stp>
        <stp>0</stp>
        <stp>all</stp>
        <stp/>
        <stp/>
        <stp/>
        <stp>T</stp>
        <tr r="J274" s="1"/>
      </tp>
      <tp>
        <v>19.534376136776999</v>
        <stp/>
        <stp>StudyData</stp>
        <stp>S.KMI</stp>
        <stp>PCB</stp>
        <stp>BaseType=Index,Index=1</stp>
        <stp>Close</stp>
        <stp>A</stp>
        <stp>0</stp>
        <stp>all</stp>
        <stp/>
        <stp/>
        <stp/>
        <stp>T</stp>
        <tr r="L274" s="1"/>
      </tp>
      <tp>
        <v>2.7838598686268279</v>
        <stp/>
        <stp>StudyData</stp>
        <stp>S.KMI</stp>
        <stp>PCB</stp>
        <stp>BaseType=Index,Index=1</stp>
        <stp>Close</stp>
        <stp>Q</stp>
        <stp>0</stp>
        <stp>all</stp>
        <stp/>
        <stp/>
        <stp/>
        <stp>T</stp>
        <tr r="K274" s="1"/>
      </tp>
      <tp>
        <v>1.7337461300309669</v>
        <stp/>
        <stp>StudyData</stp>
        <stp>S.KMI</stp>
        <stp>PCB</stp>
        <stp>BaseType=Index,Index=1</stp>
        <stp>Close</stp>
        <stp>W</stp>
        <stp>0</stp>
        <stp>all</stp>
        <stp/>
        <stp/>
        <stp/>
        <stp>T</stp>
        <tr r="I274" s="1"/>
      </tp>
      <tp>
        <v>19.724425887265138</v>
        <stp/>
        <stp>StudyData</stp>
        <stp>S.JCI</stp>
        <stp>PCB</stp>
        <stp>BaseType=Index,Index=1</stp>
        <stp>Close</stp>
        <stp>A</stp>
        <stp>0</stp>
        <stp>all</stp>
        <stp/>
        <stp/>
        <stp/>
        <stp>T</stp>
        <tr r="L262" s="1"/>
      </tp>
      <tp>
        <v>-1.8752994319348495</v>
        <stp/>
        <stp>StudyData</stp>
        <stp>S.JCI</stp>
        <stp>PCB</stp>
        <stp>BaseType=Index,Index=1</stp>
        <stp>Close</stp>
        <stp>M</stp>
        <stp>0</stp>
        <stp>all</stp>
        <stp/>
        <stp/>
        <stp/>
        <stp>T</stp>
        <tr r="J262" s="1"/>
      </tp>
      <tp>
        <v>2.0717642033319068</v>
        <stp/>
        <stp>StudyData</stp>
        <stp>S.JCI</stp>
        <stp>PCB</stp>
        <stp>BaseType=Index,Index=1</stp>
        <stp>Close</stp>
        <stp>W</stp>
        <stp>0</stp>
        <stp>all</stp>
        <stp/>
        <stp/>
        <stp/>
        <stp>T</stp>
        <tr r="I262" s="1"/>
      </tp>
      <tp>
        <v>-1.8752994319348495</v>
        <stp/>
        <stp>StudyData</stp>
        <stp>S.JCI</stp>
        <stp>PCB</stp>
        <stp>BaseType=Index,Index=1</stp>
        <stp>Close</stp>
        <stp>Q</stp>
        <stp>0</stp>
        <stp>all</stp>
        <stp/>
        <stp/>
        <stp/>
        <stp>T</stp>
        <tr r="K262" s="1"/>
      </tp>
      <tp>
        <v>1.0936101231521089</v>
        <stp/>
        <stp>StudyData</stp>
        <stp>S.MSI</stp>
        <stp>PCB</stp>
        <stp>BaseType=Index,Index=1</stp>
        <stp>Close</stp>
        <stp>W</stp>
        <stp>0</stp>
        <stp>all</stp>
        <stp/>
        <stp/>
        <stp/>
        <stp>T</stp>
        <tr r="I324" s="1"/>
      </tp>
      <tp>
        <v>0.61162079510702483</v>
        <stp/>
        <stp>StudyData</stp>
        <stp>S.MSI</stp>
        <stp>PCB</stp>
        <stp>BaseType=Index,Index=1</stp>
        <stp>Close</stp>
        <stp>Q</stp>
        <stp>0</stp>
        <stp>all</stp>
        <stp/>
        <stp/>
        <stp/>
        <stp>T</stp>
        <tr r="K324" s="1"/>
      </tp>
      <tp>
        <v>9.0029218407596776</v>
        <stp/>
        <stp>StudyData</stp>
        <stp>S.MSI</stp>
        <stp>PCB</stp>
        <stp>BaseType=Index,Index=1</stp>
        <stp>Close</stp>
        <stp>A</stp>
        <stp>0</stp>
        <stp>all</stp>
        <stp/>
        <stp/>
        <stp/>
        <stp>T</stp>
        <tr r="L324" s="1"/>
      </tp>
      <tp>
        <v>0.61162079510702483</v>
        <stp/>
        <stp>StudyData</stp>
        <stp>S.MSI</stp>
        <stp>PCB</stp>
        <stp>BaseType=Index,Index=1</stp>
        <stp>Close</stp>
        <stp>M</stp>
        <stp>0</stp>
        <stp>all</stp>
        <stp/>
        <stp/>
        <stp/>
        <stp>T</stp>
        <tr r="J324" s="1"/>
      </tp>
      <tp>
        <v>-5.5537132385024961</v>
        <stp/>
        <stp>StudyData</stp>
        <stp>S.LII</stp>
        <stp>PCB</stp>
        <stp>BaseType=Index,Index=1</stp>
        <stp>Close</stp>
        <stp>M</stp>
        <stp>0</stp>
        <stp>all</stp>
        <stp/>
        <stp/>
        <stp/>
        <stp>T</stp>
        <tr r="J283" s="1"/>
      </tp>
      <tp>
        <v>11.439927509370239</v>
        <stp/>
        <stp>StudyData</stp>
        <stp>S.LII</stp>
        <stp>PCB</stp>
        <stp>BaseType=Index,Index=1</stp>
        <stp>Close</stp>
        <stp>A</stp>
        <stp>0</stp>
        <stp>all</stp>
        <stp/>
        <stp/>
        <stp/>
        <stp>T</stp>
        <tr r="L283" s="1"/>
      </tp>
      <tp>
        <v>-0.51477212141269424</v>
        <stp/>
        <stp>StudyData</stp>
        <stp>S.LII</stp>
        <stp>PCB</stp>
        <stp>BaseType=Index,Index=1</stp>
        <stp>Close</stp>
        <stp>W</stp>
        <stp>0</stp>
        <stp>all</stp>
        <stp/>
        <stp/>
        <stp/>
        <stp>T</stp>
        <tr r="I283" s="1"/>
      </tp>
      <tp>
        <v>-5.5537132385024961</v>
        <stp/>
        <stp>StudyData</stp>
        <stp>S.LII</stp>
        <stp>PCB</stp>
        <stp>BaseType=Index,Index=1</stp>
        <stp>Close</stp>
        <stp>Q</stp>
        <stp>0</stp>
        <stp>all</stp>
        <stp/>
        <stp/>
        <stp/>
        <stp>T</stp>
        <tr r="K283" s="1"/>
      </tp>
      <tp>
        <v>37.116519174041308</v>
        <stp/>
        <stp>StudyData</stp>
        <stp>S.ADI</stp>
        <stp>PCB</stp>
        <stp>BaseType=Index,Index=1</stp>
        <stp>Close</stp>
        <stp>A</stp>
        <stp>0</stp>
        <stp>all</stp>
        <stp/>
        <stp/>
        <stp/>
        <stp>T</stp>
        <tr r="L10" s="1"/>
      </tp>
      <tp>
        <v>-6.372586046277414</v>
        <stp/>
        <stp>StudyData</stp>
        <stp>S.ADI</stp>
        <stp>PCB</stp>
        <stp>BaseType=Index,Index=1</stp>
        <stp>Close</stp>
        <stp>M</stp>
        <stp>0</stp>
        <stp>all</stp>
        <stp/>
        <stp/>
        <stp/>
        <stp>T</stp>
        <tr r="J10" s="1"/>
      </tp>
      <tp>
        <v>-6.372586046277414</v>
        <stp/>
        <stp>StudyData</stp>
        <stp>S.ADI</stp>
        <stp>PCB</stp>
        <stp>BaseType=Index,Index=1</stp>
        <stp>Close</stp>
        <stp>Q</stp>
        <stp>0</stp>
        <stp>all</stp>
        <stp/>
        <stp/>
        <stp/>
        <stp>T</stp>
        <tr r="K10" s="1"/>
      </tp>
      <tp>
        <v>-0.9324381926683718</v>
        <stp/>
        <stp>StudyData</stp>
        <stp>S.ADI</stp>
        <stp>PCB</stp>
        <stp>BaseType=Index,Index=1</stp>
        <stp>Close</stp>
        <stp>W</stp>
        <stp>0</stp>
        <stp>all</stp>
        <stp/>
        <stp/>
        <stp/>
        <stp>T</stp>
        <tr r="I10" s="1"/>
      </tp>
      <tp>
        <v>-15.719590412962752</v>
        <stp/>
        <stp>StudyData</stp>
        <stp>S.CCI</stp>
        <stp>PCB</stp>
        <stp>BaseType=Index,Index=1</stp>
        <stp>Close</stp>
        <stp>A</stp>
        <stp>0</stp>
        <stp>all</stp>
        <stp/>
        <stp/>
        <stp/>
        <stp>T</stp>
        <tr r="L83" s="1"/>
      </tp>
      <tp>
        <v>-6.8086538326720119</v>
        <stp/>
        <stp>StudyData</stp>
        <stp>S.CMI</stp>
        <stp>PCB</stp>
        <stp>BaseType=Index,Index=1</stp>
        <stp>Close</stp>
        <stp>M</stp>
        <stp>0</stp>
        <stp>all</stp>
        <stp/>
        <stp/>
        <stp/>
        <stp>T</stp>
        <tr r="J101" s="1"/>
      </tp>
      <tp>
        <v>-1.0959989436154736</v>
        <stp/>
        <stp>StudyData</stp>
        <stp>S.CCI</stp>
        <stp>PCB</stp>
        <stp>BaseType=Index,Index=1</stp>
        <stp>Close</stp>
        <stp>M</stp>
        <stp>0</stp>
        <stp>all</stp>
        <stp/>
        <stp/>
        <stp/>
        <stp>T</stp>
        <tr r="J83" s="1"/>
      </tp>
      <tp>
        <v>30.208639435791948</v>
        <stp/>
        <stp>StudyData</stp>
        <stp>S.CMI</stp>
        <stp>PCB</stp>
        <stp>BaseType=Index,Index=1</stp>
        <stp>Close</stp>
        <stp>A</stp>
        <stp>0</stp>
        <stp>all</stp>
        <stp/>
        <stp/>
        <stp/>
        <stp>T</stp>
        <tr r="L101" s="1"/>
      </tp>
      <tp>
        <v>-5.3934571175950428</v>
        <stp/>
        <stp>StudyData</stp>
        <stp>S.CCI</stp>
        <stp>PCB</stp>
        <stp>BaseType=Index,Index=1</stp>
        <stp>Close</stp>
        <stp>W</stp>
        <stp>0</stp>
        <stp>all</stp>
        <stp/>
        <stp/>
        <stp/>
        <stp>T</stp>
        <tr r="I83" s="1"/>
      </tp>
      <tp>
        <v>-1.0959989436154736</v>
        <stp/>
        <stp>StudyData</stp>
        <stp>S.CCI</stp>
        <stp>PCB</stp>
        <stp>BaseType=Index,Index=1</stp>
        <stp>Close</stp>
        <stp>Q</stp>
        <stp>0</stp>
        <stp>all</stp>
        <stp/>
        <stp/>
        <stp/>
        <stp>T</stp>
        <tr r="K83" s="1"/>
      </tp>
      <tp>
        <v>-6.8086538326720119</v>
        <stp/>
        <stp>StudyData</stp>
        <stp>S.CMI</stp>
        <stp>PCB</stp>
        <stp>BaseType=Index,Index=1</stp>
        <stp>Close</stp>
        <stp>Q</stp>
        <stp>0</stp>
        <stp>all</stp>
        <stp/>
        <stp/>
        <stp/>
        <stp>T</stp>
        <tr r="K101" s="1"/>
      </tp>
      <tp>
        <v>2.4935233160621699</v>
        <stp/>
        <stp>StudyData</stp>
        <stp>S.CMI</stp>
        <stp>PCB</stp>
        <stp>BaseType=Index,Index=1</stp>
        <stp>Close</stp>
        <stp>W</stp>
        <stp>0</stp>
        <stp>all</stp>
        <stp/>
        <stp/>
        <stp/>
        <stp>T</stp>
        <tr r="I101" s="1"/>
      </tp>
      <tp>
        <v>-9.8968565815324201</v>
        <stp/>
        <stp>StudyData</stp>
        <stp>S.DHI</stp>
        <stp>PCB</stp>
        <stp>BaseType=Index,Index=1</stp>
        <stp>Close</stp>
        <stp>M</stp>
        <stp>0</stp>
        <stp>all</stp>
        <stp/>
        <stp/>
        <stp/>
        <stp>T</stp>
        <tr r="J138" s="1"/>
      </tp>
      <tp>
        <v>-1.11821890898101</v>
        <stp/>
        <stp>StudyData</stp>
        <stp>S.DRI</stp>
        <stp>PCB</stp>
        <stp>BaseType=Index,Index=1</stp>
        <stp>Close</stp>
        <stp>W</stp>
        <stp>0</stp>
        <stp>all</stp>
        <stp/>
        <stp/>
        <stp/>
        <stp>T</stp>
        <tr r="I147" s="1"/>
      </tp>
      <tp>
        <v>-4.7085092956652534</v>
        <stp/>
        <stp>StudyData</stp>
        <stp>S.DRI</stp>
        <stp>PCB</stp>
        <stp>BaseType=Index,Index=1</stp>
        <stp>Close</stp>
        <stp>Q</stp>
        <stp>0</stp>
        <stp>all</stp>
        <stp/>
        <stp/>
        <stp/>
        <stp>T</stp>
        <tr r="K147" s="1"/>
      </tp>
      <tp>
        <v>1.8954384503228423</v>
        <stp/>
        <stp>StudyData</stp>
        <stp>S.DHI</stp>
        <stp>PCB</stp>
        <stp>BaseType=Index,Index=1</stp>
        <stp>Close</stp>
        <stp>A</stp>
        <stp>0</stp>
        <stp>all</stp>
        <stp/>
        <stp/>
        <stp/>
        <stp>T</stp>
        <tr r="L138" s="1"/>
      </tp>
      <tp>
        <v>6.6786218889251119</v>
        <stp/>
        <stp>StudyData</stp>
        <stp>S.DRI</stp>
        <stp>PCB</stp>
        <stp>BaseType=Index,Index=1</stp>
        <stp>Close</stp>
        <stp>A</stp>
        <stp>0</stp>
        <stp>all</stp>
        <stp/>
        <stp/>
        <stp/>
        <stp>T</stp>
        <tr r="L147" s="1"/>
      </tp>
      <tp>
        <v>-1.7604926701921304</v>
        <stp/>
        <stp>StudyData</stp>
        <stp>S.DHI</stp>
        <stp>PCB</stp>
        <stp>BaseType=Index,Index=1</stp>
        <stp>Close</stp>
        <stp>W</stp>
        <stp>0</stp>
        <stp>all</stp>
        <stp/>
        <stp/>
        <stp/>
        <stp>T</stp>
        <tr r="I138" s="1"/>
      </tp>
      <tp>
        <v>-4.7085092956652534</v>
        <stp/>
        <stp>StudyData</stp>
        <stp>S.DRI</stp>
        <stp>PCB</stp>
        <stp>BaseType=Index,Index=1</stp>
        <stp>Close</stp>
        <stp>M</stp>
        <stp>0</stp>
        <stp>all</stp>
        <stp/>
        <stp/>
        <stp/>
        <stp>T</stp>
        <tr r="J147" s="1"/>
      </tp>
      <tp>
        <v>-9.8968565815324201</v>
        <stp/>
        <stp>StudyData</stp>
        <stp>S.DHI</stp>
        <stp>PCB</stp>
        <stp>BaseType=Index,Index=1</stp>
        <stp>Close</stp>
        <stp>Q</stp>
        <stp>0</stp>
        <stp>all</stp>
        <stp/>
        <stp/>
        <stp/>
        <stp>T</stp>
        <tr r="K138" s="1"/>
      </tp>
      <tp>
        <v>1.5903024911032104</v>
        <stp/>
        <stp>StudyData</stp>
        <stp>S.ZBH</stp>
        <stp>PCB</stp>
        <stp>BaseType=Index,Index=1</stp>
        <stp>Close</stp>
        <stp>A</stp>
        <stp>0</stp>
        <stp>all</stp>
        <stp/>
        <stp/>
        <stp/>
        <stp>T</stp>
        <tr r="L502" s="1"/>
      </tp>
      <tp>
        <v>6.1098850040655188</v>
        <stp/>
        <stp>StudyData</stp>
        <stp>S.ZBH</stp>
        <stp>PCB</stp>
        <stp>BaseType=Index,Index=1</stp>
        <stp>Close</stp>
        <stp>M</stp>
        <stp>0</stp>
        <stp>all</stp>
        <stp/>
        <stp/>
        <stp/>
        <stp>T</stp>
        <tr r="J502" s="1"/>
      </tp>
      <tp>
        <v>0.25241439859526332</v>
        <stp/>
        <stp>StudyData</stp>
        <stp>S.ZBH</stp>
        <stp>PCB</stp>
        <stp>BaseType=Index,Index=1</stp>
        <stp>Close</stp>
        <stp>W</stp>
        <stp>0</stp>
        <stp>all</stp>
        <stp/>
        <stp/>
        <stp/>
        <stp>T</stp>
        <tr r="I502" s="1"/>
      </tp>
      <tp>
        <v>6.1098850040655188</v>
        <stp/>
        <stp>StudyData</stp>
        <stp>S.ZBH</stp>
        <stp>PCB</stp>
        <stp>BaseType=Index,Index=1</stp>
        <stp>Close</stp>
        <stp>Q</stp>
        <stp>0</stp>
        <stp>all</stp>
        <stp/>
        <stp/>
        <stp/>
        <stp>T</stp>
        <tr r="K502" s="1"/>
      </tp>
      <tp>
        <v>1.2294588937275976</v>
        <stp/>
        <stp>StudyData</stp>
        <stp>S.UNH</stp>
        <stp>PCB</stp>
        <stp>BaseType=Index,Index=1</stp>
        <stp>Close</stp>
        <stp>M</stp>
        <stp>0</stp>
        <stp>all</stp>
        <stp/>
        <stp/>
        <stp/>
        <stp>T</stp>
        <tr r="J461" s="1"/>
      </tp>
      <tp>
        <v>27.454484868680137</v>
        <stp/>
        <stp>StudyData</stp>
        <stp>S.UNH</stp>
        <stp>PCB</stp>
        <stp>BaseType=Index,Index=1</stp>
        <stp>Close</stp>
        <stp>A</stp>
        <stp>0</stp>
        <stp>all</stp>
        <stp/>
        <stp/>
        <stp/>
        <stp>T</stp>
        <tr r="L461" s="1"/>
      </tp>
      <tp>
        <v>1.2294588937275976</v>
        <stp/>
        <stp>StudyData</stp>
        <stp>S.UNH</stp>
        <stp>PCB</stp>
        <stp>BaseType=Index,Index=1</stp>
        <stp>Close</stp>
        <stp>Q</stp>
        <stp>0</stp>
        <stp>all</stp>
        <stp/>
        <stp/>
        <stp/>
        <stp>T</stp>
        <tr r="K461" s="1"/>
      </tp>
      <tp>
        <v>-1.2556032763031337</v>
        <stp/>
        <stp>StudyData</stp>
        <stp>S.UNH</stp>
        <stp>PCB</stp>
        <stp>BaseType=Index,Index=1</stp>
        <stp>Close</stp>
        <stp>W</stp>
        <stp>0</stp>
        <stp>all</stp>
        <stp/>
        <stp/>
        <stp/>
        <stp>T</stp>
        <tr r="I461" s="1"/>
      </tp>
      <tp>
        <v>0.97222222222222132</v>
        <stp/>
        <stp>StudyData</stp>
        <stp>S.APH</stp>
        <stp>PCB</stp>
        <stp>BaseType=Index,Index=1</stp>
        <stp>Close</stp>
        <stp>W</stp>
        <stp>0</stp>
        <stp>all</stp>
        <stp/>
        <stp/>
        <stp/>
        <stp>T</stp>
        <tr r="I39" s="1"/>
      </tp>
      <tp>
        <v>-13.413112522686014</v>
        <stp/>
        <stp>StudyData</stp>
        <stp>S.APH</stp>
        <stp>PCB</stp>
        <stp>BaseType=Index,Index=1</stp>
        <stp>Close</stp>
        <stp>Q</stp>
        <stp>0</stp>
        <stp>all</stp>
        <stp/>
        <stp/>
        <stp/>
        <stp>T</stp>
        <tr r="K39" s="1"/>
      </tp>
      <tp>
        <v>12.971733017611365</v>
        <stp/>
        <stp>StudyData</stp>
        <stp>S.APH</stp>
        <stp>PCB</stp>
        <stp>BaseType=Index,Index=1</stp>
        <stp>Close</stp>
        <stp>A</stp>
        <stp>0</stp>
        <stp>all</stp>
        <stp/>
        <stp/>
        <stp/>
        <stp>T</stp>
        <tr r="L39" s="1"/>
      </tp>
      <tp>
        <v>-13.413112522686014</v>
        <stp/>
        <stp>StudyData</stp>
        <stp>S.APH</stp>
        <stp>PCB</stp>
        <stp>BaseType=Index,Index=1</stp>
        <stp>Close</stp>
        <stp>M</stp>
        <stp>0</stp>
        <stp>all</stp>
        <stp/>
        <stp/>
        <stp/>
        <stp>T</stp>
        <tr r="J39" s="1"/>
      </tp>
      <tp>
        <v>-2.9634667703070319</v>
        <stp/>
        <stp>StudyData</stp>
        <stp>S.CRH</stp>
        <stp>PCB</stp>
        <stp>BaseType=Index,Index=1</stp>
        <stp>Close</stp>
        <stp>W</stp>
        <stp>0</stp>
        <stp>all</stp>
        <stp/>
        <stp/>
        <stp/>
        <stp>T</stp>
        <tr r="I115" s="1"/>
      </tp>
      <tp>
        <v>-6.6635514018691548</v>
        <stp/>
        <stp>StudyData</stp>
        <stp>S.CRH</stp>
        <stp>PCB</stp>
        <stp>BaseType=Index,Index=1</stp>
        <stp>Close</stp>
        <stp>Q</stp>
        <stp>0</stp>
        <stp>all</stp>
        <stp/>
        <stp/>
        <stp/>
        <stp>T</stp>
        <tr r="K115" s="1"/>
      </tp>
      <tp>
        <v>10.963503649635037</v>
        <stp/>
        <stp>StudyData</stp>
        <stp>S.CAH</stp>
        <stp>PCB</stp>
        <stp>BaseType=Index,Index=1</stp>
        <stp>Close</stp>
        <stp>A</stp>
        <stp>0</stp>
        <stp>all</stp>
        <stp/>
        <stp/>
        <stp/>
        <stp>T</stp>
        <tr r="L76" s="1"/>
      </tp>
      <tp>
        <v>-4.0116181175282044</v>
        <stp/>
        <stp>StudyData</stp>
        <stp>S.CAH</stp>
        <stp>PCB</stp>
        <stp>BaseType=Index,Index=1</stp>
        <stp>Close</stp>
        <stp>M</stp>
        <stp>0</stp>
        <stp>all</stp>
        <stp/>
        <stp/>
        <stp/>
        <stp>T</stp>
        <tr r="J76" s="1"/>
      </tp>
      <tp>
        <v>-0.21442324523018075</v>
        <stp/>
        <stp>StudyData</stp>
        <stp>S.CAH</stp>
        <stp>PCB</stp>
        <stp>BaseType=Index,Index=1</stp>
        <stp>Close</stp>
        <stp>W</stp>
        <stp>0</stp>
        <stp>all</stp>
        <stp/>
        <stp/>
        <stp/>
        <stp>T</stp>
        <tr r="I76" s="1"/>
      </tp>
      <tp>
        <v>-19.975961538461533</v>
        <stp/>
        <stp>StudyData</stp>
        <stp>S.CRH</stp>
        <stp>PCB</stp>
        <stp>BaseType=Index,Index=1</stp>
        <stp>Close</stp>
        <stp>A</stp>
        <stp>0</stp>
        <stp>all</stp>
        <stp/>
        <stp/>
        <stp/>
        <stp>T</stp>
        <tr r="L115" s="1"/>
      </tp>
      <tp>
        <v>-4.0116181175282044</v>
        <stp/>
        <stp>StudyData</stp>
        <stp>S.CAH</stp>
        <stp>PCB</stp>
        <stp>BaseType=Index,Index=1</stp>
        <stp>Close</stp>
        <stp>Q</stp>
        <stp>0</stp>
        <stp>all</stp>
        <stp/>
        <stp/>
        <stp/>
        <stp>T</stp>
        <tr r="K76" s="1"/>
      </tp>
      <tp>
        <v>-6.6635514018691548</v>
        <stp/>
        <stp>StudyData</stp>
        <stp>S.CRH</stp>
        <stp>PCB</stp>
        <stp>BaseType=Index,Index=1</stp>
        <stp>Close</stp>
        <stp>M</stp>
        <stp>0</stp>
        <stp>all</stp>
        <stp/>
        <stp/>
        <stp/>
        <stp>T</stp>
        <tr r="J115" s="1"/>
      </tp>
      <tp>
        <v>22.206666666699999</v>
        <stp/>
        <stp>StudyData</stp>
        <stp>S.BAX</stp>
        <stp>MA</stp>
        <stp>InputChoice=Close,MAType=Sim,Period=21</stp>
        <stp>MA</stp>
        <stp>D</stp>
        <stp/>
        <stp>all</stp>
        <stp/>
        <stp/>
        <stp/>
        <stp>T</stp>
        <tr r="P56" s="1"/>
      </tp>
      <tp>
        <v>371.3871428571</v>
        <stp/>
        <stp>StudyData</stp>
        <stp>S.MAR</stp>
        <stp>MA</stp>
        <stp>InputChoice=Close,MAType=Sim,Period=21</stp>
        <stp>MA</stp>
        <stp>D</stp>
        <stp/>
        <stp>all</stp>
        <stp/>
        <stp/>
        <stp/>
        <stp>T</stp>
        <tr r="P298" s="1"/>
      </tp>
      <tp>
        <v>82.067619047600004</v>
        <stp/>
        <stp>StudyData</stp>
        <stp>S.HAS</stp>
        <stp>MA</stp>
        <stp>InputChoice=Close,MAType=Sim,Period=21</stp>
        <stp>MA</stp>
        <stp>D</stp>
        <stp/>
        <stp>all</stp>
        <stp/>
        <stp/>
        <stp/>
        <stp>T</stp>
        <tr r="P222" s="1"/>
      </tp>
      <tp>
        <v>78.874761904799996</v>
        <stp/>
        <stp>StudyData</stp>
        <stp>S.MAS</stp>
        <stp>MA</stp>
        <stp>InputChoice=Close,MAType=Sim,Period=21</stp>
        <stp>MA</stp>
        <stp>D</stp>
        <stp/>
        <stp>all</stp>
        <stp/>
        <stp/>
        <stp/>
        <stp>T</stp>
        <tr r="P299" s="1"/>
      </tp>
      <tp>
        <v>39.997142857100002</v>
        <stp/>
        <stp>StudyData</stp>
        <stp>S.TAP</stp>
        <stp>MA</stp>
        <stp>InputChoice=Close,MAType=Sim,Period=21</stp>
        <stp>MA</stp>
        <stp>D</stp>
        <stp/>
        <stp>all</stp>
        <stp/>
        <stp/>
        <stp/>
        <stp>T</stp>
        <tr r="P429" s="1"/>
      </tp>
      <tp>
        <v>943.8019047619</v>
        <stp/>
        <stp>StudyData</stp>
        <stp>S.CAT</stp>
        <stp>MA</stp>
        <stp>InputChoice=Close,MAType=Sim,Period=21</stp>
        <stp>MA</stp>
        <stp>D</stp>
        <stp/>
        <stp>all</stp>
        <stp/>
        <stp/>
        <stp/>
        <stp>T</stp>
        <tr r="P79" s="1"/>
      </tp>
      <tp>
        <v>373.94476190479998</v>
        <stp/>
        <stp>StudyData</stp>
        <stp>S.WAT</stp>
        <stp>MA</stp>
        <stp>InputChoice=Close,MAType=Sim,Period=21</stp>
        <stp>MA</stp>
        <stp>D</stp>
        <stp/>
        <stp>all</stp>
        <stp/>
        <stp/>
        <stp/>
        <stp>T</stp>
        <tr r="P481" s="1"/>
      </tp>
      <tp>
        <v>232.4</v>
        <stp/>
        <stp>StudyData</stp>
        <stp>S.CAH</stp>
        <stp>MA</stp>
        <stp>InputChoice=Close,MAType=Sim,Period=21</stp>
        <stp>MA</stp>
        <stp>D</stp>
        <stp/>
        <stp>all</stp>
        <stp/>
        <stp/>
        <stp/>
        <stp>T</stp>
        <tr r="P76" s="1"/>
      </tp>
      <tp>
        <v>34.128571428599997</v>
        <stp/>
        <stp>StudyData</stp>
        <stp>S.HAL</stp>
        <stp>MA</stp>
        <stp>InputChoice=Close,MAType=Sim,Period=21</stp>
        <stp>MA</stp>
        <stp>D</stp>
        <stp/>
        <stp>all</stp>
        <stp/>
        <stp/>
        <stp/>
        <stp>T</stp>
        <tr r="P221" s="1"/>
      </tp>
      <tp>
        <v>88.074285714300004</v>
        <stp/>
        <stp>StudyData</stp>
        <stp>S.DAL</stp>
        <stp>MA</stp>
        <stp>InputChoice=Close,MAType=Sim,Period=21</stp>
        <stp>MA</stp>
        <stp>D</stp>
        <stp/>
        <stp>all</stp>
        <stp/>
        <stp/>
        <stp/>
        <stp>T</stp>
        <tr r="P129" s="1"/>
      </tp>
      <tp>
        <v>125.48619047619999</v>
        <stp/>
        <stp>StudyData</stp>
        <stp>S.UAL</stp>
        <stp>MA</stp>
        <stp>InputChoice=Close,MAType=Sim,Period=21</stp>
        <stp>MA</stp>
        <stp>D</stp>
        <stp/>
        <stp>all</stp>
        <stp/>
        <stp/>
        <stp/>
        <stp>T</stp>
        <tr r="P456" s="1"/>
      </tp>
      <tp>
        <v>268.42761904759999</v>
        <stp/>
        <stp>StudyData</stp>
        <stp>S.WAB</stp>
        <stp>MA</stp>
        <stp>InputChoice=Close,MAType=Sim,Period=21</stp>
        <stp>MA</stp>
        <stp>D</stp>
        <stp/>
        <stp>all</stp>
        <stp/>
        <stp/>
        <stp/>
        <stp>T</stp>
        <tr r="P480" s="1"/>
      </tp>
      <tp>
        <v>59.812380952399998</v>
        <stp/>
        <stp>StudyData</stp>
        <stp>S.BAC</stp>
        <stp>MA</stp>
        <stp>InputChoice=Close,MAType=Sim,Period=21</stp>
        <stp>MA</stp>
        <stp>D</stp>
        <stp/>
        <stp>all</stp>
        <stp/>
        <stp/>
        <stp/>
        <stp>T</stp>
        <tr r="P54" s="1"/>
      </tp>
      <tp>
        <v>136.44857142859999</v>
        <stp/>
        <stp>StudyData</stp>
        <stp>S.MAA</stp>
        <stp>MA</stp>
        <stp>InputChoice=Close,MAType=Sim,Period=21</stp>
        <stp>MA</stp>
        <stp>D</stp>
        <stp/>
        <stp>all</stp>
        <stp/>
        <stp/>
        <stp/>
        <stp>T</stp>
        <tr r="P297" s="1"/>
      </tp>
      <tp>
        <v>-10.277681188217176</v>
        <stp/>
        <stp>StudyData</stp>
        <stp>S.TKO</stp>
        <stp>PCB</stp>
        <stp>BaseType=Index,Index=1</stp>
        <stp>Close</stp>
        <stp>M</stp>
        <stp>0</stp>
        <stp>all</stp>
        <stp/>
        <stp/>
        <stp/>
        <stp>T</stp>
        <tr r="J438" s="1"/>
      </tp>
      <tp>
        <v>13.34370512206797</v>
        <stp/>
        <stp>StudyData</stp>
        <stp>S.TMO</stp>
        <stp>PCB</stp>
        <stp>BaseType=Index,Index=1</stp>
        <stp>Close</stp>
        <stp>M</stp>
        <stp>0</stp>
        <stp>all</stp>
        <stp/>
        <stp/>
        <stp/>
        <stp>T</stp>
        <tr r="J439" s="1"/>
      </tp>
      <tp>
        <v>-1.9311415997929164</v>
        <stp/>
        <stp>StudyData</stp>
        <stp>S.TMO</stp>
        <stp>PCB</stp>
        <stp>BaseType=Index,Index=1</stp>
        <stp>Close</stp>
        <stp>A</stp>
        <stp>0</stp>
        <stp>all</stp>
        <stp/>
        <stp/>
        <stp/>
        <stp>T</stp>
        <tr r="L439" s="1"/>
      </tp>
      <tp>
        <v>-13.57894736842105</v>
        <stp/>
        <stp>StudyData</stp>
        <stp>S.TKO</stp>
        <stp>PCB</stp>
        <stp>BaseType=Index,Index=1</stp>
        <stp>Close</stp>
        <stp>A</stp>
        <stp>0</stp>
        <stp>all</stp>
        <stp/>
        <stp/>
        <stp/>
        <stp>T</stp>
        <tr r="L438" s="1"/>
      </tp>
      <tp>
        <v>-2.4361259655377254</v>
        <stp/>
        <stp>StudyData</stp>
        <stp>S.TKO</stp>
        <stp>PCB</stp>
        <stp>BaseType=Index,Index=1</stp>
        <stp>Close</stp>
        <stp>W</stp>
        <stp>0</stp>
        <stp>all</stp>
        <stp/>
        <stp/>
        <stp/>
        <stp>T</stp>
        <tr r="I438" s="1"/>
      </tp>
      <tp>
        <v>13.34370512206797</v>
        <stp/>
        <stp>StudyData</stp>
        <stp>S.TMO</stp>
        <stp>PCB</stp>
        <stp>BaseType=Index,Index=1</stp>
        <stp>Close</stp>
        <stp>Q</stp>
        <stp>0</stp>
        <stp>all</stp>
        <stp/>
        <stp/>
        <stp/>
        <stp>T</stp>
        <tr r="K439" s="1"/>
      </tp>
      <tp>
        <v>-10.277681188217176</v>
        <stp/>
        <stp>StudyData</stp>
        <stp>S.TKO</stp>
        <stp>PCB</stp>
        <stp>BaseType=Index,Index=1</stp>
        <stp>Close</stp>
        <stp>Q</stp>
        <stp>0</stp>
        <stp>all</stp>
        <stp/>
        <stp/>
        <stp/>
        <stp>T</stp>
        <tr r="K438" s="1"/>
      </tp>
      <tp>
        <v>6.7195012019230713</v>
        <stp/>
        <stp>StudyData</stp>
        <stp>S.TMO</stp>
        <stp>PCB</stp>
        <stp>BaseType=Index,Index=1</stp>
        <stp>Close</stp>
        <stp>W</stp>
        <stp>0</stp>
        <stp>all</stp>
        <stp/>
        <stp/>
        <stp/>
        <stp>T</stp>
        <tr r="I439" s="1"/>
      </tp>
      <tp>
        <v>16.149592996467518</v>
        <stp/>
        <stp>StudyData</stp>
        <stp>S.VLO</stp>
        <stp>PCB</stp>
        <stp>BaseType=Index,Index=1</stp>
        <stp>Close</stp>
        <stp>M</stp>
        <stp>0</stp>
        <stp>all</stp>
        <stp/>
        <stp/>
        <stp/>
        <stp>T</stp>
        <tr r="J469" s="1"/>
      </tp>
      <tp>
        <v>85.822224952392659</v>
        <stp/>
        <stp>StudyData</stp>
        <stp>S.VLO</stp>
        <stp>PCB</stp>
        <stp>BaseType=Index,Index=1</stp>
        <stp>Close</stp>
        <stp>A</stp>
        <stp>0</stp>
        <stp>all</stp>
        <stp/>
        <stp/>
        <stp/>
        <stp>T</stp>
        <tr r="L469" s="1"/>
      </tp>
      <tp>
        <v>16.149592996467518</v>
        <stp/>
        <stp>StudyData</stp>
        <stp>S.VLO</stp>
        <stp>PCB</stp>
        <stp>BaseType=Index,Index=1</stp>
        <stp>Close</stp>
        <stp>Q</stp>
        <stp>0</stp>
        <stp>all</stp>
        <stp/>
        <stp/>
        <stp/>
        <stp>T</stp>
        <tr r="K469" s="1"/>
      </tp>
      <tp>
        <v>-2.309058614564842</v>
        <stp/>
        <stp>StudyData</stp>
        <stp>S.VLO</stp>
        <stp>PCB</stp>
        <stp>BaseType=Index,Index=1</stp>
        <stp>Close</stp>
        <stp>W</stp>
        <stp>0</stp>
        <stp>all</stp>
        <stp/>
        <stp/>
        <stp/>
        <stp>T</stp>
        <tr r="I469" s="1"/>
      </tp>
      <tp>
        <v>-7.7028481941861644</v>
        <stp/>
        <stp>StudyData</stp>
        <stp>S.MCO</stp>
        <stp>PCB</stp>
        <stp>BaseType=Index,Index=1</stp>
        <stp>Close</stp>
        <stp>A</stp>
        <stp>0</stp>
        <stp>all</stp>
        <stp/>
        <stp/>
        <stp/>
        <stp>T</stp>
        <tr r="L303" s="1"/>
      </tp>
      <tp>
        <v>4.102269716506223</v>
        <stp/>
        <stp>StudyData</stp>
        <stp>S.MCO</stp>
        <stp>PCB</stp>
        <stp>BaseType=Index,Index=1</stp>
        <stp>Close</stp>
        <stp>M</stp>
        <stp>0</stp>
        <stp>all</stp>
        <stp/>
        <stp/>
        <stp/>
        <stp>T</stp>
        <tr r="J303" s="1"/>
      </tp>
      <tp>
        <v>-7.7046548956661338</v>
        <stp/>
        <stp>StudyData</stp>
        <stp>S.MCO</stp>
        <stp>PCB</stp>
        <stp>BaseType=Index,Index=1</stp>
        <stp>Close</stp>
        <stp>W</stp>
        <stp>0</stp>
        <stp>all</stp>
        <stp/>
        <stp/>
        <stp/>
        <stp>T</stp>
        <tr r="I303" s="1"/>
      </tp>
      <tp>
        <v>4.102269716506223</v>
        <stp/>
        <stp>StudyData</stp>
        <stp>S.MCO</stp>
        <stp>PCB</stp>
        <stp>BaseType=Index,Index=1</stp>
        <stp>Close</stp>
        <stp>Q</stp>
        <stp>0</stp>
        <stp>all</stp>
        <stp/>
        <stp/>
        <stp/>
        <stp>T</stp>
        <tr r="K303" s="1"/>
      </tp>
      <tp>
        <v>1.7763758612102603</v>
        <stp/>
        <stp>StudyData</stp>
        <stp>S.APO</stp>
        <stp>PCB</stp>
        <stp>BaseType=Index,Index=1</stp>
        <stp>Close</stp>
        <stp>W</stp>
        <stp>0</stp>
        <stp>all</stp>
        <stp/>
        <stp/>
        <stp/>
        <stp>T</stp>
        <tr r="I40" s="1"/>
      </tp>
      <tp>
        <v>4.0343646601265384</v>
        <stp/>
        <stp>StudyData</stp>
        <stp>S.ATO</stp>
        <stp>PCB</stp>
        <stp>BaseType=Index,Index=1</stp>
        <stp>Close</stp>
        <stp>Q</stp>
        <stp>0</stp>
        <stp>all</stp>
        <stp/>
        <stp/>
        <stp/>
        <stp>T</stp>
        <tr r="K45" s="1"/>
      </tp>
      <tp>
        <v>0.86672669968482219</v>
        <stp/>
        <stp>StudyData</stp>
        <stp>S.ATO</stp>
        <stp>PCB</stp>
        <stp>BaseType=Index,Index=1</stp>
        <stp>Close</stp>
        <stp>W</stp>
        <stp>0</stp>
        <stp>all</stp>
        <stp/>
        <stp/>
        <stp/>
        <stp>T</stp>
        <tr r="I45" s="1"/>
      </tp>
      <tp>
        <v>3.6345194827148992</v>
        <stp/>
        <stp>StudyData</stp>
        <stp>S.APO</stp>
        <stp>PCB</stp>
        <stp>BaseType=Index,Index=1</stp>
        <stp>Close</stp>
        <stp>Q</stp>
        <stp>0</stp>
        <stp>all</stp>
        <stp/>
        <stp/>
        <stp/>
        <stp>T</stp>
        <tr r="K40" s="1"/>
      </tp>
      <tp>
        <v>-2.9224274891348658</v>
        <stp/>
        <stp>StudyData</stp>
        <stp>S.AZO</stp>
        <stp>PCB</stp>
        <stp>BaseType=Index,Index=1</stp>
        <stp>Close</stp>
        <stp>W</stp>
        <stp>0</stp>
        <stp>all</stp>
        <stp/>
        <stp/>
        <stp/>
        <stp>T</stp>
        <tr r="I52" s="1"/>
      </tp>
      <tp>
        <v>-7.4635318560423594</v>
        <stp/>
        <stp>StudyData</stp>
        <stp>S.AZO</stp>
        <stp>PCB</stp>
        <stp>BaseType=Index,Index=1</stp>
        <stp>Close</stp>
        <stp>Q</stp>
        <stp>0</stp>
        <stp>all</stp>
        <stp/>
        <stp/>
        <stp/>
        <stp>T</stp>
        <tr r="K52" s="1"/>
      </tp>
      <tp>
        <v>-7.4635318560423594</v>
        <stp/>
        <stp>StudyData</stp>
        <stp>S.AZO</stp>
        <stp>PCB</stp>
        <stp>BaseType=Index,Index=1</stp>
        <stp>Close</stp>
        <stp>M</stp>
        <stp>0</stp>
        <stp>all</stp>
        <stp/>
        <stp/>
        <stp/>
        <stp>T</stp>
        <tr r="J52" s="1"/>
      </tp>
      <tp>
        <v>6.9140368669092673</v>
        <stp/>
        <stp>StudyData</stp>
        <stp>S.ATO</stp>
        <stp>PCB</stp>
        <stp>BaseType=Index,Index=1</stp>
        <stp>Close</stp>
        <stp>A</stp>
        <stp>0</stp>
        <stp>all</stp>
        <stp/>
        <stp/>
        <stp/>
        <stp>T</stp>
        <tr r="L45" s="1"/>
      </tp>
      <tp>
        <v>-15.301188173528594</v>
        <stp/>
        <stp>StudyData</stp>
        <stp>S.APO</stp>
        <stp>PCB</stp>
        <stp>BaseType=Index,Index=1</stp>
        <stp>Close</stp>
        <stp>A</stp>
        <stp>0</stp>
        <stp>all</stp>
        <stp/>
        <stp/>
        <stp/>
        <stp>T</stp>
        <tr r="L40" s="1"/>
      </tp>
      <tp>
        <v>3.6345194827148992</v>
        <stp/>
        <stp>StudyData</stp>
        <stp>S.APO</stp>
        <stp>PCB</stp>
        <stp>BaseType=Index,Index=1</stp>
        <stp>Close</stp>
        <stp>M</stp>
        <stp>0</stp>
        <stp>all</stp>
        <stp/>
        <stp/>
        <stp/>
        <stp>T</stp>
        <tr r="J40" s="1"/>
      </tp>
      <tp>
        <v>-12.799351319475162</v>
        <stp/>
        <stp>StudyData</stp>
        <stp>S.AZO</stp>
        <stp>PCB</stp>
        <stp>BaseType=Index,Index=1</stp>
        <stp>Close</stp>
        <stp>A</stp>
        <stp>0</stp>
        <stp>all</stp>
        <stp/>
        <stp/>
        <stp/>
        <stp>T</stp>
        <tr r="L52" s="1"/>
      </tp>
      <tp>
        <v>4.0343646601265384</v>
        <stp/>
        <stp>StudyData</stp>
        <stp>S.ATO</stp>
        <stp>PCB</stp>
        <stp>BaseType=Index,Index=1</stp>
        <stp>Close</stp>
        <stp>M</stp>
        <stp>0</stp>
        <stp>all</stp>
        <stp/>
        <stp/>
        <stp/>
        <stp>T</stp>
        <tr r="J45" s="1"/>
      </tp>
      <tp>
        <v>-1.9523079068470304</v>
        <stp/>
        <stp>StudyData</stp>
        <stp>S.COO</stp>
        <stp>PCB</stp>
        <stp>BaseType=Index,Index=1</stp>
        <stp>Close</stp>
        <stp>M</stp>
        <stp>0</stp>
        <stp>all</stp>
        <stp/>
        <stp/>
        <stp/>
        <stp>T</stp>
        <tr r="J108" s="1"/>
      </tp>
      <tp>
        <v>-14.214250854075164</v>
        <stp/>
        <stp>StudyData</stp>
        <stp>S.COO</stp>
        <stp>PCB</stp>
        <stp>BaseType=Index,Index=1</stp>
        <stp>Close</stp>
        <stp>A</stp>
        <stp>0</stp>
        <stp>all</stp>
        <stp/>
        <stp/>
        <stp/>
        <stp>T</stp>
        <tr r="L108" s="1"/>
      </tp>
      <tp>
        <v>-1.9523079068470304</v>
        <stp/>
        <stp>StudyData</stp>
        <stp>S.COO</stp>
        <stp>PCB</stp>
        <stp>BaseType=Index,Index=1</stp>
        <stp>Close</stp>
        <stp>Q</stp>
        <stp>0</stp>
        <stp>all</stp>
        <stp/>
        <stp/>
        <stp/>
        <stp>T</stp>
        <tr r="K108" s="1"/>
      </tp>
      <tp>
        <v>-1.9523079068470304</v>
        <stp/>
        <stp>StudyData</stp>
        <stp>S.COO</stp>
        <stp>PCB</stp>
        <stp>BaseType=Index,Index=1</stp>
        <stp>Close</stp>
        <stp>W</stp>
        <stp>0</stp>
        <stp>all</stp>
        <stp/>
        <stp/>
        <stp/>
        <stp>T</stp>
        <tr r="I108" s="1"/>
      </tp>
      <tp>
        <v>-2.4369142033165274</v>
        <stp/>
        <stp>StudyData</stp>
        <stp>S.BRO</stp>
        <stp>PCB</stp>
        <stp>BaseType=Index,Index=1</stp>
        <stp>Close</stp>
        <stp>W</stp>
        <stp>0</stp>
        <stp>all</stp>
        <stp/>
        <stp/>
        <stp/>
        <stp>T</stp>
        <tr r="I71" s="1"/>
      </tp>
      <tp>
        <v>5.4715510522213417</v>
        <stp/>
        <stp>StudyData</stp>
        <stp>S.BRO</stp>
        <stp>PCB</stp>
        <stp>BaseType=Index,Index=1</stp>
        <stp>Close</stp>
        <stp>Q</stp>
        <stp>0</stp>
        <stp>all</stp>
        <stp/>
        <stp/>
        <stp/>
        <stp>T</stp>
        <tr r="K71" s="1"/>
      </tp>
      <tp>
        <v>-15.106649937264748</v>
        <stp/>
        <stp>StudyData</stp>
        <stp>S.BRO</stp>
        <stp>PCB</stp>
        <stp>BaseType=Index,Index=1</stp>
        <stp>Close</stp>
        <stp>A</stp>
        <stp>0</stp>
        <stp>all</stp>
        <stp/>
        <stp/>
        <stp/>
        <stp>T</stp>
        <tr r="L71" s="1"/>
      </tp>
      <tp>
        <v>5.4715510522213417</v>
        <stp/>
        <stp>StudyData</stp>
        <stp>S.BRO</stp>
        <stp>PCB</stp>
        <stp>BaseType=Index,Index=1</stp>
        <stp>Close</stp>
        <stp>M</stp>
        <stp>0</stp>
        <stp>all</stp>
        <stp/>
        <stp/>
        <stp/>
        <stp>T</stp>
        <tr r="J71" s="1"/>
      </tp>
      <tp>
        <v>168.5376190476</v>
        <stp/>
        <stp>StudyData</stp>
        <stp>S.EFX</stp>
        <stp>MA</stp>
        <stp>InputChoice=Close,MAType=Sim,Period=21</stp>
        <stp>MA</stp>
        <stp>D</stp>
        <stp/>
        <stp>all</stp>
        <stp/>
        <stp/>
        <stp/>
        <stp>T</stp>
        <tr r="P158" s="1"/>
      </tp>
      <tp>
        <v>121.79380952379999</v>
        <stp/>
        <stp>StudyData</stp>
        <stp>S.AFL</stp>
        <stp>MA</stp>
        <stp>InputChoice=Close,MAType=Sim,Period=21</stp>
        <stp>MA</stp>
        <stp>D</stp>
        <stp/>
        <stp>all</stp>
        <stp/>
        <stp/>
        <stp/>
        <stp>T</stp>
        <tr r="P17" s="1"/>
      </tp>
      <tp>
        <v>26.175238095200001</v>
        <stp/>
        <stp>StudyData</stp>
        <stp>S.BFB</stp>
        <stp>MA</stp>
        <stp>InputChoice=Close,MAType=Sim,Period=21</stp>
        <stp>MA</stp>
        <stp>D</stp>
        <stp/>
        <stp>all</stp>
        <stp/>
        <stp/>
        <stp/>
        <stp>T</stp>
        <tr r="P60" s="1"/>
      </tp>
      <tp>
        <v>51.355238095200001</v>
        <stp/>
        <stp>StudyData</stp>
        <stp>S.TFC</stp>
        <stp>MA</stp>
        <stp>InputChoice=Close,MAType=Sim,Period=21</stp>
        <stp>MA</stp>
        <stp>D</stp>
        <stp/>
        <stp>all</stp>
        <stp/>
        <stp/>
        <stp/>
        <stp>T</stp>
        <tr r="P435" s="1"/>
      </tp>
      <tp>
        <v>86.166666666699996</v>
        <stp/>
        <stp>StudyData</stp>
        <stp>S.WFC</stp>
        <stp>MA</stp>
        <stp>InputChoice=Close,MAType=Sim,Period=21</stp>
        <stp>MA</stp>
        <stp>D</stp>
        <stp/>
        <stp>all</stp>
        <stp/>
        <stp/>
        <stp/>
        <stp>T</stp>
        <tr r="P487" s="1"/>
      </tp>
      <tp>
        <v>77.764285714300001</v>
        <stp/>
        <stp>StudyData</stp>
        <stp>S.IFF</stp>
        <stp>MA</stp>
        <stp>InputChoice=Close,MAType=Sim,Period=21</stp>
        <stp>MA</stp>
        <stp>D</stp>
        <stp/>
        <stp>all</stp>
        <stp/>
        <stp/>
        <stp/>
        <stp>T</stp>
        <tr r="P246" s="1"/>
      </tp>
      <tp>
        <v>71.200952380999993</v>
        <stp/>
        <stp>StudyData</stp>
        <stp>S.CFG</stp>
        <stp>MA</stp>
        <stp>InputChoice=Close,MAType=Sim,Period=21</stp>
        <stp>MA</stp>
        <stp>D</stp>
        <stp/>
        <stp>all</stp>
        <stp/>
        <stp/>
        <stp/>
        <stp>T</stp>
        <tr r="P89" s="1"/>
      </tp>
      <tp>
        <v>110.5957142857</v>
        <stp/>
        <stp>StudyData</stp>
        <stp>S.PFG</stp>
        <stp>MA</stp>
        <stp>InputChoice=Close,MAType=Sim,Period=21</stp>
        <stp>MA</stp>
        <stp>D</stp>
        <stp/>
        <stp>all</stp>
        <stp/>
        <stp/>
        <stp/>
        <stp>T</stp>
        <tr r="P364" s="1"/>
      </tp>
      <tp>
        <v>24.412857142899998</v>
        <stp/>
        <stp>StudyData</stp>
        <stp>S.PFE</stp>
        <stp>MA</stp>
        <stp>InputChoice=Close,MAType=Sim,Period=21</stp>
        <stp>MA</stp>
        <stp>D</stp>
        <stp/>
        <stp>all</stp>
        <stp/>
        <stp/>
        <stp/>
        <stp>T</stp>
        <tr r="P363" s="1"/>
      </tp>
      <tp>
        <v>-0.5539207200969366</v>
        <stp/>
        <stp>StudyData</stp>
        <stp>S.TSN</stp>
        <stp>PCB</stp>
        <stp>BaseType=Index,Index=1</stp>
        <stp>Close</stp>
        <stp>W</stp>
        <stp>0</stp>
        <stp>all</stp>
        <stp/>
        <stp/>
        <stp/>
        <stp>T</stp>
        <tr r="I449" s="1"/>
      </tp>
      <tp>
        <v>0.34934497816594384</v>
        <stp/>
        <stp>StudyData</stp>
        <stp>S.TSN</stp>
        <stp>PCB</stp>
        <stp>BaseType=Index,Index=1</stp>
        <stp>Close</stp>
        <stp>Q</stp>
        <stp>0</stp>
        <stp>all</stp>
        <stp/>
        <stp/>
        <stp/>
        <stp>T</stp>
        <tr r="K449" s="1"/>
      </tp>
      <tp>
        <v>-1.5632701922399823</v>
        <stp/>
        <stp>StudyData</stp>
        <stp>S.TXN</stp>
        <stp>PCB</stp>
        <stp>BaseType=Index,Index=1</stp>
        <stp>Close</stp>
        <stp>W</stp>
        <stp>0</stp>
        <stp>all</stp>
        <stp/>
        <stp/>
        <stp/>
        <stp>T</stp>
        <tr r="I453" s="1"/>
      </tp>
      <tp>
        <v>-6.2032408494648941</v>
        <stp/>
        <stp>StudyData</stp>
        <stp>S.TXN</stp>
        <stp>PCB</stp>
        <stp>BaseType=Index,Index=1</stp>
        <stp>Close</stp>
        <stp>Q</stp>
        <stp>0</stp>
        <stp>all</stp>
        <stp/>
        <stp/>
        <stp/>
        <stp>T</stp>
        <tr r="K453" s="1"/>
      </tp>
      <tp>
        <v>-6.2032408494648941</v>
        <stp/>
        <stp>StudyData</stp>
        <stp>S.TXN</stp>
        <stp>PCB</stp>
        <stp>BaseType=Index,Index=1</stp>
        <stp>Close</stp>
        <stp>M</stp>
        <stp>0</stp>
        <stp>all</stp>
        <stp/>
        <stp/>
        <stp/>
        <stp>T</stp>
        <tr r="J453" s="1"/>
      </tp>
      <tp>
        <v>-1.9959058341862872</v>
        <stp/>
        <stp>StudyData</stp>
        <stp>S.TSN</stp>
        <stp>PCB</stp>
        <stp>BaseType=Index,Index=1</stp>
        <stp>Close</stp>
        <stp>A</stp>
        <stp>0</stp>
        <stp>all</stp>
        <stp/>
        <stp/>
        <stp/>
        <stp>T</stp>
        <tr r="L449" s="1"/>
      </tp>
      <tp>
        <v>0.34934497816594384</v>
        <stp/>
        <stp>StudyData</stp>
        <stp>S.TSN</stp>
        <stp>PCB</stp>
        <stp>BaseType=Index,Index=1</stp>
        <stp>Close</stp>
        <stp>M</stp>
        <stp>0</stp>
        <stp>all</stp>
        <stp/>
        <stp/>
        <stp/>
        <stp>T</stp>
        <tr r="J449" s="1"/>
      </tp>
      <tp>
        <v>61.150498587814845</v>
        <stp/>
        <stp>StudyData</stp>
        <stp>S.TXN</stp>
        <stp>PCB</stp>
        <stp>BaseType=Index,Index=1</stp>
        <stp>Close</stp>
        <stp>A</stp>
        <stp>0</stp>
        <stp>all</stp>
        <stp/>
        <stp/>
        <stp/>
        <stp>T</stp>
        <tr r="L453" s="1"/>
      </tp>
      <tp>
        <v>8.5975882090218843</v>
        <stp/>
        <stp>StudyData</stp>
        <stp>S.HON</stp>
        <stp>PCB</stp>
        <stp>BaseType=Index,Index=1</stp>
        <stp>Close</stp>
        <stp>M</stp>
        <stp>0</stp>
        <stp>all</stp>
        <stp/>
        <stp/>
        <stp/>
        <stp>T</stp>
        <tr r="J229" s="1"/>
      </tp>
      <tp>
        <v>24.634783945871138</v>
        <stp/>
        <stp>StudyData</stp>
        <stp>S.HON</stp>
        <stp>PCB</stp>
        <stp>BaseType=Index,Index=1</stp>
        <stp>Close</stp>
        <stp>A</stp>
        <stp>0</stp>
        <stp>all</stp>
        <stp/>
        <stp/>
        <stp/>
        <stp>T</stp>
        <tr r="L229" s="1"/>
      </tp>
      <tp>
        <v>8.5975882090218843</v>
        <stp/>
        <stp>StudyData</stp>
        <stp>S.HON</stp>
        <stp>PCB</stp>
        <stp>BaseType=Index,Index=1</stp>
        <stp>Close</stp>
        <stp>Q</stp>
        <stp>0</stp>
        <stp>all</stp>
        <stp/>
        <stp/>
        <stp/>
        <stp>T</stp>
        <tr r="K229" s="1"/>
      </tp>
      <tp>
        <v>8.057061594524928</v>
        <stp/>
        <stp>StudyData</stp>
        <stp>S.HON</stp>
        <stp>PCB</stp>
        <stp>BaseType=Index,Index=1</stp>
        <stp>Close</stp>
        <stp>W</stp>
        <stp>0</stp>
        <stp>all</stp>
        <stp/>
        <stp/>
        <stp/>
        <stp>T</stp>
        <tr r="I229" s="1"/>
      </tp>
      <tp>
        <v>-17.665369649805445</v>
        <stp/>
        <stp>StudyData</stp>
        <stp>S.LEN</stp>
        <stp>PCB</stp>
        <stp>BaseType=Index,Index=1</stp>
        <stp>Close</stp>
        <stp>A</stp>
        <stp>0</stp>
        <stp>all</stp>
        <stp/>
        <stp/>
        <stp/>
        <stp>T</stp>
        <tr r="L280" s="1"/>
      </tp>
      <tp>
        <v>-1.2833853624696654</v>
        <stp/>
        <stp>StudyData</stp>
        <stp>S.LIN</stp>
        <stp>PCB</stp>
        <stp>BaseType=Index,Index=1</stp>
        <stp>Close</stp>
        <stp>M</stp>
        <stp>0</stp>
        <stp>all</stp>
        <stp/>
        <stp/>
        <stp/>
        <stp>T</stp>
        <tr r="J284" s="1"/>
      </tp>
      <tp>
        <v>-6.464802740634318</v>
        <stp/>
        <stp>StudyData</stp>
        <stp>S.LEN</stp>
        <stp>PCB</stp>
        <stp>BaseType=Index,Index=1</stp>
        <stp>Close</stp>
        <stp>M</stp>
        <stp>0</stp>
        <stp>all</stp>
        <stp/>
        <stp/>
        <stp/>
        <stp>T</stp>
        <tr r="J280" s="1"/>
      </tp>
      <tp>
        <v>20.143530570604373</v>
        <stp/>
        <stp>StudyData</stp>
        <stp>S.LIN</stp>
        <stp>PCB</stp>
        <stp>BaseType=Index,Index=1</stp>
        <stp>Close</stp>
        <stp>A</stp>
        <stp>0</stp>
        <stp>all</stp>
        <stp/>
        <stp/>
        <stp/>
        <stp>T</stp>
        <tr r="L284" s="1"/>
      </tp>
      <tp>
        <v>-6.464802740634318</v>
        <stp/>
        <stp>StudyData</stp>
        <stp>S.LEN</stp>
        <stp>PCB</stp>
        <stp>BaseType=Index,Index=1</stp>
        <stp>Close</stp>
        <stp>Q</stp>
        <stp>0</stp>
        <stp>all</stp>
        <stp/>
        <stp/>
        <stp/>
        <stp>T</stp>
        <tr r="K280" s="1"/>
      </tp>
      <tp>
        <v>0.89402789367028257</v>
        <stp/>
        <stp>StudyData</stp>
        <stp>S.LEN</stp>
        <stp>PCB</stp>
        <stp>BaseType=Index,Index=1</stp>
        <stp>Close</stp>
        <stp>W</stp>
        <stp>0</stp>
        <stp>all</stp>
        <stp/>
        <stp/>
        <stp/>
        <stp>T</stp>
        <tr r="I280" s="1"/>
      </tp>
      <tp>
        <v>-0.18315732044738212</v>
        <stp/>
        <stp>StudyData</stp>
        <stp>S.LIN</stp>
        <stp>PCB</stp>
        <stp>BaseType=Index,Index=1</stp>
        <stp>Close</stp>
        <stp>W</stp>
        <stp>0</stp>
        <stp>all</stp>
        <stp/>
        <stp/>
        <stp/>
        <stp>T</stp>
        <tr r="I284" s="1"/>
      </tp>
      <tp>
        <v>-1.2833853624696654</v>
        <stp/>
        <stp>StudyData</stp>
        <stp>S.LIN</stp>
        <stp>PCB</stp>
        <stp>BaseType=Index,Index=1</stp>
        <stp>Close</stp>
        <stp>Q</stp>
        <stp>0</stp>
        <stp>all</stp>
        <stp/>
        <stp/>
        <stp/>
        <stp>T</stp>
        <tr r="K284" s="1"/>
      </tp>
      <tp>
        <v>-45.214312336936267</v>
        <stp/>
        <stp>StudyData</stp>
        <stp>S.ACN</stp>
        <stp>PCB</stp>
        <stp>BaseType=Index,Index=1</stp>
        <stp>Close</stp>
        <stp>A</stp>
        <stp>0</stp>
        <stp>all</stp>
        <stp/>
        <stp/>
        <stp/>
        <stp>T</stp>
        <tr r="L8" s="1"/>
      </tp>
      <tp>
        <v>9.0476046911272547</v>
        <stp/>
        <stp>StudyData</stp>
        <stp>S.AON</stp>
        <stp>PCB</stp>
        <stp>BaseType=Index,Index=1</stp>
        <stp>Close</stp>
        <stp>M</stp>
        <stp>0</stp>
        <stp>all</stp>
        <stp/>
        <stp/>
        <stp/>
        <stp>T</stp>
        <tr r="J35" s="1"/>
      </tp>
      <tp>
        <v>18.121182899389275</v>
        <stp/>
        <stp>StudyData</stp>
        <stp>S.ACN</stp>
        <stp>PCB</stp>
        <stp>BaseType=Index,Index=1</stp>
        <stp>Close</stp>
        <stp>M</stp>
        <stp>0</stp>
        <stp>all</stp>
        <stp/>
        <stp/>
        <stp/>
        <stp>T</stp>
        <tr r="J8" s="1"/>
      </tp>
      <tp>
        <v>2.4994332350940813</v>
        <stp/>
        <stp>StudyData</stp>
        <stp>S.AON</stp>
        <stp>PCB</stp>
        <stp>BaseType=Index,Index=1</stp>
        <stp>Close</stp>
        <stp>A</stp>
        <stp>0</stp>
        <stp>all</stp>
        <stp/>
        <stp/>
        <stp/>
        <stp>T</stp>
        <tr r="L35" s="1"/>
      </tp>
      <tp>
        <v>2.3821132548582686</v>
        <stp/>
        <stp>StudyData</stp>
        <stp>S.ACN</stp>
        <stp>PCB</stp>
        <stp>BaseType=Index,Index=1</stp>
        <stp>Close</stp>
        <stp>W</stp>
        <stp>0</stp>
        <stp>all</stp>
        <stp/>
        <stp/>
        <stp/>
        <stp>T</stp>
        <tr r="I8" s="1"/>
      </tp>
      <tp>
        <v>18.121182899389275</v>
        <stp/>
        <stp>StudyData</stp>
        <stp>S.ACN</stp>
        <stp>PCB</stp>
        <stp>BaseType=Index,Index=1</stp>
        <stp>Close</stp>
        <stp>Q</stp>
        <stp>0</stp>
        <stp>all</stp>
        <stp/>
        <stp/>
        <stp/>
        <stp>T</stp>
        <tr r="K8" s="1"/>
      </tp>
      <tp>
        <v>9.0476046911272547</v>
        <stp/>
        <stp>StudyData</stp>
        <stp>S.AON</stp>
        <stp>PCB</stp>
        <stp>BaseType=Index,Index=1</stp>
        <stp>Close</stp>
        <stp>Q</stp>
        <stp>0</stp>
        <stp>all</stp>
        <stp/>
        <stp/>
        <stp/>
        <stp>T</stp>
        <tr r="K35" s="1"/>
      </tp>
      <tp>
        <v>-1.5005037989161489</v>
        <stp/>
        <stp>StudyData</stp>
        <stp>S.AON</stp>
        <stp>PCB</stp>
        <stp>BaseType=Index,Index=1</stp>
        <stp>Close</stp>
        <stp>W</stp>
        <stp>0</stp>
        <stp>all</stp>
        <stp/>
        <stp/>
        <stp/>
        <stp>T</stp>
        <tr r="I35" s="1"/>
      </tp>
      <tp>
        <v>35.998325659271671</v>
        <stp/>
        <stp>StudyData</stp>
        <stp>S.BEN</stp>
        <stp>PCB</stp>
        <stp>BaseType=Index,Index=1</stp>
        <stp>Close</stp>
        <stp>A</stp>
        <stp>0</stp>
        <stp>all</stp>
        <stp/>
        <stp/>
        <stp/>
        <stp>T</stp>
        <tr r="L59" s="1"/>
      </tp>
      <tp>
        <v>-2.3444544634806164</v>
        <stp/>
        <stp>StudyData</stp>
        <stp>S.BEN</stp>
        <stp>PCB</stp>
        <stp>BaseType=Index,Index=1</stp>
        <stp>Close</stp>
        <stp>M</stp>
        <stp>0</stp>
        <stp>all</stp>
        <stp/>
        <stp/>
        <stp/>
        <stp>T</stp>
        <tr r="J59" s="1"/>
      </tp>
      <tp>
        <v>-2.3444544634806164</v>
        <stp/>
        <stp>StudyData</stp>
        <stp>S.BEN</stp>
        <stp>PCB</stp>
        <stp>BaseType=Index,Index=1</stp>
        <stp>Close</stp>
        <stp>Q</stp>
        <stp>0</stp>
        <stp>all</stp>
        <stp/>
        <stp/>
        <stp/>
        <stp>T</stp>
        <tr r="K59" s="1"/>
      </tp>
      <tp>
        <v>-0.42905301869445461</v>
        <stp/>
        <stp>StudyData</stp>
        <stp>S.BEN</stp>
        <stp>PCB</stp>
        <stp>BaseType=Index,Index=1</stp>
        <stp>Close</stp>
        <stp>W</stp>
        <stp>0</stp>
        <stp>all</stp>
        <stp/>
        <stp/>
        <stp/>
        <stp>T</stp>
        <tr r="I59" s="1"/>
      </tp>
      <tp>
        <v>-5.1745987045902595</v>
        <stp/>
        <stp>StudyData</stp>
        <stp>S.ETN</stp>
        <stp>PCB</stp>
        <stp>BaseType=Index,Index=1</stp>
        <stp>Close</stp>
        <stp>Q</stp>
        <stp>0</stp>
        <stp>all</stp>
        <stp/>
        <stp/>
        <stp/>
        <stp>T</stp>
        <tr r="K172" s="1"/>
      </tp>
      <tp>
        <v>1.0200255006375119</v>
        <stp/>
        <stp>StudyData</stp>
        <stp>S.ETN</stp>
        <stp>PCB</stp>
        <stp>BaseType=Index,Index=1</stp>
        <stp>Close</stp>
        <stp>W</stp>
        <stp>0</stp>
        <stp>all</stp>
        <stp/>
        <stp/>
        <stp/>
        <stp>T</stp>
        <tr r="I172" s="1"/>
      </tp>
      <tp>
        <v>26.862578882923614</v>
        <stp/>
        <stp>StudyData</stp>
        <stp>S.ETN</stp>
        <stp>PCB</stp>
        <stp>BaseType=Index,Index=1</stp>
        <stp>Close</stp>
        <stp>A</stp>
        <stp>0</stp>
        <stp>all</stp>
        <stp/>
        <stp/>
        <stp/>
        <stp>T</stp>
        <tr r="L172" s="1"/>
      </tp>
      <tp>
        <v>-5.1745987045902595</v>
        <stp/>
        <stp>StudyData</stp>
        <stp>S.ETN</stp>
        <stp>PCB</stp>
        <stp>BaseType=Index,Index=1</stp>
        <stp>Close</stp>
        <stp>M</stp>
        <stp>0</stp>
        <stp>all</stp>
        <stp/>
        <stp/>
        <stp/>
        <stp>T</stp>
        <tr r="J172" s="1"/>
      </tp>
      <tp>
        <v>9.0029041626331043</v>
        <stp/>
        <stp>StudyData</stp>
        <stp>S.DVN</stp>
        <stp>PCB</stp>
        <stp>BaseType=Index,Index=1</stp>
        <stp>Close</stp>
        <stp>Q</stp>
        <stp>0</stp>
        <stp>all</stp>
        <stp/>
        <stp/>
        <stp/>
        <stp>T</stp>
        <tr r="K151" s="1"/>
      </tp>
      <tp>
        <v>2.7606662103582043</v>
        <stp/>
        <stp>StudyData</stp>
        <stp>S.DVN</stp>
        <stp>PCB</stp>
        <stp>BaseType=Index,Index=1</stp>
        <stp>Close</stp>
        <stp>W</stp>
        <stp>0</stp>
        <stp>all</stp>
        <stp/>
        <stp/>
        <stp/>
        <stp>T</stp>
        <tr r="I151" s="1"/>
      </tp>
      <tp>
        <v>22.959322959322947</v>
        <stp/>
        <stp>StudyData</stp>
        <stp>S.DVN</stp>
        <stp>PCB</stp>
        <stp>BaseType=Index,Index=1</stp>
        <stp>Close</stp>
        <stp>A</stp>
        <stp>0</stp>
        <stp>all</stp>
        <stp/>
        <stp/>
        <stp/>
        <stp>T</stp>
        <tr r="L151" s="1"/>
      </tp>
      <tp>
        <v>9.0029041626331043</v>
        <stp/>
        <stp>StudyData</stp>
        <stp>S.DVN</stp>
        <stp>PCB</stp>
        <stp>BaseType=Index,Index=1</stp>
        <stp>Close</stp>
        <stp>M</stp>
        <stp>0</stp>
        <stp>all</stp>
        <stp/>
        <stp/>
        <stp/>
        <stp>T</stp>
        <tr r="J151" s="1"/>
      </tp>
      <tp>
        <v>3.9835517861732126</v>
        <stp/>
        <stp>StudyData</stp>
        <stp>S.GPN</stp>
        <stp>PCB</stp>
        <stp>BaseType=Index,Index=1</stp>
        <stp>Close</stp>
        <stp>W</stp>
        <stp>0</stp>
        <stp>all</stp>
        <stp/>
        <stp/>
        <stp/>
        <stp>T</stp>
        <tr r="I217" s="1"/>
      </tp>
      <tp>
        <v>-4.9650606840750324</v>
        <stp/>
        <stp>StudyData</stp>
        <stp>S.GEN</stp>
        <stp>PCB</stp>
        <stp>BaseType=Index,Index=1</stp>
        <stp>Close</stp>
        <stp>A</stp>
        <stp>0</stp>
        <stp>all</stp>
        <stp/>
        <stp/>
        <stp/>
        <stp>T</stp>
        <tr r="L206" s="1"/>
      </tp>
      <tp>
        <v>11.521499448732083</v>
        <stp/>
        <stp>StudyData</stp>
        <stp>S.GPN</stp>
        <stp>PCB</stp>
        <stp>BaseType=Index,Index=1</stp>
        <stp>Close</stp>
        <stp>Q</stp>
        <stp>0</stp>
        <stp>all</stp>
        <stp/>
        <stp/>
        <stp/>
        <stp>T</stp>
        <tr r="K217" s="1"/>
      </tp>
      <tp>
        <v>3.816793893129768</v>
        <stp/>
        <stp>StudyData</stp>
        <stp>S.GEN</stp>
        <stp>PCB</stp>
        <stp>BaseType=Index,Index=1</stp>
        <stp>Close</stp>
        <stp>M</stp>
        <stp>0</stp>
        <stp>all</stp>
        <stp/>
        <stp/>
        <stp/>
        <stp>T</stp>
        <tr r="J206" s="1"/>
      </tp>
      <tp>
        <v>3.816793893129768</v>
        <stp/>
        <stp>StudyData</stp>
        <stp>S.GEN</stp>
        <stp>PCB</stp>
        <stp>BaseType=Index,Index=1</stp>
        <stp>Close</stp>
        <stp>Q</stp>
        <stp>0</stp>
        <stp>all</stp>
        <stp/>
        <stp/>
        <stp/>
        <stp>T</stp>
        <tr r="K206" s="1"/>
      </tp>
      <tp>
        <v>-3.365744203440546</v>
        <stp/>
        <stp>StudyData</stp>
        <stp>S.GEN</stp>
        <stp>PCB</stp>
        <stp>BaseType=Index,Index=1</stp>
        <stp>Close</stp>
        <stp>W</stp>
        <stp>0</stp>
        <stp>all</stp>
        <stp/>
        <stp/>
        <stp/>
        <stp>T</stp>
        <tr r="I206" s="1"/>
      </tp>
      <tp>
        <v>4.5478036175710539</v>
        <stp/>
        <stp>StudyData</stp>
        <stp>S.GPN</stp>
        <stp>PCB</stp>
        <stp>BaseType=Index,Index=1</stp>
        <stp>Close</stp>
        <stp>A</stp>
        <stp>0</stp>
        <stp>all</stp>
        <stp/>
        <stp/>
        <stp/>
        <stp>T</stp>
        <tr r="L217" s="1"/>
      </tp>
      <tp>
        <v>11.521499448732083</v>
        <stp/>
        <stp>StudyData</stp>
        <stp>S.GPN</stp>
        <stp>PCB</stp>
        <stp>BaseType=Index,Index=1</stp>
        <stp>Close</stp>
        <stp>M</stp>
        <stp>0</stp>
        <stp>all</stp>
        <stp/>
        <stp/>
        <stp/>
        <stp>T</stp>
        <tr r="J217" s="1"/>
      </tp>
      <tp>
        <v>211.29904761899999</v>
        <stp/>
        <stp>StudyData</stp>
        <stp>S.DGX</stp>
        <stp>MA</stp>
        <stp>InputChoice=Close,MAType=Sim,Period=21</stp>
        <stp>MA</stp>
        <stp>D</stp>
        <stp/>
        <stp>all</stp>
        <stp/>
        <stp/>
        <stp/>
        <stp>T</stp>
        <tr r="P137" s="1"/>
      </tp>
      <tp>
        <v>219.92952380950001</v>
        <stp/>
        <stp>StudyData</stp>
        <stp>S.PGR</stp>
        <stp>MA</stp>
        <stp>InputChoice=Close,MAType=Sim,Period=21</stp>
        <stp>MA</stp>
        <stp>D</stp>
        <stp/>
        <stp>all</stp>
        <stp/>
        <stp/>
        <stp/>
        <stp>T</stp>
        <tr r="P366" s="1"/>
      </tp>
      <tp>
        <v>134.88523809520001</v>
        <stp/>
        <stp>StudyData</stp>
        <stp>S.TGT</stp>
        <stp>MA</stp>
        <stp>InputChoice=Close,MAType=Sim,Period=21</stp>
        <stp>MA</stp>
        <stp>D</stp>
        <stp/>
        <stp>all</stp>
        <stp/>
        <stp/>
        <stp/>
        <stp>T</stp>
        <tr r="P436" s="1"/>
      </tp>
      <tp>
        <v>46.845714285699998</v>
        <stp/>
        <stp>StudyData</stp>
        <stp>S.MGM</stp>
        <stp>MA</stp>
        <stp>InputChoice=Close,MAType=Sim,Period=21</stp>
        <stp>MA</stp>
        <stp>D</stp>
        <stp/>
        <stp>all</stp>
        <stp/>
        <stp/>
        <stp/>
        <stp>T</stp>
        <tr r="P308" s="1"/>
      </tp>
      <tp>
        <v>-6.8434880520455383</v>
        <stp/>
        <stp>StudyData</stp>
        <stp>S.YUM</stp>
        <stp>PCB</stp>
        <stp>BaseType=Index,Index=1</stp>
        <stp>Close</stp>
        <stp>Q</stp>
        <stp>0</stp>
        <stp>all</stp>
        <stp/>
        <stp/>
        <stp/>
        <stp>T</stp>
        <tr r="K501" s="1"/>
      </tp>
      <tp>
        <v>0.67604110329908051</v>
        <stp/>
        <stp>StudyData</stp>
        <stp>S.YUM</stp>
        <stp>PCB</stp>
        <stp>BaseType=Index,Index=1</stp>
        <stp>Close</stp>
        <stp>W</stp>
        <stp>0</stp>
        <stp>all</stp>
        <stp/>
        <stp/>
        <stp/>
        <stp>T</stp>
        <tr r="I501" s="1"/>
      </tp>
      <tp>
        <v>-1.5600211528291812</v>
        <stp/>
        <stp>StudyData</stp>
        <stp>S.YUM</stp>
        <stp>PCB</stp>
        <stp>BaseType=Index,Index=1</stp>
        <stp>Close</stp>
        <stp>A</stp>
        <stp>0</stp>
        <stp>all</stp>
        <stp/>
        <stp/>
        <stp/>
        <stp>T</stp>
        <tr r="L501" s="1"/>
      </tp>
      <tp>
        <v>-6.8434880520455383</v>
        <stp/>
        <stp>StudyData</stp>
        <stp>S.YUM</stp>
        <stp>PCB</stp>
        <stp>BaseType=Index,Index=1</stp>
        <stp>Close</stp>
        <stp>M</stp>
        <stp>0</stp>
        <stp>all</stp>
        <stp/>
        <stp/>
        <stp/>
        <stp>T</stp>
        <tr r="J501" s="1"/>
      </tp>
      <tp>
        <v>14.789350497366881</v>
        <stp/>
        <stp>StudyData</stp>
        <stp>S.XOM</stp>
        <stp>PCB</stp>
        <stp>BaseType=Index,Index=1</stp>
        <stp>Close</stp>
        <stp>M</stp>
        <stp>0</stp>
        <stp>all</stp>
        <stp/>
        <stp/>
        <stp/>
        <stp>T</stp>
        <tr r="J498" s="1"/>
      </tp>
      <tp>
        <v>30.413827488781777</v>
        <stp/>
        <stp>StudyData</stp>
        <stp>S.XOM</stp>
        <stp>PCB</stp>
        <stp>BaseType=Index,Index=1</stp>
        <stp>Close</stp>
        <stp>A</stp>
        <stp>0</stp>
        <stp>all</stp>
        <stp/>
        <stp/>
        <stp/>
        <stp>T</stp>
        <tr r="L498" s="1"/>
      </tp>
      <tp>
        <v>14.789350497366881</v>
        <stp/>
        <stp>StudyData</stp>
        <stp>S.XOM</stp>
        <stp>PCB</stp>
        <stp>BaseType=Index,Index=1</stp>
        <stp>Close</stp>
        <stp>Q</stp>
        <stp>0</stp>
        <stp>all</stp>
        <stp/>
        <stp/>
        <stp/>
        <stp>T</stp>
        <tr r="K498" s="1"/>
      </tp>
      <tp>
        <v>6.5010857763300649</v>
        <stp/>
        <stp>StudyData</stp>
        <stp>S.XOM</stp>
        <stp>PCB</stp>
        <stp>BaseType=Index,Index=1</stp>
        <stp>Close</stp>
        <stp>W</stp>
        <stp>0</stp>
        <stp>all</stp>
        <stp/>
        <stp/>
        <stp/>
        <stp>T</stp>
        <tr r="I498" s="1"/>
      </tp>
      <tp>
        <v>-6.1657313606880022</v>
        <stp/>
        <stp>StudyData</stp>
        <stp>S.PHM</stp>
        <stp>PCB</stp>
        <stp>BaseType=Index,Index=1</stp>
        <stp>Close</stp>
        <stp>M</stp>
        <stp>0</stp>
        <stp>all</stp>
        <stp/>
        <stp/>
        <stp/>
        <stp>T</stp>
        <tr r="J368" s="1"/>
      </tp>
      <tp>
        <v>9.7987378475183302</v>
        <stp/>
        <stp>StudyData</stp>
        <stp>S.PHM</stp>
        <stp>PCB</stp>
        <stp>BaseType=Index,Index=1</stp>
        <stp>Close</stp>
        <stp>A</stp>
        <stp>0</stp>
        <stp>all</stp>
        <stp/>
        <stp/>
        <stp/>
        <stp>T</stp>
        <tr r="L368" s="1"/>
      </tp>
      <tp>
        <v>2.1177030456852806</v>
        <stp/>
        <stp>StudyData</stp>
        <stp>S.PHM</stp>
        <stp>PCB</stp>
        <stp>BaseType=Index,Index=1</stp>
        <stp>Close</stp>
        <stp>W</stp>
        <stp>0</stp>
        <stp>all</stp>
        <stp/>
        <stp/>
        <stp/>
        <stp>T</stp>
        <tr r="I368" s="1"/>
      </tp>
      <tp>
        <v>-6.1657313606880022</v>
        <stp/>
        <stp>StudyData</stp>
        <stp>S.PHM</stp>
        <stp>PCB</stp>
        <stp>BaseType=Index,Index=1</stp>
        <stp>Close</stp>
        <stp>Q</stp>
        <stp>0</stp>
        <stp>all</stp>
        <stp/>
        <stp/>
        <stp/>
        <stp>T</stp>
        <tr r="K368" s="1"/>
      </tp>
      <tp>
        <v>5.17333333333334</v>
        <stp/>
        <stp>StudyData</stp>
        <stp>S.SJM</stp>
        <stp>PCB</stp>
        <stp>BaseType=Index,Index=1</stp>
        <stp>Close</stp>
        <stp>M</stp>
        <stp>0</stp>
        <stp>all</stp>
        <stp/>
        <stp/>
        <stp/>
        <stp>T</stp>
        <tr r="J406" s="1"/>
      </tp>
      <tp>
        <v>20.969226050506091</v>
        <stp/>
        <stp>StudyData</stp>
        <stp>S.SJM</stp>
        <stp>PCB</stp>
        <stp>BaseType=Index,Index=1</stp>
        <stp>Close</stp>
        <stp>A</stp>
        <stp>0</stp>
        <stp>all</stp>
        <stp/>
        <stp/>
        <stp/>
        <stp>T</stp>
        <tr r="L406" s="1"/>
      </tp>
      <tp>
        <v>5.6334255870011622</v>
        <stp/>
        <stp>StudyData</stp>
        <stp>S.SJM</stp>
        <stp>PCB</stp>
        <stp>BaseType=Index,Index=1</stp>
        <stp>Close</stp>
        <stp>W</stp>
        <stp>0</stp>
        <stp>all</stp>
        <stp/>
        <stp/>
        <stp/>
        <stp>T</stp>
        <tr r="I406" s="1"/>
      </tp>
      <tp>
        <v>5.17333333333334</v>
        <stp/>
        <stp>StudyData</stp>
        <stp>S.SJM</stp>
        <stp>PCB</stp>
        <stp>BaseType=Index,Index=1</stp>
        <stp>Close</stp>
        <stp>Q</stp>
        <stp>0</stp>
        <stp>all</stp>
        <stp/>
        <stp/>
        <stp/>
        <stp>T</stp>
        <tr r="K406" s="1"/>
      </tp>
      <tp>
        <v>-0.73114136859156231</v>
        <stp/>
        <stp>StudyData</stp>
        <stp>S.WSM</stp>
        <stp>PCB</stp>
        <stp>BaseType=Index,Index=1</stp>
        <stp>Close</stp>
        <stp>W</stp>
        <stp>0</stp>
        <stp>all</stp>
        <stp/>
        <stp/>
        <stp/>
        <stp>T</stp>
        <tr r="I492" s="1"/>
      </tp>
      <tp>
        <v>-2.728442728442722</v>
        <stp/>
        <stp>StudyData</stp>
        <stp>S.WSM</stp>
        <stp>PCB</stp>
        <stp>BaseType=Index,Index=1</stp>
        <stp>Close</stp>
        <stp>Q</stp>
        <stp>0</stp>
        <stp>all</stp>
        <stp/>
        <stp/>
        <stp/>
        <stp>T</stp>
        <tr r="K492" s="1"/>
      </tp>
      <tp>
        <v>26.9611960356123</v>
        <stp/>
        <stp>StudyData</stp>
        <stp>S.WSM</stp>
        <stp>PCB</stp>
        <stp>BaseType=Index,Index=1</stp>
        <stp>Close</stp>
        <stp>A</stp>
        <stp>0</stp>
        <stp>all</stp>
        <stp/>
        <stp/>
        <stp/>
        <stp>T</stp>
        <tr r="L492" s="1"/>
      </tp>
      <tp>
        <v>-2.728442728442722</v>
        <stp/>
        <stp>StudyData</stp>
        <stp>S.WSM</stp>
        <stp>PCB</stp>
        <stp>BaseType=Index,Index=1</stp>
        <stp>Close</stp>
        <stp>M</stp>
        <stp>0</stp>
        <stp>all</stp>
        <stp/>
        <stp/>
        <stp/>
        <stp>T</stp>
        <tr r="J492" s="1"/>
      </tp>
      <tp>
        <v>3.6262316265546719</v>
        <stp/>
        <stp>StudyData</stp>
        <stp>S.IRM</stp>
        <stp>PCB</stp>
        <stp>BaseType=Index,Index=1</stp>
        <stp>Close</stp>
        <stp>W</stp>
        <stp>0</stp>
        <stp>all</stp>
        <stp/>
        <stp/>
        <stp/>
        <stp>T</stp>
        <tr r="I254" s="1"/>
      </tp>
      <tp>
        <v>-27.689814658519293</v>
        <stp/>
        <stp>StudyData</stp>
        <stp>S.IBM</stp>
        <stp>PCB</stp>
        <stp>BaseType=Index,Index=1</stp>
        <stp>Close</stp>
        <stp>A</stp>
        <stp>0</stp>
        <stp>all</stp>
        <stp/>
        <stp/>
        <stp/>
        <stp>T</stp>
        <tr r="L242" s="1"/>
      </tp>
      <tp>
        <v>1.5834059061040298</v>
        <stp/>
        <stp>StudyData</stp>
        <stp>S.IRM</stp>
        <stp>PCB</stp>
        <stp>BaseType=Index,Index=1</stp>
        <stp>Close</stp>
        <stp>Q</stp>
        <stp>0</stp>
        <stp>all</stp>
        <stp/>
        <stp/>
        <stp/>
        <stp>T</stp>
        <tr r="K254" s="1"/>
      </tp>
      <tp>
        <v>-23.83272287614238</v>
        <stp/>
        <stp>StudyData</stp>
        <stp>S.IBM</stp>
        <stp>PCB</stp>
        <stp>BaseType=Index,Index=1</stp>
        <stp>Close</stp>
        <stp>M</stp>
        <stp>0</stp>
        <stp>all</stp>
        <stp/>
        <stp/>
        <stp/>
        <stp>T</stp>
        <tr r="J242" s="1"/>
      </tp>
      <tp>
        <v>0.71472233977523003</v>
        <stp/>
        <stp>StudyData</stp>
        <stp>S.IBM</stp>
        <stp>PCB</stp>
        <stp>BaseType=Index,Index=1</stp>
        <stp>Close</stp>
        <stp>W</stp>
        <stp>0</stp>
        <stp>all</stp>
        <stp/>
        <stp/>
        <stp/>
        <stp>T</stp>
        <tr r="I242" s="1"/>
      </tp>
      <tp>
        <v>-23.83272287614238</v>
        <stp/>
        <stp>StudyData</stp>
        <stp>S.IBM</stp>
        <stp>PCB</stp>
        <stp>BaseType=Index,Index=1</stp>
        <stp>Close</stp>
        <stp>Q</stp>
        <stp>0</stp>
        <stp>all</stp>
        <stp/>
        <stp/>
        <stp/>
        <stp>T</stp>
        <tr r="K242" s="1"/>
      </tp>
      <tp>
        <v>54.683544303797468</v>
        <stp/>
        <stp>StudyData</stp>
        <stp>S.IRM</stp>
        <stp>PCB</stp>
        <stp>BaseType=Index,Index=1</stp>
        <stp>Close</stp>
        <stp>A</stp>
        <stp>0</stp>
        <stp>all</stp>
        <stp/>
        <stp/>
        <stp/>
        <stp>T</stp>
        <tr r="L254" s="1"/>
      </tp>
      <tp>
        <v>1.5834059061040298</v>
        <stp/>
        <stp>StudyData</stp>
        <stp>S.IRM</stp>
        <stp>PCB</stp>
        <stp>BaseType=Index,Index=1</stp>
        <stp>Close</stp>
        <stp>M</stp>
        <stp>0</stp>
        <stp>all</stp>
        <stp/>
        <stp/>
        <stp/>
        <stp>T</stp>
        <tr r="J254" s="1"/>
      </tp>
      <tp>
        <v>7.5875920553447811</v>
        <stp/>
        <stp>StudyData</stp>
        <stp>S.HWM</stp>
        <stp>PCB</stp>
        <stp>BaseType=Index,Index=1</stp>
        <stp>Close</stp>
        <stp>Q</stp>
        <stp>0</stp>
        <stp>all</stp>
        <stp/>
        <stp/>
        <stp/>
        <stp>T</stp>
        <tr r="K240" s="1"/>
      </tp>
      <tp>
        <v>-1.9888223150898832</v>
        <stp/>
        <stp>StudyData</stp>
        <stp>S.HUM</stp>
        <stp>PCB</stp>
        <stp>BaseType=Index,Index=1</stp>
        <stp>Close</stp>
        <stp>Q</stp>
        <stp>0</stp>
        <stp>all</stp>
        <stp/>
        <stp/>
        <stp/>
        <stp>T</stp>
        <tr r="K239" s="1"/>
      </tp>
      <tp>
        <v>-2.6700000000000017</v>
        <stp/>
        <stp>StudyData</stp>
        <stp>S.HUM</stp>
        <stp>PCB</stp>
        <stp>BaseType=Index,Index=1</stp>
        <stp>Close</stp>
        <stp>W</stp>
        <stp>0</stp>
        <stp>all</stp>
        <stp/>
        <stp/>
        <stp/>
        <stp>T</stp>
        <tr r="I239" s="1"/>
      </tp>
      <tp>
        <v>6.1777337297654382</v>
        <stp/>
        <stp>StudyData</stp>
        <stp>S.HWM</stp>
        <stp>PCB</stp>
        <stp>BaseType=Index,Index=1</stp>
        <stp>Close</stp>
        <stp>W</stp>
        <stp>0</stp>
        <stp>all</stp>
        <stp/>
        <stp/>
        <stp/>
        <stp>T</stp>
        <tr r="I240" s="1"/>
      </tp>
      <tp>
        <v>41.088674275680411</v>
        <stp/>
        <stp>StudyData</stp>
        <stp>S.HWM</stp>
        <stp>PCB</stp>
        <stp>BaseType=Index,Index=1</stp>
        <stp>Close</stp>
        <stp>A</stp>
        <stp>0</stp>
        <stp>all</stp>
        <stp/>
        <stp/>
        <stp/>
        <stp>T</stp>
        <tr r="L240" s="1"/>
      </tp>
      <tp>
        <v>52.000937024167413</v>
        <stp/>
        <stp>StudyData</stp>
        <stp>S.HUM</stp>
        <stp>PCB</stp>
        <stp>BaseType=Index,Index=1</stp>
        <stp>Close</stp>
        <stp>A</stp>
        <stp>0</stp>
        <stp>all</stp>
        <stp/>
        <stp/>
        <stp/>
        <stp>T</stp>
        <tr r="L239" s="1"/>
      </tp>
      <tp>
        <v>7.5875920553447811</v>
        <stp/>
        <stp>StudyData</stp>
        <stp>S.HWM</stp>
        <stp>PCB</stp>
        <stp>BaseType=Index,Index=1</stp>
        <stp>Close</stp>
        <stp>M</stp>
        <stp>0</stp>
        <stp>all</stp>
        <stp/>
        <stp/>
        <stp/>
        <stp>T</stp>
        <tr r="J240" s="1"/>
      </tp>
      <tp>
        <v>-1.9888223150898832</v>
        <stp/>
        <stp>StudyData</stp>
        <stp>S.HUM</stp>
        <stp>PCB</stp>
        <stp>BaseType=Index,Index=1</stp>
        <stp>Close</stp>
        <stp>M</stp>
        <stp>0</stp>
        <stp>all</stp>
        <stp/>
        <stp/>
        <stp/>
        <stp>T</stp>
        <tr r="J239" s="1"/>
      </tp>
      <tp>
        <v>2.9585798816568047</v>
        <stp/>
        <stp>StudyData</stp>
        <stp>S.KIM</stp>
        <stp>PCB</stp>
        <stp>BaseType=Index,Index=1</stp>
        <stp>Close</stp>
        <stp>M</stp>
        <stp>0</stp>
        <stp>all</stp>
        <stp/>
        <stp/>
        <stp/>
        <stp>T</stp>
        <tr r="J270" s="1"/>
      </tp>
      <tp>
        <v>28.761716822890982</v>
        <stp/>
        <stp>StudyData</stp>
        <stp>S.KIM</stp>
        <stp>PCB</stp>
        <stp>BaseType=Index,Index=1</stp>
        <stp>Close</stp>
        <stp>A</stp>
        <stp>0</stp>
        <stp>all</stp>
        <stp/>
        <stp/>
        <stp/>
        <stp>T</stp>
        <tr r="L270" s="1"/>
      </tp>
      <tp>
        <v>-7.6569678407349059E-2</v>
        <stp/>
        <stp>StudyData</stp>
        <stp>S.KIM</stp>
        <stp>PCB</stp>
        <stp>BaseType=Index,Index=1</stp>
        <stp>Close</stp>
        <stp>W</stp>
        <stp>0</stp>
        <stp>all</stp>
        <stp/>
        <stp/>
        <stp/>
        <stp>T</stp>
        <tr r="I270" s="1"/>
      </tp>
      <tp>
        <v>2.9585798816568047</v>
        <stp/>
        <stp>StudyData</stp>
        <stp>S.KIM</stp>
        <stp>PCB</stp>
        <stp>BaseType=Index,Index=1</stp>
        <stp>Close</stp>
        <stp>Q</stp>
        <stp>0</stp>
        <stp>all</stp>
        <stp/>
        <stp/>
        <stp/>
        <stp>T</stp>
        <tr r="K270" s="1"/>
      </tp>
      <tp>
        <v>3.5502785107006618</v>
        <stp/>
        <stp>StudyData</stp>
        <stp>S.JPM</stp>
        <stp>PCB</stp>
        <stp>BaseType=Index,Index=1</stp>
        <stp>Close</stp>
        <stp>W</stp>
        <stp>0</stp>
        <stp>all</stp>
        <stp/>
        <stp/>
        <stp/>
        <stp>T</stp>
        <tr r="I265" s="1"/>
      </tp>
      <tp>
        <v>7.9063941587999862</v>
        <stp/>
        <stp>StudyData</stp>
        <stp>S.JPM</stp>
        <stp>PCB</stp>
        <stp>BaseType=Index,Index=1</stp>
        <stp>Close</stp>
        <stp>Q</stp>
        <stp>0</stp>
        <stp>all</stp>
        <stp/>
        <stp/>
        <stp/>
        <stp>T</stp>
        <tr r="K265" s="1"/>
      </tp>
      <tp>
        <v>9.6176525355347131</v>
        <stp/>
        <stp>StudyData</stp>
        <stp>S.JPM</stp>
        <stp>PCB</stp>
        <stp>BaseType=Index,Index=1</stp>
        <stp>Close</stp>
        <stp>A</stp>
        <stp>0</stp>
        <stp>all</stp>
        <stp/>
        <stp/>
        <stp/>
        <stp>T</stp>
        <tr r="L265" s="1"/>
      </tp>
      <tp>
        <v>7.9063941587999862</v>
        <stp/>
        <stp>StudyData</stp>
        <stp>S.JPM</stp>
        <stp>PCB</stp>
        <stp>BaseType=Index,Index=1</stp>
        <stp>Close</stp>
        <stp>M</stp>
        <stp>0</stp>
        <stp>all</stp>
        <stp/>
        <stp/>
        <stp/>
        <stp>T</stp>
        <tr r="J265" s="1"/>
      </tp>
      <tp>
        <v>24.801315428884617</v>
        <stp/>
        <stp>StudyData</stp>
        <stp>S.MGM</stp>
        <stp>PCB</stp>
        <stp>BaseType=Index,Index=1</stp>
        <stp>Close</stp>
        <stp>A</stp>
        <stp>0</stp>
        <stp>all</stp>
        <stp/>
        <stp/>
        <stp/>
        <stp>T</stp>
        <tr r="L308" s="1"/>
      </tp>
      <tp>
        <v>-2.9651465233223551</v>
        <stp/>
        <stp>StudyData</stp>
        <stp>S.MLM</stp>
        <stp>PCB</stp>
        <stp>BaseType=Index,Index=1</stp>
        <stp>Close</stp>
        <stp>M</stp>
        <stp>0</stp>
        <stp>all</stp>
        <stp/>
        <stp/>
        <stp/>
        <stp>T</stp>
        <tr r="J310" s="1"/>
      </tp>
      <tp>
        <v>6.6147859922179038</v>
        <stp/>
        <stp>StudyData</stp>
        <stp>S.MMM</stp>
        <stp>PCB</stp>
        <stp>BaseType=Index,Index=1</stp>
        <stp>Close</stp>
        <stp>M</stp>
        <stp>0</stp>
        <stp>all</stp>
        <stp/>
        <stp/>
        <stp/>
        <stp>T</stp>
        <tr r="J311" s="1"/>
      </tp>
      <tp>
        <v>-10.127517425240089</v>
        <stp/>
        <stp>StudyData</stp>
        <stp>S.MLM</stp>
        <stp>PCB</stp>
        <stp>BaseType=Index,Index=1</stp>
        <stp>Close</stp>
        <stp>A</stp>
        <stp>0</stp>
        <stp>all</stp>
        <stp/>
        <stp/>
        <stp/>
        <stp>T</stp>
        <tr r="L310" s="1"/>
      </tp>
      <tp>
        <v>7.8201124297314237</v>
        <stp/>
        <stp>StudyData</stp>
        <stp>S.MMM</stp>
        <stp>PCB</stp>
        <stp>BaseType=Index,Index=1</stp>
        <stp>Close</stp>
        <stp>A</stp>
        <stp>0</stp>
        <stp>all</stp>
        <stp/>
        <stp/>
        <stp/>
        <stp>T</stp>
        <tr r="L311" s="1"/>
      </tp>
      <tp>
        <v>-4.7479606776824994</v>
        <stp/>
        <stp>StudyData</stp>
        <stp>S.MGM</stp>
        <stp>PCB</stp>
        <stp>BaseType=Index,Index=1</stp>
        <stp>Close</stp>
        <stp>M</stp>
        <stp>0</stp>
        <stp>all</stp>
        <stp/>
        <stp/>
        <stp/>
        <stp>T</stp>
        <tr r="J308" s="1"/>
      </tp>
      <tp>
        <v>-4.7479606776824994</v>
        <stp/>
        <stp>StudyData</stp>
        <stp>S.MGM</stp>
        <stp>PCB</stp>
        <stp>BaseType=Index,Index=1</stp>
        <stp>Close</stp>
        <stp>Q</stp>
        <stp>0</stp>
        <stp>all</stp>
        <stp/>
        <stp/>
        <stp/>
        <stp>T</stp>
        <tr r="K308" s="1"/>
      </tp>
      <tp>
        <v>-1.2789941469759447</v>
        <stp/>
        <stp>StudyData</stp>
        <stp>S.MGM</stp>
        <stp>PCB</stp>
        <stp>BaseType=Index,Index=1</stp>
        <stp>Close</stp>
        <stp>W</stp>
        <stp>0</stp>
        <stp>all</stp>
        <stp/>
        <stp/>
        <stp/>
        <stp>T</stp>
        <tr r="I308" s="1"/>
      </tp>
      <tp>
        <v>-2.9651465233223551</v>
        <stp/>
        <stp>StudyData</stp>
        <stp>S.MLM</stp>
        <stp>PCB</stp>
        <stp>BaseType=Index,Index=1</stp>
        <stp>Close</stp>
        <stp>Q</stp>
        <stp>0</stp>
        <stp>all</stp>
        <stp/>
        <stp/>
        <stp/>
        <stp>T</stp>
        <tr r="K310" s="1"/>
      </tp>
      <tp>
        <v>6.6147859922179038</v>
        <stp/>
        <stp>StudyData</stp>
        <stp>S.MMM</stp>
        <stp>PCB</stp>
        <stp>BaseType=Index,Index=1</stp>
        <stp>Close</stp>
        <stp>Q</stp>
        <stp>0</stp>
        <stp>all</stp>
        <stp/>
        <stp/>
        <stp/>
        <stp>T</stp>
        <tr r="K311" s="1"/>
      </tp>
      <tp>
        <v>-0.53147052027231356</v>
        <stp/>
        <stp>StudyData</stp>
        <stp>S.MLM</stp>
        <stp>PCB</stp>
        <stp>BaseType=Index,Index=1</stp>
        <stp>Close</stp>
        <stp>W</stp>
        <stp>0</stp>
        <stp>all</stp>
        <stp/>
        <stp/>
        <stp/>
        <stp>T</stp>
        <tr r="I310" s="1"/>
      </tp>
      <tp>
        <v>7.9954954954954962</v>
        <stp/>
        <stp>StudyData</stp>
        <stp>S.MMM</stp>
        <stp>PCB</stp>
        <stp>BaseType=Index,Index=1</stp>
        <stp>Close</stp>
        <stp>W</stp>
        <stp>0</stp>
        <stp>all</stp>
        <stp/>
        <stp/>
        <stp/>
        <stp>T</stp>
        <tr r="I311" s="1"/>
      </tp>
      <tp>
        <v>-6.6700050075112767</v>
        <stp/>
        <stp>StudyData</stp>
        <stp>S.NEM</stp>
        <stp>PCB</stp>
        <stp>BaseType=Index,Index=1</stp>
        <stp>Close</stp>
        <stp>A</stp>
        <stp>0</stp>
        <stp>all</stp>
        <stp/>
        <stp/>
        <stp/>
        <stp>T</stp>
        <tr r="L332" s="1"/>
      </tp>
      <tp>
        <v>-0.22483940042827402</v>
        <stp/>
        <stp>StudyData</stp>
        <stp>S.NEM</stp>
        <stp>PCB</stp>
        <stp>BaseType=Index,Index=1</stp>
        <stp>Close</stp>
        <stp>M</stp>
        <stp>0</stp>
        <stp>all</stp>
        <stp/>
        <stp/>
        <stp/>
        <stp>T</stp>
        <tr r="J332" s="1"/>
      </tp>
      <tp>
        <v>-0.22483940042827402</v>
        <stp/>
        <stp>StudyData</stp>
        <stp>S.NEM</stp>
        <stp>PCB</stp>
        <stp>BaseType=Index,Index=1</stp>
        <stp>Close</stp>
        <stp>Q</stp>
        <stp>0</stp>
        <stp>all</stp>
        <stp/>
        <stp/>
        <stp/>
        <stp>T</stp>
        <tr r="K332" s="1"/>
      </tp>
      <tp>
        <v>3.8907469342251892</v>
        <stp/>
        <stp>StudyData</stp>
        <stp>S.NEM</stp>
        <stp>PCB</stp>
        <stp>BaseType=Index,Index=1</stp>
        <stp>Close</stp>
        <stp>W</stp>
        <stp>0</stp>
        <stp>all</stp>
        <stp/>
        <stp/>
        <stp/>
        <stp>T</stp>
        <tr r="I332" s="1"/>
      </tp>
      <tp>
        <v>49.452078622369108</v>
        <stp/>
        <stp>StudyData</stp>
        <stp>S.ADM</stp>
        <stp>PCB</stp>
        <stp>BaseType=Index,Index=1</stp>
        <stp>Close</stp>
        <stp>A</stp>
        <stp>0</stp>
        <stp>all</stp>
        <stp/>
        <stp/>
        <stp/>
        <stp>T</stp>
        <tr r="L11" s="1"/>
      </tp>
      <tp>
        <v>12.460732984293188</v>
        <stp/>
        <stp>StudyData</stp>
        <stp>S.ADM</stp>
        <stp>PCB</stp>
        <stp>BaseType=Index,Index=1</stp>
        <stp>Close</stp>
        <stp>M</stp>
        <stp>0</stp>
        <stp>all</stp>
        <stp/>
        <stp/>
        <stp/>
        <stp>T</stp>
        <tr r="J11" s="1"/>
      </tp>
      <tp>
        <v>12.460732984293188</v>
        <stp/>
        <stp>StudyData</stp>
        <stp>S.ADM</stp>
        <stp>PCB</stp>
        <stp>BaseType=Index,Index=1</stp>
        <stp>Close</stp>
        <stp>Q</stp>
        <stp>0</stp>
        <stp>all</stp>
        <stp/>
        <stp/>
        <stp/>
        <stp>T</stp>
        <tr r="K11" s="1"/>
      </tp>
      <tp>
        <v>2.3282887077993038E-2</v>
        <stp/>
        <stp>StudyData</stp>
        <stp>S.ADM</stp>
        <stp>PCB</stp>
        <stp>BaseType=Index,Index=1</stp>
        <stp>Close</stp>
        <stp>W</stp>
        <stp>0</stp>
        <stp>all</stp>
        <stp/>
        <stp/>
        <stp/>
        <stp>T</stp>
        <tr r="I11" s="1"/>
      </tp>
      <tp>
        <v>-4.1634947590326252</v>
        <stp/>
        <stp>StudyData</stp>
        <stp>S.CRM</stp>
        <stp>PCB</stp>
        <stp>BaseType=Index,Index=1</stp>
        <stp>Close</stp>
        <stp>W</stp>
        <stp>0</stp>
        <stp>all</stp>
        <stp/>
        <stp/>
        <stp/>
        <stp>T</stp>
        <tr r="I117" s="1"/>
      </tp>
      <tp>
        <v>4.4682752457551391</v>
        <stp/>
        <stp>StudyData</stp>
        <stp>S.CRM</stp>
        <stp>PCB</stp>
        <stp>BaseType=Index,Index=1</stp>
        <stp>Close</stp>
        <stp>Q</stp>
        <stp>0</stp>
        <stp>all</stp>
        <stp/>
        <stp/>
        <stp/>
        <stp>T</stp>
        <tr r="K117" s="1"/>
      </tp>
      <tp>
        <v>-38.220527726397655</v>
        <stp/>
        <stp>StudyData</stp>
        <stp>S.CRM</stp>
        <stp>PCB</stp>
        <stp>BaseType=Index,Index=1</stp>
        <stp>Close</stp>
        <stp>A</stp>
        <stp>0</stp>
        <stp>all</stp>
        <stp/>
        <stp/>
        <stp/>
        <stp>T</stp>
        <tr r="L117" s="1"/>
      </tp>
      <tp>
        <v>4.4682752457551391</v>
        <stp/>
        <stp>StudyData</stp>
        <stp>S.CRM</stp>
        <stp>PCB</stp>
        <stp>BaseType=Index,Index=1</stp>
        <stp>Close</stp>
        <stp>M</stp>
        <stp>0</stp>
        <stp>all</stp>
        <stp/>
        <stp/>
        <stp/>
        <stp>T</stp>
        <tr r="J117" s="1"/>
      </tp>
      <tp>
        <v>154.2028571429</v>
        <stp/>
        <stp>StudyData</stp>
        <stp>S.BDX</stp>
        <stp>MA</stp>
        <stp>InputChoice=Close,MAType=Sim,Period=21</stp>
        <stp>MA</stp>
        <stp>D</stp>
        <stp/>
        <stp>all</stp>
        <stp/>
        <stp/>
        <stp/>
        <stp>T</stp>
        <tr r="P58" s="1"/>
      </tp>
      <tp>
        <v>315.07142857140002</v>
        <stp/>
        <stp>StudyData</stp>
        <stp>S.FDX</stp>
        <stp>MA</stp>
        <stp>InputChoice=Close,MAType=Sim,Period=21</stp>
        <stp>MA</stp>
        <stp>D</stp>
        <stp/>
        <stp>all</stp>
        <stp/>
        <stp/>
        <stp/>
        <stp>T</stp>
        <tr r="P186" s="1"/>
      </tp>
      <tp>
        <v>640.18285714290005</v>
        <stp/>
        <stp>StudyData</stp>
        <stp>S.TDY</stp>
        <stp>MA</stp>
        <stp>InputChoice=Close,MAType=Sim,Period=21</stp>
        <stp>MA</stp>
        <stp>D</stp>
        <stp/>
        <stp>all</stp>
        <stp/>
        <stp/>
        <stp/>
        <stp>T</stp>
        <tr r="P431" s="1"/>
      </tp>
      <tp>
        <v>40.0071428571</v>
        <stp/>
        <stp>StudyData</stp>
        <stp>S.UDR</stp>
        <stp>MA</stp>
        <stp>InputChoice=Close,MAType=Sim,Period=21</stp>
        <stp>MA</stp>
        <stp>D</stp>
        <stp/>
        <stp>all</stp>
        <stp/>
        <stp/>
        <stp/>
        <stp>T</stp>
        <tr r="P458" s="1"/>
      </tp>
      <tp>
        <v>246.7133333333</v>
        <stp/>
        <stp>StudyData</stp>
        <stp>S.FDS</stp>
        <stp>MA</stp>
        <stp>InputChoice=Close,MAType=Sim,Period=21</stp>
        <stp>MA</stp>
        <stp>D</stp>
        <stp/>
        <stp>all</stp>
        <stp/>
        <stp/>
        <stp/>
        <stp>T</stp>
        <tr r="P185" s="1"/>
      </tp>
      <tp>
        <v>31.4142857143</v>
        <stp/>
        <stp>StudyData</stp>
        <stp>S.KDP</stp>
        <stp>MA</stp>
        <stp>InputChoice=Close,MAType=Sim,Period=21</stp>
        <stp>MA</stp>
        <stp>D</stp>
        <stp/>
        <stp>all</stp>
        <stp/>
        <stp/>
        <stp/>
        <stp>T</stp>
        <tr r="P266" s="1"/>
      </tp>
      <tp>
        <v>241.46523809519999</v>
        <stp/>
        <stp>StudyData</stp>
        <stp>S.ADP</stp>
        <stp>MA</stp>
        <stp>InputChoice=Close,MAType=Sim,Period=21</stp>
        <stp>MA</stp>
        <stp>D</stp>
        <stp/>
        <stp>all</stp>
        <stp/>
        <stp/>
        <stp/>
        <stp>T</stp>
        <tr r="P12" s="1"/>
      </tp>
      <tp>
        <v>135.4776190476</v>
        <stp/>
        <stp>StudyData</stp>
        <stp>S.CDW</stp>
        <stp>MA</stp>
        <stp>InputChoice=Close,MAType=Sim,Period=21</stp>
        <stp>MA</stp>
        <stp>D</stp>
        <stp/>
        <stp>all</stp>
        <stp/>
        <stp/>
        <stp/>
        <stp>T</stp>
        <tr r="P86" s="1"/>
      </tp>
      <tp>
        <v>81.955238095200002</v>
        <stp/>
        <stp>StudyData</stp>
        <stp>S.MDT</stp>
        <stp>MA</stp>
        <stp>InputChoice=Close,MAType=Sim,Period=21</stp>
        <stp>MA</stp>
        <stp>D</stp>
        <stp/>
        <stp>all</stp>
        <stp/>
        <stp/>
        <stp/>
        <stp>T</stp>
        <tr r="P305" s="1"/>
      </tp>
      <tp>
        <v>386.76904761899999</v>
        <stp/>
        <stp>StudyData</stp>
        <stp>S.ADI</stp>
        <stp>MA</stp>
        <stp>InputChoice=Close,MAType=Sim,Period=21</stp>
        <stp>MA</stp>
        <stp>D</stp>
        <stp/>
        <stp>all</stp>
        <stp/>
        <stp/>
        <stp/>
        <stp>T</stp>
        <tr r="P10" s="1"/>
      </tp>
      <tp>
        <v>81.085238095199998</v>
        <stp/>
        <stp>StudyData</stp>
        <stp>S.ADM</stp>
        <stp>MA</stp>
        <stp>InputChoice=Close,MAType=Sim,Period=21</stp>
        <stp>MA</stp>
        <stp>D</stp>
        <stp/>
        <stp>all</stp>
        <stp/>
        <stp/>
        <stp/>
        <stp>T</stp>
        <tr r="P11" s="1"/>
      </tp>
      <tp>
        <v>559.88666666669997</v>
        <stp/>
        <stp>StudyData</stp>
        <stp>S.WDC</stp>
        <stp>MA</stp>
        <stp>InputChoice=Close,MAType=Sim,Period=21</stp>
        <stp>MA</stp>
        <stp>D</stp>
        <stp/>
        <stp>all</stp>
        <stp/>
        <stp/>
        <stp/>
        <stp>T</stp>
        <tr r="P484" s="1"/>
      </tp>
      <tp>
        <v>1272.049047619</v>
        <stp/>
        <stp>StudyData</stp>
        <stp>S.TDG</stp>
        <stp>MA</stp>
        <stp>InputChoice=Close,MAType=Sim,Period=21</stp>
        <stp>MA</stp>
        <stp>D</stp>
        <stp/>
        <stp>all</stp>
        <stp/>
        <stp/>
        <stp/>
        <stp>T</stp>
        <tr r="P430" s="1"/>
      </tp>
      <tp>
        <v>10.574059030598432</v>
        <stp/>
        <stp>StudyData</stp>
        <stp>S.XEL</stp>
        <stp>PCB</stp>
        <stp>BaseType=Index,Index=1</stp>
        <stp>Close</stp>
        <stp>A</stp>
        <stp>0</stp>
        <stp>all</stp>
        <stp/>
        <stp/>
        <stp/>
        <stp>T</stp>
        <tr r="L497" s="1"/>
      </tp>
      <tp>
        <v>-2.467828636585764</v>
        <stp/>
        <stp>StudyData</stp>
        <stp>S.XYL</stp>
        <stp>PCB</stp>
        <stp>BaseType=Index,Index=1</stp>
        <stp>Close</stp>
        <stp>W</stp>
        <stp>0</stp>
        <stp>all</stp>
        <stp/>
        <stp/>
        <stp/>
        <stp>T</stp>
        <tr r="I499" s="1"/>
      </tp>
      <tp>
        <v>1.7061021170610269</v>
        <stp/>
        <stp>StudyData</stp>
        <stp>S.XEL</stp>
        <stp>PCB</stp>
        <stp>BaseType=Index,Index=1</stp>
        <stp>Close</stp>
        <stp>M</stp>
        <stp>0</stp>
        <stp>all</stp>
        <stp/>
        <stp/>
        <stp/>
        <stp>T</stp>
        <tr r="J497" s="1"/>
      </tp>
      <tp>
        <v>1.302766263429483</v>
        <stp/>
        <stp>StudyData</stp>
        <stp>S.XYL</stp>
        <stp>PCB</stp>
        <stp>BaseType=Index,Index=1</stp>
        <stp>Close</stp>
        <stp>Q</stp>
        <stp>0</stp>
        <stp>all</stp>
        <stp/>
        <stp/>
        <stp/>
        <stp>T</stp>
        <tr r="K499" s="1"/>
      </tp>
      <tp>
        <v>1.7061021170610269</v>
        <stp/>
        <stp>StudyData</stp>
        <stp>S.XEL</stp>
        <stp>PCB</stp>
        <stp>BaseType=Index,Index=1</stp>
        <stp>Close</stp>
        <stp>Q</stp>
        <stp>0</stp>
        <stp>all</stp>
        <stp/>
        <stp/>
        <stp/>
        <stp>T</stp>
        <tr r="K497" s="1"/>
      </tp>
      <tp>
        <v>1.302766263429483</v>
        <stp/>
        <stp>StudyData</stp>
        <stp>S.XYL</stp>
        <stp>PCB</stp>
        <stp>BaseType=Index,Index=1</stp>
        <stp>Close</stp>
        <stp>M</stp>
        <stp>0</stp>
        <stp>all</stp>
        <stp/>
        <stp/>
        <stp/>
        <stp>T</stp>
        <tr r="J499" s="1"/>
      </tp>
      <tp>
        <v>3.6816046718293838</v>
        <stp/>
        <stp>StudyData</stp>
        <stp>S.XEL</stp>
        <stp>PCB</stp>
        <stp>BaseType=Index,Index=1</stp>
        <stp>Close</stp>
        <stp>W</stp>
        <stp>0</stp>
        <stp>all</stp>
        <stp/>
        <stp/>
        <stp/>
        <stp>T</stp>
        <tr r="I497" s="1"/>
      </tp>
      <tp>
        <v>-12.064914084300195</v>
        <stp/>
        <stp>StudyData</stp>
        <stp>S.XYL</stp>
        <stp>PCB</stp>
        <stp>BaseType=Index,Index=1</stp>
        <stp>Close</stp>
        <stp>A</stp>
        <stp>0</stp>
        <stp>all</stp>
        <stp/>
        <stp/>
        <stp/>
        <stp>T</stp>
        <tr r="L499" s="1"/>
      </tp>
      <tp>
        <v>1.032078103207803</v>
        <stp/>
        <stp>StudyData</stp>
        <stp>S.PPL</stp>
        <stp>PCB</stp>
        <stp>BaseType=Index,Index=1</stp>
        <stp>Close</stp>
        <stp>W</stp>
        <stp>0</stp>
        <stp>all</stp>
        <stp/>
        <stp/>
        <stp/>
        <stp>T</stp>
        <tr r="I378" s="1"/>
      </tp>
      <tp>
        <v>-0.35763411279230412</v>
        <stp/>
        <stp>StudyData</stp>
        <stp>S.PPL</stp>
        <stp>PCB</stp>
        <stp>BaseType=Index,Index=1</stp>
        <stp>Close</stp>
        <stp>Q</stp>
        <stp>0</stp>
        <stp>all</stp>
        <stp/>
        <stp/>
        <stp/>
        <stp>T</stp>
        <tr r="K378" s="1"/>
      </tp>
      <tp>
        <v>3.4266133637921063</v>
        <stp/>
        <stp>StudyData</stp>
        <stp>S.PPL</stp>
        <stp>PCB</stp>
        <stp>BaseType=Index,Index=1</stp>
        <stp>Close</stp>
        <stp>A</stp>
        <stp>0</stp>
        <stp>all</stp>
        <stp/>
        <stp/>
        <stp/>
        <stp>T</stp>
        <tr r="L378" s="1"/>
      </tp>
      <tp>
        <v>-0.35763411279230412</v>
        <stp/>
        <stp>StudyData</stp>
        <stp>S.PPL</stp>
        <stp>PCB</stp>
        <stp>BaseType=Index,Index=1</stp>
        <stp>Close</stp>
        <stp>M</stp>
        <stp>0</stp>
        <stp>all</stp>
        <stp/>
        <stp/>
        <stp/>
        <stp>T</stp>
        <tr r="J378" s="1"/>
      </tp>
      <tp>
        <v>5.2416463502079464</v>
        <stp/>
        <stp>StudyData</stp>
        <stp>S.RCL</stp>
        <stp>PCB</stp>
        <stp>BaseType=Index,Index=1</stp>
        <stp>Close</stp>
        <stp>A</stp>
        <stp>0</stp>
        <stp>all</stp>
        <stp/>
        <stp/>
        <stp/>
        <stp>T</stp>
        <tr r="L388" s="1"/>
      </tp>
      <tp>
        <v>-7.6185912793483466</v>
        <stp/>
        <stp>StudyData</stp>
        <stp>S.ROL</stp>
        <stp>PCB</stp>
        <stp>BaseType=Index,Index=1</stp>
        <stp>Close</stp>
        <stp>M</stp>
        <stp>0</stp>
        <stp>all</stp>
        <stp/>
        <stp/>
        <stp/>
        <stp>T</stp>
        <tr r="J396" s="1"/>
      </tp>
      <tp>
        <v>-7.5551916354360245</v>
        <stp/>
        <stp>StudyData</stp>
        <stp>S.RCL</stp>
        <stp>PCB</stp>
        <stp>BaseType=Index,Index=1</stp>
        <stp>Close</stp>
        <stp>M</stp>
        <stp>0</stp>
        <stp>all</stp>
        <stp/>
        <stp/>
        <stp/>
        <stp>T</stp>
        <tr r="J388" s="1"/>
      </tp>
      <tp>
        <v>-35.754748417194264</v>
        <stp/>
        <stp>StudyData</stp>
        <stp>S.ROL</stp>
        <stp>PCB</stp>
        <stp>BaseType=Index,Index=1</stp>
        <stp>Close</stp>
        <stp>A</stp>
        <stp>0</stp>
        <stp>all</stp>
        <stp/>
        <stp/>
        <stp/>
        <stp>T</stp>
        <tr r="L396" s="1"/>
      </tp>
      <tp>
        <v>2.2930025090605106</v>
        <stp/>
        <stp>StudyData</stp>
        <stp>S.RCL</stp>
        <stp>PCB</stp>
        <stp>BaseType=Index,Index=1</stp>
        <stp>Close</stp>
        <stp>W</stp>
        <stp>0</stp>
        <stp>all</stp>
        <stp/>
        <stp/>
        <stp/>
        <stp>T</stp>
        <tr r="I388" s="1"/>
      </tp>
      <tp>
        <v>-7.5551916354360245</v>
        <stp/>
        <stp>StudyData</stp>
        <stp>S.RCL</stp>
        <stp>PCB</stp>
        <stp>BaseType=Index,Index=1</stp>
        <stp>Close</stp>
        <stp>Q</stp>
        <stp>0</stp>
        <stp>all</stp>
        <stp/>
        <stp/>
        <stp/>
        <stp>T</stp>
        <tr r="K388" s="1"/>
      </tp>
      <tp>
        <v>-7.6185912793483466</v>
        <stp/>
        <stp>StudyData</stp>
        <stp>S.ROL</stp>
        <stp>PCB</stp>
        <stp>BaseType=Index,Index=1</stp>
        <stp>Close</stp>
        <stp>Q</stp>
        <stp>0</stp>
        <stp>all</stp>
        <stp/>
        <stp/>
        <stp/>
        <stp>T</stp>
        <tr r="K396" s="1"/>
      </tp>
      <tp>
        <v>-14.520062070494342</v>
        <stp/>
        <stp>StudyData</stp>
        <stp>S.ROL</stp>
        <stp>PCB</stp>
        <stp>BaseType=Index,Index=1</stp>
        <stp>Close</stp>
        <stp>W</stp>
        <stp>0</stp>
        <stp>all</stp>
        <stp/>
        <stp/>
        <stp/>
        <stp>T</stp>
        <tr r="I396" s="1"/>
      </tp>
      <tp>
        <v>5.7681988910749311</v>
        <stp/>
        <stp>StudyData</stp>
        <stp>S.UAL</stp>
        <stp>PCB</stp>
        <stp>BaseType=Index,Index=1</stp>
        <stp>Close</stp>
        <stp>A</stp>
        <stp>0</stp>
        <stp>all</stp>
        <stp/>
        <stp/>
        <stp/>
        <stp>T</stp>
        <tr r="L456" s="1"/>
      </tp>
      <tp>
        <v>-13.030369880138256</v>
        <stp/>
        <stp>StudyData</stp>
        <stp>S.UAL</stp>
        <stp>PCB</stp>
        <stp>BaseType=Index,Index=1</stp>
        <stp>Close</stp>
        <stp>M</stp>
        <stp>0</stp>
        <stp>all</stp>
        <stp/>
        <stp/>
        <stp/>
        <stp>T</stp>
        <tr r="J456" s="1"/>
      </tp>
      <tp>
        <v>2.4781214799410791</v>
        <stp/>
        <stp>StudyData</stp>
        <stp>S.UAL</stp>
        <stp>PCB</stp>
        <stp>BaseType=Index,Index=1</stp>
        <stp>Close</stp>
        <stp>W</stp>
        <stp>0</stp>
        <stp>all</stp>
        <stp/>
        <stp/>
        <stp/>
        <stp>T</stp>
        <tr r="I456" s="1"/>
      </tp>
      <tp>
        <v>-13.030369880138256</v>
        <stp/>
        <stp>StudyData</stp>
        <stp>S.UAL</stp>
        <stp>PCB</stp>
        <stp>BaseType=Index,Index=1</stp>
        <stp>Close</stp>
        <stp>Q</stp>
        <stp>0</stp>
        <stp>all</stp>
        <stp/>
        <stp/>
        <stp/>
        <stp>T</stp>
        <tr r="K456" s="1"/>
      </tp>
      <tp>
        <v>0.89968727447678831</v>
        <stp/>
        <stp>StudyData</stp>
        <stp>S.TPL</stp>
        <stp>PCB</stp>
        <stp>BaseType=Index,Index=1</stp>
        <stp>Close</stp>
        <stp>W</stp>
        <stp>0</stp>
        <stp>all</stp>
        <stp/>
        <stp/>
        <stp/>
        <stp>T</stp>
        <tr r="I441" s="1"/>
      </tp>
      <tp>
        <v>-10.799525295591401</v>
        <stp/>
        <stp>StudyData</stp>
        <stp>S.TEL</stp>
        <stp>PCB</stp>
        <stp>BaseType=Index,Index=1</stp>
        <stp>Close</stp>
        <stp>A</stp>
        <stp>0</stp>
        <stp>all</stp>
        <stp/>
        <stp/>
        <stp/>
        <stp>T</stp>
        <tr r="L433" s="1"/>
      </tp>
      <tp>
        <v>-4.158669225847726</v>
        <stp/>
        <stp>StudyData</stp>
        <stp>S.TPL</stp>
        <stp>PCB</stp>
        <stp>BaseType=Index,Index=1</stp>
        <stp>Close</stp>
        <stp>Q</stp>
        <stp>0</stp>
        <stp>all</stp>
        <stp/>
        <stp/>
        <stp/>
        <stp>T</stp>
        <tr r="K441" s="1"/>
      </tp>
      <tp>
        <v>-6.9982160182779749</v>
        <stp/>
        <stp>StudyData</stp>
        <stp>S.TYL</stp>
        <stp>PCB</stp>
        <stp>BaseType=Index,Index=1</stp>
        <stp>Close</stp>
        <stp>W</stp>
        <stp>0</stp>
        <stp>all</stp>
        <stp/>
        <stp/>
        <stp/>
        <stp>T</stp>
        <tr r="I455" s="1"/>
      </tp>
      <tp>
        <v>0.65968949952878531</v>
        <stp/>
        <stp>StudyData</stp>
        <stp>S.TEL</stp>
        <stp>PCB</stp>
        <stp>BaseType=Index,Index=1</stp>
        <stp>Close</stp>
        <stp>M</stp>
        <stp>0</stp>
        <stp>all</stp>
        <stp/>
        <stp/>
        <stp/>
        <stp>T</stp>
        <tr r="J433" s="1"/>
      </tp>
      <tp>
        <v>1.60363810435617</v>
        <stp/>
        <stp>StudyData</stp>
        <stp>S.TYL</stp>
        <stp>PCB</stp>
        <stp>BaseType=Index,Index=1</stp>
        <stp>Close</stp>
        <stp>Q</stp>
        <stp>0</stp>
        <stp>all</stp>
        <stp/>
        <stp/>
        <stp/>
        <stp>T</stp>
        <tr r="K455" s="1"/>
      </tp>
      <tp>
        <v>0.65968949952878531</v>
        <stp/>
        <stp>StudyData</stp>
        <stp>S.TEL</stp>
        <stp>PCB</stp>
        <stp>BaseType=Index,Index=1</stp>
        <stp>Close</stp>
        <stp>Q</stp>
        <stp>0</stp>
        <stp>all</stp>
        <stp/>
        <stp/>
        <stp/>
        <stp>T</stp>
        <tr r="K433" s="1"/>
      </tp>
      <tp>
        <v>1.60363810435617</v>
        <stp/>
        <stp>StudyData</stp>
        <stp>S.TYL</stp>
        <stp>PCB</stp>
        <stp>BaseType=Index,Index=1</stp>
        <stp>Close</stp>
        <stp>M</stp>
        <stp>0</stp>
        <stp>all</stp>
        <stp/>
        <stp/>
        <stp/>
        <stp>T</stp>
        <tr r="J455" s="1"/>
      </tp>
      <tp>
        <v>-0.18198809699473933</v>
        <stp/>
        <stp>StudyData</stp>
        <stp>S.TEL</stp>
        <stp>PCB</stp>
        <stp>BaseType=Index,Index=1</stp>
        <stp>Close</stp>
        <stp>W</stp>
        <stp>0</stp>
        <stp>all</stp>
        <stp/>
        <stp/>
        <stp/>
        <stp>T</stp>
        <tr r="I433" s="1"/>
      </tp>
      <tp>
        <v>46.034398718752165</v>
        <stp/>
        <stp>StudyData</stp>
        <stp>S.TPL</stp>
        <stp>PCB</stp>
        <stp>BaseType=Index,Index=1</stp>
        <stp>Close</stp>
        <stp>A</stp>
        <stp>0</stp>
        <stp>all</stp>
        <stp/>
        <stp/>
        <stp/>
        <stp>T</stp>
        <tr r="L441" s="1"/>
      </tp>
      <tp>
        <v>-4.158669225847726</v>
        <stp/>
        <stp>StudyData</stp>
        <stp>S.TPL</stp>
        <stp>PCB</stp>
        <stp>BaseType=Index,Index=1</stp>
        <stp>Close</stp>
        <stp>M</stp>
        <stp>0</stp>
        <stp>all</stp>
        <stp/>
        <stp/>
        <stp/>
        <stp>T</stp>
        <tr r="J441" s="1"/>
      </tp>
      <tp>
        <v>-34.541249036237467</v>
        <stp/>
        <stp>StudyData</stp>
        <stp>S.TYL</stp>
        <stp>PCB</stp>
        <stp>BaseType=Index,Index=1</stp>
        <stp>Close</stp>
        <stp>A</stp>
        <stp>0</stp>
        <stp>all</stp>
        <stp/>
        <stp/>
        <stp/>
        <stp>T</stp>
        <tr r="L455" s="1"/>
      </tp>
      <tp>
        <v>-0.31508467900747655</v>
        <stp/>
        <stp>StudyData</stp>
        <stp>S.HRL</stp>
        <stp>PCB</stp>
        <stp>BaseType=Index,Index=1</stp>
        <stp>Close</stp>
        <stp>W</stp>
        <stp>0</stp>
        <stp>all</stp>
        <stp/>
        <stp/>
        <stp/>
        <stp>T</stp>
        <tr r="I234" s="1"/>
      </tp>
      <tp>
        <v>1.9742143432715633</v>
        <stp/>
        <stp>StudyData</stp>
        <stp>S.HRL</stp>
        <stp>PCB</stp>
        <stp>BaseType=Index,Index=1</stp>
        <stp>Close</stp>
        <stp>Q</stp>
        <stp>0</stp>
        <stp>all</stp>
        <stp/>
        <stp/>
        <stp/>
        <stp>T</stp>
        <tr r="K234" s="1"/>
      </tp>
      <tp>
        <v>18.046709129511669</v>
        <stp/>
        <stp>StudyData</stp>
        <stp>S.HAL</stp>
        <stp>PCB</stp>
        <stp>BaseType=Index,Index=1</stp>
        <stp>Close</stp>
        <stp>A</stp>
        <stp>0</stp>
        <stp>all</stp>
        <stp/>
        <stp/>
        <stp/>
        <stp>T</stp>
        <tr r="L221" s="1"/>
      </tp>
      <tp>
        <v>-1.7378497790869023</v>
        <stp/>
        <stp>StudyData</stp>
        <stp>S.HAL</stp>
        <stp>PCB</stp>
        <stp>BaseType=Index,Index=1</stp>
        <stp>Close</stp>
        <stp>M</stp>
        <stp>0</stp>
        <stp>all</stp>
        <stp/>
        <stp/>
        <stp/>
        <stp>T</stp>
        <tr r="J221" s="1"/>
      </tp>
      <tp>
        <v>-5.2810902896081755</v>
        <stp/>
        <stp>StudyData</stp>
        <stp>S.HAL</stp>
        <stp>PCB</stp>
        <stp>BaseType=Index,Index=1</stp>
        <stp>Close</stp>
        <stp>W</stp>
        <stp>0</stp>
        <stp>all</stp>
        <stp/>
        <stp/>
        <stp/>
        <stp>T</stp>
        <tr r="I221" s="1"/>
      </tp>
      <tp>
        <v>6.7932489451476918</v>
        <stp/>
        <stp>StudyData</stp>
        <stp>S.HRL</stp>
        <stp>PCB</stp>
        <stp>BaseType=Index,Index=1</stp>
        <stp>Close</stp>
        <stp>A</stp>
        <stp>0</stp>
        <stp>all</stp>
        <stp/>
        <stp/>
        <stp/>
        <stp>T</stp>
        <tr r="L234" s="1"/>
      </tp>
      <tp>
        <v>-1.7378497790869023</v>
        <stp/>
        <stp>StudyData</stp>
        <stp>S.HAL</stp>
        <stp>PCB</stp>
        <stp>BaseType=Index,Index=1</stp>
        <stp>Close</stp>
        <stp>Q</stp>
        <stp>0</stp>
        <stp>all</stp>
        <stp/>
        <stp/>
        <stp/>
        <stp>T</stp>
        <tr r="K221" s="1"/>
      </tp>
      <tp>
        <v>1.9742143432715633</v>
        <stp/>
        <stp>StudyData</stp>
        <stp>S.HRL</stp>
        <stp>PCB</stp>
        <stp>BaseType=Index,Index=1</stp>
        <stp>Close</stp>
        <stp>M</stp>
        <stp>0</stp>
        <stp>all</stp>
        <stp/>
        <stp/>
        <stp/>
        <stp>T</stp>
        <tr r="J234" s="1"/>
      </tp>
      <tp>
        <v>37.088851855100437</v>
        <stp/>
        <stp>StudyData</stp>
        <stp>S.JBL</stp>
        <stp>PCB</stp>
        <stp>BaseType=Index,Index=1</stp>
        <stp>Close</stp>
        <stp>A</stp>
        <stp>0</stp>
        <stp>all</stp>
        <stp/>
        <stp/>
        <stp/>
        <stp>T</stp>
        <tr r="L261" s="1"/>
      </tp>
      <tp>
        <v>-18.90889280896544</v>
        <stp/>
        <stp>StudyData</stp>
        <stp>S.JBL</stp>
        <stp>PCB</stp>
        <stp>BaseType=Index,Index=1</stp>
        <stp>Close</stp>
        <stp>M</stp>
        <stp>0</stp>
        <stp>all</stp>
        <stp/>
        <stp/>
        <stp/>
        <stp>T</stp>
        <tr r="J261" s="1"/>
      </tp>
      <tp>
        <v>3.8470482708215812</v>
        <stp/>
        <stp>StudyData</stp>
        <stp>S.JBL</stp>
        <stp>PCB</stp>
        <stp>BaseType=Index,Index=1</stp>
        <stp>Close</stp>
        <stp>W</stp>
        <stp>0</stp>
        <stp>all</stp>
        <stp/>
        <stp/>
        <stp/>
        <stp>T</stp>
        <tr r="I261" s="1"/>
      </tp>
      <tp>
        <v>-18.90889280896544</v>
        <stp/>
        <stp>StudyData</stp>
        <stp>S.JBL</stp>
        <stp>PCB</stp>
        <stp>BaseType=Index,Index=1</stp>
        <stp>Close</stp>
        <stp>Q</stp>
        <stp>0</stp>
        <stp>all</stp>
        <stp/>
        <stp/>
        <stp/>
        <stp>T</stp>
        <tr r="K261" s="1"/>
      </tp>
      <tp>
        <v>13.902239956470494</v>
        <stp/>
        <stp>StudyData</stp>
        <stp>S.AFL</stp>
        <stp>PCB</stp>
        <stp>BaseType=Index,Index=1</stp>
        <stp>Close</stp>
        <stp>A</stp>
        <stp>0</stp>
        <stp>all</stp>
        <stp/>
        <stp/>
        <stp/>
        <stp>T</stp>
        <tr r="L17" s="1"/>
      </tp>
      <tp>
        <v>9.2586366310834798</v>
        <stp/>
        <stp>StudyData</stp>
        <stp>S.ALL</stp>
        <stp>PCB</stp>
        <stp>BaseType=Index,Index=1</stp>
        <stp>Close</stp>
        <stp>M</stp>
        <stp>0</stp>
        <stp>all</stp>
        <stp/>
        <stp/>
        <stp/>
        <stp>T</stp>
        <tr r="J24" s="1"/>
      </tp>
      <tp>
        <v>24.895508047081442</v>
        <stp/>
        <stp>StudyData</stp>
        <stp>S.ALL</stp>
        <stp>PCB</stp>
        <stp>BaseType=Index,Index=1</stp>
        <stp>Close</stp>
        <stp>A</stp>
        <stp>0</stp>
        <stp>all</stp>
        <stp/>
        <stp/>
        <stp/>
        <stp>T</stp>
        <tr r="L24" s="1"/>
      </tp>
      <tp>
        <v>7.1215351812366805</v>
        <stp/>
        <stp>StudyData</stp>
        <stp>S.AFL</stp>
        <stp>PCB</stp>
        <stp>BaseType=Index,Index=1</stp>
        <stp>Close</stp>
        <stp>M</stp>
        <stp>0</stp>
        <stp>all</stp>
        <stp/>
        <stp/>
        <stp/>
        <stp>T</stp>
        <tr r="J17" s="1"/>
      </tp>
      <tp>
        <v>7.1215351812366805</v>
        <stp/>
        <stp>StudyData</stp>
        <stp>S.AFL</stp>
        <stp>PCB</stp>
        <stp>BaseType=Index,Index=1</stp>
        <stp>Close</stp>
        <stp>Q</stp>
        <stp>0</stp>
        <stp>all</stp>
        <stp/>
        <stp/>
        <stp/>
        <stp>T</stp>
        <tr r="K17" s="1"/>
      </tp>
      <tp>
        <v>0.70558050032072617</v>
        <stp/>
        <stp>StudyData</stp>
        <stp>S.AFL</stp>
        <stp>PCB</stp>
        <stp>BaseType=Index,Index=1</stp>
        <stp>Close</stp>
        <stp>W</stp>
        <stp>0</stp>
        <stp>all</stp>
        <stp/>
        <stp/>
        <stp/>
        <stp>T</stp>
        <tr r="I17" s="1"/>
      </tp>
      <tp>
        <v>9.2586366310834798</v>
        <stp/>
        <stp>StudyData</stp>
        <stp>S.ALL</stp>
        <stp>PCB</stp>
        <stp>BaseType=Index,Index=1</stp>
        <stp>Close</stp>
        <stp>Q</stp>
        <stp>0</stp>
        <stp>all</stp>
        <stp/>
        <stp/>
        <stp/>
        <stp>T</stp>
        <tr r="K24" s="1"/>
      </tp>
      <tp>
        <v>4.0296118447379037</v>
        <stp/>
        <stp>StudyData</stp>
        <stp>S.ALL</stp>
        <stp>PCB</stp>
        <stp>BaseType=Index,Index=1</stp>
        <stp>Close</stp>
        <stp>W</stp>
        <stp>0</stp>
        <stp>all</stp>
        <stp/>
        <stp/>
        <stp/>
        <stp>T</stp>
        <tr r="I24" s="1"/>
      </tp>
      <tp>
        <v>0.99398261644752306</v>
        <stp/>
        <stp>StudyData</stp>
        <stp>S.CRL</stp>
        <stp>PCB</stp>
        <stp>BaseType=Index,Index=1</stp>
        <stp>Close</stp>
        <stp>W</stp>
        <stp>0</stp>
        <stp>all</stp>
        <stp/>
        <stp/>
        <stp/>
        <stp>T</stp>
        <tr r="I116" s="1"/>
      </tp>
      <tp>
        <v>-9.259667533840979E-2</v>
        <stp/>
        <stp>StudyData</stp>
        <stp>S.CRL</stp>
        <stp>PCB</stp>
        <stp>BaseType=Index,Index=1</stp>
        <stp>Close</stp>
        <stp>Q</stp>
        <stp>0</stp>
        <stp>all</stp>
        <stp/>
        <stp/>
        <stp/>
        <stp>T</stp>
        <tr r="K116" s="1"/>
      </tp>
      <tp>
        <v>-13.785199738048451</v>
        <stp/>
        <stp>StudyData</stp>
        <stp>S.CCL</stp>
        <stp>PCB</stp>
        <stp>BaseType=Index,Index=1</stp>
        <stp>Close</stp>
        <stp>A</stp>
        <stp>0</stp>
        <stp>all</stp>
        <stp/>
        <stp/>
        <stp/>
        <stp>T</stp>
        <tr r="L84" s="1"/>
      </tp>
      <tp>
        <v>-7.8403920196009738</v>
        <stp/>
        <stp>StudyData</stp>
        <stp>S.CCL</stp>
        <stp>PCB</stp>
        <stp>BaseType=Index,Index=1</stp>
        <stp>Close</stp>
        <stp>M</stp>
        <stp>0</stp>
        <stp>all</stp>
        <stp/>
        <stp/>
        <stp/>
        <stp>T</stp>
        <tr r="J84" s="1"/>
      </tp>
      <tp>
        <v>-0.30291556228700606</v>
        <stp/>
        <stp>StudyData</stp>
        <stp>S.CCL</stp>
        <stp>PCB</stp>
        <stp>BaseType=Index,Index=1</stp>
        <stp>Close</stp>
        <stp>W</stp>
        <stp>0</stp>
        <stp>all</stp>
        <stp/>
        <stp/>
        <stp/>
        <stp>T</stp>
        <tr r="I84" s="1"/>
      </tp>
      <tp>
        <v>13.585321836775613</v>
        <stp/>
        <stp>StudyData</stp>
        <stp>S.CRL</stp>
        <stp>PCB</stp>
        <stp>BaseType=Index,Index=1</stp>
        <stp>Close</stp>
        <stp>A</stp>
        <stp>0</stp>
        <stp>all</stp>
        <stp/>
        <stp/>
        <stp/>
        <stp>T</stp>
        <tr r="L116" s="1"/>
      </tp>
      <tp>
        <v>-7.8403920196009738</v>
        <stp/>
        <stp>StudyData</stp>
        <stp>S.CCL</stp>
        <stp>PCB</stp>
        <stp>BaseType=Index,Index=1</stp>
        <stp>Close</stp>
        <stp>Q</stp>
        <stp>0</stp>
        <stp>all</stp>
        <stp/>
        <stp/>
        <stp/>
        <stp>T</stp>
        <tr r="K84" s="1"/>
      </tp>
      <tp>
        <v>-9.259667533840979E-2</v>
        <stp/>
        <stp>StudyData</stp>
        <stp>S.CRL</stp>
        <stp>PCB</stp>
        <stp>BaseType=Index,Index=1</stp>
        <stp>Close</stp>
        <stp>M</stp>
        <stp>0</stp>
        <stp>all</stp>
        <stp/>
        <stp/>
        <stp/>
        <stp>T</stp>
        <tr r="J116" s="1"/>
      </tp>
      <tp>
        <v>2.3731525217126386</v>
        <stp/>
        <stp>StudyData</stp>
        <stp>S.ECL</stp>
        <stp>PCB</stp>
        <stp>BaseType=Index,Index=1</stp>
        <stp>Close</stp>
        <stp>A</stp>
        <stp>0</stp>
        <stp>all</stp>
        <stp/>
        <stp/>
        <stp/>
        <stp>T</stp>
        <tr r="L156" s="1"/>
      </tp>
      <tp>
        <v>-3.5389971644951776</v>
        <stp/>
        <stp>StudyData</stp>
        <stp>S.ECL</stp>
        <stp>PCB</stp>
        <stp>BaseType=Index,Index=1</stp>
        <stp>Close</stp>
        <stp>M</stp>
        <stp>0</stp>
        <stp>all</stp>
        <stp/>
        <stp/>
        <stp/>
        <stp>T</stp>
        <tr r="J156" s="1"/>
      </tp>
      <tp>
        <v>-1.4954367188358995</v>
        <stp/>
        <stp>StudyData</stp>
        <stp>S.ECL</stp>
        <stp>PCB</stp>
        <stp>BaseType=Index,Index=1</stp>
        <stp>Close</stp>
        <stp>W</stp>
        <stp>0</stp>
        <stp>all</stp>
        <stp/>
        <stp/>
        <stp/>
        <stp>T</stp>
        <tr r="I156" s="1"/>
      </tp>
      <tp>
        <v>-3.5389971644951776</v>
        <stp/>
        <stp>StudyData</stp>
        <stp>S.ECL</stp>
        <stp>PCB</stp>
        <stp>BaseType=Index,Index=1</stp>
        <stp>Close</stp>
        <stp>Q</stp>
        <stp>0</stp>
        <stp>all</stp>
        <stp/>
        <stp/>
        <stp/>
        <stp>T</stp>
        <tr r="K156" s="1"/>
      </tp>
      <tp>
        <v>22.564841498559073</v>
        <stp/>
        <stp>StudyData</stp>
        <stp>S.DAL</stp>
        <stp>PCB</stp>
        <stp>BaseType=Index,Index=1</stp>
        <stp>Close</stp>
        <stp>A</stp>
        <stp>0</stp>
        <stp>all</stp>
        <stp/>
        <stp/>
        <stp/>
        <stp>T</stp>
        <tr r="L129" s="1"/>
      </tp>
      <tp>
        <v>-9.1821481956011048</v>
        <stp/>
        <stp>StudyData</stp>
        <stp>S.DAL</stp>
        <stp>PCB</stp>
        <stp>BaseType=Index,Index=1</stp>
        <stp>Close</stp>
        <stp>M</stp>
        <stp>0</stp>
        <stp>all</stp>
        <stp/>
        <stp/>
        <stp/>
        <stp>T</stp>
        <tr r="J129" s="1"/>
      </tp>
      <tp>
        <v>1.0573838659855062</v>
        <stp/>
        <stp>StudyData</stp>
        <stp>S.DAL</stp>
        <stp>PCB</stp>
        <stp>BaseType=Index,Index=1</stp>
        <stp>Close</stp>
        <stp>W</stp>
        <stp>0</stp>
        <stp>all</stp>
        <stp/>
        <stp/>
        <stp/>
        <stp>T</stp>
        <tr r="I129" s="1"/>
      </tp>
      <tp>
        <v>-9.1821481956011048</v>
        <stp/>
        <stp>StudyData</stp>
        <stp>S.DAL</stp>
        <stp>PCB</stp>
        <stp>BaseType=Index,Index=1</stp>
        <stp>Close</stp>
        <stp>Q</stp>
        <stp>0</stp>
        <stp>all</stp>
        <stp/>
        <stp/>
        <stp/>
        <stp>T</stp>
        <tr r="K129" s="1"/>
      </tp>
      <tp>
        <v>223.59714285710001</v>
        <stp/>
        <stp>StudyData</stp>
        <stp>S.IEX</stp>
        <stp>MA</stp>
        <stp>InputChoice=Close,MAType=Sim,Period=21</stp>
        <stp>MA</stp>
        <stp>D</stp>
        <stp/>
        <stp>all</stp>
        <stp/>
        <stp/>
        <stp/>
        <stp>T</stp>
        <tr r="P245" s="1"/>
      </tp>
      <tp>
        <v>23.205714285700001</v>
        <stp/>
        <stp>StudyData</stp>
        <stp>S.KEY</stp>
        <stp>MA</stp>
        <stp>InputChoice=Close,MAType=Sim,Period=21</stp>
        <stp>MA</stp>
        <stp>D</stp>
        <stp/>
        <stp>all</stp>
        <stp/>
        <stp/>
        <stp/>
        <stp>T</stp>
        <tr r="P267" s="1"/>
      </tp>
      <tp>
        <v>377.66142857139999</v>
        <stp/>
        <stp>StudyData</stp>
        <stp>S.TER</stp>
        <stp>MA</stp>
        <stp>InputChoice=Close,MAType=Sim,Period=21</stp>
        <stp>MA</stp>
        <stp>D</stp>
        <stp/>
        <stp>all</stp>
        <stp/>
        <stp/>
        <stp/>
        <stp>T</stp>
        <tr r="P434" s="1"/>
      </tp>
      <tp>
        <v>14.7271428571</v>
        <stp/>
        <stp>StudyData</stp>
        <stp>S.AES</stp>
        <stp>MA</stp>
        <stp>InputChoice=Close,MAType=Sim,Period=21</stp>
        <stp>MA</stp>
        <stp>D</stp>
        <stp/>
        <stp>all</stp>
        <stp/>
        <stp/>
        <stp/>
        <stp>T</stp>
        <tr r="P16" s="1"/>
      </tp>
      <tp>
        <v>135.0533333333</v>
        <stp/>
        <stp>StudyData</stp>
        <stp>S.AEP</stp>
        <stp>MA</stp>
        <stp>InputChoice=Close,MAType=Sim,Period=21</stp>
        <stp>MA</stp>
        <stp>D</stp>
        <stp/>
        <stp>all</stp>
        <stp/>
        <stp/>
        <stp/>
        <stp>T</stp>
        <tr r="P15" s="1"/>
      </tp>
      <tp>
        <v>138.57047619049999</v>
        <stp/>
        <stp>StudyData</stp>
        <stp>S.PEP</stp>
        <stp>MA</stp>
        <stp>InputChoice=Close,MAType=Sim,Period=21</stp>
        <stp>MA</stp>
        <stp>D</stp>
        <stp/>
        <stp>all</stp>
        <stp/>
        <stp/>
        <stp/>
        <stp>T</stp>
        <tr r="P362" s="1"/>
      </tp>
      <tp>
        <v>1074.7295238095001</v>
        <stp/>
        <stp>StudyData</stp>
        <stp>S.GEV</stp>
        <stp>MA</stp>
        <stp>InputChoice=Close,MAType=Sim,Period=21</stp>
        <stp>MA</stp>
        <stp>D</stp>
        <stp/>
        <stp>all</stp>
        <stp/>
        <stp/>
        <stp/>
        <stp>T</stp>
        <tr r="P207" s="1"/>
      </tp>
      <tp>
        <v>90.759047619</v>
        <stp/>
        <stp>StudyData</stp>
        <stp>S.MET</stp>
        <stp>MA</stp>
        <stp>InputChoice=Close,MAType=Sim,Period=21</stp>
        <stp>MA</stp>
        <stp>D</stp>
        <stp/>
        <stp>all</stp>
        <stp/>
        <stp/>
        <stp/>
        <stp>T</stp>
        <tr r="P306" s="1"/>
      </tp>
      <tp>
        <v>86.018095238100003</v>
        <stp/>
        <stp>StudyData</stp>
        <stp>S.LEN</stp>
        <stp>MA</stp>
        <stp>InputChoice=Close,MAType=Sim,Period=21</stp>
        <stp>MA</stp>
        <stp>D</stp>
        <stp/>
        <stp>all</stp>
        <stp/>
        <stp/>
        <stp/>
        <stp>T</stp>
        <tr r="P280" s="1"/>
      </tp>
      <tp>
        <v>33.215714285700003</v>
        <stp/>
        <stp>StudyData</stp>
        <stp>S.BEN</stp>
        <stp>MA</stp>
        <stp>InputChoice=Close,MAType=Sim,Period=21</stp>
        <stp>MA</stp>
        <stp>D</stp>
        <stp/>
        <stp>all</stp>
        <stp/>
        <stp/>
        <stp/>
        <stp>T</stp>
        <tr r="P59" s="1"/>
      </tp>
      <tp>
        <v>25.893333333299999</v>
        <stp/>
        <stp>StudyData</stp>
        <stp>S.GEN</stp>
        <stp>MA</stp>
        <stp>InputChoice=Close,MAType=Sim,Period=21</stp>
        <stp>MA</stp>
        <stp>D</stp>
        <stp/>
        <stp>all</stp>
        <stp/>
        <stp/>
        <stp/>
        <stp>T</stp>
        <tr r="P206" s="1"/>
      </tp>
      <tp>
        <v>80.301428571399995</v>
        <stp/>
        <stp>StudyData</stp>
        <stp>S.XEL</stp>
        <stp>MA</stp>
        <stp>InputChoice=Close,MAType=Sim,Period=21</stp>
        <stp>MA</stp>
        <stp>D</stp>
        <stp/>
        <stp>all</stp>
        <stp/>
        <stp/>
        <stp/>
        <stp>T</stp>
        <tr r="P497" s="1"/>
      </tp>
      <tp>
        <v>200.5066666667</v>
        <stp/>
        <stp>StudyData</stp>
        <stp>S.TEL</stp>
        <stp>MA</stp>
        <stp>InputChoice=Close,MAType=Sim,Period=21</stp>
        <stp>MA</stp>
        <stp>D</stp>
        <stp/>
        <stp>all</stp>
        <stp/>
        <stp/>
        <stp/>
        <stp>T</stp>
        <tr r="P433" s="1"/>
      </tp>
      <tp>
        <v>94.058571428600004</v>
        <stp/>
        <stp>StudyData</stp>
        <stp>S.NEM</stp>
        <stp>MA</stp>
        <stp>InputChoice=Close,MAType=Sim,Period=21</stp>
        <stp>MA</stp>
        <stp>D</stp>
        <stp/>
        <stp>all</stp>
        <stp/>
        <stp/>
        <stp/>
        <stp>T</stp>
        <tr r="P332" s="1"/>
      </tp>
      <tp>
        <v>115.5538095238</v>
        <stp/>
        <stp>StudyData</stp>
        <stp>S.WEC</stp>
        <stp>MA</stp>
        <stp>InputChoice=Close,MAType=Sim,Period=21</stp>
        <stp>MA</stp>
        <stp>D</stp>
        <stp/>
        <stp>all</stp>
        <stp/>
        <stp/>
        <stp/>
        <stp>T</stp>
        <tr r="P485" s="1"/>
      </tp>
      <tp>
        <v>255.48619047619999</v>
        <stp/>
        <stp>StudyData</stp>
        <stp>S.CEG</stp>
        <stp>MA</stp>
        <stp>InputChoice=Close,MAType=Sim,Period=21</stp>
        <stp>MA</stp>
        <stp>D</stp>
        <stp/>
        <stp>all</stp>
        <stp/>
        <stp/>
        <stp/>
        <stp>T</stp>
        <tr r="P87" s="1"/>
      </tp>
      <tp>
        <v>80.481428571400002</v>
        <stp/>
        <stp>StudyData</stp>
        <stp>S.PEG</stp>
        <stp>MA</stp>
        <stp>InputChoice=Close,MAType=Sim,Period=21</stp>
        <stp>MA</stp>
        <stp>D</stp>
        <stp/>
        <stp>all</stp>
        <stp/>
        <stp/>
        <stp/>
        <stp>T</stp>
        <tr r="P361" s="1"/>
      </tp>
      <tp>
        <v>80.851904761900002</v>
        <stp/>
        <stp>StudyData</stp>
        <stp>S.REG</stp>
        <stp>MA</stp>
        <stp>InputChoice=Close,MAType=Sim,Period=21</stp>
        <stp>MA</stp>
        <stp>D</stp>
        <stp/>
        <stp>all</stp>
        <stp/>
        <stp/>
        <stp/>
        <stp>T</stp>
        <tr r="P389" s="1"/>
      </tp>
      <tp>
        <v>88.375714285699999</v>
        <stp/>
        <stp>StudyData</stp>
        <stp>S.NEE</stp>
        <stp>MA</stp>
        <stp>InputChoice=Close,MAType=Sim,Period=21</stp>
        <stp>MA</stp>
        <stp>D</stp>
        <stp/>
        <stp>all</stp>
        <stp/>
        <stp/>
        <stp/>
        <stp>T</stp>
        <tr r="P331" s="1"/>
      </tp>
      <tp>
        <v>113.0876190476</v>
        <stp/>
        <stp>StudyData</stp>
        <stp>S.AEE</stp>
        <stp>MA</stp>
        <stp>InputChoice=Close,MAType=Sim,Period=21</stp>
        <stp>MA</stp>
        <stp>D</stp>
        <stp/>
        <stp>all</stp>
        <stp/>
        <stp/>
        <stp/>
        <stp>T</stp>
        <tr r="P14" s="1"/>
      </tp>
      <tp>
        <v>97.29</v>
        <stp/>
        <stp>ContractData</stp>
        <stp>S.WYNN</stp>
        <stp>Open</stp>
        <stp/>
        <stp>T</stp>
        <tr r="F496" s="1"/>
      </tp>
      <tp>
        <v>2.3500000000000227</v>
        <stp/>
        <stp>ContractData</stp>
        <stp>S.JKHY</stp>
        <stp>NetLastTrade</stp>
        <stp/>
        <stp>T</stp>
        <tr r="D263" s="1"/>
      </tp>
      <tp>
        <v>4.6299999999999955</v>
        <stp/>
        <stp>ContractData</stp>
        <stp>S.BKNG</stp>
        <stp>NetLastTrade</stp>
        <stp/>
        <stp>T</stp>
        <tr r="D63" s="1"/>
      </tp>
      <tp>
        <v>-2</v>
        <stp/>
        <stp>ContractData</stp>
        <stp>S.AKAM</stp>
        <stp>NetLastTrade</stp>
        <stp/>
        <stp>T</stp>
        <tr r="D21" s="1"/>
      </tp>
      <tp>
        <v>56.300000000000004</v>
        <stp/>
        <stp>ContractData</stp>
        <stp>S.PYPL</stp>
        <stp>Open</stp>
        <stp/>
        <stp>T</stp>
        <tr r="F385" s="1"/>
      </tp>
      <tp>
        <v>252.07</v>
        <stp/>
        <stp>ContractData</stp>
        <stp>S.WELL</stp>
        <stp>LastTrade</stp>
        <stp/>
        <stp>T</stp>
        <tr r="C486" s="1"/>
      </tp>
      <tp>
        <v>63.84</v>
        <stp/>
        <stp>ContractData</stp>
        <stp>S.BALL</stp>
        <stp>LastTrade</stp>
        <stp/>
        <stp>T</stp>
        <tr r="C55" s="1"/>
      </tp>
      <tp>
        <v>437.5</v>
        <stp/>
        <stp>ContractData</stp>
        <stp>S.DELL</stp>
        <stp>LastTrade</stp>
        <stp/>
        <stp>T</stp>
        <tr r="C135" s="1"/>
      </tp>
      <tp>
        <v>19.37</v>
        <stp/>
        <stp>ContractData</stp>
        <stp>S.NCLH</stp>
        <stp>LastTrade</stp>
        <stp/>
        <stp>T</stp>
        <tr r="C328" s="1"/>
      </tp>
      <tp>
        <v>153.36000000000001</v>
        <stp/>
        <stp>ContractData</stp>
        <stp>S.ALLE</stp>
        <stp>LastTrade</stp>
        <stp/>
        <stp>T</stp>
        <tr r="R34" s="2"/>
        <tr r="C25" s="1"/>
      </tp>
      <tp>
        <v>247.11</v>
        <stp/>
        <stp>ContractData</stp>
        <stp>S.STLD</stp>
        <stp>LastTrade</stp>
        <stp/>
        <stp>T</stp>
        <tr r="C418" s="1"/>
      </tp>
      <tp>
        <v>129.31</v>
        <stp/>
        <stp>ContractData</stp>
        <stp>S.GILD</stp>
        <stp>LastTrade</stp>
        <stp/>
        <stp>T</stp>
        <tr r="C208" s="1"/>
      </tp>
      <tp>
        <v>313.03000000000003</v>
        <stp/>
        <stp>ContractData</stp>
        <stp>S.TSLA</stp>
        <stp>LastTrade</stp>
        <stp/>
        <stp>T</stp>
        <tr r="C448" s="1"/>
      </tp>
      <tp>
        <v>87.4</v>
        <stp/>
        <stp>ContractData</stp>
        <stp>S.ORLY</stp>
        <stp>LastTrade</stp>
        <stp/>
        <stp>T</stp>
        <tr r="C354" s="1"/>
      </tp>
      <tp>
        <v>70.09</v>
        <stp/>
        <stp>ContractData</stp>
        <stp>S.NFLX</stp>
        <stp>LastTrade</stp>
        <stp/>
        <stp>T</stp>
        <tr r="C333" s="1"/>
      </tp>
      <tp>
        <v>60.52</v>
        <stp/>
        <stp>ContractData</stp>
        <stp>S.MDLZ</stp>
        <stp>LastTrade</stp>
        <stp/>
        <stp>T</stp>
        <tr r="C304" s="1"/>
      </tp>
      <tp>
        <v>114.28</v>
        <stp/>
        <stp>ContractData</stp>
        <stp>S.LULU</stp>
        <stp>LastTrade</stp>
        <stp/>
        <stp>T</stp>
        <tr r="C291" s="1"/>
      </tp>
      <tp>
        <v>0.59966090189999999</v>
        <stp/>
        <stp>StudyData</stp>
        <stp>S.CMCSA</stp>
        <stp>StdDev</stp>
        <stp>InputChoice=Close,Period1=21</stp>
        <stp>STDDEV</stp>
        <stp>D</stp>
        <stp/>
        <stp>all</stp>
        <stp/>
        <stp/>
        <stp/>
        <stp>T</stp>
        <tr r="Q98" s="1"/>
      </tp>
      <tp>
        <v>78.010000000000005</v>
        <stp/>
        <stp>ContractData</stp>
        <stp>S.SOLV</stp>
        <stp>LastTrade</stp>
        <stp/>
        <stp>T</stp>
        <tr r="C413" s="1"/>
      </tp>
      <tp>
        <v>202.82</v>
        <stp/>
        <stp>ContractData</stp>
        <stp>S.FSLR</stp>
        <stp>LastTrade</stp>
        <stp/>
        <stp>T</stp>
        <tr r="C199" s="1"/>
      </tp>
      <tp>
        <v>8.25</v>
        <stp/>
        <stp>ContractData</stp>
        <stp>S.ACN</stp>
        <stp>NetLastTrade</stp>
        <stp/>
        <stp>T</stp>
        <tr r="D8" s="1"/>
      </tp>
      <tp>
        <v>2.3100000000000023</v>
        <stp/>
        <stp>ContractData</stp>
        <stp>S.ABT</stp>
        <stp>NetLastTrade</stp>
        <stp/>
        <stp>T</stp>
        <tr r="D6" s="1"/>
      </tp>
      <tp>
        <v>301.47000000000003</v>
        <stp/>
        <stp>ContractData</stp>
        <stp>S.TYL</stp>
        <stp>High</stp>
        <stp/>
        <stp>T</stp>
        <tr r="G455" s="1"/>
      </tp>
      <tp>
        <v>283.89</v>
        <stp/>
        <stp>ContractData</stp>
        <stp>S.TXN</stp>
        <stp>High</stp>
        <stp/>
        <stp>T</stp>
        <tr r="G453" s="1"/>
      </tp>
      <tp>
        <v>1.2600000000000051</v>
        <stp/>
        <stp>ContractData</stp>
        <stp>S.AFL</stp>
        <stp>NetLastTrade</stp>
        <stp/>
        <stp>T</stp>
        <tr r="D17" s="1"/>
      </tp>
      <tp>
        <v>95.990000000000009</v>
        <stp/>
        <stp>ContractData</stp>
        <stp>S.TXT</stp>
        <stp>High</stp>
        <stp/>
        <stp>T</stp>
        <tr r="G454" s="1"/>
      </tp>
      <tp>
        <v>0.51000000000000512</v>
        <stp/>
        <stp>ContractData</stp>
        <stp>S.AEE</stp>
        <stp>NetLastTrade</stp>
        <stp/>
        <stp>T</stp>
        <tr r="D14" s="1"/>
      </tp>
      <tp>
        <v>9.9999999999997868E-3</v>
        <stp/>
        <stp>ContractData</stp>
        <stp>S.AES</stp>
        <stp>NetLastTrade</stp>
        <stp/>
        <stp>T</stp>
        <tr r="D16" s="1"/>
      </tp>
      <tp>
        <v>0.61999999999997613</v>
        <stp/>
        <stp>ContractData</stp>
        <stp>S.AEP</stp>
        <stp>NetLastTrade</stp>
        <stp/>
        <stp>T</stp>
        <tr r="D15" s="1"/>
      </tp>
      <tp>
        <v>-0.43000000000000682</v>
        <stp/>
        <stp>ContractData</stp>
        <stp>S.ADM</stp>
        <stp>NetLastTrade</stp>
        <stp/>
        <stp>T</stp>
        <tr r="D11" s="1"/>
      </tp>
      <tp>
        <v>-8.339999999999975</v>
        <stp/>
        <stp>ContractData</stp>
        <stp>S.ADI</stp>
        <stp>NetLastTrade</stp>
        <stp/>
        <stp>T</stp>
        <tr r="D10" s="1"/>
      </tp>
      <tp>
        <v>7.210000000000008</v>
        <stp/>
        <stp>ContractData</stp>
        <stp>S.ADP</stp>
        <stp>NetLastTrade</stp>
        <stp/>
        <stp>T</stp>
        <tr r="D12" s="1"/>
      </tp>
      <tp>
        <v>50.07</v>
        <stp/>
        <stp>ContractData</stp>
        <stp>S.SLB</stp>
        <stp>Open</stp>
        <stp/>
        <stp>T</stp>
        <tr r="F407" s="1"/>
      </tp>
      <tp>
        <v>5.5600000000000023</v>
        <stp/>
        <stp>ContractData</stp>
        <stp>S.AJG</stp>
        <stp>NetLastTrade</stp>
        <stp/>
        <stp>T</stp>
        <tr r="D20" s="1"/>
      </tp>
      <tp>
        <v>17.510000000000002</v>
        <stp/>
        <stp>ContractData</stp>
        <stp>S.TTD</stp>
        <stp>High</stp>
        <stp/>
        <stp>T</stp>
        <tr r="G451" s="1"/>
      </tp>
      <tp>
        <v>0.90000000000000568</v>
        <stp/>
        <stp>ContractData</stp>
        <stp>S.AIG</stp>
        <stp>NetLastTrade</stp>
        <stp/>
        <stp>T</stp>
        <tr r="D18" s="1"/>
      </tp>
      <tp>
        <v>399.06</v>
        <stp/>
        <stp>ContractData</stp>
        <stp>S.SNA</stp>
        <stp>Open</stp>
        <stp/>
        <stp>T</stp>
        <tr r="F409" s="1"/>
      </tp>
      <tp>
        <v>3.1399999999999864</v>
        <stp/>
        <stp>ContractData</stp>
        <stp>S.AIZ</stp>
        <stp>NetLastTrade</stp>
        <stp/>
        <stp>T</stp>
        <tr r="D19" s="1"/>
      </tp>
      <tp>
        <v>5.9199999999999591</v>
        <stp/>
        <stp>ContractData</stp>
        <stp>S.AON</stp>
        <stp>NetLastTrade</stp>
        <stp/>
        <stp>T</stp>
        <tr r="D35" s="1"/>
      </tp>
      <tp>
        <v>313.26</v>
        <stp/>
        <stp>ContractData</stp>
        <stp>S.SHW</stp>
        <stp>Open</stp>
        <stp/>
        <stp>T</stp>
        <tr r="F405" s="1"/>
      </tp>
      <tp>
        <v>1.2899999999999991</v>
        <stp/>
        <stp>ContractData</stp>
        <stp>S.AOS</stp>
        <stp>NetLastTrade</stp>
        <stp/>
        <stp>T</stp>
        <tr r="D36" s="1"/>
      </tp>
      <tp>
        <v>429.86</v>
        <stp/>
        <stp>ContractData</stp>
        <stp>S.TPL</stp>
        <stp>High</stp>
        <stp/>
        <stp>T</stp>
        <tr r="G441" s="1"/>
      </tp>
      <tp>
        <v>142.94</v>
        <stp/>
        <stp>ContractData</stp>
        <stp>S.TPR</stp>
        <stp>High</stp>
        <stp/>
        <stp>T</stp>
        <tr r="G442" s="1"/>
      </tp>
      <tp>
        <v>57.5</v>
        <stp/>
        <stp>ContractData</stp>
        <stp>S.TSN</stp>
        <stp>High</stp>
        <stp/>
        <stp>T</stp>
        <tr r="G449" s="1"/>
      </tp>
      <tp>
        <v>116.08</v>
        <stp/>
        <stp>ContractData</stp>
        <stp>S.SJM</stp>
        <stp>Open</stp>
        <stp/>
        <stp>T</stp>
        <tr r="F406" s="1"/>
      </tp>
      <tp>
        <v>0.82999999999998408</v>
        <stp/>
        <stp>ContractData</stp>
        <stp>S.AME</stp>
        <stp>NetLastTrade</stp>
        <stp/>
        <stp>T</stp>
        <tr r="D29" s="1"/>
      </tp>
      <tp>
        <v>-17.740000000000009</v>
        <stp/>
        <stp>ContractData</stp>
        <stp>S.AMD</stp>
        <stp>NetLastTrade</stp>
        <stp/>
        <stp>T</stp>
        <tr r="D28" s="1"/>
      </tp>
      <tp>
        <v>2.0200000000000102</v>
        <stp/>
        <stp>ContractData</stp>
        <stp>S.AMT</stp>
        <stp>NetLastTrade</stp>
        <stp/>
        <stp>T</stp>
        <tr r="D32" s="1"/>
      </tp>
      <tp>
        <v>8.7899999999999636</v>
        <stp/>
        <stp>ContractData</stp>
        <stp>S.AMP</stp>
        <stp>NetLastTrade</stp>
        <stp/>
        <stp>T</stp>
        <tr r="D31" s="1"/>
      </tp>
      <tp>
        <v>5.4500000000000171</v>
        <stp/>
        <stp>ContractData</stp>
        <stp>S.ALL</stp>
        <stp>NetLastTrade</stp>
        <stp/>
        <stp>T</stp>
        <tr r="D24" s="1"/>
      </tp>
      <tp>
        <v>-2.0599999999999881</v>
        <stp/>
        <stp>ContractData</stp>
        <stp>S.ALB</stp>
        <stp>NetLastTrade</stp>
        <stp/>
        <stp>T</stp>
        <tr r="D22" s="1"/>
      </tp>
      <tp>
        <v>389.11</v>
        <stp/>
        <stp>ContractData</stp>
        <stp>S.TRV</stp>
        <stp>High</stp>
        <stp/>
        <stp>T</stp>
        <tr r="G446" s="1"/>
      </tp>
      <tp>
        <v>574</v>
        <stp/>
        <stp>ContractData</stp>
        <stp>S.TMO</stp>
        <stp>High</stp>
        <stp/>
        <stp>T</stp>
        <tr r="G439" s="1"/>
      </tp>
      <tp>
        <v>212.85</v>
        <stp/>
        <stp>ContractData</stp>
        <stp>S.STE</stp>
        <stp>Open</stp>
        <stp/>
        <stp>T</stp>
        <tr r="F417" s="1"/>
      </tp>
      <tp>
        <v>129.28</v>
        <stp/>
        <stp>ContractData</stp>
        <stp>S.STZ</stp>
        <stp>Open</stp>
        <stp/>
        <stp>T</stp>
        <tr r="F421" s="1"/>
      </tp>
      <tp>
        <v>879.21</v>
        <stp/>
        <stp>ContractData</stp>
        <stp>S.STX</stp>
        <stp>Open</stp>
        <stp/>
        <stp>T</stp>
        <tr r="F420" s="1"/>
      </tp>
      <tp>
        <v>184.52</v>
        <stp/>
        <stp>ContractData</stp>
        <stp>S.STT</stp>
        <stp>Open</stp>
        <stp/>
        <stp>T</stp>
        <tr r="F419" s="1"/>
      </tp>
      <tp>
        <v>0.81999999999999318</v>
        <stp/>
        <stp>ContractData</stp>
        <stp>S.ARE</stp>
        <stp>NetLastTrade</stp>
        <stp/>
        <stp>T</stp>
        <tr r="D43" s="1"/>
      </tp>
      <tp>
        <v>3.6099999999999994</v>
        <stp/>
        <stp>ContractData</stp>
        <stp>S.APO</stp>
        <stp>NetLastTrade</stp>
        <stp/>
        <stp>T</stp>
        <tr r="D40" s="1"/>
      </tp>
      <tp>
        <v>88.78</v>
        <stp/>
        <stp>ContractData</stp>
        <stp>S.SWK</stp>
        <stp>Open</stp>
        <stp/>
        <stp>T</stp>
        <tr r="F423" s="1"/>
      </tp>
      <tp>
        <v>-4.7599999999999909</v>
        <stp/>
        <stp>ContractData</stp>
        <stp>S.APH</stp>
        <stp>NetLastTrade</stp>
        <stp/>
        <stp>T</stp>
        <tr r="D39" s="1"/>
      </tp>
      <tp>
        <v>3.5799999999999841</v>
        <stp/>
        <stp>ContractData</stp>
        <stp>S.APD</stp>
        <stp>NetLastTrade</stp>
        <stp/>
        <stp>T</stp>
        <tr r="D38" s="1"/>
      </tp>
      <tp>
        <v>-0.27000000000000313</v>
        <stp/>
        <stp>ContractData</stp>
        <stp>S.APA</stp>
        <stp>NetLastTrade</stp>
        <stp/>
        <stp>T</stp>
        <tr r="D37" s="1"/>
      </tp>
      <tp>
        <v>-6.8799999999999955</v>
        <stp/>
        <stp>ContractData</stp>
        <stp>S.APP</stp>
        <stp>NetLastTrade</stp>
        <stp/>
        <stp>T</stp>
        <tr r="D41" s="1"/>
      </tp>
      <tp>
        <v>0.25</v>
        <stp/>
        <stp>ContractData</stp>
        <stp>S.AWK</stp>
        <stp>NetLastTrade</stp>
        <stp/>
        <stp>T</stp>
        <tr r="D49" s="1"/>
      </tp>
      <tp>
        <v>226.47</v>
        <stp/>
        <stp>ContractData</stp>
        <stp>S.SPG</stp>
        <stp>Open</stp>
        <stp/>
        <stp>T</stp>
        <tr r="F414" s="1"/>
      </tp>
      <tp>
        <v>-1.1899999999999977</v>
        <stp/>
        <stp>ContractData</stp>
        <stp>S.AVB</stp>
        <stp>NetLastTrade</stp>
        <stp/>
        <stp>T</stp>
        <tr r="D46" s="1"/>
      </tp>
      <tp>
        <v>5.6999999999999886</v>
        <stp/>
        <stp>ContractData</stp>
        <stp>S.AVY</stp>
        <stp>NetLastTrade</stp>
        <stp/>
        <stp>T</stp>
        <tr r="D48" s="1"/>
      </tp>
      <tp>
        <v>182.18</v>
        <stp/>
        <stp>ContractData</stp>
        <stp>S.TKO</stp>
        <stp>High</stp>
        <stp/>
        <stp>T</stp>
        <tr r="G438" s="1"/>
      </tp>
      <tp>
        <v>93.83</v>
        <stp/>
        <stp>ContractData</stp>
        <stp>S.SRE</stp>
        <stp>Open</stp>
        <stp/>
        <stp>T</stp>
        <tr r="F416" s="1"/>
      </tp>
      <tp>
        <v>1.1800000000000068</v>
        <stp/>
        <stp>ContractData</stp>
        <stp>S.ATO</stp>
        <stp>NetLastTrade</stp>
        <stp/>
        <stp>T</stp>
        <tr r="D45" s="1"/>
      </tp>
      <tp>
        <v>155.35</v>
        <stp/>
        <stp>ContractData</stp>
        <stp>S.TJX</stp>
        <stp>High</stp>
        <stp/>
        <stp>T</stp>
        <tr r="G437" s="1"/>
      </tp>
      <tp>
        <v>203.44</v>
        <stp/>
        <stp>ContractData</stp>
        <stp>S.TEL</stp>
        <stp>High</stp>
        <stp/>
        <stp>T</stp>
        <tr r="G433" s="1"/>
      </tp>
      <tp>
        <v>371.36</v>
        <stp/>
        <stp>ContractData</stp>
        <stp>S.TER</stp>
        <stp>High</stp>
        <stp/>
        <stp>T</stp>
        <tr r="G434" s="1"/>
      </tp>
      <tp>
        <v>33.909999999999854</v>
        <stp/>
        <stp>ContractData</stp>
        <stp>S.AZO</stp>
        <stp>NetLastTrade</stp>
        <stp/>
        <stp>T</stp>
        <tr r="D52" s="1"/>
      </tp>
      <tp>
        <v>1255.7</v>
        <stp/>
        <stp>ContractData</stp>
        <stp>S.TDG</stp>
        <stp>High</stp>
        <stp/>
        <stp>T</stp>
        <tr r="G430" s="1"/>
      </tp>
      <tp>
        <v>660.41</v>
        <stp/>
        <stp>ContractData</stp>
        <stp>S.TDY</stp>
        <stp>High</stp>
        <stp/>
        <stp>T</stp>
        <tr r="G431" s="1"/>
      </tp>
      <tp>
        <v>137.57</v>
        <stp/>
        <stp>ContractData</stp>
        <stp>S.TGT</stp>
        <stp>High</stp>
        <stp/>
        <stp>T</stp>
        <tr r="G436" s="1"/>
      </tp>
      <tp>
        <v>52.03</v>
        <stp/>
        <stp>ContractData</stp>
        <stp>S.TFC</stp>
        <stp>High</stp>
        <stp/>
        <stp>T</stp>
        <tr r="G435" s="1"/>
      </tp>
      <tp>
        <v>-14.670000000000016</v>
        <stp/>
        <stp>ContractData</stp>
        <stp>S.AXP</stp>
        <stp>NetLastTrade</stp>
        <stp/>
        <stp>T</stp>
        <tr r="D51" s="1"/>
      </tp>
      <tp>
        <v>41.07</v>
        <stp/>
        <stp>ContractData</stp>
        <stp>S.TAP</stp>
        <stp>High</stp>
        <stp/>
        <stp>T</stp>
        <tr r="G429" s="1"/>
      </tp>
      <tp>
        <v>325.08</v>
        <stp/>
        <stp>ContractData</stp>
        <stp>S.SYK</stp>
        <stp>Open</stp>
        <stp/>
        <stp>T</stp>
        <tr r="F426" s="1"/>
      </tp>
      <tp>
        <v>71.19</v>
        <stp/>
        <stp>ContractData</stp>
        <stp>S.SYF</stp>
        <stp>Open</stp>
        <stp/>
        <stp>T</stp>
        <tr r="F425" s="1"/>
      </tp>
      <tp>
        <v>82.2</v>
        <stp/>
        <stp>ContractData</stp>
        <stp>S.SYY</stp>
        <stp>Open</stp>
        <stp/>
        <stp>T</stp>
        <tr r="F427" s="1"/>
      </tp>
      <tp>
        <v>10480908.527584</v>
        <stp/>
        <stp>ContractData</stp>
        <stp>S.EW</stp>
        <stp>T_CVol</stp>
        <stp/>
        <stp>T</stp>
        <tr r="F39" s="2"/>
        <tr r="M175" s="1"/>
      </tp>
      <tp>
        <v>8935958.4517209996</v>
        <stp/>
        <stp>ContractData</stp>
        <stp>S.SW</stp>
        <stp>T_CVol</stp>
        <stp/>
        <stp>T</stp>
        <tr r="M422" s="1"/>
      </tp>
      <tp>
        <v>499.75</v>
        <stp/>
        <stp>ContractData</stp>
        <stp>S.AXON</stp>
        <stp>Open</stp>
        <stp/>
        <stp>T</stp>
        <tr r="F50" s="1"/>
      </tp>
      <tp>
        <v>71.05</v>
        <stp/>
        <stp>ContractData</stp>
        <stp>S.DXCM</stp>
        <stp>Open</stp>
        <stp/>
        <stp>T</stp>
        <tr r="F152" s="1"/>
      </tp>
      <tp>
        <v>273.72000000000003</v>
        <stp/>
        <stp>ContractData</stp>
        <stp>S.NXPI</stp>
        <stp>Open</stp>
        <stp/>
        <stp>T</stp>
        <tr r="F347" s="1"/>
      </tp>
      <tp>
        <v>259.52</v>
        <stp/>
        <stp>ContractData</stp>
        <stp>S.EXPE</stp>
        <stp>Open</stp>
        <stp/>
        <stp>T</stp>
        <tr r="F179" s="1"/>
      </tp>
      <tp>
        <v>175.62</v>
        <stp/>
        <stp>ContractData</stp>
        <stp>S.EXPD</stp>
        <stp>Open</stp>
        <stp/>
        <stp>T</stp>
        <tr r="F178" s="1"/>
      </tp>
      <tp>
        <v>2762708.9798184801</v>
        <stp/>
        <stp>StudyData</stp>
        <stp>S.NTAP</stp>
        <stp>MA</stp>
        <stp>InputChoice=Vol,MAType=Sim,Period=21</stp>
        <stp>MA</stp>
        <stp>D</stp>
        <stp>-1</stp>
        <stp>all</stp>
        <stp/>
        <stp/>
        <stp/>
        <stp>T</stp>
        <tr r="N340" s="1"/>
      </tp>
      <tp>
        <v>4810700.6116650999</v>
        <stp/>
        <stp>StudyData</stp>
        <stp>S.NDAQ</stp>
        <stp>MA</stp>
        <stp>InputChoice=Vol,MAType=Sim,Period=21</stp>
        <stp>MA</stp>
        <stp>D</stp>
        <stp>-1</stp>
        <stp>all</stp>
        <stp/>
        <stp/>
        <stp/>
        <stp>T</stp>
        <tr r="N329" s="1"/>
      </tp>
      <tp>
        <v>3247838.95154833</v>
        <stp/>
        <stp>StudyData</stp>
        <stp>S.PCAR</stp>
        <stp>MA</stp>
        <stp>InputChoice=Vol,MAType=Sim,Period=21</stp>
        <stp>MA</stp>
        <stp>D</stp>
        <stp>-1</stp>
        <stp>all</stp>
        <stp/>
        <stp/>
        <stp/>
        <stp>T</stp>
        <tr r="N359" s="1"/>
      </tp>
      <tp>
        <v>2403815.8012127602</v>
        <stp/>
        <stp>StudyData</stp>
        <stp>S.CTAS</stp>
        <stp>MA</stp>
        <stp>InputChoice=Vol,MAType=Sim,Period=21</stp>
        <stp>MA</stp>
        <stp>D</stp>
        <stp>-1</stp>
        <stp>all</stp>
        <stp/>
        <stp/>
        <stp/>
        <stp>T</stp>
        <tr r="N122" s="1"/>
      </tp>
      <tp>
        <v>243.03</v>
        <stp/>
        <stp>ContractData</stp>
        <stp>S.GRMN</stp>
        <stp>LastTrade</stp>
        <stp/>
        <stp>T</stp>
        <tr r="C218" s="1"/>
      </tp>
      <tp>
        <v>11068308.349177049</v>
        <stp/>
        <stp>StudyData</stp>
        <stp>S.AMAT</stp>
        <stp>MA</stp>
        <stp>InputChoice=Vol,MAType=Sim,Period=21</stp>
        <stp>MA</stp>
        <stp>D</stp>
        <stp>-1</stp>
        <stp>all</stp>
        <stp/>
        <stp/>
        <stp/>
        <stp>T</stp>
        <tr r="N26" s="1"/>
      </tp>
      <tp>
        <v>641343.35558095202</v>
        <stp/>
        <stp>StudyData</stp>
        <stp>S.CPAY</stp>
        <stp>MA</stp>
        <stp>InputChoice=Vol,MAType=Sim,Period=21</stp>
        <stp>MA</stp>
        <stp>D</stp>
        <stp>-1</stp>
        <stp>all</stp>
        <stp/>
        <stp/>
        <stp/>
        <stp>T</stp>
        <tr r="N112" s="1"/>
      </tp>
      <tp>
        <v>3199568.01964733</v>
        <stp/>
        <stp>StudyData</stp>
        <stp>S.EBAY</stp>
        <stp>MA</stp>
        <stp>InputChoice=Vol,MAType=Sim,Period=21</stp>
        <stp>MA</stp>
        <stp>D</stp>
        <stp>-1</stp>
        <stp>all</stp>
        <stp/>
        <stp/>
        <stp/>
        <stp>T</stp>
        <tr r="N154" s="1"/>
      </tp>
      <tp>
        <v>4332791.1617338601</v>
        <stp/>
        <stp>StudyData</stp>
        <stp>S.WDAY</stp>
        <stp>MA</stp>
        <stp>InputChoice=Vol,MAType=Sim,Period=21</stp>
        <stp>MA</stp>
        <stp>D</stp>
        <stp>-1</stp>
        <stp>all</stp>
        <stp/>
        <stp/>
        <stp/>
        <stp>T</stp>
        <tr r="N483" s="1"/>
      </tp>
      <tp>
        <v>52.910000000000004</v>
        <stp/>
        <stp>ContractData</stp>
        <stp>S.TRMB</stp>
        <stp>LastTrade</stp>
        <stp/>
        <stp>T</stp>
        <tr r="C444" s="1"/>
      </tp>
      <tp>
        <v>13547437.44680986</v>
        <stp/>
        <stp>StudyData</stp>
        <stp>S.KLAC</stp>
        <stp>MA</stp>
        <stp>InputChoice=Vol,MAType=Sim,Period=21</stp>
        <stp>MA</stp>
        <stp>D</stp>
        <stp>-1</stp>
        <stp>all</stp>
        <stp/>
        <stp/>
        <stp/>
        <stp>T</stp>
        <tr r="N272" s="1"/>
      </tp>
      <tp>
        <v>966636.05575733294</v>
        <stp/>
        <stp>StudyData</stp>
        <stp>S.SBAC</stp>
        <stp>MA</stp>
        <stp>InputChoice=Vol,MAType=Sim,Period=21</stp>
        <stp>MA</stp>
        <stp>D</stp>
        <stp>-1</stp>
        <stp>all</stp>
        <stp/>
        <stp/>
        <stp/>
        <stp>T</stp>
        <tr r="N402" s="1"/>
      </tp>
      <tp>
        <v>3891766.0653848602</v>
        <stp/>
        <stp>StudyData</stp>
        <stp>S.AKAM</stp>
        <stp>MA</stp>
        <stp>InputChoice=Vol,MAType=Sim,Period=21</stp>
        <stp>MA</stp>
        <stp>D</stp>
        <stp>-1</stp>
        <stp>all</stp>
        <stp/>
        <stp/>
        <stp/>
        <stp>T</stp>
        <tr r="N21" s="1"/>
      </tp>
      <tp>
        <v>23385559.448688801</v>
        <stp/>
        <stp>StudyData</stp>
        <stp>S.HBAN</stp>
        <stp>MA</stp>
        <stp>InputChoice=Vol,MAType=Sim,Period=21</stp>
        <stp>MA</stp>
        <stp>D</stp>
        <stp>-1</stp>
        <stp>all</stp>
        <stp/>
        <stp/>
        <stp/>
        <stp>T</stp>
        <tr r="N223" s="1"/>
      </tp>
      <tp>
        <v>81.2</v>
        <stp/>
        <stp>ContractData</stp>
        <stp>S.REG</stp>
        <stp>Open</stp>
        <stp/>
        <stp>T</stp>
        <tr r="F389" s="1"/>
      </tp>
      <tp>
        <v>285.8</v>
        <stp/>
        <stp>ContractData</stp>
        <stp>S.RCL</stp>
        <stp>Open</stp>
        <stp/>
        <stp>T</stp>
        <tr r="F388" s="1"/>
      </tp>
      <tp>
        <v>194.27</v>
        <stp/>
        <stp>ContractData</stp>
        <stp>S.RMD</stp>
        <stp>Open</stp>
        <stp/>
        <stp>T</stp>
        <tr r="F394" s="1"/>
      </tp>
      <tp>
        <v>38.800000000000004</v>
        <stp/>
        <stp>ContractData</stp>
        <stp>S.ROL</stp>
        <stp>Open</stp>
        <stp/>
        <stp>T</stp>
        <tr r="F396" s="1"/>
      </tp>
      <tp>
        <v>462.99</v>
        <stp/>
        <stp>ContractData</stp>
        <stp>S.ROK</stp>
        <stp>Open</stp>
        <stp/>
        <stp>T</stp>
        <tr r="F395" s="1"/>
      </tp>
      <tp>
        <v>362.47</v>
        <stp/>
        <stp>ContractData</stp>
        <stp>S.ROP</stp>
        <stp>Open</stp>
        <stp/>
        <stp>T</stp>
        <tr r="F397" s="1"/>
      </tp>
      <tp>
        <v>115.44</v>
        <stp/>
        <stp>ContractData</stp>
        <stp>S.UPS</stp>
        <stp>High</stp>
        <stp/>
        <stp>T</stp>
        <tr r="G463" s="1"/>
      </tp>
      <tp>
        <v>166.86</v>
        <stp/>
        <stp>ContractData</stp>
        <stp>S.RJF</stp>
        <stp>Open</stp>
        <stp/>
        <stp>T</stp>
        <tr r="F392" s="1"/>
      </tp>
      <tp>
        <v>64.12</v>
        <stp/>
        <stp>ContractData</stp>
        <stp>S.USB</stp>
        <stp>High</stp>
        <stp/>
        <stp>T</stp>
        <tr r="G465" s="1"/>
      </tp>
      <tp>
        <v>1150.05</v>
        <stp/>
        <stp>ContractData</stp>
        <stp>S.URI</stp>
        <stp>High</stp>
        <stp/>
        <stp>T</stp>
        <tr r="G464" s="1"/>
      </tp>
      <tp>
        <v>210.83</v>
        <stp/>
        <stp>ContractData</stp>
        <stp>S.RTX</stp>
        <stp>Open</stp>
        <stp/>
        <stp>T</stp>
        <tr r="F400" s="1"/>
      </tp>
      <tp>
        <v>429</v>
        <stp/>
        <stp>ContractData</stp>
        <stp>S.UNH</stp>
        <stp>High</stp>
        <stp/>
        <stp>T</stp>
        <tr r="G461" s="1"/>
      </tp>
      <tp>
        <v>309.32</v>
        <stp/>
        <stp>ContractData</stp>
        <stp>S.UNP</stp>
        <stp>High</stp>
        <stp/>
        <stp>T</stp>
        <tr r="G462" s="1"/>
      </tp>
      <tp>
        <v>162.79</v>
        <stp/>
        <stp>ContractData</stp>
        <stp>S.UHS</stp>
        <stp>High</stp>
        <stp/>
        <stp>T</stp>
        <tr r="G459" s="1"/>
      </tp>
      <tp>
        <v>217.81</v>
        <stp/>
        <stp>ContractData</stp>
        <stp>S.RSG</stp>
        <stp>Open</stp>
        <stp/>
        <stp>T</stp>
        <tr r="F399" s="1"/>
      </tp>
      <tp>
        <v>39.770000000000003</v>
        <stp/>
        <stp>ContractData</stp>
        <stp>S.UDR</stp>
        <stp>High</stp>
        <stp/>
        <stp>T</stp>
        <tr r="G458" s="1"/>
      </tp>
      <tp>
        <v>121.63</v>
        <stp/>
        <stp>ContractData</stp>
        <stp>S.UAL</stp>
        <stp>High</stp>
        <stp/>
        <stp>T</stp>
        <tr r="G456" s="1"/>
      </tp>
      <tp>
        <v>1.5699999999999932</v>
        <stp/>
        <stp>ContractData</stp>
        <stp>S.BIIB</stp>
        <stp>NetLastTrade</stp>
        <stp/>
        <stp>T</stp>
        <tr r="D62" s="1"/>
      </tp>
      <tp>
        <v>-1.5500000000000114</v>
        <stp/>
        <stp>ContractData</stp>
        <stp>S.GILD</stp>
        <stp>NetLastTrade</stp>
        <stp/>
        <stp>T</stp>
        <tr r="D208" s="1"/>
      </tp>
      <tp>
        <v>3.4300000000000068</v>
        <stp/>
        <stp>ContractData</stp>
        <stp>S.CINF</stp>
        <stp>NetLastTrade</stp>
        <stp/>
        <stp>T</stp>
        <tr r="D95" s="1"/>
      </tp>
      <tp>
        <v>2.2700000000000102</v>
        <stp/>
        <stp>ContractData</stp>
        <stp>S.L</stp>
        <stp>NetLastTrade</stp>
        <stp/>
        <stp>T</stp>
        <tr r="D278" s="1"/>
      </tp>
      <tp>
        <v>0.87999999999999545</v>
        <stp/>
        <stp>ContractData</stp>
        <stp>S.O</stp>
        <stp>NetLastTrade</stp>
        <stp/>
        <stp>T</stp>
        <tr r="D348" s="1"/>
      </tp>
      <tp>
        <v>2.5600000000000023</v>
        <stp/>
        <stp>ContractData</stp>
        <stp>S.J</stp>
        <stp>NetLastTrade</stp>
        <stp/>
        <stp>T</stp>
        <tr r="D259" s="1"/>
      </tp>
      <tp>
        <v>-0.35999999999999943</v>
        <stp/>
        <stp>ContractData</stp>
        <stp>S.D</stp>
        <stp>NetLastTrade</stp>
        <stp/>
        <stp>T</stp>
        <tr r="D128" s="1"/>
      </tp>
      <tp>
        <v>0.22000000000000064</v>
        <stp/>
        <stp>ContractData</stp>
        <stp>S.F</stp>
        <stp>NetLastTrade</stp>
        <stp/>
        <stp>T</stp>
        <tr r="D181" s="1"/>
      </tp>
      <tp>
        <v>-1.1700000000000159</v>
        <stp/>
        <stp>ContractData</stp>
        <stp>S.A</stp>
        <stp>NetLastTrade</stp>
        <stp/>
        <stp>T</stp>
        <tr r="D2" s="1"/>
      </tp>
      <tp>
        <v>0.31000000000000227</v>
        <stp/>
        <stp>ContractData</stp>
        <stp>S.C</stp>
        <stp>NetLastTrade</stp>
        <stp/>
        <stp>T</stp>
        <tr r="D75" s="1"/>
      </tp>
      <tp>
        <v>1.1699999999999982</v>
        <stp/>
        <stp>ContractData</stp>
        <stp>S.T</stp>
        <stp>NetLastTrade</stp>
        <stp/>
        <stp>T</stp>
        <tr r="D428" s="1"/>
      </tp>
      <tp>
        <v>4.1399999999999864</v>
        <stp/>
        <stp>ContractData</stp>
        <stp>S.V</stp>
        <stp>NetLastTrade</stp>
        <stp/>
        <stp>T</stp>
        <tr r="D466" s="1"/>
      </tp>
      <tp>
        <v>-3.5999999999999943</v>
        <stp/>
        <stp>ContractData</stp>
        <stp>S.Q</stp>
        <stp>NetLastTrade</stp>
        <stp/>
        <stp>T</stp>
        <tr r="D386" s="1"/>
      </tp>
      <tp>
        <v>31.180000000000064</v>
        <stp/>
        <stp>ContractData</stp>
        <stp>S.FICO</stp>
        <stp>NetLastTrade</stp>
        <stp/>
        <stp>T</stp>
        <tr r="D190" s="1"/>
      </tp>
      <tp>
        <v>0.41000000000000014</v>
        <stp/>
        <stp>ContractData</stp>
        <stp>S.VICI</stp>
        <stp>NetLastTrade</stp>
        <stp/>
        <stp>T</stp>
        <tr r="D468" s="1"/>
      </tp>
      <tp>
        <v>-0.94609460946094026</v>
        <stp/>
        <stp>StudyData</stp>
        <stp>S.Q</stp>
        <stp>PCB</stp>
        <stp>BaseType=Index,Index=1</stp>
        <stp>Close</stp>
        <stp>W</stp>
        <stp>0</stp>
        <stp>all</stp>
        <stp/>
        <stp/>
        <stp/>
        <stp>T</stp>
        <tr r="I386" s="1"/>
      </tp>
      <tp>
        <v>-17.298389565856347</v>
        <stp/>
        <stp>StudyData</stp>
        <stp>S.Q</stp>
        <stp>PCB</stp>
        <stp>BaseType=Index,Index=1</stp>
        <stp>Close</stp>
        <stp>Q</stp>
        <stp>0</stp>
        <stp>all</stp>
        <stp/>
        <stp/>
        <stp/>
        <stp>T</stp>
        <tr r="K386" s="1"/>
      </tp>
      <tp>
        <v>65.41334966319657</v>
        <stp/>
        <stp>StudyData</stp>
        <stp>S.Q</stp>
        <stp>PCB</stp>
        <stp>BaseType=Index,Index=1</stp>
        <stp>Close</stp>
        <stp>A</stp>
        <stp>0</stp>
        <stp>all</stp>
        <stp/>
        <stp/>
        <stp/>
        <stp>T</stp>
        <tr r="L386" s="1"/>
      </tp>
      <tp>
        <v>-17.298389565856347</v>
        <stp/>
        <stp>StudyData</stp>
        <stp>S.Q</stp>
        <stp>PCB</stp>
        <stp>BaseType=Index,Index=1</stp>
        <stp>Close</stp>
        <stp>M</stp>
        <stp>0</stp>
        <stp>all</stp>
        <stp/>
        <stp/>
        <stp/>
        <stp>T</stp>
        <tr r="J386" s="1"/>
      </tp>
      <tp>
        <v>-16.569999999999993</v>
        <stp/>
        <stp>ContractData</stp>
        <stp>S.CIEN</stp>
        <stp>NetLastTrade</stp>
        <stp/>
        <stp>T</stp>
        <tr r="D94" s="1"/>
      </tp>
      <tp>
        <v>1.0500000000000043</v>
        <stp/>
        <stp>ContractData</stp>
        <stp>S.FISV</stp>
        <stp>NetLastTrade</stp>
        <stp/>
        <stp>T</stp>
        <tr r="D192" s="1"/>
      </tp>
      <tp>
        <v>-70.649999999999977</v>
        <stp/>
        <stp>ContractData</stp>
        <stp>S.LITE</stp>
        <stp>NetLastTrade</stp>
        <stp/>
        <stp>T</stp>
        <tr r="D285" s="1"/>
      </tp>
      <tp>
        <v>0.26000000000000512</v>
        <stp/>
        <stp>ContractData</stp>
        <stp>S.FITB</stp>
        <stp>NetLastTrade</stp>
        <stp/>
        <stp>T</stp>
        <tr r="D193" s="1"/>
      </tp>
      <tp>
        <v>96.92</v>
        <stp/>
        <stp>ContractData</stp>
        <stp>S.WYNN</stp>
        <stp>LastTrade</stp>
        <stp/>
        <stp>T</stp>
        <tr r="C496" s="1"/>
      </tp>
      <tp>
        <v>8797325.7678342406</v>
        <stp/>
        <stp>StudyData</stp>
        <stp>S.ABBV</stp>
        <stp>MA</stp>
        <stp>InputChoice=Vol,MAType=Sim,Period=21</stp>
        <stp>MA</stp>
        <stp>D</stp>
        <stp>-1</stp>
        <stp>all</stp>
        <stp/>
        <stp/>
        <stp/>
        <stp>T</stp>
        <tr r="N4" s="1"/>
      </tp>
      <tp>
        <v>177.46</v>
        <stp/>
        <stp>ContractData</stp>
        <stp>S.BKNG</stp>
        <stp>LastTrade</stp>
        <stp/>
        <stp>T</stp>
        <tr r="C63" s="1"/>
      </tp>
      <tp>
        <v>204.68</v>
        <stp/>
        <stp>ContractData</stp>
        <stp>S.FANG</stp>
        <stp>LastTrade</stp>
        <stp/>
        <stp>T</stp>
        <tr r="C182" s="1"/>
      </tp>
      <tp>
        <v>182.81</v>
        <stp/>
        <stp>ContractData</stp>
        <stp>S.CINF</stp>
        <stp>LastTrade</stp>
        <stp/>
        <stp>T</stp>
        <tr r="C95" s="1"/>
      </tp>
      <tp>
        <v>60.46</v>
        <stp/>
        <stp>ContractData</stp>
        <stp>S.CVNA</stp>
        <stp>LastTrade</stp>
        <stp/>
        <stp>T</stp>
        <tr r="C125" s="1"/>
      </tp>
      <tp>
        <v>204.07</v>
        <stp/>
        <stp>ContractData</stp>
        <stp>S.HONA</stp>
        <stp>LastTrade</stp>
        <stp/>
        <stp>T</stp>
        <tr r="C230" s="1"/>
      </tp>
      <tp>
        <v>54.07</v>
        <stp/>
        <stp>ContractData</stp>
        <stp>S.MRNA</stp>
        <stp>LastTrade</stp>
        <stp/>
        <stp>T</stp>
        <tr r="C318" s="1"/>
      </tp>
      <tp>
        <v>141.1</v>
        <stp/>
        <stp>ContractData</stp>
        <stp>S.ABNB</stp>
        <stp>LastTrade</stp>
        <stp/>
        <stp>T</stp>
        <tr r="C5" s="1"/>
      </tp>
      <tp>
        <v>514344.86625885702</v>
        <stp/>
        <stp>StudyData</stp>
        <stp>S.HUBB</stp>
        <stp>MA</stp>
        <stp>InputChoice=Vol,MAType=Sim,Period=21</stp>
        <stp>MA</stp>
        <stp>D</stp>
        <stp>-1</stp>
        <stp>all</stp>
        <stp/>
        <stp/>
        <stp/>
        <stp>T</stp>
        <tr r="N238" s="1"/>
      </tp>
      <tp>
        <v>5881805.8083406202</v>
        <stp/>
        <stp>StudyData</stp>
        <stp>S.ADBE</stp>
        <stp>MA</stp>
        <stp>InputChoice=Vol,MAType=Sim,Period=21</stp>
        <stp>MA</stp>
        <stp>D</stp>
        <stp>-1</stp>
        <stp>all</stp>
        <stp/>
        <stp/>
        <stp/>
        <stp>T</stp>
        <tr r="N9" s="1"/>
      </tp>
      <tp>
        <v>13.5497912896</v>
        <stp/>
        <stp>StudyData</stp>
        <stp>S.GOOGL</stp>
        <stp>StdDev</stp>
        <stp>InputChoice=Close,Period1=21</stp>
        <stp>STDDEV</stp>
        <stp>D</stp>
        <stp/>
        <stp>all</stp>
        <stp/>
        <stp/>
        <stp/>
        <stp>T</stp>
        <tr r="Q215" s="1"/>
      </tp>
      <tp>
        <v>152.37</v>
        <stp/>
        <stp>ContractData</stp>
        <stp>S.FTNT</stp>
        <stp>LastTrade</stp>
        <stp/>
        <stp>T</stp>
        <tr r="C200" s="1"/>
      </tp>
      <tp>
        <v>323.79000000000002</v>
        <stp/>
        <stp>ContractData</stp>
        <stp>S.PANW</stp>
        <stp>LastTrade</stp>
        <stp/>
        <stp>T</stp>
        <tr r="C357" s="1"/>
      </tp>
      <tp>
        <v>326.24</v>
        <stp/>
        <stp>ContractData</stp>
        <stp>S.CDNS</stp>
        <stp>LastTrade</stp>
        <stp/>
        <stp>T</stp>
        <tr r="C85" s="1"/>
      </tp>
      <tp>
        <v>1.0600000000000023</v>
        <stp/>
        <stp>ContractData</stp>
        <stp>S.CCL</stp>
        <stp>NetLastTrade</stp>
        <stp/>
        <stp>T</stp>
        <tr r="D84" s="1"/>
      </tp>
      <tp>
        <v>0.32999999999999829</v>
        <stp/>
        <stp>ContractData</stp>
        <stp>S.CCI</stp>
        <stp>NetLastTrade</stp>
        <stp/>
        <stp>T</stp>
        <tr r="D83" s="1"/>
      </tp>
      <tp>
        <v>2.0499999999999829</v>
        <stp/>
        <stp>ContractData</stp>
        <stp>S.CAH</stp>
        <stp>NetLastTrade</stp>
        <stp/>
        <stp>T</stp>
        <tr r="D76" s="1"/>
      </tp>
      <tp>
        <v>-5.8099999999999454</v>
        <stp/>
        <stp>ContractData</stp>
        <stp>S.CAT</stp>
        <stp>NetLastTrade</stp>
        <stp/>
        <stp>T</stp>
        <tr r="D79" s="1"/>
      </tp>
      <tp>
        <v>7.9999999999998295E-2</v>
        <stp/>
        <stp>ContractData</stp>
        <stp>S.CFG</stp>
        <stp>NetLastTrade</stp>
        <stp/>
        <stp>T</stp>
        <tr r="D89" s="1"/>
      </tp>
      <tp>
        <v>-1.25</v>
        <stp/>
        <stp>ContractData</stp>
        <stp>S.CEG</stp>
        <stp>NetLastTrade</stp>
        <stp/>
        <stp>T</stp>
        <tr r="D87" s="1"/>
      </tp>
      <tp>
        <v>3.6399999999999864</v>
        <stp/>
        <stp>ContractData</stp>
        <stp>S.CDW</stp>
        <stp>NetLastTrade</stp>
        <stp/>
        <stp>T</stp>
        <tr r="D86" s="1"/>
      </tp>
      <tp>
        <v>100.84</v>
        <stp/>
        <stp>ContractData</stp>
        <stp>S.VTR</stp>
        <stp>High</stp>
        <stp/>
        <stp>T</stp>
        <tr r="G477" s="1"/>
      </tp>
      <tp>
        <v>1.4500000000000028</v>
        <stp/>
        <stp>ContractData</stp>
        <stp>S.CHD</stp>
        <stp>NetLastTrade</stp>
        <stp/>
        <stp>T</stp>
        <tr r="D90" s="1"/>
      </tp>
      <tp>
        <v>7.9999999999998295E-2</v>
        <stp/>
        <stp>ContractData</stp>
        <stp>S.COO</stp>
        <stp>NetLastTrade</stp>
        <stp/>
        <stp>T</stp>
        <tr r="D108" s="1"/>
      </tp>
      <tp>
        <v>2.8799999999999955</v>
        <stp/>
        <stp>ContractData</stp>
        <stp>S.COF</stp>
        <stp>NetLastTrade</stp>
        <stp/>
        <stp>T</stp>
        <tr r="D105" s="1"/>
      </tp>
      <tp>
        <v>4.8299999999999841</v>
        <stp/>
        <stp>ContractData</stp>
        <stp>S.COR</stp>
        <stp>NetLastTrade</stp>
        <stp/>
        <stp>T</stp>
        <tr r="D110" s="1"/>
      </tp>
      <tp>
        <v>6.0000000000002274E-2</v>
        <stp/>
        <stp>ContractData</stp>
        <stp>S.COP</stp>
        <stp>NetLastTrade</stp>
        <stp/>
        <stp>T</stp>
        <tr r="D109" s="1"/>
      </tp>
      <tp>
        <v>-0.32999999999999829</v>
        <stp/>
        <stp>ContractData</stp>
        <stp>S.CNC</stp>
        <stp>NetLastTrade</stp>
        <stp/>
        <stp>T</stp>
        <tr r="D103" s="1"/>
      </tp>
      <tp>
        <v>0.32999999999999829</v>
        <stp/>
        <stp>ContractData</stp>
        <stp>S.CNP</stp>
        <stp>NetLastTrade</stp>
        <stp/>
        <stp>T</stp>
        <tr r="D104" s="1"/>
      </tp>
      <tp>
        <v>-0.37999999999999545</v>
        <stp/>
        <stp>ContractData</stp>
        <stp>S.CMI</stp>
        <stp>NetLastTrade</stp>
        <stp/>
        <stp>T</stp>
        <tr r="D101" s="1"/>
      </tp>
      <tp>
        <v>-0.21999999999999886</v>
        <stp/>
        <stp>ContractData</stp>
        <stp>S.CMG</stp>
        <stp>NetLastTrade</stp>
        <stp/>
        <stp>T</stp>
        <tr r="D100" s="1"/>
      </tp>
      <tp>
        <v>0.99000000000000909</v>
        <stp/>
        <stp>ContractData</stp>
        <stp>S.CME</stp>
        <stp>NetLastTrade</stp>
        <stp/>
        <stp>T</stp>
        <tr r="D99" s="1"/>
      </tp>
      <tp>
        <v>169.76</v>
        <stp/>
        <stp>ContractData</stp>
        <stp>S.VST</stp>
        <stp>High</stp>
        <stp/>
        <stp>T</stp>
        <tr r="G476" s="1"/>
      </tp>
      <tp>
        <v>0.54999999999999716</v>
        <stp/>
        <stp>ContractData</stp>
        <stp>S.CMS</stp>
        <stp>NetLastTrade</stp>
        <stp/>
        <stp>T</stp>
        <tr r="D102" s="1"/>
      </tp>
      <tp>
        <v>1.75</v>
        <stp/>
        <stp>ContractData</stp>
        <stp>S.CLX</stp>
        <stp>NetLastTrade</stp>
        <stp/>
        <stp>T</stp>
        <tr r="D97" s="1"/>
      </tp>
      <tp>
        <v>302.49</v>
        <stp/>
        <stp>ContractData</stp>
        <stp>S.VRT</stp>
        <stp>High</stp>
        <stp/>
        <stp>T</stp>
        <tr r="G474" s="1"/>
      </tp>
      <tp>
        <v>280.78000000000003</v>
        <stp/>
        <stp>ContractData</stp>
        <stp>S.VMC</stp>
        <stp>High</stp>
        <stp/>
        <stp>T</stp>
        <tr r="G471" s="1"/>
      </tp>
      <tp>
        <v>0.42000000000000171</v>
        <stp/>
        <stp>ContractData</stp>
        <stp>S.CSX</stp>
        <stp>NetLastTrade</stp>
        <stp/>
        <stp>T</stp>
        <tr r="D121" s="1"/>
      </tp>
      <tp>
        <v>6.7299999999999898</v>
        <stp/>
        <stp>ContractData</stp>
        <stp>S.CRM</stp>
        <stp>NetLastTrade</stp>
        <stp/>
        <stp>T</stp>
        <tr r="D117" s="1"/>
      </tp>
      <tp>
        <v>-2.7099999999999795</v>
        <stp/>
        <stp>ContractData</stp>
        <stp>S.CRL</stp>
        <stp>NetLastTrade</stp>
        <stp/>
        <stp>T</stp>
        <tr r="D116" s="1"/>
      </tp>
      <tp>
        <v>309.01</v>
        <stp/>
        <stp>ContractData</stp>
        <stp>S.VLO</stp>
        <stp>High</stp>
        <stp/>
        <stp>T</stp>
        <tr r="G469" s="1"/>
      </tp>
      <tp>
        <v>1.8500000000000085</v>
        <stp/>
        <stp>ContractData</stp>
        <stp>S.CRH</stp>
        <stp>NetLastTrade</stp>
        <stp/>
        <stp>T</stp>
        <tr r="D115" s="1"/>
      </tp>
      <tp>
        <v>0.89000000000000057</v>
        <stp/>
        <stp>ContractData</stp>
        <stp>S.CPT</stp>
        <stp>NetLastTrade</stp>
        <stp/>
        <stp>T</stp>
        <tr r="D114" s="1"/>
      </tp>
      <tp>
        <v>0.36999999999997613</v>
        <stp/>
        <stp>ContractData</stp>
        <stp>S.CVX</stp>
        <stp>NetLastTrade</stp>
        <stp/>
        <stp>T</stp>
        <tr r="D127" s="1"/>
      </tp>
      <tp>
        <v>0.85000000000000853</v>
        <stp/>
        <stp>ContractData</stp>
        <stp>S.CVS</stp>
        <stp>NetLastTrade</stp>
        <stp/>
        <stp>T</stp>
        <tr r="D126" s="1"/>
      </tp>
      <tp>
        <v>40803073.994865999</v>
        <stp/>
        <stp>ContractData</stp>
        <stp>S.MU</stp>
        <stp>T_CVol</stp>
        <stp/>
        <stp>T</stp>
        <tr r="M327" s="1"/>
      </tp>
      <tp>
        <v>-19.009999999999991</v>
        <stp/>
        <stp>ContractData</stp>
        <stp>S.CHRW</stp>
        <stp>NetLastTrade</stp>
        <stp/>
        <stp>T</stp>
        <tr r="D91" s="1"/>
      </tp>
      <tp>
        <v>-3.1899999999999977</v>
        <stp/>
        <stp>ContractData</stp>
        <stp>S.CHTR</stp>
        <stp>NetLastTrade</stp>
        <stp/>
        <stp>T</stp>
        <tr r="D92" s="1"/>
      </tp>
      <tp>
        <v>166.97</v>
        <stp/>
        <stp>ContractData</stp>
        <stp>S.QCOM</stp>
        <stp>LastTrade</stp>
        <stp/>
        <stp>T</stp>
        <tr r="C387" s="1"/>
      </tp>
      <tp>
        <v>3265071.50150376</v>
        <stp/>
        <stp>StudyData</stp>
        <stp>S.AMCR</stp>
        <stp>MA</stp>
        <stp>InputChoice=Vol,MAType=Sim,Period=21</stp>
        <stp>MA</stp>
        <stp>D</stp>
        <stp>-1</stp>
        <stp>all</stp>
        <stp/>
        <stp/>
        <stp/>
        <stp>T</stp>
        <tr r="N27" s="1"/>
      </tp>
      <tp>
        <v>502.34000000000003</v>
        <stp/>
        <stp>ContractData</stp>
        <stp>S.AXON</stp>
        <stp>LastTrade</stp>
        <stp/>
        <stp>T</stp>
        <tr r="C50" s="1"/>
      </tp>
      <tp>
        <v>12475799.30569567</v>
        <stp/>
        <stp>StudyData</stp>
        <stp>S.LRCX</stp>
        <stp>MA</stp>
        <stp>InputChoice=Vol,MAType=Sim,Period=21</stp>
        <stp>MA</stp>
        <stp>D</stp>
        <stp>-1</stp>
        <stp>all</stp>
        <stp/>
        <stp/>
        <stp/>
        <stp>T</stp>
        <tr r="N290" s="1"/>
      </tp>
      <tp>
        <v>285.07</v>
        <stp/>
        <stp>ContractData</stp>
        <stp>S.CBOE</stp>
        <stp>LastTrade</stp>
        <stp/>
        <stp>T</stp>
        <tr r="C81" s="1"/>
      </tp>
      <tp>
        <v>1722960.059859334</v>
        <stp/>
        <stp>StudyData</stp>
        <stp>S.INCY</stp>
        <stp>MA</stp>
        <stp>InputChoice=Vol,MAType=Sim,Period=21</stp>
        <stp>MA</stp>
        <stp>D</stp>
        <stp>-1</stp>
        <stp>all</stp>
        <stp/>
        <stp/>
        <stp/>
        <stp>T</stp>
        <tr r="N247" s="1"/>
      </tp>
      <tp>
        <v>94.91</v>
        <stp/>
        <stp>ContractData</stp>
        <stp>S.HOOD</stp>
        <stp>LastTrade</stp>
        <stp/>
        <stp>T</stp>
        <tr r="C231" s="1"/>
      </tp>
      <tp>
        <v>246.86</v>
        <stp/>
        <stp>ContractData</stp>
        <stp>S.DDOG</stp>
        <stp>LastTrade</stp>
        <stp/>
        <stp>T</stp>
        <tr r="C132" s="1"/>
      </tp>
      <tp>
        <v>319.09000000000003</v>
        <stp/>
        <stp>ContractData</stp>
        <stp>S.GOOG</stp>
        <stp>LastTrade</stp>
        <stp/>
        <stp>T</stp>
        <tr r="C214" s="1"/>
      </tp>
      <tp>
        <v>8175885.4892076198</v>
        <stp/>
        <stp>StudyData</stp>
        <stp>S.TECH</stp>
        <stp>MA</stp>
        <stp>InputChoice=Vol,MAType=Sim,Period=21</stp>
        <stp>MA</stp>
        <stp>D</stp>
        <stp>-1</stp>
        <stp>all</stp>
        <stp/>
        <stp/>
        <stp/>
        <stp>T</stp>
        <tr r="N432" s="1"/>
      </tp>
      <tp>
        <v>830051.49119461898</v>
        <stp/>
        <stp>StudyData</stp>
        <stp>S.MSCI</stp>
        <stp>MA</stp>
        <stp>InputChoice=Vol,MAType=Sim,Period=21</stp>
        <stp>MA</stp>
        <stp>D</stp>
        <stp>-1</stp>
        <stp>all</stp>
        <stp/>
        <stp/>
        <stp/>
        <stp>T</stp>
        <tr r="N322" s="1"/>
      </tp>
      <tp>
        <v>48555531.3256182</v>
        <stp/>
        <stp>StudyData</stp>
        <stp>S.SMCI</stp>
        <stp>MA</stp>
        <stp>InputChoice=Vol,MAType=Sim,Period=21</stp>
        <stp>MA</stp>
        <stp>D</stp>
        <stp>-1</stp>
        <stp>all</stp>
        <stp/>
        <stp/>
        <stp/>
        <stp>T</stp>
        <tr r="N408" s="1"/>
      </tp>
      <tp>
        <v>9787832.8205214795</v>
        <stp/>
        <stp>StudyData</stp>
        <stp>S.VICI</stp>
        <stp>MA</stp>
        <stp>InputChoice=Vol,MAType=Sim,Period=21</stp>
        <stp>MA</stp>
        <stp>D</stp>
        <stp>-1</stp>
        <stp>all</stp>
        <stp/>
        <stp/>
        <stp/>
        <stp>T</stp>
        <tr r="N468" s="1"/>
      </tp>
      <tp>
        <v>116.5</v>
        <stp/>
        <stp>ContractData</stp>
        <stp>S.TROW</stp>
        <stp>LastTrade</stp>
        <stp/>
        <stp>T</stp>
        <tr r="C445" s="1"/>
      </tp>
      <tp>
        <v>2285927.0086261001</v>
        <stp/>
        <stp>StudyData</stp>
        <stp>S.DECK</stp>
        <stp>MA</stp>
        <stp>InputChoice=Vol,MAType=Sim,Period=21</stp>
        <stp>MA</stp>
        <stp>D</stp>
        <stp>-1</stp>
        <stp>all</stp>
        <stp/>
        <stp/>
        <stp/>
        <stp>T</stp>
        <tr r="N134" s="1"/>
      </tp>
      <tp>
        <v>39280933.381633103</v>
        <stp/>
        <stp>StudyData</stp>
        <stp>S.ORCL</stp>
        <stp>MA</stp>
        <stp>InputChoice=Vol,MAType=Sim,Period=21</stp>
        <stp>MA</stp>
        <stp>D</stp>
        <stp>-1</stp>
        <stp>all</stp>
        <stp/>
        <stp/>
        <stp/>
        <stp>T</stp>
        <tr r="N353" s="1"/>
      </tp>
      <tp>
        <v>4402590.0624460503</v>
        <stp/>
        <stp>StudyData</stp>
        <stp>S.DXCM</stp>
        <stp>MA</stp>
        <stp>InputChoice=Vol,MAType=Sim,Period=21</stp>
        <stp>MA</stp>
        <stp>D</stp>
        <stp>-1</stp>
        <stp>all</stp>
        <stp/>
        <stp/>
        <stp/>
        <stp>T</stp>
        <tr r="N152" s="1"/>
      </tp>
      <tp>
        <v>112.14</v>
        <stp/>
        <stp>ContractData</stp>
        <stp>S.LDOS</stp>
        <stp>LastTrade</stp>
        <stp/>
        <stp>T</stp>
        <tr r="C279" s="1"/>
      </tp>
      <tp>
        <v>23601582.748056699</v>
        <stp/>
        <stp>StudyData</stp>
        <stp>S.CSCO</stp>
        <stp>MA</stp>
        <stp>InputChoice=Vol,MAType=Sim,Period=21</stp>
        <stp>MA</stp>
        <stp>D</stp>
        <stp>-1</stp>
        <stp>all</stp>
        <stp/>
        <stp/>
        <stp/>
        <stp>T</stp>
        <tr r="N119" s="1"/>
      </tp>
      <tp>
        <v>238110.485092143</v>
        <stp/>
        <stp>StudyData</stp>
        <stp>S.FICO</stp>
        <stp>MA</stp>
        <stp>InputChoice=Vol,MAType=Sim,Period=21</stp>
        <stp>MA</stp>
        <stp>D</stp>
        <stp>-1</stp>
        <stp>all</stp>
        <stp/>
        <stp/>
        <stp/>
        <stp>T</stp>
        <tr r="N190" s="1"/>
      </tp>
      <tp>
        <v>11439020.92856467</v>
        <stp/>
        <stp>StudyData</stp>
        <stp>S.TSCO</stp>
        <stp>MA</stp>
        <stp>InputChoice=Vol,MAType=Sim,Period=21</stp>
        <stp>MA</stp>
        <stp>D</stp>
        <stp>-1</stp>
        <stp>all</stp>
        <stp/>
        <stp/>
        <stp/>
        <stp>T</stp>
        <tr r="N447" s="1"/>
      </tp>
      <tp>
        <v>80.2</v>
        <stp/>
        <stp>ContractData</stp>
        <stp>S.PEG</stp>
        <stp>Open</stp>
        <stp/>
        <stp>T</stp>
        <tr r="F361" s="1"/>
      </tp>
      <tp>
        <v>1</v>
        <stp/>
        <stp>ContractData</stp>
        <stp>S.BBY</stp>
        <stp>NetLastTrade</stp>
        <stp/>
        <stp>T</stp>
        <tr r="D57" s="1"/>
      </tp>
      <tp>
        <v>135.53</v>
        <stp/>
        <stp>ContractData</stp>
        <stp>S.PEP</stp>
        <stp>Open</stp>
        <stp/>
        <stp>T</stp>
        <tr r="F362" s="1"/>
      </tp>
      <tp>
        <v>107.56</v>
        <stp/>
        <stp>ContractData</stp>
        <stp>S.PFG</stp>
        <stp>Open</stp>
        <stp/>
        <stp>T</stp>
        <tr r="F364" s="1"/>
      </tp>
      <tp>
        <v>24.62</v>
        <stp/>
        <stp>ContractData</stp>
        <stp>S.PFE</stp>
        <stp>Open</stp>
        <stp/>
        <stp>T</stp>
        <tr r="F363" s="1"/>
      </tp>
      <tp>
        <v>0.77000000000000313</v>
        <stp/>
        <stp>ContractData</stp>
        <stp>S.BAC</stp>
        <stp>NetLastTrade</stp>
        <stp/>
        <stp>T</stp>
        <tr r="D54" s="1"/>
      </tp>
      <tp>
        <v>0.73000000000000043</v>
        <stp/>
        <stp>ContractData</stp>
        <stp>S.BAX</stp>
        <stp>NetLastTrade</stp>
        <stp/>
        <stp>T</stp>
        <tr r="D56" s="1"/>
      </tp>
      <tp>
        <v>210.62</v>
        <stp/>
        <stp>ContractData</stp>
        <stp>S.PGR</stp>
        <stp>Open</stp>
        <stp/>
        <stp>T</stp>
        <tr r="F366" s="1"/>
      </tp>
      <tp>
        <v>0.38000000000000256</v>
        <stp/>
        <stp>ContractData</stp>
        <stp>S.BFB</stp>
        <stp>NetLastTrade</stp>
        <stp/>
        <stp>T</stp>
        <tr r="D60" s="1"/>
      </tp>
      <tp>
        <v>0.20000000000000284</v>
        <stp/>
        <stp>ContractData</stp>
        <stp>S.BEN</stp>
        <stp>NetLastTrade</stp>
        <stp/>
        <stp>T</stp>
        <tr r="D59" s="1"/>
      </tp>
      <tp>
        <v>17.66</v>
        <stp/>
        <stp>ContractData</stp>
        <stp>S.PCG</stp>
        <stp>Open</stp>
        <stp/>
        <stp>T</stp>
        <tr r="F360" s="1"/>
      </tp>
      <tp>
        <v>3.3900000000000148</v>
        <stp/>
        <stp>ContractData</stp>
        <stp>S.BDX</stp>
        <stp>NetLastTrade</stp>
        <stp/>
        <stp>T</stp>
        <tr r="D58" s="1"/>
      </tp>
      <tp>
        <v>145.1</v>
        <stp/>
        <stp>ContractData</stp>
        <stp>S.PLD</stp>
        <stp>Open</stp>
        <stp/>
        <stp>T</stp>
        <tr r="F370" s="1"/>
      </tp>
      <tp>
        <v>1.1599999999999966</v>
        <stp/>
        <stp>ContractData</stp>
        <stp>S.BKR</stp>
        <stp>NetLastTrade</stp>
        <stp/>
        <stp>T</stp>
        <tr r="D64" s="1"/>
      </tp>
      <tp>
        <v>295.53000000000003</v>
        <stp/>
        <stp>ContractData</stp>
        <stp>S.WTW</stp>
        <stp>High</stp>
        <stp/>
        <stp>T</stp>
        <tr r="G494" s="1"/>
      </tp>
      <tp>
        <v>249.5</v>
        <stp/>
        <stp>ContractData</stp>
        <stp>S.PNC</stp>
        <stp>Open</stp>
        <stp/>
        <stp>T</stp>
        <tr r="F373" s="1"/>
      </tp>
      <tp>
        <v>105.84</v>
        <stp/>
        <stp>ContractData</stp>
        <stp>S.PNW</stp>
        <stp>Open</stp>
        <stp/>
        <stp>T</stp>
        <tr r="F375" s="1"/>
      </tp>
      <tp>
        <v>61.83</v>
        <stp/>
        <stp>ContractData</stp>
        <stp>S.PNR</stp>
        <stp>Open</stp>
        <stp/>
        <stp>T</stp>
        <tr r="F374" s="1"/>
      </tp>
      <tp>
        <v>126.14</v>
        <stp/>
        <stp>ContractData</stp>
        <stp>S.PHM</stp>
        <stp>Open</stp>
        <stp/>
        <stp>T</stp>
        <tr r="F368" s="1"/>
      </tp>
      <tp>
        <v>-1.2000000000000171</v>
        <stp/>
        <stp>ContractData</stp>
        <stp>S.BNY</stp>
        <stp>NetLastTrade</stp>
        <stp/>
        <stp>T</stp>
        <tr r="D68" s="1"/>
      </tp>
      <tp>
        <v>228</v>
        <stp/>
        <stp>ContractData</stp>
        <stp>S.WSM</stp>
        <stp>High</stp>
        <stp/>
        <stp>T</stp>
        <tr r="G492" s="1"/>
      </tp>
      <tp>
        <v>0.5800000000000054</v>
        <stp/>
        <stp>ContractData</stp>
        <stp>S.BMY</stp>
        <stp>NetLastTrade</stp>
        <stp/>
        <stp>T</stp>
        <tr r="D67" s="1"/>
      </tp>
      <tp>
        <v>351.79</v>
        <stp/>
        <stp>ContractData</stp>
        <stp>S.WST</stp>
        <stp>High</stp>
        <stp/>
        <stp>T</stp>
        <tr r="G493" s="1"/>
      </tp>
      <tp>
        <v>18.509999999999991</v>
        <stp/>
        <stp>ContractData</stp>
        <stp>S.BLK</stp>
        <stp>NetLastTrade</stp>
        <stp/>
        <stp>T</stp>
        <tr r="D66" s="1"/>
      </tp>
      <tp>
        <v>233.77</v>
        <stp/>
        <stp>ContractData</stp>
        <stp>S.PKG</stp>
        <stp>Open</stp>
        <stp/>
        <stp>T</stp>
        <tr r="F369" s="1"/>
      </tp>
      <tp>
        <v>75.69</v>
        <stp/>
        <stp>ContractData</stp>
        <stp>S.WRB</stp>
        <stp>High</stp>
        <stp/>
        <stp>T</stp>
        <tr r="G491" s="1"/>
      </tp>
      <tp>
        <v>115.18</v>
        <stp/>
        <stp>ContractData</stp>
        <stp>S.PTC</stp>
        <stp>Open</stp>
        <stp/>
        <stp>T</stp>
        <tr r="F383" s="1"/>
      </tp>
      <tp>
        <v>76.42</v>
        <stp/>
        <stp>ContractData</stp>
        <stp>S.WMB</stp>
        <stp>High</stp>
        <stp/>
        <stp>T</stp>
        <tr r="G489" s="1"/>
      </tp>
      <tp>
        <v>0.67000000000000171</v>
        <stp/>
        <stp>ContractData</stp>
        <stp>S.BSX</stp>
        <stp>NetLastTrade</stp>
        <stp/>
        <stp>T</stp>
        <tr r="D72" s="1"/>
      </tp>
      <tp>
        <v>109.60000000000001</v>
        <stp/>
        <stp>ContractData</stp>
        <stp>S.WMT</stp>
        <stp>High</stp>
        <stp/>
        <stp>T</stp>
        <tr r="G490" s="1"/>
      </tp>
      <tp>
        <v>1.9200000000000017</v>
        <stp/>
        <stp>ContractData</stp>
        <stp>S.BRO</stp>
        <stp>NetLastTrade</stp>
        <stp/>
        <stp>T</stp>
        <tr r="D71" s="1"/>
      </tp>
      <tp>
        <v>650.39</v>
        <stp/>
        <stp>ContractData</stp>
        <stp>S.PWR</stp>
        <stp>Open</stp>
        <stp/>
        <stp>T</stp>
        <tr r="F384" s="1"/>
      </tp>
      <tp>
        <v>36.410000000000004</v>
        <stp/>
        <stp>ContractData</stp>
        <stp>S.PPL</stp>
        <stp>Open</stp>
        <stp/>
        <stp>T</stp>
        <tr r="F378" s="1"/>
      </tp>
      <tp>
        <v>113.69</v>
        <stp/>
        <stp>ContractData</stp>
        <stp>S.PPG</stp>
        <stp>Open</stp>
        <stp/>
        <stp>T</stp>
        <tr r="F377" s="1"/>
      </tp>
      <tp>
        <v>117.35000000000001</v>
        <stp/>
        <stp>ContractData</stp>
        <stp>S.PRU</stp>
        <stp>Open</stp>
        <stp/>
        <stp>T</stp>
        <tr r="F379" s="1"/>
      </tp>
      <tp>
        <v>317.20999999999998</v>
        <stp/>
        <stp>ContractData</stp>
        <stp>S.PSA</stp>
        <stp>Open</stp>
        <stp/>
        <stp>T</stp>
        <tr r="F380" s="1"/>
      </tp>
      <tp>
        <v>206.21</v>
        <stp/>
        <stp>ContractData</stp>
        <stp>S.PSX</stp>
        <stp>Open</stp>
        <stp/>
        <stp>T</stp>
        <tr r="F382" s="1"/>
      </tp>
      <tp>
        <v>116.45</v>
        <stp/>
        <stp>ContractData</stp>
        <stp>S.WEC</stp>
        <stp>High</stp>
        <stp/>
        <stp>T</stp>
        <tr r="G485" s="1"/>
      </tp>
      <tp>
        <v>552</v>
        <stp/>
        <stp>ContractData</stp>
        <stp>S.WDC</stp>
        <stp>High</stp>
        <stp/>
        <stp>T</stp>
        <tr r="G484" s="1"/>
      </tp>
      <tp>
        <v>86.95</v>
        <stp/>
        <stp>ContractData</stp>
        <stp>S.WFC</stp>
        <stp>High</stp>
        <stp/>
        <stp>T</stp>
        <tr r="G487" s="1"/>
      </tp>
      <tp>
        <v>1.269999999999996</v>
        <stp/>
        <stp>ContractData</stp>
        <stp>S.BXP</stp>
        <stp>NetLastTrade</stp>
        <stp/>
        <stp>T</stp>
        <tr r="D74" s="1"/>
      </tp>
      <tp>
        <v>302.95999999999998</v>
        <stp/>
        <stp>ContractData</stp>
        <stp>S.WAB</stp>
        <stp>High</stp>
        <stp/>
        <stp>T</stp>
        <tr r="G480" s="1"/>
      </tp>
      <tp>
        <v>384.23</v>
        <stp/>
        <stp>ContractData</stp>
        <stp>S.WAT</stp>
        <stp>High</stp>
        <stp/>
        <stp>T</stp>
        <tr r="G481" s="1"/>
      </tp>
      <tp>
        <v>26.580000000000002</v>
        <stp/>
        <stp>ContractData</stp>
        <stp>S.WBD</stp>
        <stp>High</stp>
        <stp/>
        <stp>T</stp>
        <tr r="G482" s="1"/>
      </tp>
      <tp>
        <v>1085240.1325910001</v>
        <stp/>
        <stp>ContractData</stp>
        <stp>S.IT</stp>
        <stp>T_CVol</stp>
        <stp/>
        <stp>T</stp>
        <tr r="M256" s="1"/>
      </tp>
      <tp>
        <v>840282.74619099998</v>
        <stp/>
        <stp>ContractData</stp>
        <stp>S.TT</stp>
        <stp>T_CVol</stp>
        <stp/>
        <stp>T</stp>
        <tr r="M450" s="1"/>
      </tp>
      <tp>
        <v>-2.8700000000000045</v>
        <stp/>
        <stp>ContractData</stp>
        <stp>S.COIN</stp>
        <stp>NetLastTrade</stp>
        <stp/>
        <stp>T</stp>
        <tr r="D107" s="1"/>
      </tp>
      <tp>
        <v>-30.830000000000041</v>
        <stp/>
        <stp>ContractData</stp>
        <stp>S.COHR</stp>
        <stp>NetLastTrade</stp>
        <stp/>
        <stp>T</stp>
        <tr r="D106" s="1"/>
      </tp>
      <tp>
        <v>0.77000000000001023</v>
        <stp/>
        <stp>ContractData</stp>
        <stp>S.SOLV</stp>
        <stp>NetLastTrade</stp>
        <stp/>
        <stp>T</stp>
        <tr r="D413" s="1"/>
      </tp>
      <tp>
        <v>0.75</v>
        <stp/>
        <stp>ContractData</stp>
        <stp>S.GOOG</stp>
        <stp>NetLastTrade</stp>
        <stp/>
        <stp>T</stp>
        <tr r="D214" s="1"/>
      </tp>
      <tp>
        <v>-6.6700000000000017</v>
        <stp/>
        <stp>ContractData</stp>
        <stp>S.HOOD</stp>
        <stp>NetLastTrade</stp>
        <stp/>
        <stp>T</stp>
        <tr r="D231" s="1"/>
      </tp>
      <tp>
        <v>8.1999999999999886</v>
        <stp/>
        <stp>ContractData</stp>
        <stp>S.HONA</stp>
        <stp>NetLastTrade</stp>
        <stp/>
        <stp>T</stp>
        <tr r="D230" s="1"/>
      </tp>
      <tp>
        <v>4.8799999999999955</v>
        <stp/>
        <stp>ContractData</stp>
        <stp>S.PODD</stp>
        <stp>NetLastTrade</stp>
        <stp/>
        <stp>T</stp>
        <tr r="D376" s="1"/>
      </tp>
      <tp>
        <v>0.21999999999999886</v>
        <stp/>
        <stp>ContractData</stp>
        <stp>S.FOXA</stp>
        <stp>NetLastTrade</stp>
        <stp/>
        <stp>T</stp>
        <tr r="D197" s="1"/>
      </tp>
      <tp>
        <v>8.9699999999999136</v>
        <stp/>
        <stp>ContractData</stp>
        <stp>S.COST</stp>
        <stp>NetLastTrade</stp>
        <stp/>
        <stp>T</stp>
        <tr r="D111" s="1"/>
      </tp>
      <tp>
        <v>6.5</v>
        <stp/>
        <stp>ContractData</stp>
        <stp>S.ROST</stp>
        <stp>NetLastTrade</stp>
        <stp/>
        <stp>T</stp>
        <tr r="D398" s="1"/>
      </tp>
      <tp>
        <v>2252516.6497304798</v>
        <stp/>
        <stp>StudyData</stp>
        <stp>S.BLDR</stp>
        <stp>MA</stp>
        <stp>InputChoice=Vol,MAType=Sim,Period=21</stp>
        <stp>MA</stp>
        <stp>D</stp>
        <stp>-1</stp>
        <stp>all</stp>
        <stp/>
        <stp/>
        <stp/>
        <stp>T</stp>
        <tr r="N65" s="1"/>
      </tp>
      <tp>
        <v>87.88</v>
        <stp/>
        <stp>ContractData</stp>
        <stp>S.ECHO</stp>
        <stp>LastTrade</stp>
        <stp/>
        <stp>T</stp>
        <tr r="C155" s="1"/>
      </tp>
      <tp>
        <v>1890157.5943461901</v>
        <stp/>
        <stp>StudyData</stp>
        <stp>S.GDDY</stp>
        <stp>MA</stp>
        <stp>InputChoice=Vol,MAType=Sim,Period=21</stp>
        <stp>MA</stp>
        <stp>D</stp>
        <stp>-1</stp>
        <stp>all</stp>
        <stp/>
        <stp/>
        <stp/>
        <stp>T</stp>
        <tr r="N203" s="1"/>
      </tp>
      <tp>
        <v>60.58</v>
        <stp/>
        <stp>ContractData</stp>
        <stp>S.GEHC</stp>
        <stp>LastTrade</stp>
        <stp/>
        <stp>T</stp>
        <tr r="C205" s="1"/>
      </tp>
      <tp>
        <v>134742426.15106991</v>
        <stp/>
        <stp>StudyData</stp>
        <stp>S.NVDA</stp>
        <stp>MA</stp>
        <stp>InputChoice=Vol,MAType=Sim,Period=21</stp>
        <stp>MA</stp>
        <stp>D</stp>
        <stp>-1</stp>
        <stp>all</stp>
        <stp/>
        <stp/>
        <stp/>
        <stp>T</stp>
        <tr r="N343" s="1"/>
      </tp>
      <tp>
        <v>1431275.061615953</v>
        <stp/>
        <stp>StudyData</stp>
        <stp>S.PODD</stp>
        <stp>MA</stp>
        <stp>InputChoice=Vol,MAType=Sim,Period=21</stp>
        <stp>MA</stp>
        <stp>D</stp>
        <stp>-1</stp>
        <stp>all</stp>
        <stp/>
        <stp/>
        <stp/>
        <stp>T</stp>
        <tr r="N376" s="1"/>
      </tp>
      <tp>
        <v>150.58000000000001</v>
        <stp/>
        <stp>ContractData</stp>
        <stp>S.JKHY</stp>
        <stp>LastTrade</stp>
        <stp/>
        <stp>T</stp>
        <tr r="C263" s="1"/>
      </tp>
      <tp>
        <v>288.3</v>
        <stp/>
        <stp>ContractData</stp>
        <stp>S.JBHT</stp>
        <stp>LastTrade</stp>
        <stp/>
        <stp>T</stp>
        <tr r="C260" s="1"/>
      </tp>
      <tp>
        <v>101.97</v>
        <stp/>
        <stp>ContractData</stp>
        <stp>S.SCHW</stp>
        <stp>LastTrade</stp>
        <stp/>
        <stp>T</stp>
        <tr r="C404" s="1"/>
      </tp>
      <tp>
        <v>13504337.967573389</v>
        <stp/>
        <stp>StudyData</stp>
        <stp>S.SNDK</stp>
        <stp>MA</stp>
        <stp>InputChoice=Vol,MAType=Sim,Period=21</stp>
        <stp>MA</stp>
        <stp>D</stp>
        <stp>-1</stp>
        <stp>all</stp>
        <stp/>
        <stp/>
        <stp/>
        <stp>T</stp>
        <tr r="N410" s="1"/>
      </tp>
      <tp>
        <v>78.86</v>
        <stp/>
        <stp>ContractData</stp>
        <stp>S.MCHP</stp>
        <stp>LastTrade</stp>
        <stp/>
        <stp>T</stp>
        <tr r="C301" s="1"/>
      </tp>
      <tp>
        <v>282.39</v>
        <stp/>
        <stp>ContractData</stp>
        <stp>S.COHR</stp>
        <stp>LastTrade</stp>
        <stp/>
        <stp>T</stp>
        <tr r="C106" s="1"/>
      </tp>
      <tp>
        <v>5.6100000000000136</v>
        <stp/>
        <stp>ContractData</stp>
        <stp>S.ECL</stp>
        <stp>NetLastTrade</stp>
        <stp/>
        <stp>T</stp>
        <tr r="D156" s="1"/>
      </tp>
      <tp>
        <v>538.5</v>
        <stp/>
        <stp>ContractData</stp>
        <stp>S.WDC</stp>
        <stp>Open</stp>
        <stp/>
        <stp>T</stp>
        <tr r="F484" s="1"/>
      </tp>
      <tp>
        <v>115.48</v>
        <stp/>
        <stp>ContractData</stp>
        <stp>S.WEC</stp>
        <stp>Open</stp>
        <stp/>
        <stp>T</stp>
        <tr r="F485" s="1"/>
      </tp>
      <tp>
        <v>85.95</v>
        <stp/>
        <stp>ContractData</stp>
        <stp>S.WFC</stp>
        <stp>Open</stp>
        <stp/>
        <stp>T</stp>
        <tr r="F487" s="1"/>
      </tp>
      <tp>
        <v>298.78000000000003</v>
        <stp/>
        <stp>ContractData</stp>
        <stp>S.WAB</stp>
        <stp>Open</stp>
        <stp/>
        <stp>T</stp>
        <tr r="F480" s="1"/>
      </tp>
      <tp>
        <v>5.8199999999999932</v>
        <stp/>
        <stp>ContractData</stp>
        <stp>S.EFX</stp>
        <stp>NetLastTrade</stp>
        <stp/>
        <stp>T</stp>
        <tr r="D158" s="1"/>
      </tp>
      <tp>
        <v>381.97</v>
        <stp/>
        <stp>ContractData</stp>
        <stp>S.WAT</stp>
        <stp>Open</stp>
        <stp/>
        <stp>T</stp>
        <tr r="F481" s="1"/>
      </tp>
      <tp>
        <v>26.2</v>
        <stp/>
        <stp>ContractData</stp>
        <stp>S.WBD</stp>
        <stp>Open</stp>
        <stp/>
        <stp>T</stp>
        <tr r="F482" s="1"/>
      </tp>
      <tp>
        <v>75.400000000000006</v>
        <stp/>
        <stp>ContractData</stp>
        <stp>S.WMB</stp>
        <stp>Open</stp>
        <stp/>
        <stp>T</stp>
        <tr r="F489" s="1"/>
      </tp>
      <tp>
        <v>118.77</v>
        <stp/>
        <stp>ContractData</stp>
        <stp>S.PTC</stp>
        <stp>High</stp>
        <stp/>
        <stp>T</stp>
        <tr r="G383" s="1"/>
      </tp>
      <tp>
        <v>108.12</v>
        <stp/>
        <stp>ContractData</stp>
        <stp>S.WMT</stp>
        <stp>Open</stp>
        <stp/>
        <stp>T</stp>
        <tr r="F490" s="1"/>
      </tp>
      <tp>
        <v>0.10999999999999943</v>
        <stp/>
        <stp>ContractData</stp>
        <stp>S.EIX</stp>
        <stp>NetLastTrade</stp>
        <stp/>
        <stp>T</stp>
        <tr r="D160" s="1"/>
      </tp>
      <tp>
        <v>655.08000000000004</v>
        <stp/>
        <stp>ContractData</stp>
        <stp>S.PWR</stp>
        <stp>High</stp>
        <stp/>
        <stp>T</stp>
        <tr r="G384" s="1"/>
      </tp>
      <tp>
        <v>0.90000000000000568</v>
        <stp/>
        <stp>ContractData</stp>
        <stp>S.EOG</stp>
        <stp>NetLastTrade</stp>
        <stp/>
        <stp>T</stp>
        <tr r="D165" s="1"/>
      </tp>
      <tp>
        <v>36.67</v>
        <stp/>
        <stp>ContractData</stp>
        <stp>S.PPL</stp>
        <stp>High</stp>
        <stp/>
        <stp>T</stp>
        <tr r="G378" s="1"/>
      </tp>
      <tp>
        <v>117.54</v>
        <stp/>
        <stp>ContractData</stp>
        <stp>S.PPG</stp>
        <stp>High</stp>
        <stp/>
        <stp>T</stp>
        <tr r="G377" s="1"/>
      </tp>
      <tp>
        <v>-24.220000000000027</v>
        <stp/>
        <stp>ContractData</stp>
        <stp>S.EME</stp>
        <stp>NetLastTrade</stp>
        <stp/>
        <stp>T</stp>
        <tr r="D163" s="1"/>
      </tp>
      <tp>
        <v>323.82</v>
        <stp/>
        <stp>ContractData</stp>
        <stp>S.PSA</stp>
        <stp>High</stp>
        <stp/>
        <stp>T</stp>
        <tr r="G380" s="1"/>
      </tp>
      <tp>
        <v>210.63</v>
        <stp/>
        <stp>ContractData</stp>
        <stp>S.PSX</stp>
        <stp>High</stp>
        <stp/>
        <stp>T</stp>
        <tr r="G382" s="1"/>
      </tp>
      <tp>
        <v>3.039999999999992</v>
        <stp/>
        <stp>ContractData</stp>
        <stp>S.EMR</stp>
        <stp>NetLastTrade</stp>
        <stp/>
        <stp>T</stp>
        <tr r="D164" s="1"/>
      </tp>
      <tp>
        <v>-1.6299999999999955</v>
        <stp/>
        <stp>ContractData</stp>
        <stp>S.ELV</stp>
        <stp>NetLastTrade</stp>
        <stp/>
        <stp>T</stp>
        <tr r="D162" s="1"/>
      </tp>
      <tp>
        <v>119.99000000000001</v>
        <stp/>
        <stp>ContractData</stp>
        <stp>S.PRU</stp>
        <stp>High</stp>
        <stp/>
        <stp>T</stp>
        <tr r="G379" s="1"/>
      </tp>
      <tp>
        <v>289.24</v>
        <stp/>
        <stp>ContractData</stp>
        <stp>S.WTW</stp>
        <stp>Open</stp>
        <stp/>
        <stp>T</stp>
        <tr r="F494" s="1"/>
      </tp>
      <tp>
        <v>0.25999999999999091</v>
        <stp/>
        <stp>ContractData</stp>
        <stp>S.ESS</stp>
        <stp>NetLastTrade</stp>
        <stp/>
        <stp>T</stp>
        <tr r="D171" s="1"/>
      </tp>
      <tp>
        <v>148.35</v>
        <stp/>
        <stp>ContractData</stp>
        <stp>S.PLD</stp>
        <stp>High</stp>
        <stp/>
        <stp>T</stp>
        <tr r="G370" s="1"/>
      </tp>
      <tp>
        <v>-0.35999999999999943</v>
        <stp/>
        <stp>ContractData</stp>
        <stp>S.EQT</stp>
        <stp>NetLastTrade</stp>
        <stp/>
        <stp>T</stp>
        <tr r="D168" s="1"/>
      </tp>
      <tp>
        <v>-0.42000000000000171</v>
        <stp/>
        <stp>ContractData</stp>
        <stp>S.EQR</stp>
        <stp>NetLastTrade</stp>
        <stp/>
        <stp>T</stp>
        <tr r="D167" s="1"/>
      </tp>
      <tp>
        <v>252.35</v>
        <stp/>
        <stp>ContractData</stp>
        <stp>S.PNC</stp>
        <stp>High</stp>
        <stp/>
        <stp>T</stp>
        <tr r="G373" s="1"/>
      </tp>
      <tp>
        <v>107</v>
        <stp/>
        <stp>ContractData</stp>
        <stp>S.PNW</stp>
        <stp>High</stp>
        <stp/>
        <stp>T</stp>
        <tr r="G375" s="1"/>
      </tp>
      <tp>
        <v>63.75</v>
        <stp/>
        <stp>ContractData</stp>
        <stp>S.PNR</stp>
        <stp>High</stp>
        <stp/>
        <stp>T</stp>
        <tr r="G374" s="1"/>
      </tp>
      <tp>
        <v>128.97</v>
        <stp/>
        <stp>ContractData</stp>
        <stp>S.PHM</stp>
        <stp>High</stp>
        <stp/>
        <stp>T</stp>
        <tr r="G368" s="1"/>
      </tp>
      <tp>
        <v>254.49</v>
        <stp/>
        <stp>ContractData</stp>
        <stp>S.PKG</stp>
        <stp>High</stp>
        <stp/>
        <stp>T</stp>
        <tr r="G369" s="1"/>
      </tp>
      <tp>
        <v>73.52</v>
        <stp/>
        <stp>ContractData</stp>
        <stp>S.WRB</stp>
        <stp>Open</stp>
        <stp/>
        <stp>T</stp>
        <tr r="F491" s="1"/>
      </tp>
      <tp>
        <v>-11.060000000000002</v>
        <stp/>
        <stp>ContractData</stp>
        <stp>S.ETN</stp>
        <stp>NetLastTrade</stp>
        <stp/>
        <stp>T</stp>
        <tr r="D172" s="1"/>
      </tp>
      <tp>
        <v>217.66</v>
        <stp/>
        <stp>ContractData</stp>
        <stp>S.WSM</stp>
        <stp>Open</stp>
        <stp/>
        <stp>T</stp>
        <tr r="F492" s="1"/>
      </tp>
      <tp>
        <v>351.79</v>
        <stp/>
        <stp>ContractData</stp>
        <stp>S.WST</stp>
        <stp>Open</stp>
        <stp/>
        <stp>T</stp>
        <tr r="F493" s="1"/>
      </tp>
      <tp>
        <v>0.15000000000000568</v>
        <stp/>
        <stp>ContractData</stp>
        <stp>S.ETR</stp>
        <stp>NetLastTrade</stp>
        <stp/>
        <stp>T</stp>
        <tr r="D173" s="1"/>
      </tp>
      <tp>
        <v>80.97</v>
        <stp/>
        <stp>ContractData</stp>
        <stp>S.PEG</stp>
        <stp>High</stp>
        <stp/>
        <stp>T</stp>
        <tr r="G361" s="1"/>
      </tp>
      <tp>
        <v>137.13</v>
        <stp/>
        <stp>ContractData</stp>
        <stp>S.PEP</stp>
        <stp>High</stp>
        <stp/>
        <stp>T</stp>
        <tr r="G362" s="1"/>
      </tp>
      <tp>
        <v>214.78</v>
        <stp/>
        <stp>ContractData</stp>
        <stp>S.PGR</stp>
        <stp>High</stp>
        <stp/>
        <stp>T</stp>
        <tr r="G366" s="1"/>
      </tp>
      <tp>
        <v>24.75</v>
        <stp/>
        <stp>ContractData</stp>
        <stp>S.PFE</stp>
        <stp>High</stp>
        <stp/>
        <stp>T</stp>
        <tr r="G363" s="1"/>
      </tp>
      <tp>
        <v>-0.21000000000000796</v>
        <stp/>
        <stp>ContractData</stp>
        <stp>S.EXE</stp>
        <stp>NetLastTrade</stp>
        <stp/>
        <stp>T</stp>
        <tr r="D177" s="1"/>
      </tp>
      <tp>
        <v>109.47</v>
        <stp/>
        <stp>ContractData</stp>
        <stp>S.PFG</stp>
        <stp>High</stp>
        <stp/>
        <stp>T</stp>
        <tr r="G364" s="1"/>
      </tp>
      <tp>
        <v>0.25</v>
        <stp/>
        <stp>ContractData</stp>
        <stp>S.EXC</stp>
        <stp>NetLastTrade</stp>
        <stp/>
        <stp>T</stp>
        <tr r="D176" s="1"/>
      </tp>
      <tp>
        <v>2.289999999999992</v>
        <stp/>
        <stp>ContractData</stp>
        <stp>S.EXR</stp>
        <stp>NetLastTrade</stp>
        <stp/>
        <stp>T</stp>
        <tr r="D180" s="1"/>
      </tp>
      <tp>
        <v>17.97</v>
        <stp/>
        <stp>ContractData</stp>
        <stp>S.PCG</stp>
        <stp>High</stp>
        <stp/>
        <stp>T</stp>
        <tr r="G360" s="1"/>
      </tp>
      <tp>
        <v>6370458.0311009996</v>
        <stp/>
        <stp>ContractData</stp>
        <stp>S.ORLY</stp>
        <stp>T_CVol</stp>
        <stp/>
        <stp>T</stp>
        <tr r="M354" s="1"/>
      </tp>
      <tp>
        <v>1207106.719237</v>
        <stp/>
        <stp>ContractData</stp>
        <stp>S.INCY</stp>
        <stp>T_CVol</stp>
        <stp/>
        <stp>T</stp>
        <tr r="M247" s="1"/>
      </tp>
      <tp>
        <v>714810.74068699998</v>
        <stp/>
        <stp>ContractData</stp>
        <stp>S.JKHY</stp>
        <stp>T_CVol</stp>
        <stp/>
        <stp>T</stp>
        <tr r="M263" s="1"/>
      </tp>
      <tp>
        <v>3488755.1478749998</v>
        <stp/>
        <stp>ContractData</stp>
        <stp>S.EBAY</stp>
        <stp>T_CVol</stp>
        <stp/>
        <stp>T</stp>
        <tr r="M154" s="1"/>
      </tp>
      <tp>
        <v>1347817.745447</v>
        <stp/>
        <stp>ContractData</stp>
        <stp>S.GDDY</stp>
        <stp>T_CVol</stp>
        <stp/>
        <stp>T</stp>
        <tr r="M203" s="1"/>
      </tp>
      <tp>
        <v>4091409.266669</v>
        <stp/>
        <stp>ContractData</stp>
        <stp>S.MS</stp>
        <stp>T_CVol</stp>
        <stp/>
        <stp>T</stp>
        <tr r="M321" s="1"/>
      </tp>
      <tp>
        <v>1381810.19839</v>
        <stp/>
        <stp>ContractData</stp>
        <stp>S.GS</stp>
        <stp>T_CVol</stp>
        <stp/>
        <stp>T</stp>
        <tr r="M219" s="1"/>
      </tp>
      <tp>
        <v>1470770.4481840001</v>
        <stp/>
        <stp>ContractData</stp>
        <stp>S.ES</stp>
        <stp>T_CVol</stp>
        <stp/>
        <stp>T</stp>
        <tr r="M170" s="1"/>
      </tp>
      <tp>
        <v>269434.50577599998</v>
        <stp/>
        <stp>ContractData</stp>
        <stp>S.CPAY</stp>
        <stp>T_CVol</stp>
        <stp/>
        <stp>T</stp>
        <tr r="M112" s="1"/>
      </tp>
      <tp>
        <v>250107.08759000001</v>
        <stp/>
        <stp>ContractData</stp>
        <stp>S.CASY</stp>
        <stp>T_CVol</stp>
        <stp/>
        <stp>T</stp>
        <tr r="M78" s="1"/>
      </tp>
      <tp>
        <v>3459038.2892300002</v>
        <stp/>
        <stp>ContractData</stp>
        <stp>S.WDAY</stp>
        <stp>T_CVol</stp>
        <stp/>
        <stp>T</stp>
        <tr r="M483" s="1"/>
      </tp>
      <tp>
        <v>8476583.9134529997</v>
        <stp/>
        <stp>ContractData</stp>
        <stp>S.PSKY</stp>
        <stp>T_CVol</stp>
        <stp/>
        <stp>T</stp>
        <tr r="M381" s="1"/>
      </tp>
      <tp>
        <v>1117831.0282350001</v>
        <stp/>
        <stp>ContractData</stp>
        <stp>S.RVTY</stp>
        <stp>T_CVol</stp>
        <stp/>
        <stp>T</stp>
        <tr r="M401" s="1"/>
      </tp>
      <tp>
        <v>0.98000000000000398</v>
        <stp/>
        <stp>ContractData</stp>
        <stp>S.INCY</stp>
        <stp>NetLastTrade</stp>
        <stp/>
        <stp>T</stp>
        <tr r="D247" s="1"/>
      </tp>
      <tp>
        <v>-0.78647925033467014</v>
        <stp/>
        <stp>StudyData</stp>
        <stp>S.V</stp>
        <stp>PCB</stp>
        <stp>BaseType=Index,Index=1</stp>
        <stp>Close</stp>
        <stp>W</stp>
        <stp>0</stp>
        <stp>all</stp>
        <stp/>
        <stp/>
        <stp/>
        <stp>T</stp>
        <tr r="I466" s="1"/>
      </tp>
      <tp>
        <v>3.6870791920487269</v>
        <stp/>
        <stp>StudyData</stp>
        <stp>S.V</stp>
        <stp>PCB</stp>
        <stp>BaseType=Index,Index=1</stp>
        <stp>Close</stp>
        <stp>Q</stp>
        <stp>0</stp>
        <stp>all</stp>
        <stp/>
        <stp/>
        <stp/>
        <stp>T</stp>
        <tr r="K466" s="1"/>
      </tp>
      <tp>
        <v>1.4342334122209319</v>
        <stp/>
        <stp>StudyData</stp>
        <stp>S.V</stp>
        <stp>PCB</stp>
        <stp>BaseType=Index,Index=1</stp>
        <stp>Close</stp>
        <stp>A</stp>
        <stp>0</stp>
        <stp>all</stp>
        <stp/>
        <stp/>
        <stp/>
        <stp>T</stp>
        <tr r="L466" s="1"/>
      </tp>
      <tp>
        <v>3.6870791920487269</v>
        <stp/>
        <stp>StudyData</stp>
        <stp>S.V</stp>
        <stp>PCB</stp>
        <stp>BaseType=Index,Index=1</stp>
        <stp>Close</stp>
        <stp>M</stp>
        <stp>0</stp>
        <stp>all</stp>
        <stp/>
        <stp/>
        <stp/>
        <stp>T</stp>
        <tr r="J466" s="1"/>
      </tp>
      <tp>
        <v>-2.6200000000000045</v>
        <stp/>
        <stp>ContractData</stp>
        <stp>S.ANET</stp>
        <stp>NetLastTrade</stp>
        <stp/>
        <stp>T</stp>
        <tr r="D34" s="1"/>
      </tp>
      <tp>
        <v>-173.76999999999998</v>
        <stp/>
        <stp>ContractData</stp>
        <stp>S.SNDK</stp>
        <stp>NetLastTrade</stp>
        <stp/>
        <stp>T</stp>
        <tr r="D410" s="1"/>
      </tp>
      <tp>
        <v>-4.9999999999954525E-2</v>
        <stp/>
        <stp>ContractData</stp>
        <stp>S.SNPS</stp>
        <stp>NetLastTrade</stp>
        <stp/>
        <stp>T</stp>
        <tr r="D411" s="1"/>
      </tp>
      <tp>
        <v>-7.000000000000739E-2</v>
        <stp/>
        <stp>ContractData</stp>
        <stp>S.MNST</stp>
        <stp>NetLastTrade</stp>
        <stp/>
        <stp>T</stp>
        <tr r="D312" s="1"/>
      </tp>
      <tp>
        <v>-8.4900000000000091</v>
        <stp/>
        <stp>ContractData</stp>
        <stp>S.GNRC</stp>
        <stp>NetLastTrade</stp>
        <stp/>
        <stp>T</stp>
        <tr r="D213" s="1"/>
      </tp>
      <tp>
        <v>-7.9099999999999966</v>
        <stp/>
        <stp>ContractData</stp>
        <stp>S.INTC</stp>
        <stp>NetLastTrade</stp>
        <stp/>
        <stp>T</stp>
        <tr r="D248" s="1"/>
      </tp>
      <tp>
        <v>14.799999999999955</v>
        <stp/>
        <stp>ContractData</stp>
        <stp>S.INTU</stp>
        <stp>NetLastTrade</stp>
        <stp/>
        <stp>T</stp>
        <tr r="D249" s="1"/>
      </tp>
      <tp>
        <v>0.33999999999999986</v>
        <stp/>
        <stp>ContractData</stp>
        <stp>S.INVH</stp>
        <stp>NetLastTrade</stp>
        <stp/>
        <stp>T</stp>
        <tr r="D250" s="1"/>
      </tp>
      <tp>
        <v>19295167.934773579</v>
        <stp/>
        <stp>StudyData</stp>
        <stp>S.UBER</stp>
        <stp>MA</stp>
        <stp>InputChoice=Vol,MAType=Sim,Period=21</stp>
        <stp>MA</stp>
        <stp>D</stp>
        <stp>-1</stp>
        <stp>all</stp>
        <stp/>
        <stp/>
        <stp/>
        <stp>T</stp>
        <tr r="N457" s="1"/>
      </tp>
      <tp>
        <v>2148199.307949143</v>
        <stp/>
        <stp>StudyData</stp>
        <stp>S.ARES</stp>
        <stp>MA</stp>
        <stp>InputChoice=Vol,MAType=Sim,Period=21</stp>
        <stp>MA</stp>
        <stp>D</stp>
        <stp>-1</stp>
        <stp>all</stp>
        <stp/>
        <stp/>
        <stp/>
        <stp>T</stp>
        <tr r="N44" s="1"/>
      </tp>
      <tp>
        <v>158.29</v>
        <stp/>
        <stp>ContractData</stp>
        <stp>S.COIN</stp>
        <stp>LastTrade</stp>
        <stp/>
        <stp>T</stp>
        <tr r="C107" s="1"/>
      </tp>
      <tp>
        <v>8090229.1649756199</v>
        <stp/>
        <stp>StudyData</stp>
        <stp>S.ANET</stp>
        <stp>MA</stp>
        <stp>InputChoice=Vol,MAType=Sim,Period=21</stp>
        <stp>MA</stp>
        <stp>D</stp>
        <stp>-1</stp>
        <stp>all</stp>
        <stp/>
        <stp/>
        <stp/>
        <stp>T</stp>
        <tr r="N34" s="1"/>
      </tp>
      <tp>
        <v>2042345.6619509531</v>
        <stp/>
        <stp>StudyData</stp>
        <stp>S.VEEV</stp>
        <stp>MA</stp>
        <stp>InputChoice=Vol,MAType=Sim,Period=21</stp>
        <stp>MA</stp>
        <stp>D</stp>
        <stp>-1</stp>
        <stp>all</stp>
        <stp/>
        <stp/>
        <stp/>
        <stp>T</stp>
        <tr r="N467" s="1"/>
      </tp>
      <tp>
        <v>4807784.3242119998</v>
        <stp/>
        <stp>StudyData</stp>
        <stp>S.FLEX</stp>
        <stp>MA</stp>
        <stp>InputChoice=Vol,MAType=Sim,Period=21</stp>
        <stp>MA</stp>
        <stp>D</stp>
        <stp>-1</stp>
        <stp>all</stp>
        <stp/>
        <stp/>
        <stp/>
        <stp>T</stp>
        <tr r="N195" s="1"/>
      </tp>
      <tp>
        <v>223.55</v>
        <stp/>
        <stp>ContractData</stp>
        <stp>S.ERIE</stp>
        <stp>LastTrade</stp>
        <stp/>
        <stp>T</stp>
        <tr r="C169" s="1"/>
      </tp>
      <tp>
        <v>85.47</v>
        <stp/>
        <stp>ContractData</stp>
        <stp>S.HSIC</stp>
        <stp>LastTrade</stp>
        <stp/>
        <stp>T</stp>
        <tr r="C235" s="1"/>
      </tp>
      <tp>
        <v>202.19</v>
        <stp/>
        <stp>ContractData</stp>
        <stp>S.BIIB</stp>
        <stp>LastTrade</stp>
        <stp/>
        <stp>T</stp>
        <tr r="C62" s="1"/>
      </tp>
      <tp>
        <v>1084.24</v>
        <stp/>
        <stp>ContractData</stp>
        <stp>S.EQIX</stp>
        <stp>LastTrade</stp>
        <stp/>
        <stp>T</stp>
        <tr r="C166" s="1"/>
      </tp>
      <tp>
        <v>392.21000000000004</v>
        <stp/>
        <stp>ContractData</stp>
        <stp>S.FFIV</stp>
        <stp>LastTrade</stp>
        <stp/>
        <stp>T</stp>
        <tr r="C189" s="1"/>
      </tp>
      <tp>
        <v>2455306.0098976698</v>
        <stp/>
        <stp>StudyData</stp>
        <stp>S.CIEN</stp>
        <stp>MA</stp>
        <stp>InputChoice=Vol,MAType=Sim,Period=21</stp>
        <stp>MA</stp>
        <stp>D</stp>
        <stp>-1</stp>
        <stp>all</stp>
        <stp/>
        <stp/>
        <stp/>
        <stp>T</stp>
        <tr r="N94" s="1"/>
      </tp>
      <tp>
        <v>71.930000000000007</v>
        <stp/>
        <stp>ContractData</stp>
        <stp>S.OTIS</stp>
        <stp>LastTrade</stp>
        <stp/>
        <stp>T</stp>
        <tr r="C355" s="1"/>
      </tp>
      <tp>
        <v>3.0900000000000034</v>
        <stp/>
        <stp>ContractData</stp>
        <stp>S.DAL</stp>
        <stp>NetLastTrade</stp>
        <stp/>
        <stp>T</stp>
        <tr r="D129" s="1"/>
      </tp>
      <tp>
        <v>-3.9999999999992042E-2</v>
        <stp/>
        <stp>ContractData</stp>
        <stp>S.DGX</stp>
        <stp>NetLastTrade</stp>
        <stp/>
        <stp>T</stp>
        <tr r="D137" s="1"/>
      </tp>
      <tp>
        <v>304.37</v>
        <stp/>
        <stp>ContractData</stp>
        <stp>S.VLO</stp>
        <stp>Open</stp>
        <stp/>
        <stp>T</stp>
        <tr r="F469" s="1"/>
      </tp>
      <tp>
        <v>275.58</v>
        <stp/>
        <stp>ContractData</stp>
        <stp>S.VMC</stp>
        <stp>Open</stp>
        <stp/>
        <stp>T</stp>
        <tr r="F471" s="1"/>
      </tp>
      <tp>
        <v>2.0200000000000102</v>
        <stp/>
        <stp>ContractData</stp>
        <stp>S.DIS</stp>
        <stp>NetLastTrade</stp>
        <stp/>
        <stp>T</stp>
        <tr r="D140" s="1"/>
      </tp>
      <tp>
        <v>4.6399999999999864</v>
        <stp/>
        <stp>ContractData</stp>
        <stp>S.DHI</stp>
        <stp>NetLastTrade</stp>
        <stp/>
        <stp>T</stp>
        <tr r="D138" s="1"/>
      </tp>
      <tp>
        <v>-1</v>
        <stp/>
        <stp>ContractData</stp>
        <stp>S.DHR</stp>
        <stp>NetLastTrade</stp>
        <stp/>
        <stp>T</stp>
        <tr r="D139" s="1"/>
      </tp>
      <tp>
        <v>0.18999999999999773</v>
        <stp/>
        <stp>ContractData</stp>
        <stp>S.DOC</stp>
        <stp>NetLastTrade</stp>
        <stp/>
        <stp>T</stp>
        <tr r="D143" s="1"/>
      </tp>
      <tp>
        <v>-1.0600000000000023</v>
        <stp/>
        <stp>ContractData</stp>
        <stp>S.DOW</stp>
        <stp>NetLastTrade</stp>
        <stp/>
        <stp>T</stp>
        <tr r="D145" s="1"/>
      </tp>
      <tp>
        <v>4.4000000000000057</v>
        <stp/>
        <stp>ContractData</stp>
        <stp>S.DOV</stp>
        <stp>NetLastTrade</stp>
        <stp/>
        <stp>T</stp>
        <tr r="D144" s="1"/>
      </tp>
      <tp>
        <v>19.740000000000009</v>
        <stp/>
        <stp>ContractData</stp>
        <stp>S.DLR</stp>
        <stp>NetLastTrade</stp>
        <stp/>
        <stp>T</stp>
        <tr r="D141" s="1"/>
      </tp>
      <tp>
        <v>98.47</v>
        <stp/>
        <stp>ContractData</stp>
        <stp>S.VTR</stp>
        <stp>Open</stp>
        <stp/>
        <stp>T</stp>
        <tr r="F477" s="1"/>
      </tp>
      <tp>
        <v>2.1899999999999977</v>
        <stp/>
        <stp>ContractData</stp>
        <stp>S.DRI</stp>
        <stp>NetLastTrade</stp>
        <stp/>
        <stp>T</stp>
        <tr r="D147" s="1"/>
      </tp>
      <tp>
        <v>9.7200000000000273</v>
        <stp/>
        <stp>ContractData</stp>
        <stp>S.DPZ</stp>
        <stp>NetLastTrade</stp>
        <stp/>
        <stp>T</stp>
        <tr r="D146" s="1"/>
      </tp>
      <tp>
        <v>-0.25</v>
        <stp/>
        <stp>ContractData</stp>
        <stp>S.DVN</stp>
        <stp>NetLastTrade</stp>
        <stp/>
        <stp>T</stp>
        <tr r="D151" s="1"/>
      </tp>
      <tp>
        <v>1.1699999999999875</v>
        <stp/>
        <stp>ContractData</stp>
        <stp>S.DVA</stp>
        <stp>NetLastTrade</stp>
        <stp/>
        <stp>T</stp>
        <tr r="D150" s="1"/>
      </tp>
      <tp>
        <v>1.2600000000000193</v>
        <stp/>
        <stp>ContractData</stp>
        <stp>S.DUK</stp>
        <stp>NetLastTrade</stp>
        <stp/>
        <stp>T</stp>
        <tr r="D149" s="1"/>
      </tp>
      <tp>
        <v>300.5</v>
        <stp/>
        <stp>ContractData</stp>
        <stp>S.VRT</stp>
        <stp>Open</stp>
        <stp/>
        <stp>T</stp>
        <tr r="F474" s="1"/>
      </tp>
      <tp>
        <v>1.3300000000000125</v>
        <stp/>
        <stp>ContractData</stp>
        <stp>S.DTE</stp>
        <stp>NetLastTrade</stp>
        <stp/>
        <stp>T</stp>
        <tr r="D148" s="1"/>
      </tp>
      <tp>
        <v>168.69</v>
        <stp/>
        <stp>ContractData</stp>
        <stp>S.VST</stp>
        <stp>Open</stp>
        <stp/>
        <stp>T</stp>
        <tr r="F476" s="1"/>
      </tp>
      <tp>
        <v>9278352.2485600002</v>
        <stp/>
        <stp>ContractData</stp>
        <stp>S.LRCX</stp>
        <stp>T_CVol</stp>
        <stp/>
        <stp>T</stp>
        <tr r="M290" s="1"/>
      </tp>
      <tp>
        <v>37593514.840108</v>
        <stp/>
        <stp>ContractData</stp>
        <stp>S.NFLX</stp>
        <stp>T_CVol</stp>
        <stp/>
        <stp>T</stp>
        <tr r="M333" s="1"/>
      </tp>
      <tp>
        <v>437376.36926100001</v>
        <stp/>
        <stp>ContractData</stp>
        <stp>S.IDXX</stp>
        <stp>T_CVol</stp>
        <stp/>
        <stp>T</stp>
        <tr r="M244" s="1"/>
      </tp>
      <tp>
        <v>783117.76260699995</v>
        <stp/>
        <stp>ContractData</stp>
        <stp>S.EQIX</stp>
        <stp>T_CVol</stp>
        <stp/>
        <stp>T</stp>
        <tr r="M166" s="1"/>
      </tp>
      <tp>
        <v>4723605.0384839997</v>
        <stp/>
        <stp>ContractData</stp>
        <stp>S.FLEX</stp>
        <stp>T_CVol</stp>
        <stp/>
        <stp>T</stp>
        <tr r="M195" s="1"/>
      </tp>
      <tp>
        <v>5805260.8427750003</v>
        <stp/>
        <stp>ContractData</stp>
        <stp>S.KR</stp>
        <stp>T_CVol</stp>
        <stp/>
        <stp>T</stp>
        <tr r="M276" s="1"/>
      </tp>
      <tp>
        <v>3159061.1354959998</v>
        <stp/>
        <stp>ContractData</stp>
        <stp>S.IR</stp>
        <stp>T_CVol</stp>
        <stp/>
        <stp>T</stp>
        <tr r="M253" s="1"/>
      </tp>
      <tp>
        <v>733497.58724899997</v>
        <stp/>
        <stp>ContractData</stp>
        <stp>S.BR</stp>
        <stp>T_CVol</stp>
        <stp/>
        <stp>T</stp>
        <tr r="M69" s="1"/>
      </tp>
      <tp>
        <v>1254156.2635880001</v>
        <stp/>
        <stp>ContractData</stp>
        <stp>S.VRTX</stp>
        <stp>T_CVol</stp>
        <stp/>
        <stp>T</stp>
        <tr r="M475" s="1"/>
      </tp>
      <tp>
        <v>2743009.4032100001</v>
        <stp/>
        <stp>ContractData</stp>
        <stp>S.PAYX</stp>
        <stp>T_CVol</stp>
        <stp/>
        <stp>T</stp>
        <tr r="M358" s="1"/>
      </tp>
      <tp>
        <v>6397190.4559469996</v>
        <stp/>
        <stp>ContractData</stp>
        <stp>S.SBUX</stp>
        <stp>T_CVol</stp>
        <stp/>
        <stp>T</stp>
        <tr r="M403" s="1"/>
      </tp>
      <tp>
        <v>278.19</v>
        <stp/>
        <stp>ContractData</stp>
        <stp>S.NXPI</stp>
        <stp>High</stp>
        <stp/>
        <stp>T</stp>
        <tr r="G347" s="1"/>
      </tp>
      <tp>
        <v>266.60000000000002</v>
        <stp/>
        <stp>ContractData</stp>
        <stp>S.EXPE</stp>
        <stp>High</stp>
        <stp/>
        <stp>T</stp>
        <tr r="G179" s="1"/>
      </tp>
      <tp>
        <v>177.61</v>
        <stp/>
        <stp>ContractData</stp>
        <stp>S.EXPD</stp>
        <stp>High</stp>
        <stp/>
        <stp>T</stp>
        <tr r="G178" s="1"/>
      </tp>
      <tp>
        <v>-26.550000000000068</v>
        <stp/>
        <stp>ContractData</stp>
        <stp>S.AMAT</stp>
        <stp>NetLastTrade</stp>
        <stp/>
        <stp>T</stp>
        <tr r="D26" s="1"/>
      </tp>
      <tp>
        <v>-1.0999999999999979</v>
        <stp/>
        <stp>ContractData</stp>
        <stp>S.SMCI</stp>
        <stp>NetLastTrade</stp>
        <stp/>
        <stp>T</stp>
        <tr r="D408" s="1"/>
      </tp>
      <tp>
        <v>1.9099999999999966</v>
        <stp/>
        <stp>ContractData</stp>
        <stp>S.AMCR</stp>
        <stp>NetLastTrade</stp>
        <stp/>
        <stp>T</stp>
        <tr r="D27" s="1"/>
      </tp>
      <tp>
        <v>4.5400000000000205</v>
        <stp/>
        <stp>ContractData</stp>
        <stp>S.AMGN</stp>
        <stp>NetLastTrade</stp>
        <stp/>
        <stp>T</stp>
        <tr r="D30" s="1"/>
      </tp>
      <tp>
        <v>-1.5499999999999829</v>
        <stp/>
        <stp>ContractData</stp>
        <stp>S.AMZN</stp>
        <stp>NetLastTrade</stp>
        <stp/>
        <stp>T</stp>
        <tr r="D33" s="1"/>
      </tp>
      <tp>
        <v>71.850000000000009</v>
        <stp/>
        <stp>ContractData</stp>
        <stp>S.DXCM</stp>
        <stp>High</stp>
        <stp/>
        <stp>T</stp>
        <tr r="G152" s="1"/>
      </tp>
      <tp>
        <v>505.71000000000004</v>
        <stp/>
        <stp>ContractData</stp>
        <stp>S.AXON</stp>
        <stp>High</stp>
        <stp/>
        <stp>T</stp>
        <tr r="G50" s="1"/>
      </tp>
      <tp>
        <v>9.6699999999999875</v>
        <stp/>
        <stp>ContractData</stp>
        <stp>S.TMUS</stp>
        <stp>NetLastTrade</stp>
        <stp/>
        <stp>T</stp>
        <tr r="D440" s="1"/>
      </tp>
      <tp>
        <v>42968207.7718549</v>
        <stp/>
        <stp>StudyData</stp>
        <stp>S.MSFT</stp>
        <stp>MA</stp>
        <stp>InputChoice=Vol,MAType=Sim,Period=21</stp>
        <stp>MA</stp>
        <stp>D</stp>
        <stp>-1</stp>
        <stp>all</stp>
        <stp/>
        <stp/>
        <stp/>
        <stp>T</stp>
        <tr r="N323" s="1"/>
      </tp>
      <tp>
        <v>1533568.3714374769</v>
        <stp/>
        <stp>StudyData</stp>
        <stp>S.ODFL</stp>
        <stp>MA</stp>
        <stp>InputChoice=Vol,MAType=Sim,Period=21</stp>
        <stp>MA</stp>
        <stp>D</stp>
        <stp>-1</stp>
        <stp>all</stp>
        <stp/>
        <stp/>
        <stp/>
        <stp>T</stp>
        <tr r="N349" s="1"/>
      </tp>
      <tp>
        <v>39.26</v>
        <stp/>
        <stp>ContractData</stp>
        <stp>S.UDR</stp>
        <stp>Open</stp>
        <stp/>
        <stp>T</stp>
        <tr r="F458" s="1"/>
      </tp>
      <tp>
        <v>116.38</v>
        <stp/>
        <stp>ContractData</stp>
        <stp>S.UAL</stp>
        <stp>Open</stp>
        <stp/>
        <stp>T</stp>
        <tr r="F456" s="1"/>
      </tp>
      <tp>
        <v>0.76999999999999957</v>
        <stp/>
        <stp>ContractData</stp>
        <stp>S.GEN</stp>
        <stp>NetLastTrade</stp>
        <stp/>
        <stp>T</stp>
        <tr r="D206" s="1"/>
      </tp>
      <tp>
        <v>-16.440000000000055</v>
        <stp/>
        <stp>ContractData</stp>
        <stp>S.GEV</stp>
        <stp>NetLastTrade</stp>
        <stp/>
        <stp>T</stp>
        <tr r="D207" s="1"/>
      </tp>
      <tp>
        <v>214.88</v>
        <stp/>
        <stp>ContractData</stp>
        <stp>S.RTX</stp>
        <stp>High</stp>
        <stp/>
        <stp>T</stp>
        <tr r="G400" s="1"/>
      </tp>
      <tp>
        <v>425.24</v>
        <stp/>
        <stp>ContractData</stp>
        <stp>S.UNH</stp>
        <stp>Open</stp>
        <stp/>
        <stp>T</stp>
        <tr r="F461" s="1"/>
      </tp>
      <tp>
        <v>0.47999999999999687</v>
        <stp/>
        <stp>ContractData</stp>
        <stp>S.GIS</stp>
        <stp>NetLastTrade</stp>
        <stp/>
        <stp>T</stp>
        <tr r="D209" s="1"/>
      </tp>
      <tp>
        <v>304.49</v>
        <stp/>
        <stp>ContractData</stp>
        <stp>S.UNP</stp>
        <stp>Open</stp>
        <stp/>
        <stp>T</stp>
        <tr r="F462" s="1"/>
      </tp>
      <tp>
        <v>158.97999999999999</v>
        <stp/>
        <stp>ContractData</stp>
        <stp>S.UHS</stp>
        <stp>Open</stp>
        <stp/>
        <stp>T</stp>
        <tr r="F459" s="1"/>
      </tp>
      <tp>
        <v>218.75</v>
        <stp/>
        <stp>ContractData</stp>
        <stp>S.RSG</stp>
        <stp>High</stp>
        <stp/>
        <stp>T</stp>
        <tr r="G399" s="1"/>
      </tp>
      <tp>
        <v>-9.4099999999999966</v>
        <stp/>
        <stp>ContractData</stp>
        <stp>S.GLW</stp>
        <stp>NetLastTrade</stp>
        <stp/>
        <stp>T</stp>
        <tr r="D211" s="1"/>
      </tp>
      <tp>
        <v>197.6</v>
        <stp/>
        <stp>ContractData</stp>
        <stp>S.RMD</stp>
        <stp>High</stp>
        <stp/>
        <stp>T</stp>
        <tr r="G394" s="1"/>
      </tp>
      <tp>
        <v>39.050000000000004</v>
        <stp/>
        <stp>ContractData</stp>
        <stp>S.ROL</stp>
        <stp>High</stp>
        <stp/>
        <stp>T</stp>
        <tr r="G396" s="1"/>
      </tp>
      <tp>
        <v>467.15000000000003</v>
        <stp/>
        <stp>ContractData</stp>
        <stp>S.ROK</stp>
        <stp>High</stp>
        <stp/>
        <stp>T</stp>
        <tr r="G395" s="1"/>
      </tp>
      <tp>
        <v>371.28000000000003</v>
        <stp/>
        <stp>ContractData</stp>
        <stp>S.ROP</stp>
        <stp>High</stp>
        <stp/>
        <stp>T</stp>
        <tr r="G397" s="1"/>
      </tp>
      <tp>
        <v>3.0600000000000023</v>
        <stp/>
        <stp>ContractData</stp>
        <stp>S.GPN</stp>
        <stp>NetLastTrade</stp>
        <stp/>
        <stp>T</stp>
        <tr r="D217" s="1"/>
      </tp>
      <tp>
        <v>4.1600000000000108</v>
        <stp/>
        <stp>ContractData</stp>
        <stp>S.GPC</stp>
        <stp>NetLastTrade</stp>
        <stp/>
        <stp>T</stp>
        <tr r="D216" s="1"/>
      </tp>
      <tp>
        <v>15.1400000000001</v>
        <stp/>
        <stp>ContractData</stp>
        <stp>S.GWW</stp>
        <stp>NetLastTrade</stp>
        <stp/>
        <stp>T</stp>
        <tr r="D220" s="1"/>
      </tp>
      <tp>
        <v>114.65</v>
        <stp/>
        <stp>ContractData</stp>
        <stp>S.UPS</stp>
        <stp>Open</stp>
        <stp/>
        <stp>T</stp>
        <tr r="F463" s="1"/>
      </tp>
      <tp>
        <v>1131.8</v>
        <stp/>
        <stp>ContractData</stp>
        <stp>S.URI</stp>
        <stp>Open</stp>
        <stp/>
        <stp>T</stp>
        <tr r="F464" s="1"/>
      </tp>
      <tp>
        <v>169.4</v>
        <stp/>
        <stp>ContractData</stp>
        <stp>S.RJF</stp>
        <stp>High</stp>
        <stp/>
        <stp>T</stp>
        <tr r="G392" s="1"/>
      </tp>
      <tp>
        <v>63.38</v>
        <stp/>
        <stp>ContractData</stp>
        <stp>S.USB</stp>
        <stp>Open</stp>
        <stp/>
        <stp>T</stp>
        <tr r="F465" s="1"/>
      </tp>
      <tp>
        <v>82.24</v>
        <stp/>
        <stp>ContractData</stp>
        <stp>S.REG</stp>
        <stp>High</stp>
        <stp/>
        <stp>T</stp>
        <tr r="G389" s="1"/>
      </tp>
      <tp>
        <v>300.34000000000003</v>
        <stp/>
        <stp>ContractData</stp>
        <stp>S.RCL</stp>
        <stp>High</stp>
        <stp/>
        <stp>T</stp>
        <tr r="G388" s="1"/>
      </tp>
      <tp>
        <v>-1.2099999999999795</v>
        <stp/>
        <stp>ContractData</stp>
        <stp>S.ALLE</stp>
        <stp>NetLastTrade</stp>
        <stp/>
        <stp>T</stp>
        <tr r="D25" s="1"/>
      </tp>
      <tp>
        <v>56.480000000000004</v>
        <stp/>
        <stp>ContractData</stp>
        <stp>S.PYPL</stp>
        <stp>High</stp>
        <stp/>
        <stp>T</stp>
        <tr r="G385" s="1"/>
      </tp>
      <tp>
        <v>-8.210000000000008</v>
        <stp/>
        <stp>ContractData</stp>
        <stp>S.KLAC</stp>
        <stp>NetLastTrade</stp>
        <stp/>
        <stp>T</stp>
        <tr r="D272" s="1"/>
      </tp>
      <tp>
        <v>10.637322329206787</v>
        <stp/>
        <stp>StudyData</stp>
        <stp>S.T</stp>
        <stp>PCB</stp>
        <stp>BaseType=Index,Index=1</stp>
        <stp>Close</stp>
        <stp>W</stp>
        <stp>0</stp>
        <stp>all</stp>
        <stp/>
        <stp/>
        <stp/>
        <stp>T</stp>
        <tr r="I428" s="1"/>
      </tp>
      <tp>
        <v>16.570048309178745</v>
        <stp/>
        <stp>StudyData</stp>
        <stp>S.T</stp>
        <stp>PCB</stp>
        <stp>BaseType=Index,Index=1</stp>
        <stp>Close</stp>
        <stp>Q</stp>
        <stp>0</stp>
        <stp>all</stp>
        <stp/>
        <stp/>
        <stp/>
        <stp>T</stp>
        <tr r="K428" s="1"/>
      </tp>
      <tp>
        <v>-2.8582930756843834</v>
        <stp/>
        <stp>StudyData</stp>
        <stp>S.T</stp>
        <stp>PCB</stp>
        <stp>BaseType=Index,Index=1</stp>
        <stp>Close</stp>
        <stp>A</stp>
        <stp>0</stp>
        <stp>all</stp>
        <stp/>
        <stp/>
        <stp/>
        <stp>T</stp>
        <tr r="L428" s="1"/>
      </tp>
      <tp>
        <v>16.570048309178745</v>
        <stp/>
        <stp>StudyData</stp>
        <stp>S.T</stp>
        <stp>PCB</stp>
        <stp>BaseType=Index,Index=1</stp>
        <stp>Close</stp>
        <stp>M</stp>
        <stp>0</stp>
        <stp>all</stp>
        <stp/>
        <stp/>
        <stp/>
        <stp>T</stp>
        <tr r="J428" s="1"/>
      </tp>
      <tp>
        <v>-9.4299999999999926</v>
        <stp/>
        <stp>ContractData</stp>
        <stp>S.FLEX</stp>
        <stp>NetLastTrade</stp>
        <stp/>
        <stp>T</stp>
        <tr r="D195" s="1"/>
      </tp>
      <tp>
        <v>2.3100000000000023</v>
        <stp/>
        <stp>ContractData</stp>
        <stp>S.BLDR</stp>
        <stp>NetLastTrade</stp>
        <stp/>
        <stp>T</stp>
        <tr r="D65" s="1"/>
      </tp>
      <tp>
        <v>-1.2300000000000182</v>
        <stp/>
        <stp>ContractData</stp>
        <stp>S.ALGN</stp>
        <stp>NetLastTrade</stp>
        <stp/>
        <stp>T</stp>
        <tr r="D23" s="1"/>
      </tp>
      <tp>
        <v>98.27</v>
        <stp/>
        <stp>ContractData</stp>
        <stp>S.WYNN</stp>
        <stp>High</stp>
        <stp/>
        <stp>T</stp>
        <tr r="G496" s="1"/>
      </tp>
      <tp>
        <v>0.51999999999999602</v>
        <stp/>
        <stp>ContractData</stp>
        <stp>S.VLTO</stp>
        <stp>NetLastTrade</stp>
        <stp/>
        <stp>T</stp>
        <tr r="D470" s="1"/>
      </tp>
      <tp>
        <v>-2.589999999999975</v>
        <stp/>
        <stp>ContractData</stp>
        <stp>S.ULTA</stp>
        <stp>NetLastTrade</stp>
        <stp/>
        <stp>T</stp>
        <tr r="D460" s="1"/>
      </tp>
      <tp>
        <v>2.7999999999999972</v>
        <stp/>
        <stp>ContractData</stp>
        <stp>S.DLTR</stp>
        <stp>NetLastTrade</stp>
        <stp/>
        <stp>T</stp>
        <tr r="D142" s="1"/>
      </tp>
      <tp>
        <v>-0.45000000000000284</v>
        <stp/>
        <stp>ContractData</stp>
        <stp>S.PLTR</stp>
        <stp>NetLastTrade</stp>
        <stp/>
        <stp>T</stp>
        <tr r="D371" s="1"/>
      </tp>
      <tp>
        <v>6741874.0561678102</v>
        <stp/>
        <stp>StudyData</stp>
        <stp>S.CSGP</stp>
        <stp>MA</stp>
        <stp>InputChoice=Vol,MAType=Sim,Period=21</stp>
        <stp>MA</stp>
        <stp>D</stp>
        <stp>-1</stp>
        <stp>all</stp>
        <stp/>
        <stp/>
        <stp/>
        <stp>T</stp>
        <tr r="N120" s="1"/>
      </tp>
      <tp>
        <v>1264705.982481858</v>
        <stp/>
        <stp>StudyData</stp>
        <stp>S.TRGP</stp>
        <stp>MA</stp>
        <stp>InputChoice=Vol,MAType=Sim,Period=21</stp>
        <stp>MA</stp>
        <stp>D</stp>
        <stp>-1</stp>
        <stp>all</stp>
        <stp/>
        <stp/>
        <stp/>
        <stp>T</stp>
        <tr r="N443" s="1"/>
      </tp>
      <tp>
        <v>494.93</v>
        <stp/>
        <stp>ContractData</stp>
        <stp>S.BRKB</stp>
        <stp>LastTrade</stp>
        <stp/>
        <stp>T</stp>
        <tr r="C70" s="1"/>
      </tp>
      <tp>
        <v>8.2100000000000009</v>
        <stp/>
        <stp>ContractData</stp>
        <stp>S.PSKY</stp>
        <stp>LastTrade</stp>
        <stp/>
        <stp>T</stp>
        <tr r="C381" s="1"/>
      </tp>
      <tp>
        <v>2348321.7686797599</v>
        <stp/>
        <stp>StudyData</stp>
        <stp>S.SPGI</stp>
        <stp>MA</stp>
        <stp>InputChoice=Vol,MAType=Sim,Period=21</stp>
        <stp>MA</stp>
        <stp>D</stp>
        <stp>-1</stp>
        <stp>all</stp>
        <stp/>
        <stp/>
        <stp/>
        <stp>T</stp>
        <tr r="N415" s="1"/>
      </tp>
      <tp>
        <v>1796785.1724100951</v>
        <stp/>
        <stp>StudyData</stp>
        <stp>S.ACGL</stp>
        <stp>MA</stp>
        <stp>InputChoice=Vol,MAType=Sim,Period=21</stp>
        <stp>MA</stp>
        <stp>D</stp>
        <stp>-1</stp>
        <stp>all</stp>
        <stp/>
        <stp/>
        <stp/>
        <stp>T</stp>
        <tr r="N7" s="1"/>
      </tp>
      <tp>
        <v>2285443.5775506198</v>
        <stp/>
        <stp>StudyData</stp>
        <stp>S.AMGN</stp>
        <stp>MA</stp>
        <stp>InputChoice=Vol,MAType=Sim,Period=21</stp>
        <stp>MA</stp>
        <stp>D</stp>
        <stp>-1</stp>
        <stp>all</stp>
        <stp/>
        <stp/>
        <stp/>
        <stp>T</stp>
        <tr r="N30" s="1"/>
      </tp>
      <tp>
        <v>989253.23860271403</v>
        <stp/>
        <stp>StudyData</stp>
        <stp>S.ALGN</stp>
        <stp>MA</stp>
        <stp>InputChoice=Vol,MAType=Sim,Period=21</stp>
        <stp>MA</stp>
        <stp>D</stp>
        <stp>-1</stp>
        <stp>all</stp>
        <stp/>
        <stp/>
        <stp/>
        <stp>T</stp>
        <tr r="N23" s="1"/>
      </tp>
      <tp>
        <v>778908.71314576198</v>
        <stp/>
        <stp>StudyData</stp>
        <stp>S.REGN</stp>
        <stp>MA</stp>
        <stp>InputChoice=Vol,MAType=Sim,Period=21</stp>
        <stp>MA</stp>
        <stp>D</stp>
        <stp>-1</stp>
        <stp>all</stp>
        <stp/>
        <stp/>
        <stp/>
        <stp>T</stp>
        <tr r="N390" s="1"/>
      </tp>
      <tp>
        <v>60.21</v>
        <stp/>
        <stp>ContractData</stp>
        <stp>S.SWKS</stp>
        <stp>LastTrade</stp>
        <stp/>
        <stp>T</stp>
        <tr r="C424" s="1"/>
      </tp>
      <tp>
        <v>23042476.2835715</v>
        <stp/>
        <stp>StudyData</stp>
        <stp>S.AVGO</stp>
        <stp>MA</stp>
        <stp>InputChoice=Vol,MAType=Sim,Period=21</stp>
        <stp>MA</stp>
        <stp>D</stp>
        <stp>-1</stp>
        <stp>all</stp>
        <stp/>
        <stp/>
        <stp/>
        <stp>T</stp>
        <tr r="N47" s="1"/>
      </tp>
      <tp>
        <v>91.74</v>
        <stp/>
        <stp>ContractData</stp>
        <stp>S.IBKR</stp>
        <stp>LastTrade</stp>
        <stp/>
        <stp>T</stp>
        <tr r="C241" s="1"/>
      </tp>
      <tp>
        <v>1217.1500000000001</v>
        <stp/>
        <stp>ContractData</stp>
        <stp>S.TDG</stp>
        <stp>Open</stp>
        <stp/>
        <stp>T</stp>
        <tr r="F430" s="1"/>
      </tp>
      <tp>
        <v>-0.89999999999999858</v>
        <stp/>
        <stp>ContractData</stp>
        <stp>S.FCX</stp>
        <stp>NetLastTrade</stp>
        <stp/>
        <stp>T</stp>
        <tr r="D184" s="1"/>
      </tp>
      <tp>
        <v>653.74</v>
        <stp/>
        <stp>ContractData</stp>
        <stp>S.TDY</stp>
        <stp>Open</stp>
        <stp/>
        <stp>T</stp>
        <tr r="F431" s="1"/>
      </tp>
      <tp>
        <v>198.91</v>
        <stp/>
        <stp>ContractData</stp>
        <stp>S.TEL</stp>
        <stp>Open</stp>
        <stp/>
        <stp>T</stp>
        <tr r="F433" s="1"/>
      </tp>
      <tp>
        <v>365</v>
        <stp/>
        <stp>ContractData</stp>
        <stp>S.TER</stp>
        <stp>Open</stp>
        <stp/>
        <stp>T</stp>
        <tr r="F434" s="1"/>
      </tp>
      <tp>
        <v>51.410000000000004</v>
        <stp/>
        <stp>ContractData</stp>
        <stp>S.TFC</stp>
        <stp>Open</stp>
        <stp/>
        <stp>T</stp>
        <tr r="F435" s="1"/>
      </tp>
      <tp>
        <v>134.51</v>
        <stp/>
        <stp>ContractData</stp>
        <stp>S.TGT</stp>
        <stp>Open</stp>
        <stp/>
        <stp>T</stp>
        <tr r="F436" s="1"/>
      </tp>
      <tp>
        <v>330.8</v>
        <stp/>
        <stp>ContractData</stp>
        <stp>S.SYK</stp>
        <stp>High</stp>
        <stp/>
        <stp>T</stp>
        <tr r="G426" s="1"/>
      </tp>
      <tp>
        <v>73.83</v>
        <stp/>
        <stp>ContractData</stp>
        <stp>S.SYF</stp>
        <stp>High</stp>
        <stp/>
        <stp>T</stp>
        <tr r="G425" s="1"/>
      </tp>
      <tp>
        <v>83.23</v>
        <stp/>
        <stp>ContractData</stp>
        <stp>S.SYY</stp>
        <stp>High</stp>
        <stp/>
        <stp>T</stp>
        <tr r="G427" s="1"/>
      </tp>
      <tp>
        <v>40.04</v>
        <stp/>
        <stp>ContractData</stp>
        <stp>S.TAP</stp>
        <stp>Open</stp>
        <stp/>
        <stp>T</stp>
        <tr r="F429" s="1"/>
      </tp>
      <tp>
        <v>-0.66000000000002501</v>
        <stp/>
        <stp>ContractData</stp>
        <stp>S.FDX</stp>
        <stp>NetLastTrade</stp>
        <stp/>
        <stp>T</stp>
        <tr r="D186" s="1"/>
      </tp>
      <tp>
        <v>10.400000000000006</v>
        <stp/>
        <stp>ContractData</stp>
        <stp>S.FDS</stp>
        <stp>NetLastTrade</stp>
        <stp/>
        <stp>T</stp>
        <tr r="D185" s="1"/>
      </tp>
      <tp>
        <v>570</v>
        <stp/>
        <stp>ContractData</stp>
        <stp>S.TMO</stp>
        <stp>Open</stp>
        <stp/>
        <stp>T</stp>
        <tr r="F439" s="1"/>
      </tp>
      <tp>
        <v>215.89000000000001</v>
        <stp/>
        <stp>ContractData</stp>
        <stp>S.STE</stp>
        <stp>High</stp>
        <stp/>
        <stp>T</stp>
        <tr r="G417" s="1"/>
      </tp>
      <tp>
        <v>906</v>
        <stp/>
        <stp>ContractData</stp>
        <stp>S.STX</stp>
        <stp>High</stp>
        <stp/>
        <stp>T</stp>
        <tr r="G420" s="1"/>
      </tp>
      <tp>
        <v>130.9</v>
        <stp/>
        <stp>ContractData</stp>
        <stp>S.STZ</stp>
        <stp>High</stp>
        <stp/>
        <stp>T</stp>
        <tr r="G421" s="1"/>
      </tp>
      <tp>
        <v>186.34</v>
        <stp/>
        <stp>ContractData</stp>
        <stp>S.STT</stp>
        <stp>High</stp>
        <stp/>
        <stp>T</stp>
        <tr r="G419" s="1"/>
      </tp>
      <tp>
        <v>91.9</v>
        <stp/>
        <stp>ContractData</stp>
        <stp>S.SWK</stp>
        <stp>High</stp>
        <stp/>
        <stp>T</stp>
        <tr r="G423" s="1"/>
      </tp>
      <tp>
        <v>-97.549999999999955</v>
        <stp/>
        <stp>ContractData</stp>
        <stp>S.FIX</stp>
        <stp>NetLastTrade</stp>
        <stp/>
        <stp>T</stp>
        <tr r="D194" s="1"/>
      </tp>
      <tp>
        <v>1.4699999999999989</v>
        <stp/>
        <stp>ContractData</stp>
        <stp>S.FIS</stp>
        <stp>NetLastTrade</stp>
        <stp/>
        <stp>T</stp>
        <tr r="D191" s="1"/>
      </tp>
      <tp>
        <v>0.23000000000000398</v>
        <stp/>
        <stp>ContractData</stp>
        <stp>S.FOX</stp>
        <stp>NetLastTrade</stp>
        <stp/>
        <stp>T</stp>
        <tr r="D196" s="1"/>
      </tp>
      <tp>
        <v>229.84</v>
        <stp/>
        <stp>ContractData</stp>
        <stp>S.SPG</stp>
        <stp>High</stp>
        <stp/>
        <stp>T</stp>
        <tr r="G414" s="1"/>
      </tp>
      <tp>
        <v>152.87</v>
        <stp/>
        <stp>ContractData</stp>
        <stp>S.TJX</stp>
        <stp>Open</stp>
        <stp/>
        <stp>T</stp>
        <tr r="F437" s="1"/>
      </tp>
      <tp>
        <v>179.49</v>
        <stp/>
        <stp>ContractData</stp>
        <stp>S.TKO</stp>
        <stp>Open</stp>
        <stp/>
        <stp>T</stp>
        <tr r="F438" s="1"/>
      </tp>
      <tp>
        <v>94.25</v>
        <stp/>
        <stp>ContractData</stp>
        <stp>S.SRE</stp>
        <stp>High</stp>
        <stp/>
        <stp>T</stp>
        <tr r="G416" s="1"/>
      </tp>
      <tp>
        <v>16.96</v>
        <stp/>
        <stp>ContractData</stp>
        <stp>S.TTD</stp>
        <stp>Open</stp>
        <stp/>
        <stp>T</stp>
        <tr r="F451" s="1"/>
      </tp>
      <tp>
        <v>52.58</v>
        <stp/>
        <stp>ContractData</stp>
        <stp>S.SLB</stp>
        <stp>High</stp>
        <stp/>
        <stp>T</stp>
        <tr r="G407" s="1"/>
      </tp>
      <tp>
        <v>1.25</v>
        <stp/>
        <stp>ContractData</stp>
        <stp>S.FRT</stp>
        <stp>NetLastTrade</stp>
        <stp/>
        <stp>T</stp>
        <tr r="D198" s="1"/>
      </tp>
      <tp>
        <v>405.65000000000003</v>
        <stp/>
        <stp>ContractData</stp>
        <stp>S.SNA</stp>
        <stp>High</stp>
        <stp/>
        <stp>T</stp>
        <tr r="G409" s="1"/>
      </tp>
      <tp>
        <v>423.97</v>
        <stp/>
        <stp>ContractData</stp>
        <stp>S.TPL</stp>
        <stp>Open</stp>
        <stp/>
        <stp>T</stp>
        <tr r="F441" s="1"/>
      </tp>
      <tp>
        <v>139.26</v>
        <stp/>
        <stp>ContractData</stp>
        <stp>S.TPR</stp>
        <stp>Open</stp>
        <stp/>
        <stp>T</stp>
        <tr r="F442" s="1"/>
      </tp>
      <tp>
        <v>320.13</v>
        <stp/>
        <stp>ContractData</stp>
        <stp>S.SHW</stp>
        <stp>High</stp>
        <stp/>
        <stp>T</stp>
        <tr r="G405" s="1"/>
      </tp>
      <tp>
        <v>378.53000000000003</v>
        <stp/>
        <stp>ContractData</stp>
        <stp>S.TRV</stp>
        <stp>Open</stp>
        <stp/>
        <stp>T</stp>
        <tr r="F446" s="1"/>
      </tp>
      <tp>
        <v>57.02</v>
        <stp/>
        <stp>ContractData</stp>
        <stp>S.TSN</stp>
        <stp>Open</stp>
        <stp/>
        <stp>T</stp>
        <tr r="F449" s="1"/>
      </tp>
      <tp>
        <v>118.42</v>
        <stp/>
        <stp>ContractData</stp>
        <stp>S.SJM</stp>
        <stp>High</stp>
        <stp/>
        <stp>T</stp>
        <tr r="G406" s="1"/>
      </tp>
      <tp>
        <v>1.6899999999999977</v>
        <stp/>
        <stp>ContractData</stp>
        <stp>S.FTV</stp>
        <stp>NetLastTrade</stp>
        <stp/>
        <stp>T</stp>
        <tr r="D201" s="1"/>
      </tp>
      <tp>
        <v>281.11</v>
        <stp/>
        <stp>ContractData</stp>
        <stp>S.TXN</stp>
        <stp>Open</stp>
        <stp/>
        <stp>T</stp>
        <tr r="F453" s="1"/>
      </tp>
      <tp>
        <v>93.54</v>
        <stp/>
        <stp>ContractData</stp>
        <stp>S.TXT</stp>
        <stp>Open</stp>
        <stp/>
        <stp>T</stp>
        <tr r="F454" s="1"/>
      </tp>
      <tp>
        <v>293.92</v>
        <stp/>
        <stp>ContractData</stp>
        <stp>S.TYL</stp>
        <stp>Open</stp>
        <stp/>
        <stp>T</stp>
        <tr r="F455" s="1"/>
      </tp>
      <tp>
        <v>8493627.0612429995</v>
        <stp/>
        <stp>ContractData</stp>
        <stp>S.MDLZ</stp>
        <stp>T_CVol</stp>
        <stp/>
        <stp>T</stp>
        <tr r="M304" s="1"/>
      </tp>
      <tp>
        <v>11975298.236924</v>
        <stp/>
        <stp>ContractData</stp>
        <stp>S.IP</stp>
        <stp>T_CVol</stp>
        <stp/>
        <stp>T</stp>
        <tr r="F33" s="2"/>
        <tr r="M251" s="1"/>
      </tp>
      <tp>
        <v>-3.6300000000000097</v>
        <stp/>
        <stp>ContractData</stp>
        <stp>S.ECHO</stp>
        <stp>NetLastTrade</stp>
        <stp/>
        <stp>T</stp>
        <tr r="D155" s="1"/>
      </tp>
      <tp>
        <v>0.35999999999999943</v>
        <stp/>
        <stp>ContractData</stp>
        <stp>S.SCHW</stp>
        <stp>NetLastTrade</stp>
        <stp/>
        <stp>T</stp>
        <tr r="D404" s="1"/>
      </tp>
      <tp>
        <v>-2.4900000000000091</v>
        <stp/>
        <stp>ContractData</stp>
        <stp>S.MCHP</stp>
        <stp>NetLastTrade</stp>
        <stp/>
        <stp>T</stp>
        <tr r="D301" s="1"/>
      </tp>
      <tp>
        <v>19.28</v>
        <stp/>
        <stp>ContractData</stp>
        <stp>S.KVUE</stp>
        <stp>High</stp>
        <stp/>
        <stp>T</stp>
        <tr r="G277" s="1"/>
      </tp>
      <tp>
        <v>113.81</v>
        <stp/>
        <stp>ContractData</stp>
        <stp>S.RVTY</stp>
        <stp>High</stp>
        <stp/>
        <stp>T</stp>
        <tr r="G401" s="1"/>
      </tp>
      <tp>
        <v>0.66000000000000014</v>
        <stp/>
        <stp>ContractData</stp>
        <stp>S.NCLH</stp>
        <stp>NetLastTrade</stp>
        <stp/>
        <stp>T</stp>
        <tr r="D328" s="1"/>
      </tp>
      <tp>
        <v>87.66</v>
        <stp/>
        <stp>ContractData</stp>
        <stp>S.EVRG</stp>
        <stp>High</stp>
        <stp/>
        <stp>T</stp>
        <tr r="G174" s="1"/>
      </tp>
      <tp>
        <v>-4.1400000000000148</v>
        <stp/>
        <stp>ContractData</stp>
        <stp>S.QCOM</stp>
        <stp>NetLastTrade</stp>
        <stp/>
        <stp>T</stp>
        <tr r="D387" s="1"/>
      </tp>
      <tp>
        <v>1059.3700000000001</v>
        <stp/>
        <stp>ContractData</stp>
        <stp>S.EQIX</stp>
        <stp>Open</stp>
        <stp/>
        <stp>T</stp>
        <tr r="F166" s="1"/>
      </tp>
      <tp>
        <v>1.4900000000000091</v>
        <stp/>
        <stp>ContractData</stp>
        <stp>S.PCAR</stp>
        <stp>NetLastTrade</stp>
        <stp/>
        <stp>T</stp>
        <tr r="D359" s="1"/>
      </tp>
      <tp>
        <v>3.2599999999999909</v>
        <stp/>
        <stp>ContractData</stp>
        <stp>S.ACGL</stp>
        <stp>NetLastTrade</stp>
        <stp/>
        <stp>T</stp>
        <tr r="D7" s="1"/>
      </tp>
      <tp>
        <v>389.27</v>
        <stp/>
        <stp>ContractData</stp>
        <stp>S.AVGO</stp>
        <stp>High</stp>
        <stp/>
        <stp>T</stp>
        <tr r="G47" s="1"/>
      </tp>
      <tp>
        <v>211.9</v>
        <stp/>
        <stp>ContractData</stp>
        <stp>S.NVDA</stp>
        <stp>High</stp>
        <stp/>
        <stp>T</stp>
        <tr r="G343" s="1"/>
      </tp>
      <tp>
        <v>61.17</v>
        <stp/>
        <stp>ContractData</stp>
        <stp>S.CVNA</stp>
        <stp>High</stp>
        <stp/>
        <stp>T</stp>
        <tr r="G125" s="1"/>
      </tp>
      <tp>
        <v>11730661.35463829</v>
        <stp/>
        <stp>StudyData</stp>
        <stp>S.MCHP</stp>
        <stp>MA</stp>
        <stp>InputChoice=Vol,MAType=Sim,Period=21</stp>
        <stp>MA</stp>
        <stp>D</stp>
        <stp>-1</stp>
        <stp>all</stp>
        <stp/>
        <stp/>
        <stp/>
        <stp>T</stp>
        <tr r="N301" s="1"/>
      </tp>
      <tp>
        <v>4611767.8505252404</v>
        <stp/>
        <stp>StudyData</stp>
        <stp>S.COHR</stp>
        <stp>MA</stp>
        <stp>InputChoice=Vol,MAType=Sim,Period=21</stp>
        <stp>MA</stp>
        <stp>D</stp>
        <stp>-1</stp>
        <stp>all</stp>
        <stp/>
        <stp/>
        <stp/>
        <stp>T</stp>
        <tr r="N106" s="1"/>
      </tp>
      <tp>
        <v>1078611.4218535719</v>
        <stp/>
        <stp>StudyData</stp>
        <stp>S.JBHT</stp>
        <stp>MA</stp>
        <stp>InputChoice=Vol,MAType=Sim,Period=21</stp>
        <stp>MA</stp>
        <stp>D</stp>
        <stp>-1</stp>
        <stp>all</stp>
        <stp/>
        <stp/>
        <stp/>
        <stp>T</stp>
        <tr r="N260" s="1"/>
      </tp>
      <tp>
        <v>1436.56</v>
        <stp/>
        <stp>ContractData</stp>
        <stp>S.SNDK</stp>
        <stp>LastTrade</stp>
        <stp/>
        <stp>T</stp>
        <tr r="C410" s="1"/>
      </tp>
      <tp>
        <v>9909173.7660230007</v>
        <stp/>
        <stp>StudyData</stp>
        <stp>S.SCHW</stp>
        <stp>MA</stp>
        <stp>InputChoice=Vol,MAType=Sim,Period=21</stp>
        <stp>MA</stp>
        <stp>D</stp>
        <stp>-1</stp>
        <stp>all</stp>
        <stp/>
        <stp/>
        <stp/>
        <stp>T</stp>
        <tr r="N404" s="1"/>
      </tp>
      <tp>
        <v>1353892.7401189529</v>
        <stp/>
        <stp>StudyData</stp>
        <stp>S.JKHY</stp>
        <stp>MA</stp>
        <stp>InputChoice=Vol,MAType=Sim,Period=21</stp>
        <stp>MA</stp>
        <stp>D</stp>
        <stp>-1</stp>
        <stp>all</stp>
        <stp/>
        <stp/>
        <stp/>
        <stp>T</stp>
        <tr r="N263" s="1"/>
      </tp>
      <tp>
        <v>163.26</v>
        <stp/>
        <stp>ContractData</stp>
        <stp>S.PODD</stp>
        <stp>LastTrade</stp>
        <stp/>
        <stp>T</stp>
        <tr r="C376" s="1"/>
      </tp>
      <tp>
        <v>206.84</v>
        <stp/>
        <stp>ContractData</stp>
        <stp>S.NVDA</stp>
        <stp>LastTrade</stp>
        <stp/>
        <stp>T</stp>
        <tr r="C343" s="1"/>
      </tp>
      <tp>
        <v>4964511.9661116702</v>
        <stp/>
        <stp>StudyData</stp>
        <stp>S.GEHC</stp>
        <stp>MA</stp>
        <stp>InputChoice=Vol,MAType=Sim,Period=21</stp>
        <stp>MA</stp>
        <stp>D</stp>
        <stp>-1</stp>
        <stp>all</stp>
        <stp/>
        <stp/>
        <stp/>
        <stp>T</stp>
        <tr r="N205" s="1"/>
      </tp>
      <tp>
        <v>93.16</v>
        <stp/>
        <stp>ContractData</stp>
        <stp>S.GDDY</stp>
        <stp>LastTrade</stp>
        <stp/>
        <stp>T</stp>
        <tr r="C203" s="1"/>
      </tp>
      <tp>
        <v>6689485.1441982901</v>
        <stp/>
        <stp>StudyData</stp>
        <stp>S.ECHO</stp>
        <stp>MA</stp>
        <stp>InputChoice=Vol,MAType=Sim,Period=21</stp>
        <stp>MA</stp>
        <stp>D</stp>
        <stp>-1</stp>
        <stp>all</stp>
        <stp/>
        <stp/>
        <stp/>
        <stp>T</stp>
        <tr r="N155" s="1"/>
      </tp>
      <tp>
        <v>72.86</v>
        <stp/>
        <stp>ContractData</stp>
        <stp>S.BLDR</stp>
        <stp>LastTrade</stp>
        <stp/>
        <stp>T</stp>
        <tr r="C65" s="1"/>
      </tp>
      <tp>
        <v>2.5799999999999841</v>
        <stp/>
        <stp>ContractData</stp>
        <stp>S.ICE</stp>
        <stp>NetLastTrade</stp>
        <stp/>
        <stp>T</stp>
        <tr r="D243" s="1"/>
      </tp>
      <tp>
        <v>7.539999999999992</v>
        <stp/>
        <stp>ContractData</stp>
        <stp>S.IBM</stp>
        <stp>NetLastTrade</stp>
        <stp/>
        <stp>T</stp>
        <tr r="D242" s="1"/>
      </tp>
      <tp>
        <v>2.1700000000000017</v>
        <stp/>
        <stp>ContractData</stp>
        <stp>S.IFF</stp>
        <stp>NetLastTrade</stp>
        <stp/>
        <stp>T</stp>
        <tr r="D246" s="1"/>
      </tp>
      <tp>
        <v>1.0500000000000114</v>
        <stp/>
        <stp>ContractData</stp>
        <stp>S.IEX</stp>
        <stp>NetLastTrade</stp>
        <stp/>
        <stp>T</stp>
        <tr r="D245" s="1"/>
      </tp>
      <tp>
        <v>1858298.7557008101</v>
        <stp/>
        <stp>StudyData</stp>
        <stp>S.Q</stp>
        <stp>MA</stp>
        <stp>InputChoice=Vol,MAType=Sim,Period=21</stp>
        <stp>MA</stp>
        <stp>D</stp>
        <stp>-1</stp>
        <stp>all</stp>
        <stp/>
        <stp/>
        <stp/>
        <stp>T</stp>
        <tr r="N386" s="1"/>
      </tp>
      <tp>
        <v>90030136.447941795</v>
        <stp/>
        <stp>StudyData</stp>
        <stp>S.T</stp>
        <stp>MA</stp>
        <stp>InputChoice=Vol,MAType=Sim,Period=21</stp>
        <stp>MA</stp>
        <stp>D</stp>
        <stp>-1</stp>
        <stp>all</stp>
        <stp/>
        <stp/>
        <stp/>
        <stp>T</stp>
        <tr r="N428" s="1"/>
      </tp>
      <tp>
        <v>8539573.174292</v>
        <stp/>
        <stp>StudyData</stp>
        <stp>S.V</stp>
        <stp>MA</stp>
        <stp>InputChoice=Vol,MAType=Sim,Period=21</stp>
        <stp>MA</stp>
        <stp>D</stp>
        <stp>-1</stp>
        <stp>all</stp>
        <stp/>
        <stp/>
        <stp/>
        <stp>T</stp>
        <tr r="N466" s="1"/>
      </tp>
      <tp>
        <v>3.7600000000000051</v>
        <stp/>
        <stp>ContractData</stp>
        <stp>S.IRM</stp>
        <stp>NetLastTrade</stp>
        <stp/>
        <stp>T</stp>
        <tr r="D254" s="1"/>
      </tp>
      <tp>
        <v>0.73000000000001819</v>
        <stp/>
        <stp>ContractData</stp>
        <stp>S.IQV</stp>
        <stp>NetLastTrade</stp>
        <stp/>
        <stp>T</stp>
        <tr r="D252" s="1"/>
      </tp>
      <tp>
        <v>941357.88074128598</v>
        <stp/>
        <stp>StudyData</stp>
        <stp>S.J</stp>
        <stp>MA</stp>
        <stp>InputChoice=Vol,MAType=Sim,Period=21</stp>
        <stp>MA</stp>
        <stp>D</stp>
        <stp>-1</stp>
        <stp>all</stp>
        <stp/>
        <stp/>
        <stp/>
        <stp>T</stp>
        <tr r="N259" s="1"/>
      </tp>
      <tp>
        <v>815785.36977209605</v>
        <stp/>
        <stp>StudyData</stp>
        <stp>S.L</stp>
        <stp>MA</stp>
        <stp>InputChoice=Vol,MAType=Sim,Period=21</stp>
        <stp>MA</stp>
        <stp>D</stp>
        <stp>-1</stp>
        <stp>all</stp>
        <stp/>
        <stp/>
        <stp/>
        <stp>T</stp>
        <tr r="N278" s="1"/>
      </tp>
      <tp>
        <v>0.12999999999999901</v>
        <stp/>
        <stp>ContractData</stp>
        <stp>S.IVZ</stp>
        <stp>NetLastTrade</stp>
        <stp/>
        <stp>T</stp>
        <tr r="D258" s="1"/>
      </tp>
      <tp>
        <v>6.1099999999999568</v>
        <stp/>
        <stp>ContractData</stp>
        <stp>S.ITW</stp>
        <stp>NetLastTrade</stp>
        <stp/>
        <stp>T</stp>
        <tr r="D257" s="1"/>
      </tp>
      <tp>
        <v>5532708.5629909998</v>
        <stp/>
        <stp>StudyData</stp>
        <stp>S.O</stp>
        <stp>MA</stp>
        <stp>InputChoice=Vol,MAType=Sim,Period=21</stp>
        <stp>MA</stp>
        <stp>D</stp>
        <stp>-1</stp>
        <stp>all</stp>
        <stp/>
        <stp/>
        <stp/>
        <stp>T</stp>
        <tr r="N348" s="1"/>
      </tp>
      <tp>
        <v>2355565.0292618601</v>
        <stp/>
        <stp>StudyData</stp>
        <stp>S.A</stp>
        <stp>MA</stp>
        <stp>InputChoice=Vol,MAType=Sim,Period=21</stp>
        <stp>MA</stp>
        <stp>D</stp>
        <stp>-1</stp>
        <stp>all</stp>
        <stp/>
        <stp/>
        <stp/>
        <stp>T</stp>
        <tr r="N2" s="1"/>
      </tp>
      <tp>
        <v>13761680.155680669</v>
        <stp/>
        <stp>StudyData</stp>
        <stp>S.C</stp>
        <stp>MA</stp>
        <stp>InputChoice=Vol,MAType=Sim,Period=21</stp>
        <stp>MA</stp>
        <stp>D</stp>
        <stp>-1</stp>
        <stp>all</stp>
        <stp/>
        <stp/>
        <stp/>
        <stp>T</stp>
        <tr r="N75" s="1"/>
      </tp>
      <tp>
        <v>4978102.1967358096</v>
        <stp/>
        <stp>StudyData</stp>
        <stp>S.D</stp>
        <stp>MA</stp>
        <stp>InputChoice=Vol,MAType=Sim,Period=21</stp>
        <stp>MA</stp>
        <stp>D</stp>
        <stp>-1</stp>
        <stp>all</stp>
        <stp/>
        <stp/>
        <stp/>
        <stp>T</stp>
        <tr r="N128" s="1"/>
      </tp>
      <tp>
        <v>49951737.9610456</v>
        <stp/>
        <stp>StudyData</stp>
        <stp>S.F</stp>
        <stp>MA</stp>
        <stp>InputChoice=Vol,MAType=Sim,Period=21</stp>
        <stp>MA</stp>
        <stp>D</stp>
        <stp>-1</stp>
        <stp>all</stp>
        <stp/>
        <stp/>
        <stp/>
        <stp>T</stp>
        <tr r="N181" s="1"/>
      </tp>
      <tp>
        <v>2912477.8072350002</v>
        <stp/>
        <stp>ContractData</stp>
        <stp>S.LULU</stp>
        <stp>T_CVol</stp>
        <stp/>
        <stp>T</stp>
        <tr r="M291" s="1"/>
      </tp>
      <tp>
        <v>3457367.6787970001</v>
        <stp/>
        <stp>ContractData</stp>
        <stp>S.INTU</stp>
        <stp>T_CVol</stp>
        <stp/>
        <stp>T</stp>
        <tr r="M249" s="1"/>
      </tp>
      <tp>
        <v>-1.0699999999999932</v>
        <stp/>
        <stp>ContractData</stp>
        <stp>S.JBHT</stp>
        <stp>NetLastTrade</stp>
        <stp/>
        <stp>T</stp>
        <tr r="D260" s="1"/>
      </tp>
      <tp>
        <v>-2.0000000000010232E-2</v>
        <stp/>
        <stp>ContractData</stp>
        <stp>S.IBKR</stp>
        <stp>NetLastTrade</stp>
        <stp/>
        <stp>T</stp>
        <tr r="D241" s="1"/>
      </tp>
      <tp>
        <v>26.88</v>
        <stp/>
        <stp>ContractData</stp>
        <stp>S.NWSA</stp>
        <stp>High</stp>
        <stp/>
        <stp>T</stp>
        <tr r="G346" s="1"/>
      </tp>
      <tp>
        <v>0.20999999999997954</v>
        <stp/>
        <stp>ContractData</stp>
        <stp>S.CBOE</stp>
        <stp>NetLastTrade</stp>
        <stp/>
        <stp>T</stp>
        <tr r="D81" s="1"/>
      </tp>
      <tp>
        <v>3.5300000000000011</v>
        <stp/>
        <stp>ContractData</stp>
        <stp>S.ABNB</stp>
        <stp>NetLastTrade</stp>
        <stp/>
        <stp>T</stp>
        <tr r="D5" s="1"/>
      </tp>
      <tp>
        <v>-4.00000000000027E-2</v>
        <stp/>
        <stp>ContractData</stp>
        <stp>S.HBAN</stp>
        <stp>NetLastTrade</stp>
        <stp/>
        <stp>T</stp>
        <tr r="D223" s="1"/>
      </tp>
      <tp>
        <v>-1.2800000000000011</v>
        <stp/>
        <stp>ContractData</stp>
        <stp>S.SBAC</stp>
        <stp>NetLastTrade</stp>
        <stp/>
        <stp>T</stp>
        <tr r="D402" s="1"/>
      </tp>
      <tp>
        <v>6.9999999999993179E-2</v>
        <stp/>
        <stp>ContractData</stp>
        <stp>S.EBAY</stp>
        <stp>NetLastTrade</stp>
        <stp/>
        <stp>T</stp>
        <tr r="D154" s="1"/>
      </tp>
      <tp>
        <v>424.51</v>
        <stp/>
        <stp>ContractData</stp>
        <stp>S.SPGI</stp>
        <stp>Open</stp>
        <stp/>
        <stp>T</stp>
        <tr r="F415" s="1"/>
      </tp>
      <tp>
        <v>2.4399999999999977</v>
        <stp/>
        <stp>ContractData</stp>
        <stp>S.ABBV</stp>
        <stp>NetLastTrade</stp>
        <stp/>
        <stp>T</stp>
        <tr r="D4" s="1"/>
      </tp>
      <tp>
        <v>-2.9699999999999989</v>
        <stp/>
        <stp>ContractData</stp>
        <stp>S.UBER</stp>
        <stp>NetLastTrade</stp>
        <stp/>
        <stp>T</stp>
        <tr r="D457" s="1"/>
      </tp>
      <tp>
        <v>368.16</v>
        <stp/>
        <stp>ContractData</stp>
        <stp>S.CPAY</stp>
        <stp>Open</stp>
        <stp/>
        <stp>T</stp>
        <tr r="F112" s="1"/>
      </tp>
      <tp>
        <v>1373.81</v>
        <stp/>
        <stp>ContractData</stp>
        <stp>S.MPWR</stp>
        <stp>Open</stp>
        <stp/>
        <stp>T</stp>
        <tr r="F316" s="1"/>
      </tp>
      <tp>
        <v>56.26</v>
        <stp/>
        <stp>ContractData</stp>
        <stp>S.APTV</stp>
        <stp>Open</stp>
        <stp/>
        <stp>T</stp>
        <tr r="F42" s="1"/>
      </tp>
      <tp>
        <v>3.9099999999999966</v>
        <stp/>
        <stp>ContractData</stp>
        <stp>S.CBRE</stp>
        <stp>NetLastTrade</stp>
        <stp/>
        <stp>T</stp>
        <tr r="D82" s="1"/>
      </tp>
      <tp>
        <v>2.9700000000000273</v>
        <stp/>
        <stp>ContractData</stp>
        <stp>S.ZBRA</stp>
        <stp>NetLastTrade</stp>
        <stp/>
        <stp>T</stp>
        <tr r="D503" s="1"/>
      </tp>
      <tp>
        <v>3.9999999999992042E-2</v>
        <stp/>
        <stp>ContractData</stp>
        <stp>S.SBUX</stp>
        <stp>NetLastTrade</stp>
        <stp/>
        <stp>T</stp>
        <tr r="D403" s="1"/>
      </tp>
      <tp>
        <v>27.3</v>
        <stp/>
        <stp>ContractData</stp>
        <stp>S.CPRT</stp>
        <stp>Open</stp>
        <stp/>
        <stp>T</stp>
        <tr r="F113" s="1"/>
      </tp>
      <tp>
        <v>61.410000000000004</v>
        <stp/>
        <stp>ContractData</stp>
        <stp>S.SWKS</stp>
        <stp>High</stp>
        <stp/>
        <stp>T</stp>
        <tr r="G424" s="1"/>
      </tp>
      <tp>
        <v>4482799.7865490001</v>
        <stp/>
        <stp>ContractData</stp>
        <stp>S.V</stp>
        <stp>T_CVol</stp>
        <stp/>
        <stp>T</stp>
        <tr r="M466" s="1"/>
      </tp>
      <tp>
        <v>3823997.3855812401</v>
        <stp/>
        <stp>StudyData</stp>
        <stp>S.OTIS</stp>
        <stp>MA</stp>
        <stp>InputChoice=Vol,MAType=Sim,Period=21</stp>
        <stp>MA</stp>
        <stp>D</stp>
        <stp>-1</stp>
        <stp>all</stp>
        <stp/>
        <stp/>
        <stp/>
        <stp>T</stp>
        <tr r="N355" s="1"/>
      </tp>
      <tp>
        <v>390.96000000000004</v>
        <stp/>
        <stp>ContractData</stp>
        <stp>S.CIEN</stp>
        <stp>LastTrade</stp>
        <stp/>
        <stp>T</stp>
        <tr r="C94" s="1"/>
      </tp>
      <tp>
        <v>557577.65393180901</v>
        <stp/>
        <stp>StudyData</stp>
        <stp>S.FFIV</stp>
        <stp>MA</stp>
        <stp>InputChoice=Vol,MAType=Sim,Period=21</stp>
        <stp>MA</stp>
        <stp>D</stp>
        <stp>-1</stp>
        <stp>all</stp>
        <stp/>
        <stp/>
        <stp/>
        <stp>T</stp>
        <tr r="N189" s="1"/>
      </tp>
      <tp>
        <v>579928.65871590504</v>
        <stp/>
        <stp>StudyData</stp>
        <stp>S.EQIX</stp>
        <stp>MA</stp>
        <stp>InputChoice=Vol,MAType=Sim,Period=21</stp>
        <stp>MA</stp>
        <stp>D</stp>
        <stp>-1</stp>
        <stp>all</stp>
        <stp/>
        <stp/>
        <stp/>
        <stp>T</stp>
        <tr r="N166" s="1"/>
      </tp>
      <tp>
        <v>1503537.2174746669</v>
        <stp/>
        <stp>StudyData</stp>
        <stp>S.BIIB</stp>
        <stp>MA</stp>
        <stp>InputChoice=Vol,MAType=Sim,Period=21</stp>
        <stp>MA</stp>
        <stp>D</stp>
        <stp>-1</stp>
        <stp>all</stp>
        <stp/>
        <stp/>
        <stp/>
        <stp>T</stp>
        <tr r="N62" s="1"/>
      </tp>
      <tp>
        <v>1324072.4575373339</v>
        <stp/>
        <stp>StudyData</stp>
        <stp>S.HSIC</stp>
        <stp>MA</stp>
        <stp>InputChoice=Vol,MAType=Sim,Period=21</stp>
        <stp>MA</stp>
        <stp>D</stp>
        <stp>-1</stp>
        <stp>all</stp>
        <stp/>
        <stp/>
        <stp/>
        <stp>T</stp>
        <tr r="N235" s="1"/>
      </tp>
      <tp>
        <v>275446.64728057099</v>
        <stp/>
        <stp>StudyData</stp>
        <stp>S.ERIE</stp>
        <stp>MA</stp>
        <stp>InputChoice=Vol,MAType=Sim,Period=21</stp>
        <stp>MA</stp>
        <stp>D</stp>
        <stp>-1</stp>
        <stp>all</stp>
        <stp/>
        <stp/>
        <stp/>
        <stp>T</stp>
        <tr r="N169" s="1"/>
      </tp>
      <tp>
        <v>118.51</v>
        <stp/>
        <stp>ContractData</stp>
        <stp>S.FLEX</stp>
        <stp>LastTrade</stp>
        <stp/>
        <stp>T</stp>
        <tr r="C195" s="1"/>
      </tp>
      <tp>
        <v>173.99</v>
        <stp/>
        <stp>ContractData</stp>
        <stp>S.ANET</stp>
        <stp>LastTrade</stp>
        <stp/>
        <stp>T</stp>
        <tr r="C34" s="1"/>
      </tp>
      <tp>
        <v>186.24</v>
        <stp/>
        <stp>ContractData</stp>
        <stp>S.VEEV</stp>
        <stp>LastTrade</stp>
        <stp/>
        <stp>T</stp>
        <tr r="C467" s="1"/>
      </tp>
      <tp>
        <v>7528120.9707043804</v>
        <stp/>
        <stp>StudyData</stp>
        <stp>S.COIN</stp>
        <stp>MA</stp>
        <stp>InputChoice=Vol,MAType=Sim,Period=21</stp>
        <stp>MA</stp>
        <stp>D</stp>
        <stp>-1</stp>
        <stp>all</stp>
        <stp/>
        <stp/>
        <stp/>
        <stp>T</stp>
        <tr r="N107" s="1"/>
      </tp>
      <tp>
        <v>126.51</v>
        <stp/>
        <stp>ContractData</stp>
        <stp>S.ARES</stp>
        <stp>LastTrade</stp>
        <stp/>
        <stp>T</stp>
        <tr r="C44" s="1"/>
      </tp>
      <tp>
        <v>65.94</v>
        <stp/>
        <stp>ContractData</stp>
        <stp>S.UBER</stp>
        <stp>LastTrade</stp>
        <stp/>
        <stp>T</stp>
        <tr r="C457" s="1"/>
      </tp>
      <tp>
        <v>5.6899999999999977</v>
        <stp/>
        <stp>ContractData</stp>
        <stp>S.HCA</stp>
        <stp>NetLastTrade</stp>
        <stp/>
        <stp>T</stp>
        <tr r="D224" s="1"/>
      </tp>
      <tp>
        <v>0.64999999999999858</v>
        <stp/>
        <stp>ContractData</stp>
        <stp>S.HAL</stp>
        <stp>NetLastTrade</stp>
        <stp/>
        <stp>T</stp>
        <tr r="D221" s="1"/>
      </tp>
      <tp>
        <v>1.4399999999999977</v>
        <stp/>
        <stp>ContractData</stp>
        <stp>S.HAS</stp>
        <stp>NetLastTrade</stp>
        <stp/>
        <stp>T</stp>
        <tr r="D222" s="1"/>
      </tp>
      <tp>
        <v>91.02</v>
        <stp/>
        <stp>ContractData</stp>
        <stp>S.ZBH</stp>
        <stp>Open</stp>
        <stp/>
        <stp>T</stp>
        <tr r="F502" s="1"/>
      </tp>
      <tp>
        <v>0.5</v>
        <stp/>
        <stp>ContractData</stp>
        <stp>S.HII</stp>
        <stp>NetLastTrade</stp>
        <stp/>
        <stp>T</stp>
        <tr r="D227" s="1"/>
      </tp>
      <tp>
        <v>-1.6500000000000057</v>
        <stp/>
        <stp>ContractData</stp>
        <stp>S.HIG</stp>
        <stp>NetLastTrade</stp>
        <stp/>
        <stp>T</stp>
        <tr r="D226" s="1"/>
      </tp>
      <tp>
        <v>-3.1200000000000045</v>
        <stp/>
        <stp>ContractData</stp>
        <stp>S.HON</stp>
        <stp>NetLastTrade</stp>
        <stp/>
        <stp>T</stp>
        <tr r="D229" s="1"/>
      </tp>
      <tp>
        <v>4.7900000000000205</v>
        <stp/>
        <stp>ContractData</stp>
        <stp>S.HLT</stp>
        <stp>NetLastTrade</stp>
        <stp/>
        <stp>T</stp>
        <tr r="D228" s="1"/>
      </tp>
      <tp>
        <v>2.1599999999999966</v>
        <stp/>
        <stp>ContractData</stp>
        <stp>S.HSY</stp>
        <stp>NetLastTrade</stp>
        <stp/>
        <stp>T</stp>
        <tr r="D237" s="1"/>
      </tp>
      <tp>
        <v>0.53999999999999915</v>
        <stp/>
        <stp>ContractData</stp>
        <stp>S.HST</stp>
        <stp>NetLastTrade</stp>
        <stp/>
        <stp>T</stp>
        <tr r="D236" s="1"/>
      </tp>
      <tp>
        <v>75.11</v>
        <stp/>
        <stp>ContractData</stp>
        <stp>S.ZTS</stp>
        <stp>Open</stp>
        <stp/>
        <stp>T</stp>
        <tr r="F504" s="1"/>
      </tp>
      <tp>
        <v>0.2900000000000027</v>
        <stp/>
        <stp>ContractData</stp>
        <stp>S.HRL</stp>
        <stp>NetLastTrade</stp>
        <stp/>
        <stp>T</stp>
        <tr r="D234" s="1"/>
      </tp>
      <tp>
        <v>4.9999999999997158E-2</v>
        <stp/>
        <stp>ContractData</stp>
        <stp>S.HPE</stp>
        <stp>NetLastTrade</stp>
        <stp/>
        <stp>T</stp>
        <tr r="D232" s="1"/>
      </tp>
      <tp>
        <v>1.2399999999999984</v>
        <stp/>
        <stp>ContractData</stp>
        <stp>S.HPQ</stp>
        <stp>NetLastTrade</stp>
        <stp/>
        <stp>T</stp>
        <tr r="D233" s="1"/>
      </tp>
      <tp>
        <v>2.1699999999999591</v>
        <stp/>
        <stp>ContractData</stp>
        <stp>S.HWM</stp>
        <stp>NetLastTrade</stp>
        <stp/>
        <stp>T</stp>
        <tr r="D240" s="1"/>
      </tp>
      <tp>
        <v>-5.1800000000000068</v>
        <stp/>
        <stp>ContractData</stp>
        <stp>S.HUM</stp>
        <stp>NetLastTrade</stp>
        <stp/>
        <stp>T</stp>
        <tr r="D239" s="1"/>
      </tp>
      <tp>
        <v>27659388.433880001</v>
        <stp/>
        <stp>ContractData</stp>
        <stp>S.MSFT</stp>
        <stp>T_CVol</stp>
        <stp/>
        <stp>T</stp>
        <tr r="M323" s="1"/>
      </tp>
      <tp>
        <v>5949127.9429940004</v>
        <stp/>
        <stp>ContractData</stp>
        <stp>S.MNST</stp>
        <stp>T_CVol</stp>
        <stp/>
        <stp>T</stp>
        <tr r="M312" s="1"/>
      </tp>
      <tp>
        <v>593470.50384300004</v>
        <stp/>
        <stp>ContractData</stp>
        <stp>S.JBHT</stp>
        <stp>T_CVol</stp>
        <stp/>
        <stp>T</stp>
        <tr r="M260" s="1"/>
      </tp>
      <tp>
        <v>2817161.1476770001</v>
        <stp/>
        <stp>ContractData</stp>
        <stp>S.FTNT</stp>
        <stp>T_CVol</stp>
        <stp/>
        <stp>T</stp>
        <tr r="M200" s="1"/>
      </tp>
      <tp>
        <v>5241371.7763390001</v>
        <stp/>
        <stp>ContractData</stp>
        <stp>S.FAST</stp>
        <stp>T_CVol</stp>
        <stp/>
        <stp>T</stp>
        <tr r="M183" s="1"/>
      </tp>
      <tp>
        <v>6262153.6112759998</v>
        <stp/>
        <stp>ContractData</stp>
        <stp>S.AMAT</stp>
        <stp>T_CVol</stp>
        <stp/>
        <stp>T</stp>
        <tr r="M26" s="1"/>
      </tp>
      <tp>
        <v>4721549.1678520003</v>
        <stp/>
        <stp>ContractData</stp>
        <stp>S.ANET</stp>
        <stp>T_CVol</stp>
        <stp/>
        <stp>T</stp>
        <tr r="M34" s="1"/>
      </tp>
      <tp>
        <v>10441489.172180999</v>
        <stp/>
        <stp>ContractData</stp>
        <stp>S.CPRT</stp>
        <stp>T_CVol</stp>
        <stp/>
        <stp>T</stp>
        <tr r="M113" s="1"/>
      </tp>
      <tp>
        <v>1586611.554005</v>
        <stp/>
        <stp>ContractData</stp>
        <stp>S.COST</stp>
        <stp>T_CVol</stp>
        <stp/>
        <stp>T</stp>
        <tr r="M111" s="1"/>
      </tp>
      <tp>
        <v>1500694.207316</v>
        <stp/>
        <stp>ContractData</stp>
        <stp>S.ROST</stp>
        <stp>T_CVol</stp>
        <stp/>
        <stp>T</stp>
        <tr r="M398" s="1"/>
      </tp>
      <tp>
        <v>234.16</v>
        <stp/>
        <stp>ContractData</stp>
        <stp>S.TTWO</stp>
        <stp>High</stp>
        <stp/>
        <stp>T</stp>
        <tr r="G452" s="1"/>
      </tp>
      <tp>
        <v>89.28</v>
        <stp/>
        <stp>ContractData</stp>
        <stp>S.CTVA</stp>
        <stp>High</stp>
        <stp/>
        <stp>T</stp>
        <tr r="G124" s="1"/>
      </tp>
      <tp>
        <v>320.72000000000003</v>
        <stp/>
        <stp>ContractData</stp>
        <stp>S.TSLA</stp>
        <stp>Open</stp>
        <stp/>
        <stp>T</stp>
        <tr r="F448" s="1"/>
      </tp>
      <tp>
        <v>205.92000000000002</v>
        <stp/>
        <stp>ContractData</stp>
        <stp>S.FSLR</stp>
        <stp>Open</stp>
        <stp/>
        <stp>T</stp>
        <tr r="F199" s="1"/>
      </tp>
      <tp>
        <v>45.480000000000004</v>
        <stp/>
        <stp>ContractData</stp>
        <stp>S.CTSH</stp>
        <stp>High</stp>
        <stp/>
        <stp>T</stp>
        <tr r="G123" s="1"/>
      </tp>
      <tp>
        <v>1.6099999999999994</v>
        <stp/>
        <stp>ContractData</stp>
        <stp>S.BALL</stp>
        <stp>NetLastTrade</stp>
        <stp/>
        <stp>T</stp>
        <tr r="D55" s="1"/>
      </tp>
      <tp>
        <v>8.5</v>
        <stp/>
        <stp>ContractData</stp>
        <stp>S.PSKY</stp>
        <stp>Open</stp>
        <stp/>
        <stp>T</stp>
        <tr r="F381" s="1"/>
      </tp>
      <tp>
        <v>17.48</v>
        <stp/>
        <stp>ContractData</stp>
        <stp>S.VTRS</stp>
        <stp>High</stp>
        <stp/>
        <stp>T</stp>
        <tr r="G478" s="1"/>
      </tp>
      <tp>
        <v>181.58</v>
        <stp/>
        <stp>ContractData</stp>
        <stp>S.NTRS</stp>
        <stp>High</stp>
        <stp/>
        <stp>T</stp>
        <tr r="G341" s="1"/>
      </tp>
      <tp>
        <v>-0.81000000000000227</v>
        <stp/>
        <stp>ContractData</stp>
        <stp>S.FANG</stp>
        <stp>NetLastTrade</stp>
        <stp/>
        <stp>T</stp>
        <tr r="D182" s="1"/>
      </tp>
      <tp>
        <v>84.53</v>
        <stp/>
        <stp>ContractData</stp>
        <stp>S.HSIC</stp>
        <stp>Open</stp>
        <stp/>
        <stp>T</stp>
        <tr r="F235" s="1"/>
      </tp>
      <tp>
        <v>-1.839999999999975</v>
        <stp/>
        <stp>ContractData</stp>
        <stp>S.PANW</stp>
        <stp>NetLastTrade</stp>
        <stp/>
        <stp>T</stp>
        <tr r="D357" s="1"/>
      </tp>
      <tp>
        <v>387.05</v>
        <stp/>
        <stp>ContractData</stp>
        <stp>S.MSFT</stp>
        <stp>Open</stp>
        <stp/>
        <stp>T</stp>
        <tr r="F323" s="1"/>
      </tp>
      <tp>
        <v>27.28</v>
        <stp/>
        <stp>ContractData</stp>
        <stp>S.CSGP</stp>
        <stp>Open</stp>
        <stp/>
        <stp>T</stp>
        <tr r="F120" s="1"/>
      </tp>
      <tp>
        <v>30.46</v>
        <stp/>
        <stp>ContractData</stp>
        <stp>S.TSCO</stp>
        <stp>Open</stp>
        <stp/>
        <stp>T</stp>
        <tr r="F447" s="1"/>
      </tp>
      <tp>
        <v>112.36</v>
        <stp/>
        <stp>ContractData</stp>
        <stp>S.CSCO</stp>
        <stp>Open</stp>
        <stp/>
        <stp>T</stp>
        <tr r="F119" s="1"/>
      </tp>
      <tp>
        <v>559.51</v>
        <stp/>
        <stp>ContractData</stp>
        <stp>S.MSCI</stp>
        <stp>Open</stp>
        <stp/>
        <stp>T</stp>
        <tr r="F322" s="1"/>
      </tp>
      <tp>
        <v>2.8900000000000006</v>
        <stp/>
        <stp>ContractData</stp>
        <stp>S.PAYX</stp>
        <stp>NetLastTrade</stp>
        <stp/>
        <stp>T</stp>
        <tr r="D358" s="1"/>
      </tp>
      <tp>
        <v>169.17000000000002</v>
        <stp/>
        <stp>ContractData</stp>
        <stp>S.NTAP</stp>
        <stp>High</stp>
        <stp/>
        <stp>T</stp>
        <tr r="G340" s="1"/>
      </tp>
      <tp>
        <v>206.65</v>
        <stp/>
        <stp>ContractData</stp>
        <stp>S.CTAS</stp>
        <stp>High</stp>
        <stp/>
        <stp>T</stp>
        <tr r="G122" s="1"/>
      </tp>
      <tp>
        <v>11.359999999999957</v>
        <stp/>
        <stp>ContractData</stp>
        <stp>S.AAPL</stp>
        <stp>NetLastTrade</stp>
        <stp/>
        <stp>T</stp>
        <tr r="D3" s="1"/>
      </tp>
      <tp>
        <v>154.32</v>
        <stp/>
        <stp>ContractData</stp>
        <stp>S.FTNT</stp>
        <stp>High</stp>
        <stp/>
        <stp>T</stp>
        <tr r="G200" s="1"/>
      </tp>
      <tp>
        <v>3.1399999999999864</v>
        <stp/>
        <stp>ContractData</stp>
        <stp>S.DASH</stp>
        <stp>NetLastTrade</stp>
        <stp/>
        <stp>T</stp>
        <tr r="D130" s="1"/>
      </tp>
      <tp>
        <v>-13.620000000000005</v>
        <stp/>
        <stp>ContractData</stp>
        <stp>S.CASY</stp>
        <stp>NetLastTrade</stp>
        <stp/>
        <stp>T</stp>
        <tr r="D78" s="1"/>
      </tp>
      <tp>
        <v>0.87000000000000455</v>
        <stp/>
        <stp>ContractData</stp>
        <stp>S.FAST</stp>
        <stp>NetLastTrade</stp>
        <stp/>
        <stp>T</stp>
        <tr r="D183" s="1"/>
      </tp>
      <tp>
        <v>247.68</v>
        <stp/>
        <stp>ContractData</stp>
        <stp>S.STLD</stp>
        <stp>High</stp>
        <stp/>
        <stp>T</stp>
        <tr r="G418" s="1"/>
      </tp>
      <tp>
        <v>-0.27000000000001023</v>
        <stp/>
        <stp>ContractData</stp>
        <stp>S.CARR</stp>
        <stp>NetLastTrade</stp>
        <stp/>
        <stp>T</stp>
        <tr r="D77" s="1"/>
      </tp>
      <tp>
        <v>334.6</v>
        <stp/>
        <stp>ContractData</stp>
        <stp>S.ISRG</stp>
        <stp>Open</stp>
        <stp/>
        <stp>T</stp>
        <tr r="F255" s="1"/>
      </tp>
      <tp>
        <v>72.150000000000006</v>
        <stp/>
        <stp>ContractData</stp>
        <stp>S.OTIS</stp>
        <stp>High</stp>
        <stp/>
        <stp>T</stp>
        <tr r="G355" s="1"/>
      </tp>
      <tp>
        <v>232.99</v>
        <stp/>
        <stp>ContractData</stp>
        <stp>S.ODFL</stp>
        <stp>LastTrade</stp>
        <stp/>
        <stp>T</stp>
        <tr r="C349" s="1"/>
      </tp>
      <tp>
        <v>381.7</v>
        <stp/>
        <stp>ContractData</stp>
        <stp>S.MSFT</stp>
        <stp>LastTrade</stp>
        <stp/>
        <stp>T</stp>
        <tr r="C323" s="1"/>
      </tp>
      <tp>
        <v>-6.9999999999996732E-2</v>
        <stp/>
        <stp>ContractData</stp>
        <stp>S.KEY</stp>
        <stp>NetLastTrade</stp>
        <stp/>
        <stp>T</stp>
        <tr r="D267" s="1"/>
      </tp>
      <tp>
        <v>9.9999999999980105E-3</v>
        <stp/>
        <stp>ContractData</stp>
        <stp>S.KDP</stp>
        <stp>NetLastTrade</stp>
        <stp/>
        <stp>T</stp>
        <tr r="D266" s="1"/>
      </tp>
      <tp>
        <v>3.3900000000000006</v>
        <stp/>
        <stp>ContractData</stp>
        <stp>S.KKR</stp>
        <stp>NetLastTrade</stp>
        <stp/>
        <stp>T</stp>
        <tr r="D271" s="1"/>
      </tp>
      <tp>
        <v>0.35999999999999943</v>
        <stp/>
        <stp>ContractData</stp>
        <stp>S.KIM</stp>
        <stp>NetLastTrade</stp>
        <stp/>
        <stp>T</stp>
        <tr r="D270" s="1"/>
      </tp>
      <tp>
        <v>0.31000000000000227</v>
        <stp/>
        <stp>ContractData</stp>
        <stp>S.KHC</stp>
        <stp>NetLastTrade</stp>
        <stp/>
        <stp>T</stp>
        <tr r="D269" s="1"/>
      </tp>
      <tp>
        <v>8.9999999999996305E-2</v>
        <stp/>
        <stp>ContractData</stp>
        <stp>S.KMI</stp>
        <stp>NetLastTrade</stp>
        <stp/>
        <stp>T</stp>
        <tr r="D274" s="1"/>
      </tp>
      <tp>
        <v>2.3900000000000006</v>
        <stp/>
        <stp>ContractData</stp>
        <stp>S.KMB</stp>
        <stp>NetLastTrade</stp>
        <stp/>
        <stp>T</stp>
        <tr r="D273" s="1"/>
      </tp>
      <tp>
        <v>148.1</v>
        <stp/>
        <stp>ContractData</stp>
        <stp>S.YUM</stp>
        <stp>Open</stp>
        <stp/>
        <stp>T</stp>
        <tr r="F501" s="1"/>
      </tp>
      <tp>
        <v>3602159.1790789999</v>
        <stp/>
        <stp>ContractData</stp>
        <stp>S.CHRW</stp>
        <stp>T_CVol</stp>
        <stp/>
        <stp>T</stp>
        <tr r="F37" s="2"/>
        <tr r="M91" s="1"/>
      </tp>
      <tp>
        <v>1432835.6917930001</v>
        <stp/>
        <stp>ContractData</stp>
        <stp>S.TROW</stp>
        <stp>T_CVol</stp>
        <stp/>
        <stp>T</stp>
        <tr r="M445" s="1"/>
      </tp>
      <tp>
        <v>5134255.5304020001</v>
        <stp/>
        <stp>ContractData</stp>
        <stp>S.PANW</stp>
        <stp>T_CVol</stp>
        <stp/>
        <stp>T</stp>
        <tr r="M357" s="1"/>
      </tp>
      <tp>
        <v>5175664.8398460001</v>
        <stp/>
        <stp>ContractData</stp>
        <stp>S.SCHW</stp>
        <stp>T_CVol</stp>
        <stp/>
        <stp>T</stp>
        <tr r="M404" s="1"/>
      </tp>
      <tp>
        <v>57.25</v>
        <stp/>
        <stp>ContractData</stp>
        <stp>S.MRNA</stp>
        <stp>Open</stp>
        <stp/>
        <stp>T</stp>
        <tr r="F318" s="1"/>
      </tp>
      <tp>
        <v>115.5</v>
        <stp/>
        <stp>ContractData</stp>
        <stp>S.TROW</stp>
        <stp>Open</stp>
        <stp/>
        <stp>T</stp>
        <tr r="F445" s="1"/>
      </tp>
      <tp>
        <v>86.15</v>
        <stp/>
        <stp>ContractData</stp>
        <stp>S.ORLY</stp>
        <stp>Open</stp>
        <stp/>
        <stp>T</stp>
        <tr r="F354" s="1"/>
      </tp>
      <tp>
        <v>241.16</v>
        <stp/>
        <stp>ContractData</stp>
        <stp>S.GRMN</stp>
        <stp>Open</stp>
        <stp/>
        <stp>T</stp>
        <tr r="F218" s="1"/>
      </tp>
      <tp>
        <v>50.800000000000004</v>
        <stp/>
        <stp>ContractData</stp>
        <stp>S.TRMB</stp>
        <stp>Open</stp>
        <stp/>
        <stp>T</stp>
        <tr r="F444" s="1"/>
      </tp>
      <tp>
        <v>491.43</v>
        <stp/>
        <stp>ContractData</stp>
        <stp>S.BRKB</stp>
        <stp>Open</stp>
        <stp/>
        <stp>T</stp>
        <tr r="F70" s="1"/>
      </tp>
      <tp>
        <v>217.03</v>
        <stp/>
        <stp>ContractData</stp>
        <stp>S.ERIE</stp>
        <stp>Open</stp>
        <stp/>
        <stp>T</stp>
        <tr r="F169" s="1"/>
      </tp>
      <tp>
        <v>286.01</v>
        <stp/>
        <stp>ContractData</stp>
        <stp>S.TRGP</stp>
        <stp>Open</stp>
        <stp/>
        <stp>T</stp>
        <tr r="F443" s="1"/>
      </tp>
      <tp>
        <v>121.48</v>
        <stp/>
        <stp>ContractData</stp>
        <stp>S.ARES</stp>
        <stp>Open</stp>
        <stp/>
        <stp>T</stp>
        <tr r="F44" s="1"/>
      </tp>
      <tp>
        <v>122.47</v>
        <stp/>
        <stp>ContractData</stp>
        <stp>S.ORCL</stp>
        <stp>Open</stp>
        <stp/>
        <stp>T</stp>
        <tr r="F353" s="1"/>
      </tp>
      <tp>
        <v>312.62</v>
        <stp/>
        <stp>ContractData</stp>
        <stp>S.LRCX</stp>
        <stp>Open</stp>
        <stp/>
        <stp>T</stp>
        <tr r="F290" s="1"/>
      </tp>
      <tp>
        <v>493.40000000000003</v>
        <stp/>
        <stp>ContractData</stp>
        <stp>S.HUBB</stp>
        <stp>High</stp>
        <stp/>
        <stp>T</stp>
        <tr r="G238" s="1"/>
      </tp>
      <tp>
        <v>202.91</v>
        <stp/>
        <stp>ContractData</stp>
        <stp>S.MRVL</stp>
        <stp>Open</stp>
        <stp/>
        <stp>T</stp>
        <tr r="F320" s="1"/>
      </tp>
      <tp>
        <v>185</v>
        <stp/>
        <stp>ContractData</stp>
        <stp>S.CRWD</stp>
        <stp>Open</stp>
        <stp/>
        <stp>T</stp>
        <tr r="F118" s="1"/>
      </tp>
      <tp>
        <v>476.05</v>
        <stp/>
        <stp>ContractData</stp>
        <stp>S.VRTX</stp>
        <stp>Open</stp>
        <stp/>
        <stp>T</stp>
        <tr r="F475" s="1"/>
      </tp>
      <tp>
        <v>115.7</v>
        <stp/>
        <stp>ContractData</stp>
        <stp>S.LULU</stp>
        <stp>High</stp>
        <stp/>
        <stp>T</stp>
        <tr r="G291" s="1"/>
      </tp>
      <tp>
        <v>263.82</v>
        <stp/>
        <stp>ContractData</stp>
        <stp>S.VRSN</stp>
        <stp>Open</stp>
        <stp/>
        <stp>T</stp>
        <tr r="F473" s="1"/>
      </tp>
      <tp>
        <v>195</v>
        <stp/>
        <stp>ContractData</stp>
        <stp>S.VRSK</stp>
        <stp>Open</stp>
        <stp/>
        <stp>T</stp>
        <tr r="F472" s="1"/>
      </tp>
      <tp>
        <v>176.46</v>
        <stp/>
        <stp>ContractData</stp>
        <stp>S.MRSH</stp>
        <stp>Open</stp>
        <stp/>
        <stp>T</stp>
        <tr r="F319" s="1"/>
      </tp>
      <tp>
        <v>103.36</v>
        <stp/>
        <stp>ContractData</stp>
        <stp>S.ACGL</stp>
        <stp>LastTrade</stp>
        <stp/>
        <stp>T</stp>
        <tr r="C7" s="1"/>
      </tp>
      <tp>
        <v>4390354.3726378102</v>
        <stp/>
        <stp>StudyData</stp>
        <stp>S.IBKR</stp>
        <stp>MA</stp>
        <stp>InputChoice=Vol,MAType=Sim,Period=21</stp>
        <stp>MA</stp>
        <stp>D</stp>
        <stp>-1</stp>
        <stp>all</stp>
        <stp/>
        <stp/>
        <stp/>
        <stp>T</stp>
        <tr r="N241" s="1"/>
      </tp>
      <tp>
        <v>80670869.087981999</v>
        <stp/>
        <stp>ContractData</stp>
        <stp>S.T</stp>
        <stp>T_CVol</stp>
        <stp/>
        <stp>T</stp>
        <tr r="M428" s="1"/>
      </tp>
      <tp>
        <v>381.92</v>
        <stp/>
        <stp>ContractData</stp>
        <stp>S.AVGO</stp>
        <stp>LastTrade</stp>
        <stp/>
        <stp>T</stp>
        <tr r="C47" s="1"/>
      </tp>
      <tp>
        <v>5239478.3588370997</v>
        <stp/>
        <stp>StudyData</stp>
        <stp>S.SWKS</stp>
        <stp>MA</stp>
        <stp>InputChoice=Vol,MAType=Sim,Period=21</stp>
        <stp>MA</stp>
        <stp>D</stp>
        <stp>-1</stp>
        <stp>all</stp>
        <stp/>
        <stp/>
        <stp/>
        <stp>T</stp>
        <tr r="N424" s="1"/>
      </tp>
      <tp>
        <v>656.01</v>
        <stp/>
        <stp>ContractData</stp>
        <stp>S.REGN</stp>
        <stp>LastTrade</stp>
        <stp/>
        <stp>T</stp>
        <tr r="C390" s="1"/>
      </tp>
      <tp>
        <v>376.04</v>
        <stp/>
        <stp>ContractData</stp>
        <stp>S.AMGN</stp>
        <stp>LastTrade</stp>
        <stp/>
        <stp>T</stp>
        <tr r="C30" s="1"/>
      </tp>
      <tp>
        <v>167.01</v>
        <stp/>
        <stp>ContractData</stp>
        <stp>S.ALGN</stp>
        <stp>LastTrade</stp>
        <stp/>
        <stp>T</stp>
        <tr r="C23" s="1"/>
      </tp>
      <tp>
        <v>426.40000000000003</v>
        <stp/>
        <stp>ContractData</stp>
        <stp>S.SPGI</stp>
        <stp>LastTrade</stp>
        <stp/>
        <stp>T</stp>
        <tr r="C415" s="1"/>
      </tp>
      <tp>
        <v>8803362.3905634806</v>
        <stp/>
        <stp>StudyData</stp>
        <stp>S.PSKY</stp>
        <stp>MA</stp>
        <stp>InputChoice=Vol,MAType=Sim,Period=21</stp>
        <stp>MA</stp>
        <stp>D</stp>
        <stp>-1</stp>
        <stp>all</stp>
        <stp/>
        <stp/>
        <stp/>
        <stp>T</stp>
        <tr r="N381" s="1"/>
      </tp>
      <tp>
        <v>4442454.5722920503</v>
        <stp/>
        <stp>StudyData</stp>
        <stp>S.BRKB</stp>
        <stp>MA</stp>
        <stp>InputChoice=Vol,MAType=Sim,Period=21</stp>
        <stp>MA</stp>
        <stp>D</stp>
        <stp>-1</stp>
        <stp>all</stp>
        <stp/>
        <stp/>
        <stp/>
        <stp>T</stp>
        <tr r="N70" s="1"/>
      </tp>
      <tp>
        <v>281.33</v>
        <stp/>
        <stp>ContractData</stp>
        <stp>S.TRGP</stp>
        <stp>LastTrade</stp>
        <stp/>
        <stp>T</stp>
        <tr r="C443" s="1"/>
      </tp>
      <tp>
        <v>27.66</v>
        <stp/>
        <stp>ContractData</stp>
        <stp>S.CSGP</stp>
        <stp>LastTrade</stp>
        <stp/>
        <stp>T</stp>
        <tr r="C120" s="1"/>
      </tp>
      <tp>
        <v>8.0000000000012506E-2</v>
        <stp/>
        <stp>ContractData</stp>
        <stp>S.JCI</stp>
        <stp>NetLastTrade</stp>
        <stp/>
        <stp>T</stp>
        <tr r="D262" s="1"/>
      </tp>
      <tp>
        <v>81.25</v>
        <stp/>
        <stp>ContractData</stp>
        <stp>S.XEL</stp>
        <stp>Open</stp>
        <stp/>
        <stp>T</stp>
        <tr r="F497" s="1"/>
      </tp>
      <tp>
        <v>-9.4499999999999886</v>
        <stp/>
        <stp>ContractData</stp>
        <stp>S.JBL</stp>
        <stp>NetLastTrade</stp>
        <stp/>
        <stp>T</stp>
        <tr r="D261" s="1"/>
      </tp>
      <tp>
        <v>156.99</v>
        <stp/>
        <stp>ContractData</stp>
        <stp>S.XOM</stp>
        <stp>Open</stp>
        <stp/>
        <stp>T</stp>
        <tr r="F498" s="1"/>
      </tp>
      <tp>
        <v>4.1299999999999955</v>
        <stp/>
        <stp>ContractData</stp>
        <stp>S.JNJ</stp>
        <stp>NetLastTrade</stp>
        <stp/>
        <stp>T</stp>
        <tr r="D264" s="1"/>
      </tp>
      <tp>
        <v>3.3099999999999454</v>
        <stp/>
        <stp>ContractData</stp>
        <stp>S.JPM</stp>
        <stp>NetLastTrade</stp>
        <stp/>
        <stp>T</stp>
        <tr r="D265" s="1"/>
      </tp>
      <tp>
        <v>117.28</v>
        <stp/>
        <stp>ContractData</stp>
        <stp>S.XYL</stp>
        <stp>Open</stp>
        <stp/>
        <stp>T</stp>
        <tr r="F499" s="1"/>
      </tp>
      <tp>
        <v>77</v>
        <stp/>
        <stp>ContractData</stp>
        <stp>S.XYZ</stp>
        <stp>Open</stp>
        <stp/>
        <stp>T</stp>
        <tr r="F500" s="1"/>
      </tp>
      <tp>
        <v>5261068.6902430002</v>
        <stp/>
        <stp>ContractData</stp>
        <stp>S.FISV</stp>
        <stp>T_CVol</stp>
        <stp/>
        <stp>T</stp>
        <tr r="M192" s="1"/>
      </tp>
      <tp>
        <v>530757.73534200003</v>
        <stp/>
        <stp>ContractData</stp>
        <stp>S.FFIV</stp>
        <stp>T_CVol</stp>
        <stp/>
        <stp>T</stp>
        <tr r="M189" s="1"/>
      </tp>
      <tp>
        <v>1977121.4862230001</v>
        <stp/>
        <stp>ContractData</stp>
        <stp>S.APTV</stp>
        <stp>T_CVol</stp>
        <stp/>
        <stp>T</stp>
        <tr r="M42" s="1"/>
      </tp>
      <tp>
        <v>4195437.1531269997</v>
        <stp/>
        <stp>ContractData</stp>
        <stp>S.ABBV</stp>
        <stp>T_CVol</stp>
        <stp/>
        <stp>T</stp>
        <tr r="M4" s="1"/>
      </tp>
      <tp>
        <v>1056924.599498</v>
        <stp/>
        <stp>ContractData</stp>
        <stp>S.VEEV</stp>
        <stp>T_CVol</stp>
        <stp/>
        <stp>T</stp>
        <tr r="M467" s="1"/>
      </tp>
      <tp>
        <v>636610.38732400001</v>
        <stp/>
        <stp>ContractData</stp>
        <stp>S.SOLV</stp>
        <stp>T_CVol</stp>
        <stp/>
        <stp>T</stp>
        <tr r="M413" s="1"/>
      </tp>
      <tp>
        <v>185.83</v>
        <stp/>
        <stp>ContractData</stp>
        <stp>S.CRWD</stp>
        <stp>High</stp>
        <stp/>
        <stp>T</stp>
        <tr r="G118" s="1"/>
      </tp>
      <tp>
        <v>206.06</v>
        <stp/>
        <stp>ContractData</stp>
        <stp>S.MRVL</stp>
        <stp>High</stp>
        <stp/>
        <stp>T</stp>
        <tr r="G320" s="1"/>
      </tp>
      <tp>
        <v>111.3</v>
        <stp/>
        <stp>ContractData</stp>
        <stp>S.LULU</stp>
        <stp>Open</stp>
        <stp/>
        <stp>T</stp>
        <tr r="F291" s="1"/>
      </tp>
      <tp>
        <v>483.99</v>
        <stp/>
        <stp>ContractData</stp>
        <stp>S.VRTX</stp>
        <stp>High</stp>
        <stp/>
        <stp>T</stp>
        <tr r="G475" s="1"/>
      </tp>
      <tp>
        <v>280.45</v>
        <stp/>
        <stp>ContractData</stp>
        <stp>S.VRSN</stp>
        <stp>High</stp>
        <stp/>
        <stp>T</stp>
        <tr r="G473" s="1"/>
      </tp>
      <tp>
        <v>180.87</v>
        <stp/>
        <stp>ContractData</stp>
        <stp>S.MRSH</stp>
        <stp>High</stp>
        <stp/>
        <stp>T</stp>
        <tr r="G319" s="1"/>
      </tp>
      <tp>
        <v>201.81</v>
        <stp/>
        <stp>ContractData</stp>
        <stp>S.VRSK</stp>
        <stp>High</stp>
        <stp/>
        <stp>T</stp>
        <tr r="G472" s="1"/>
      </tp>
      <tp>
        <v>487.22</v>
        <stp/>
        <stp>ContractData</stp>
        <stp>S.HUBB</stp>
        <stp>Open</stp>
        <stp/>
        <stp>T</stp>
        <tr r="F238" s="1"/>
      </tp>
      <tp>
        <v>291.03000000000003</v>
        <stp/>
        <stp>ContractData</stp>
        <stp>S.TRGP</stp>
        <stp>High</stp>
        <stp/>
        <stp>T</stp>
        <tr r="G443" s="1"/>
      </tp>
      <tp>
        <v>126.58</v>
        <stp/>
        <stp>ContractData</stp>
        <stp>S.ARES</stp>
        <stp>High</stp>
        <stp/>
        <stp>T</stp>
        <tr r="G44" s="1"/>
      </tp>
      <tp>
        <v>123.08</v>
        <stp/>
        <stp>ContractData</stp>
        <stp>S.ORCL</stp>
        <stp>High</stp>
        <stp/>
        <stp>T</stp>
        <tr r="G353" s="1"/>
      </tp>
      <tp>
        <v>319.7</v>
        <stp/>
        <stp>ContractData</stp>
        <stp>S.LRCX</stp>
        <stp>High</stp>
        <stp/>
        <stp>T</stp>
        <tr r="G290" s="1"/>
      </tp>
      <tp>
        <v>116.91</v>
        <stp/>
        <stp>ContractData</stp>
        <stp>S.TROW</stp>
        <stp>High</stp>
        <stp/>
        <stp>T</stp>
        <tr r="G445" s="1"/>
      </tp>
      <tp>
        <v>57.46</v>
        <stp/>
        <stp>ContractData</stp>
        <stp>S.MRNA</stp>
        <stp>High</stp>
        <stp/>
        <stp>T</stp>
        <tr r="G318" s="1"/>
      </tp>
      <tp>
        <v>246.20000000000002</v>
        <stp/>
        <stp>ContractData</stp>
        <stp>S.GRMN</stp>
        <stp>High</stp>
        <stp/>
        <stp>T</stp>
        <tr r="G218" s="1"/>
      </tp>
      <tp>
        <v>53.15</v>
        <stp/>
        <stp>ContractData</stp>
        <stp>S.TRMB</stp>
        <stp>High</stp>
        <stp/>
        <stp>T</stp>
        <tr r="G444" s="1"/>
      </tp>
      <tp>
        <v>87.52</v>
        <stp/>
        <stp>ContractData</stp>
        <stp>S.ORLY</stp>
        <stp>High</stp>
        <stp/>
        <stp>T</stp>
        <tr r="G354" s="1"/>
      </tp>
      <tp>
        <v>497.28000000000003</v>
        <stp/>
        <stp>ContractData</stp>
        <stp>S.BRKB</stp>
        <stp>High</stp>
        <stp/>
        <stp>T</stp>
        <tr r="G70" s="1"/>
      </tp>
      <tp>
        <v>223.55</v>
        <stp/>
        <stp>ContractData</stp>
        <stp>S.ERIE</stp>
        <stp>High</stp>
        <stp/>
        <stp>T</stp>
        <tr r="G169" s="1"/>
      </tp>
      <tp>
        <v>1748025.7329624761</v>
        <stp/>
        <stp>StudyData</stp>
        <stp>S.FSLR</stp>
        <stp>MA</stp>
        <stp>InputChoice=Vol,MAType=Sim,Period=21</stp>
        <stp>MA</stp>
        <stp>D</stp>
        <stp>-1</stp>
        <stp>all</stp>
        <stp/>
        <stp/>
        <stp/>
        <stp>T</stp>
        <tr r="N199" s="1"/>
      </tp>
      <tp>
        <v>2851919.7206856199</v>
        <stp/>
        <stp>StudyData</stp>
        <stp>S.LULU</stp>
        <stp>MA</stp>
        <stp>InputChoice=Vol,MAType=Sim,Period=21</stp>
        <stp>MA</stp>
        <stp>D</stp>
        <stp>-1</stp>
        <stp>all</stp>
        <stp/>
        <stp/>
        <stp/>
        <stp>T</stp>
        <tr r="N291" s="1"/>
      </tp>
      <tp>
        <v>1087865.7475503811</v>
        <stp/>
        <stp>StudyData</stp>
        <stp>S.SOLV</stp>
        <stp>MA</stp>
        <stp>InputChoice=Vol,MAType=Sim,Period=21</stp>
        <stp>MA</stp>
        <stp>D</stp>
        <stp>-1</stp>
        <stp>all</stp>
        <stp/>
        <stp/>
        <stp/>
        <stp>T</stp>
        <tr r="N413" s="1"/>
      </tp>
      <tp>
        <v>51540409.566330098</v>
        <stp/>
        <stp>StudyData</stp>
        <stp>S.NFLX</stp>
        <stp>MA</stp>
        <stp>InputChoice=Vol,MAType=Sim,Period=21</stp>
        <stp>MA</stp>
        <stp>D</stp>
        <stp>-1</stp>
        <stp>all</stp>
        <stp/>
        <stp/>
        <stp/>
        <stp>T</stp>
        <tr r="N333" s="1"/>
      </tp>
      <tp>
        <v>9036622.2190873809</v>
        <stp/>
        <stp>StudyData</stp>
        <stp>S.ORLY</stp>
        <stp>MA</stp>
        <stp>InputChoice=Vol,MAType=Sim,Period=21</stp>
        <stp>MA</stp>
        <stp>D</stp>
        <stp>-1</stp>
        <stp>all</stp>
        <stp/>
        <stp/>
        <stp/>
        <stp>T</stp>
        <tr r="N354" s="1"/>
      </tp>
      <tp>
        <v>9390428.3928266708</v>
        <stp/>
        <stp>StudyData</stp>
        <stp>S.MDLZ</stp>
        <stp>MA</stp>
        <stp>InputChoice=Vol,MAType=Sim,Period=21</stp>
        <stp>MA</stp>
        <stp>D</stp>
        <stp>-1</stp>
        <stp>all</stp>
        <stp/>
        <stp/>
        <stp/>
        <stp>T</stp>
        <tr r="N304" s="1"/>
      </tp>
      <tp>
        <v>42624540.591885202</v>
        <stp/>
        <stp>StudyData</stp>
        <stp>S.TSLA</stp>
        <stp>MA</stp>
        <stp>InputChoice=Vol,MAType=Sim,Period=21</stp>
        <stp>MA</stp>
        <stp>D</stp>
        <stp>-1</stp>
        <stp>all</stp>
        <stp/>
        <stp/>
        <stp/>
        <stp>T</stp>
        <tr r="N448" s="1"/>
      </tp>
      <tp>
        <v>7474926.5060424302</v>
        <stp/>
        <stp>StudyData</stp>
        <stp>S.GILD</stp>
        <stp>MA</stp>
        <stp>InputChoice=Vol,MAType=Sim,Period=21</stp>
        <stp>MA</stp>
        <stp>D</stp>
        <stp>-1</stp>
        <stp>all</stp>
        <stp/>
        <stp/>
        <stp/>
        <stp>T</stp>
        <tr r="N208" s="1"/>
      </tp>
      <tp>
        <v>1227527.7730878571</v>
        <stp/>
        <stp>StudyData</stp>
        <stp>S.STLD</stp>
        <stp>MA</stp>
        <stp>InputChoice=Vol,MAType=Sim,Period=21</stp>
        <stp>MA</stp>
        <stp>D</stp>
        <stp>-1</stp>
        <stp>all</stp>
        <stp/>
        <stp/>
        <stp/>
        <stp>T</stp>
        <tr r="N418" s="1"/>
      </tp>
      <tp>
        <v>1454107.727199381</v>
        <stp/>
        <stp>StudyData</stp>
        <stp>S.ALLE</stp>
        <stp>MA</stp>
        <stp>InputChoice=Vol,MAType=Sim,Period=21</stp>
        <stp>MA</stp>
        <stp>D</stp>
        <stp>-1</stp>
        <stp>all</stp>
        <stp/>
        <stp/>
        <stp/>
        <stp>T</stp>
        <tr r="N25" s="1"/>
      </tp>
      <tp>
        <v>14539447.50750424</v>
        <stp/>
        <stp>StudyData</stp>
        <stp>S.NCLH</stp>
        <stp>MA</stp>
        <stp>InputChoice=Vol,MAType=Sim,Period=21</stp>
        <stp>MA</stp>
        <stp>D</stp>
        <stp>-1</stp>
        <stp>all</stp>
        <stp/>
        <stp/>
        <stp/>
        <stp>T</stp>
        <tr r="N328" s="1"/>
      </tp>
      <tp>
        <v>2224833.055736714</v>
        <stp/>
        <stp>StudyData</stp>
        <stp>S.BALL</stp>
        <stp>MA</stp>
        <stp>InputChoice=Vol,MAType=Sim,Period=21</stp>
        <stp>MA</stp>
        <stp>D</stp>
        <stp>-1</stp>
        <stp>all</stp>
        <stp/>
        <stp/>
        <stp/>
        <stp>T</stp>
        <tr r="N55" s="1"/>
      </tp>
      <tp>
        <v>7368773.9171266202</v>
        <stp/>
        <stp>StudyData</stp>
        <stp>S.DELL</stp>
        <stp>MA</stp>
        <stp>InputChoice=Vol,MAType=Sim,Period=21</stp>
        <stp>MA</stp>
        <stp>D</stp>
        <stp>-1</stp>
        <stp>all</stp>
        <stp/>
        <stp/>
        <stp/>
        <stp>T</stp>
        <tr r="N135" s="1"/>
      </tp>
      <tp>
        <v>3060872.0234101899</v>
        <stp/>
        <stp>StudyData</stp>
        <stp>S.WELL</stp>
        <stp>MA</stp>
        <stp>InputChoice=Vol,MAType=Sim,Period=21</stp>
        <stp>MA</stp>
        <stp>D</stp>
        <stp>-1</stp>
        <stp>all</stp>
        <stp/>
        <stp/>
        <stp/>
        <stp>T</stp>
        <tr r="N486" s="1"/>
      </tp>
      <tp>
        <v>-0.74000000000000909</v>
        <stp/>
        <stp>ContractData</stp>
        <stp>S.MCO</stp>
        <stp>NetLastTrade</stp>
        <stp/>
        <stp>T</stp>
        <tr r="D303" s="1"/>
      </tp>
      <tp>
        <v>16.409999999999968</v>
        <stp/>
        <stp>ContractData</stp>
        <stp>S.MCK</stp>
        <stp>NetLastTrade</stp>
        <stp/>
        <stp>T</stp>
        <tr r="D302" s="1"/>
      </tp>
      <tp>
        <v>1.9599999999999795</v>
        <stp/>
        <stp>ContractData</stp>
        <stp>S.MCD</stp>
        <stp>NetLastTrade</stp>
        <stp/>
        <stp>T</stp>
        <tr r="D300" s="1"/>
      </tp>
      <tp>
        <v>1.1299999999999955</v>
        <stp/>
        <stp>ContractData</stp>
        <stp>S.MAA</stp>
        <stp>NetLastTrade</stp>
        <stp/>
        <stp>T</stp>
        <tr r="D297" s="1"/>
      </tp>
      <tp>
        <v>1.9299999999999926</v>
        <stp/>
        <stp>ContractData</stp>
        <stp>S.MAS</stp>
        <stp>NetLastTrade</stp>
        <stp/>
        <stp>T</stp>
        <tr r="D299" s="1"/>
      </tp>
      <tp>
        <v>9.9599999999999795</v>
        <stp/>
        <stp>ContractData</stp>
        <stp>S.MAR</stp>
        <stp>NetLastTrade</stp>
        <stp/>
        <stp>T</stp>
        <tr r="D298" s="1"/>
      </tp>
      <tp>
        <v>120.2</v>
        <stp/>
        <stp>ContractData</stp>
        <stp>S.XYL</stp>
        <stp>High</stp>
        <stp/>
        <stp>T</stp>
        <tr r="G499" s="1"/>
      </tp>
      <tp>
        <v>0.54999999999999716</v>
        <stp/>
        <stp>ContractData</stp>
        <stp>S.MGM</stp>
        <stp>NetLastTrade</stp>
        <stp/>
        <stp>T</stp>
        <tr r="D308" s="1"/>
      </tp>
      <tp>
        <v>78.5</v>
        <stp/>
        <stp>ContractData</stp>
        <stp>S.XYZ</stp>
        <stp>High</stp>
        <stp/>
        <stp>T</stp>
        <tr r="G500" s="1"/>
      </tp>
      <tp>
        <v>2.289999999999992</v>
        <stp/>
        <stp>ContractData</stp>
        <stp>S.MET</stp>
        <stp>NetLastTrade</stp>
        <stp/>
        <stp>T</stp>
        <tr r="D306" s="1"/>
      </tp>
      <tp>
        <v>1.2000000000000028</v>
        <stp/>
        <stp>ContractData</stp>
        <stp>S.MDT</stp>
        <stp>NetLastTrade</stp>
        <stp/>
        <stp>T</stp>
        <tr r="D305" s="1"/>
      </tp>
      <tp>
        <v>-0.22999999999999687</v>
        <stp/>
        <stp>ContractData</stp>
        <stp>S.MKC</stp>
        <stp>NetLastTrade</stp>
        <stp/>
        <stp>T</stp>
        <tr r="D309" s="1"/>
      </tp>
      <tp>
        <v>1.9999999999999574E-2</v>
        <stp/>
        <stp>ContractData</stp>
        <stp>S.MOS</stp>
        <stp>NetLastTrade</stp>
        <stp/>
        <stp>T</stp>
        <tr r="D314" s="1"/>
      </tp>
      <tp>
        <v>3.0300000000000011</v>
        <stp/>
        <stp>ContractData</stp>
        <stp>S.MMM</stp>
        <stp>NetLastTrade</stp>
        <stp/>
        <stp>T</stp>
        <tr r="D311" s="1"/>
      </tp>
      <tp>
        <v>12.730000000000018</v>
        <stp/>
        <stp>ContractData</stp>
        <stp>S.MLM</stp>
        <stp>NetLastTrade</stp>
        <stp/>
        <stp>T</stp>
        <tr r="D310" s="1"/>
      </tp>
      <tp>
        <v>10.810000000000002</v>
        <stp/>
        <stp>ContractData</stp>
        <stp>S.MSI</stp>
        <stp>NetLastTrade</stp>
        <stp/>
        <stp>T</stp>
        <tr r="D324" s="1"/>
      </tp>
      <tp>
        <v>0.59000000000000341</v>
        <stp/>
        <stp>ContractData</stp>
        <stp>S.MRK</stp>
        <stp>NetLastTrade</stp>
        <stp/>
        <stp>T</stp>
        <tr r="D317" s="1"/>
      </tp>
      <tp>
        <v>158.71</v>
        <stp/>
        <stp>ContractData</stp>
        <stp>S.XOM</stp>
        <stp>High</stp>
        <stp/>
        <stp>T</stp>
        <tr r="G498" s="1"/>
      </tp>
      <tp>
        <v>-3.0299999999999727</v>
        <stp/>
        <stp>ContractData</stp>
        <stp>S.MPC</stp>
        <stp>NetLastTrade</stp>
        <stp/>
        <stp>T</stp>
        <tr r="D315" s="1"/>
      </tp>
      <tp>
        <v>-4.6900000000000546</v>
        <stp/>
        <stp>ContractData</stp>
        <stp>S.MTD</stp>
        <stp>NetLastTrade</stp>
        <stp/>
        <stp>T</stp>
        <tr r="D326" s="1"/>
      </tp>
      <tp>
        <v>3.6299999999999955</v>
        <stp/>
        <stp>ContractData</stp>
        <stp>S.MTB</stp>
        <stp>NetLastTrade</stp>
        <stp/>
        <stp>T</stp>
        <tr r="D325" s="1"/>
      </tp>
      <tp>
        <v>82.06</v>
        <stp/>
        <stp>ContractData</stp>
        <stp>S.XEL</stp>
        <stp>High</stp>
        <stp/>
        <stp>T</stp>
        <tr r="G497" s="1"/>
      </tp>
      <tp>
        <v>4054357.9005519999</v>
        <stp/>
        <stp>ContractData</stp>
        <stp>S.NDAQ</stp>
        <stp>T_CVol</stp>
        <stp/>
        <stp>T</stp>
        <tr r="M329" s="1"/>
      </tp>
      <tp>
        <v>4.1300000000000523</v>
        <stp/>
        <stp>ContractData</stp>
        <stp>S.FFIV</stp>
        <stp>NetLastTrade</stp>
        <stp/>
        <stp>T</stp>
        <tr r="D189" s="1"/>
      </tp>
      <tp>
        <v>152.69</v>
        <stp/>
        <stp>ContractData</stp>
        <stp>S.FTNT</stp>
        <stp>Open</stp>
        <stp/>
        <stp>T</stp>
        <tr r="F200" s="1"/>
      </tp>
      <tp>
        <v>240.94</v>
        <stp/>
        <stp>ContractData</stp>
        <stp>S.STLD</stp>
        <stp>Open</stp>
        <stp/>
        <stp>T</stp>
        <tr r="F418" s="1"/>
      </tp>
      <tp>
        <v>341.83</v>
        <stp/>
        <stp>ContractData</stp>
        <stp>S.ISRG</stp>
        <stp>High</stp>
        <stp/>
        <stp>T</stp>
        <tr r="G255" s="1"/>
      </tp>
      <tp>
        <v>1.2000000000000028</v>
        <stp/>
        <stp>ContractData</stp>
        <stp>S.NFLX</stp>
        <stp>NetLastTrade</stp>
        <stp/>
        <stp>T</stp>
        <tr r="D333" s="1"/>
      </tp>
      <tp>
        <v>71.19</v>
        <stp/>
        <stp>ContractData</stp>
        <stp>S.OTIS</stp>
        <stp>Open</stp>
        <stp/>
        <stp>T</stp>
        <tr r="F355" s="1"/>
      </tp>
      <tp>
        <v>202.28</v>
        <stp/>
        <stp>ContractData</stp>
        <stp>S.CTAS</stp>
        <stp>Open</stp>
        <stp/>
        <stp>T</stp>
        <tr r="F122" s="1"/>
      </tp>
      <tp>
        <v>163.44</v>
        <stp/>
        <stp>ContractData</stp>
        <stp>S.NTAP</stp>
        <stp>Open</stp>
        <stp/>
        <stp>T</stp>
        <tr r="F340" s="1"/>
      </tp>
      <tp>
        <v>28.080000000000002</v>
        <stp/>
        <stp>ContractData</stp>
        <stp>S.CSGP</stp>
        <stp>High</stp>
        <stp/>
        <stp>T</stp>
        <tr r="G120" s="1"/>
      </tp>
      <tp>
        <v>389.03000000000003</v>
        <stp/>
        <stp>ContractData</stp>
        <stp>S.MSFT</stp>
        <stp>High</stp>
        <stp/>
        <stp>T</stp>
        <tr r="G323" s="1"/>
      </tp>
      <tp>
        <v>31.060000000000002</v>
        <stp/>
        <stp>ContractData</stp>
        <stp>S.TSCO</stp>
        <stp>High</stp>
        <stp/>
        <stp>T</stp>
        <tr r="G447" s="1"/>
      </tp>
      <tp>
        <v>114.57000000000001</v>
        <stp/>
        <stp>ContractData</stp>
        <stp>S.CSCO</stp>
        <stp>High</stp>
        <stp/>
        <stp>T</stp>
        <tr r="G119" s="1"/>
      </tp>
      <tp>
        <v>561.19000000000005</v>
        <stp/>
        <stp>ContractData</stp>
        <stp>S.MSCI</stp>
        <stp>High</stp>
        <stp/>
        <stp>T</stp>
        <tr r="G322" s="1"/>
      </tp>
      <tp>
        <v>89.05</v>
        <stp/>
        <stp>ContractData</stp>
        <stp>S.CTVA</stp>
        <stp>Open</stp>
        <stp/>
        <stp>T</stp>
        <tr r="F124" s="1"/>
      </tp>
      <tp>
        <v>231.69</v>
        <stp/>
        <stp>ContractData</stp>
        <stp>S.TTWO</stp>
        <stp>Open</stp>
        <stp/>
        <stp>T</stp>
        <tr r="F452" s="1"/>
      </tp>
      <tp>
        <v>322.95999999999998</v>
        <stp/>
        <stp>ContractData</stp>
        <stp>S.TSLA</stp>
        <stp>High</stp>
        <stp/>
        <stp>T</stp>
        <tr r="G448" s="1"/>
      </tp>
      <tp>
        <v>206.86</v>
        <stp/>
        <stp>ContractData</stp>
        <stp>S.FSLR</stp>
        <stp>High</stp>
        <stp/>
        <stp>T</stp>
        <tr r="G199" s="1"/>
      </tp>
      <tp>
        <v>8.57</v>
        <stp/>
        <stp>ContractData</stp>
        <stp>S.PSKY</stp>
        <stp>High</stp>
        <stp/>
        <stp>T</stp>
        <tr r="G381" s="1"/>
      </tp>
      <tp>
        <v>17.28</v>
        <stp/>
        <stp>ContractData</stp>
        <stp>S.VTRS</stp>
        <stp>Open</stp>
        <stp/>
        <stp>T</stp>
        <tr r="F478" s="1"/>
      </tp>
      <tp>
        <v>178.55</v>
        <stp/>
        <stp>ContractData</stp>
        <stp>S.NTRS</stp>
        <stp>Open</stp>
        <stp/>
        <stp>T</stp>
        <tr r="F341" s="1"/>
      </tp>
      <tp>
        <v>43.410000000000004</v>
        <stp/>
        <stp>ContractData</stp>
        <stp>S.CTSH</stp>
        <stp>Open</stp>
        <stp/>
        <stp>T</stp>
        <tr r="F123" s="1"/>
      </tp>
      <tp>
        <v>86.01</v>
        <stp/>
        <stp>ContractData</stp>
        <stp>S.HSIC</stp>
        <stp>High</stp>
        <stp/>
        <stp>T</stp>
        <tr r="G235" s="1"/>
      </tp>
      <tp>
        <v>65.599999999999994</v>
        <stp/>
        <stp>ContractData</stp>
        <stp>S.O</stp>
        <stp>LastTrade</stp>
        <stp/>
        <stp>T</stp>
        <tr r="C348" s="1"/>
      </tp>
      <tp>
        <v>115.37</v>
        <stp/>
        <stp>ContractData</stp>
        <stp>S.AKAM</stp>
        <stp>LastTrade</stp>
        <stp/>
        <stp>T</stp>
        <tr r="C21" s="1"/>
      </tp>
      <tp>
        <v>117.9</v>
        <stp/>
        <stp>ContractData</stp>
        <stp>S.L</stp>
        <stp>LastTrade</stp>
        <stp/>
        <stp>T</stp>
        <tr r="C278" s="1"/>
      </tp>
      <tp>
        <v>17.36</v>
        <stp/>
        <stp>ContractData</stp>
        <stp>S.HBAN</stp>
        <stp>LastTrade</stp>
        <stp/>
        <stp>T</stp>
        <tr r="C223" s="1"/>
      </tp>
      <tp>
        <v>134.56</v>
        <stp/>
        <stp>ContractData</stp>
        <stp>S.J</stp>
        <stp>LastTrade</stp>
        <stp/>
        <stp>T</stp>
        <tr r="C259" s="1"/>
      </tp>
      <tp>
        <v>14.370000000000001</v>
        <stp/>
        <stp>ContractData</stp>
        <stp>S.F</stp>
        <stp>LastTrade</stp>
        <stp/>
        <stp>T</stp>
        <tr r="C181" s="1"/>
      </tp>
      <tp>
        <v>71.100000000000009</v>
        <stp/>
        <stp>ContractData</stp>
        <stp>S.D</stp>
        <stp>LastTrade</stp>
        <stp/>
        <stp>T</stp>
        <tr r="C128" s="1"/>
      </tp>
      <tp>
        <v>132.19</v>
        <stp/>
        <stp>ContractData</stp>
        <stp>S.C</stp>
        <stp>LastTrade</stp>
        <stp/>
        <stp>T</stp>
        <tr r="C75" s="1"/>
      </tp>
      <tp>
        <v>138.57</v>
        <stp/>
        <stp>ContractData</stp>
        <stp>S.A</stp>
        <stp>LastTrade</stp>
        <stp/>
        <stp>T</stp>
        <tr r="C2" s="1"/>
      </tp>
      <tp>
        <v>173.57</v>
        <stp/>
        <stp>ContractData</stp>
        <stp>S.SBAC</stp>
        <stp>LastTrade</stp>
        <stp/>
        <stp>T</stp>
        <tr r="C402" s="1"/>
      </tp>
      <tp>
        <v>210.52</v>
        <stp/>
        <stp>ContractData</stp>
        <stp>S.KLAC</stp>
        <stp>LastTrade</stp>
        <stp/>
        <stp>T</stp>
        <tr r="C272" s="1"/>
      </tp>
      <tp>
        <v>2756547.0803545201</v>
        <stp/>
        <stp>StudyData</stp>
        <stp>S.TRMB</stp>
        <stp>MA</stp>
        <stp>InputChoice=Vol,MAType=Sim,Period=21</stp>
        <stp>MA</stp>
        <stp>D</stp>
        <stp>-1</stp>
        <stp>all</stp>
        <stp/>
        <stp/>
        <stp/>
        <stp>T</stp>
        <tr r="N444" s="1"/>
      </tp>
      <tp>
        <v>135.34</v>
        <stp/>
        <stp>ContractData</stp>
        <stp>S.WDAY</stp>
        <stp>LastTrade</stp>
        <stp/>
        <stp>T</stp>
        <tr r="C483" s="1"/>
      </tp>
      <tp>
        <v>370.58</v>
        <stp/>
        <stp>ContractData</stp>
        <stp>S.CPAY</stp>
        <stp>LastTrade</stp>
        <stp/>
        <stp>T</stp>
        <tr r="C112" s="1"/>
      </tp>
      <tp>
        <v>109.39</v>
        <stp/>
        <stp>ContractData</stp>
        <stp>S.EBAY</stp>
        <stp>LastTrade</stp>
        <stp/>
        <stp>T</stp>
        <tr r="C154" s="1"/>
      </tp>
      <tp>
        <v>355.74</v>
        <stp/>
        <stp>ContractData</stp>
        <stp>S.V</stp>
        <stp>LastTrade</stp>
        <stp/>
        <stp>T</stp>
        <tr r="C466" s="1"/>
      </tp>
      <tp>
        <v>536.25</v>
        <stp/>
        <stp>ContractData</stp>
        <stp>S.AMAT</stp>
        <stp>LastTrade</stp>
        <stp/>
        <stp>T</stp>
        <tr r="C26" s="1"/>
      </tp>
      <tp>
        <v>24.13</v>
        <stp/>
        <stp>ContractData</stp>
        <stp>S.T</stp>
        <stp>LastTrade</stp>
        <stp/>
        <stp>T</stp>
        <tr r="C428" s="1"/>
      </tp>
      <tp>
        <v>92.09</v>
        <stp/>
        <stp>ContractData</stp>
        <stp>S.NDAQ</stp>
        <stp>LastTrade</stp>
        <stp/>
        <stp>T</stp>
        <tr r="C329" s="1"/>
      </tp>
      <tp>
        <v>167.74</v>
        <stp/>
        <stp>ContractData</stp>
        <stp>S.NTAP</stp>
        <stp>LastTrade</stp>
        <stp/>
        <stp>T</stp>
        <tr r="C340" s="1"/>
      </tp>
      <tp>
        <v>135.06</v>
        <stp/>
        <stp>ContractData</stp>
        <stp>S.Q</stp>
        <stp>LastTrade</stp>
        <stp/>
        <stp>T</stp>
        <tr r="C386" s="1"/>
      </tp>
      <tp>
        <v>856926.30062581005</v>
        <stp/>
        <stp>StudyData</stp>
        <stp>S.GRMN</stp>
        <stp>MA</stp>
        <stp>InputChoice=Vol,MAType=Sim,Period=21</stp>
        <stp>MA</stp>
        <stp>D</stp>
        <stp>-1</stp>
        <stp>all</stp>
        <stp/>
        <stp/>
        <stp/>
        <stp>T</stp>
        <tr r="N218" s="1"/>
      </tp>
      <tp>
        <v>205.91</v>
        <stp/>
        <stp>ContractData</stp>
        <stp>S.CTAS</stp>
        <stp>LastTrade</stp>
        <stp/>
        <stp>T</stp>
        <tr r="C122" s="1"/>
      </tp>
      <tp>
        <v>132.24</v>
        <stp/>
        <stp>ContractData</stp>
        <stp>S.PCAR</stp>
        <stp>LastTrade</stp>
        <stp/>
        <stp>T</stp>
        <tr r="C359" s="1"/>
      </tp>
      <tp>
        <v>2.5100000000000051</v>
        <stp/>
        <stp>ContractData</stp>
        <stp>S.LEN</stp>
        <stp>NetLastTrade</stp>
        <stp/>
        <stp>T</stp>
        <tr r="D280" s="1"/>
      </tp>
      <tp>
        <v>149.39000000000001</v>
        <stp/>
        <stp>ContractData</stp>
        <stp>S.YUM</stp>
        <stp>High</stp>
        <stp/>
        <stp>T</stp>
        <tr r="G501" s="1"/>
      </tp>
      <tp>
        <v>5.9599999999999795</v>
        <stp/>
        <stp>ContractData</stp>
        <stp>S.LIN</stp>
        <stp>NetLastTrade</stp>
        <stp/>
        <stp>T</stp>
        <tr r="D284" s="1"/>
      </tp>
      <tp>
        <v>3.2400000000000091</v>
        <stp/>
        <stp>ContractData</stp>
        <stp>S.LII</stp>
        <stp>NetLastTrade</stp>
        <stp/>
        <stp>T</stp>
        <tr r="D283" s="1"/>
      </tp>
      <tp>
        <v>0.53999999999996362</v>
        <stp/>
        <stp>ContractData</stp>
        <stp>S.LHX</stp>
        <stp>NetLastTrade</stp>
        <stp/>
        <stp>T</stp>
        <tr r="D282" s="1"/>
      </tp>
      <tp>
        <v>5.7199999999999989</v>
        <stp/>
        <stp>ContractData</stp>
        <stp>S.LOW</stp>
        <stp>NetLastTrade</stp>
        <stp/>
        <stp>T</stp>
        <tr r="D289" s="1"/>
      </tp>
      <tp>
        <v>0.51999999999999602</v>
        <stp/>
        <stp>ContractData</stp>
        <stp>S.LNT</stp>
        <stp>NetLastTrade</stp>
        <stp/>
        <stp>T</stp>
        <tr r="D288" s="1"/>
      </tp>
      <tp>
        <v>14.009999999999991</v>
        <stp/>
        <stp>ContractData</stp>
        <stp>S.LMT</stp>
        <stp>NetLastTrade</stp>
        <stp/>
        <stp>T</stp>
        <tr r="D287" s="1"/>
      </tp>
      <tp>
        <v>10.159999999999854</v>
        <stp/>
        <stp>ContractData</stp>
        <stp>S.LLY</stp>
        <stp>NetLastTrade</stp>
        <stp/>
        <stp>T</stp>
        <tr r="D286" s="1"/>
      </tp>
      <tp>
        <v>4.9999999999997158E-2</v>
        <stp/>
        <stp>ContractData</stp>
        <stp>S.LVS</stp>
        <stp>NetLastTrade</stp>
        <stp/>
        <stp>T</stp>
        <tr r="D293" s="1"/>
      </tp>
      <tp>
        <v>0.36999999999999744</v>
        <stp/>
        <stp>ContractData</stp>
        <stp>S.LUV</stp>
        <stp>NetLastTrade</stp>
        <stp/>
        <stp>T</stp>
        <tr r="D292" s="1"/>
      </tp>
      <tp>
        <v>-1.3999999999999986</v>
        <stp/>
        <stp>ContractData</stp>
        <stp>S.LYB</stp>
        <stp>NetLastTrade</stp>
        <stp/>
        <stp>T</stp>
        <tr r="D294" s="1"/>
      </tp>
      <tp>
        <v>1.1800000000000068</v>
        <stp/>
        <stp>ContractData</stp>
        <stp>S.LYV</stp>
        <stp>NetLastTrade</stp>
        <stp/>
        <stp>T</stp>
        <tr r="D295" s="1"/>
      </tp>
      <tp>
        <v>9323774.7258899994</v>
        <stp/>
        <stp>ContractData</stp>
        <stp>S.MCHP</stp>
        <stp>T_CVol</stp>
        <stp/>
        <stp>T</stp>
        <tr r="M301" s="1"/>
      </tp>
      <tp>
        <v>1231458.328705</v>
        <stp/>
        <stp>ContractData</stp>
        <stp>S.NTAP</stp>
        <stp>T_CVol</stp>
        <stp/>
        <stp>T</stp>
        <tr r="M340" s="1"/>
      </tp>
      <tp>
        <v>40755219.895047002</v>
        <stp/>
        <stp>ContractData</stp>
        <stp>S.VZ</stp>
        <stp>T_CVol</stp>
        <stp/>
        <stp>T</stp>
        <tr r="M479" s="1"/>
      </tp>
      <tp>
        <v>6847037.3828130001</v>
        <stp/>
        <stp>ContractData</stp>
        <stp>S.CSGP</stp>
        <stp>T_CVol</stp>
        <stp/>
        <stp>T</stp>
        <tr r="M120" s="1"/>
      </tp>
      <tp>
        <v>1061830.124787</v>
        <stp/>
        <stp>ContractData</stp>
        <stp>S.TRGP</stp>
        <stp>T_CVol</stp>
        <stp/>
        <stp>T</stp>
        <tr r="M443" s="1"/>
      </tp>
      <tp>
        <v>1385.74</v>
        <stp/>
        <stp>ContractData</stp>
        <stp>S.MPWR</stp>
        <stp>High</stp>
        <stp/>
        <stp>T</stp>
        <tr r="G316" s="1"/>
      </tp>
      <tp>
        <v>-1.4100000000000037</v>
        <stp/>
        <stp>ContractData</stp>
        <stp>S.GEHC</stp>
        <stp>NetLastTrade</stp>
        <stp/>
        <stp>T</stp>
        <tr r="D205" s="1"/>
      </tp>
      <tp>
        <v>57.230000000000004</v>
        <stp/>
        <stp>ContractData</stp>
        <stp>S.APTV</stp>
        <stp>High</stp>
        <stp/>
        <stp>T</stp>
        <tr r="G42" s="1"/>
      </tp>
      <tp>
        <v>-1.8400000000000318</v>
        <stp/>
        <stp>ContractData</stp>
        <stp>S.DELL</stp>
        <stp>NetLastTrade</stp>
        <stp/>
        <stp>T</stp>
        <tr r="D135" s="1"/>
      </tp>
      <tp>
        <v>5.0199999999999818</v>
        <stp/>
        <stp>ContractData</stp>
        <stp>S.WELL</stp>
        <stp>NetLastTrade</stp>
        <stp/>
        <stp>T</stp>
        <tr r="D486" s="1"/>
      </tp>
      <tp>
        <v>28.13</v>
        <stp/>
        <stp>ContractData</stp>
        <stp>S.CPRT</stp>
        <stp>High</stp>
        <stp/>
        <stp>T</stp>
        <tr r="G113" s="1"/>
      </tp>
      <tp>
        <v>60.230000000000004</v>
        <stp/>
        <stp>ContractData</stp>
        <stp>S.SWKS</stp>
        <stp>Open</stp>
        <stp/>
        <stp>T</stp>
        <tr r="F424" s="1"/>
      </tp>
      <tp>
        <v>-0.18999999999999773</v>
        <stp/>
        <stp>ContractData</stp>
        <stp>S.DECK</stp>
        <stp>NetLastTrade</stp>
        <stp/>
        <stp>T</stp>
        <tr r="D134" s="1"/>
      </tp>
      <tp>
        <v>-0.16999999999998749</v>
        <stp/>
        <stp>ContractData</stp>
        <stp>S.TECH</stp>
        <stp>NetLastTrade</stp>
        <stp/>
        <stp>T</stp>
        <tr r="D432" s="1"/>
      </tp>
      <tp>
        <v>6.6599999999999966</v>
        <stp/>
        <stp>ContractData</stp>
        <stp>S.VEEV</stp>
        <stp>NetLastTrade</stp>
        <stp/>
        <stp>T</stp>
        <tr r="D467" s="1"/>
      </tp>
      <tp>
        <v>4.1000000000000227</v>
        <stp/>
        <stp>ContractData</stp>
        <stp>S.REGN</stp>
        <stp>NetLastTrade</stp>
        <stp/>
        <stp>T</stp>
        <tr r="D390" s="1"/>
      </tp>
      <tp>
        <v>427.67</v>
        <stp/>
        <stp>ContractData</stp>
        <stp>S.SPGI</stp>
        <stp>High</stp>
        <stp/>
        <stp>T</stp>
        <tr r="G415" s="1"/>
      </tp>
      <tp>
        <v>-6.4599999999999795</v>
        <stp/>
        <stp>ContractData</stp>
        <stp>S.KEYS</stp>
        <stp>NetLastTrade</stp>
        <stp/>
        <stp>T</stp>
        <tr r="D268" s="1"/>
      </tp>
      <tp>
        <v>372.40000000000003</v>
        <stp/>
        <stp>ContractData</stp>
        <stp>S.CPAY</stp>
        <stp>High</stp>
        <stp/>
        <stp>T</stp>
        <tr r="G112" s="1"/>
      </tp>
      <tp>
        <v>26.35</v>
        <stp/>
        <stp>ContractData</stp>
        <stp>S.NWSA</stp>
        <stp>Open</stp>
        <stp/>
        <stp>T</stp>
        <tr r="F346" s="1"/>
      </tp>
      <tp>
        <v>-10.909999999999968</v>
        <stp/>
        <stp>ContractData</stp>
        <stp>S.META</stp>
        <stp>NetLastTrade</stp>
        <stp/>
        <stp>T</stp>
        <tr r="D307" s="1"/>
      </tp>
      <tp>
        <v>1627970.584148</v>
        <stp/>
        <stp>ContractData</stp>
        <stp>S.Q</stp>
        <stp>T_CVol</stp>
        <stp/>
        <stp>T</stp>
        <tr r="M386" s="1"/>
      </tp>
      <tp>
        <v>2139445.1538109519</v>
        <stp/>
        <stp>StudyData</stp>
        <stp>S.CDNS</stp>
        <stp>MA</stp>
        <stp>InputChoice=Vol,MAType=Sim,Period=21</stp>
        <stp>MA</stp>
        <stp>D</stp>
        <stp>-1</stp>
        <stp>all</stp>
        <stp/>
        <stp/>
        <stp/>
        <stp>T</stp>
        <tr r="N85" s="1"/>
      </tp>
      <tp>
        <v>5201837.6017718604</v>
        <stp/>
        <stp>StudyData</stp>
        <stp>S.FTNT</stp>
        <stp>MA</stp>
        <stp>InputChoice=Vol,MAType=Sim,Period=21</stp>
        <stp>MA</stp>
        <stp>D</stp>
        <stp>-1</stp>
        <stp>all</stp>
        <stp/>
        <stp/>
        <stp/>
        <stp>T</stp>
        <tr r="N200" s="1"/>
      </tp>
      <tp>
        <v>7314844.4020911902</v>
        <stp/>
        <stp>StudyData</stp>
        <stp>S.PANW</stp>
        <stp>MA</stp>
        <stp>InputChoice=Vol,MAType=Sim,Period=21</stp>
        <stp>MA</stp>
        <stp>D</stp>
        <stp>-1</stp>
        <stp>all</stp>
        <stp/>
        <stp/>
        <stp/>
        <stp>T</stp>
        <tr r="N357" s="1"/>
      </tp>
      <tp>
        <v>225.11</v>
        <stp/>
        <stp>ContractData</stp>
        <stp>S.ADBE</stp>
        <stp>LastTrade</stp>
        <stp/>
        <stp>T</stp>
        <tr r="C9" s="1"/>
      </tp>
      <tp>
        <v>486.09000000000003</v>
        <stp/>
        <stp>ContractData</stp>
        <stp>S.HUBB</stp>
        <stp>LastTrade</stp>
        <stp/>
        <stp>T</stp>
        <tr r="C238" s="1"/>
      </tp>
      <tp t="s">
        <v/>
        <stp/>
        <stp>StudyData</stp>
        <stp>S.HONA</stp>
        <stp>MA</stp>
        <stp>InputChoice=Vol,MAType=Sim,Period=21</stp>
        <stp>MA</stp>
        <stp>D</stp>
        <stp>-1</stp>
        <stp>all</stp>
        <stp/>
        <stp/>
        <stp/>
        <stp>T</stp>
        <tr r="N230" s="1"/>
      </tp>
      <tp>
        <v>8004641.3354972899</v>
        <stp/>
        <stp>StudyData</stp>
        <stp>S.MRNA</stp>
        <stp>MA</stp>
        <stp>InputChoice=Vol,MAType=Sim,Period=21</stp>
        <stp>MA</stp>
        <stp>D</stp>
        <stp>-1</stp>
        <stp>all</stp>
        <stp/>
        <stp/>
        <stp/>
        <stp>T</stp>
        <tr r="N318" s="1"/>
      </tp>
      <tp>
        <v>10533855.827285949</v>
        <stp/>
        <stp>StudyData</stp>
        <stp>S.CVNA</stp>
        <stp>MA</stp>
        <stp>InputChoice=Vol,MAType=Sim,Period=21</stp>
        <stp>MA</stp>
        <stp>D</stp>
        <stp>-1</stp>
        <stp>all</stp>
        <stp/>
        <stp/>
        <stp/>
        <stp>T</stp>
        <tr r="N125" s="1"/>
      </tp>
      <tp>
        <v>3500316.1738233799</v>
        <stp/>
        <stp>StudyData</stp>
        <stp>S.ABNB</stp>
        <stp>MA</stp>
        <stp>InputChoice=Vol,MAType=Sim,Period=21</stp>
        <stp>MA</stp>
        <stp>D</stp>
        <stp>-1</stp>
        <stp>all</stp>
        <stp/>
        <stp/>
        <stp/>
        <stp>T</stp>
        <tr r="N5" s="1"/>
      </tp>
      <tp>
        <v>922511.02739338099</v>
        <stp/>
        <stp>StudyData</stp>
        <stp>S.CINF</stp>
        <stp>MA</stp>
        <stp>InputChoice=Vol,MAType=Sim,Period=21</stp>
        <stp>MA</stp>
        <stp>D</stp>
        <stp>-1</stp>
        <stp>all</stp>
        <stp/>
        <stp/>
        <stp/>
        <stp>T</stp>
        <tr r="N95" s="1"/>
      </tp>
      <tp>
        <v>7056249.9031069996</v>
        <stp/>
        <stp>StudyData</stp>
        <stp>S.BKNG</stp>
        <stp>MA</stp>
        <stp>InputChoice=Vol,MAType=Sim,Period=21</stp>
        <stp>MA</stp>
        <stp>D</stp>
        <stp>-1</stp>
        <stp>all</stp>
        <stp/>
        <stp/>
        <stp/>
        <stp>T</stp>
        <tr r="N63" s="1"/>
      </tp>
      <tp>
        <v>2132495.6850872389</v>
        <stp/>
        <stp>StudyData</stp>
        <stp>S.FANG</stp>
        <stp>MA</stp>
        <stp>InputChoice=Vol,MAType=Sim,Period=21</stp>
        <stp>MA</stp>
        <stp>D</stp>
        <stp>-1</stp>
        <stp>all</stp>
        <stp/>
        <stp/>
        <stp/>
        <stp>T</stp>
        <tr r="N182" s="1"/>
      </tp>
      <tp>
        <v>259.36</v>
        <stp/>
        <stp>ContractData</stp>
        <stp>S.ABBV</stp>
        <stp>LastTrade</stp>
        <stp/>
        <stp>T</stp>
        <tr r="C4" s="1"/>
      </tp>
      <tp>
        <v>1492375.724237381</v>
        <stp/>
        <stp>StudyData</stp>
        <stp>S.WYNN</stp>
        <stp>MA</stp>
        <stp>InputChoice=Vol,MAType=Sim,Period=21</stp>
        <stp>MA</stp>
        <stp>D</stp>
        <stp>-1</stp>
        <stp>all</stp>
        <stp/>
        <stp/>
        <stp/>
        <stp>T</stp>
        <tr r="N496" s="1"/>
      </tp>
      <tp>
        <v>-7.000000000000739E-2</v>
        <stp/>
        <stp>ContractData</stp>
        <stp>S.OKE</stp>
        <stp>NetLastTrade</stp>
        <stp/>
        <stp>T</stp>
        <tr r="D350" s="1"/>
      </tp>
      <tp>
        <v>76.06</v>
        <stp/>
        <stp>ContractData</stp>
        <stp>S.ZTS</stp>
        <stp>High</stp>
        <stp/>
        <stp>T</stp>
        <tr r="G504" s="1"/>
      </tp>
      <tp>
        <v>1.7599999999999909</v>
        <stp/>
        <stp>ContractData</stp>
        <stp>S.OMC</stp>
        <stp>NetLastTrade</stp>
        <stp/>
        <stp>T</stp>
        <tr r="D351" s="1"/>
      </tp>
      <tp>
        <v>-0.29999999999999716</v>
        <stp/>
        <stp>ContractData</stp>
        <stp>S.OXY</stp>
        <stp>NetLastTrade</stp>
        <stp/>
        <stp>T</stp>
        <tr r="D356" s="1"/>
      </tp>
      <tp>
        <v>92.38</v>
        <stp/>
        <stp>ContractData</stp>
        <stp>S.ZBH</stp>
        <stp>High</stp>
        <stp/>
        <stp>T</stp>
        <tr r="G502" s="1"/>
      </tp>
      <tp>
        <v>1190630.8402</v>
        <stp/>
        <stp>ContractData</stp>
        <stp>S.LDOS</stp>
        <stp>T_CVol</stp>
        <stp/>
        <stp>T</stp>
        <tr r="M279" s="1"/>
      </tp>
      <tp>
        <v>3526859.340661</v>
        <stp/>
        <stp>ContractData</stp>
        <stp>S.OTIS</stp>
        <stp>T_CVol</stp>
        <stp/>
        <stp>T</stp>
        <tr r="M355" s="1"/>
      </tp>
      <tp>
        <v>1256846.0893300001</v>
        <stp/>
        <stp>ContractData</stp>
        <stp>S.NTRS</stp>
        <stp>T_CVol</stp>
        <stp/>
        <stp>T</stp>
        <tr r="M341" s="1"/>
      </tp>
      <tp>
        <v>1182991.241682</v>
        <stp/>
        <stp>ContractData</stp>
        <stp>S.KEYS</stp>
        <stp>T_CVol</stp>
        <stp/>
        <stp>T</stp>
        <tr r="M268" s="1"/>
      </tp>
      <tp>
        <v>1818175.3740129999</v>
        <stp/>
        <stp>ContractData</stp>
        <stp>S.ARES</stp>
        <stp>T_CVol</stp>
        <stp/>
        <stp>T</stp>
        <tr r="M44" s="1"/>
      </tp>
      <tp>
        <v>5247590.2869100003</v>
        <stp/>
        <stp>ContractData</stp>
        <stp>S.WY</stp>
        <stp>T_CVol</stp>
        <stp/>
        <stp>T</stp>
        <tr r="M495" s="1"/>
      </tp>
      <tp>
        <v>2003516.6142219999</v>
        <stp/>
        <stp>ContractData</stp>
        <stp>S.CTAS</stp>
        <stp>T_CVol</stp>
        <stp/>
        <stp>T</stp>
        <tr r="M122" s="1"/>
      </tp>
      <tp>
        <v>2875682.2281849999</v>
        <stp/>
        <stp>ContractData</stp>
        <stp>S.CDNS</stp>
        <stp>T_CVol</stp>
        <stp/>
        <stp>T</stp>
        <tr r="M85" s="1"/>
      </tp>
      <tp>
        <v>5629175.3796659997</v>
        <stp/>
        <stp>ContractData</stp>
        <stp>S.TMUS</stp>
        <stp>T_CVol</stp>
        <stp/>
        <stp>T</stp>
        <tr r="M440" s="1"/>
      </tp>
      <tp>
        <v>7367052.5339019997</v>
        <stp/>
        <stp>ContractData</stp>
        <stp>S.VTRS</stp>
        <stp>T_CVol</stp>
        <stp/>
        <stp>T</stp>
        <tr r="M478" s="1"/>
      </tp>
      <tp>
        <v>4811069.1599399997</v>
        <stp/>
        <stp>ContractData</stp>
        <stp>S.SWKS</stp>
        <stp>T_CVol</stp>
        <stp/>
        <stp>T</stp>
        <tr r="M424" s="1"/>
      </tp>
      <tp>
        <v>1586404.804556</v>
        <stp/>
        <stp>ContractData</stp>
        <stp>S.SNPS</stp>
        <stp>T_CVol</stp>
        <stp/>
        <stp>T</stp>
        <tr r="M411" s="1"/>
      </tp>
      <tp>
        <v>60.49</v>
        <stp/>
        <stp>ContractData</stp>
        <stp>S.CVNA</stp>
        <stp>Open</stp>
        <stp/>
        <stp>T</stp>
        <tr r="F125" s="1"/>
      </tp>
      <tp>
        <v>0.46999999999999886</v>
        <stp/>
        <stp>ContractData</stp>
        <stp>S.MDLZ</stp>
        <stp>NetLastTrade</stp>
        <stp/>
        <stp>T</stp>
        <tr r="D304" s="1"/>
      </tp>
      <tp>
        <v>2.4699999999999989</v>
        <stp/>
        <stp>ContractData</stp>
        <stp>S.DDOG</stp>
        <stp>NetLastTrade</stp>
        <stp/>
        <stp>T</stp>
        <tr r="D132" s="1"/>
      </tp>
      <tp>
        <v>1.8100000000000023</v>
        <stp/>
        <stp>ContractData</stp>
        <stp>S.LDOS</stp>
        <stp>NetLastTrade</stp>
        <stp/>
        <stp>T</stp>
        <tr r="D279" s="1"/>
      </tp>
      <tp>
        <v>-4.2199999999999704</v>
        <stp/>
        <stp>ContractData</stp>
        <stp>S.CDNS</stp>
        <stp>NetLastTrade</stp>
        <stp/>
        <stp>T</stp>
        <tr r="D85" s="1"/>
      </tp>
      <tp>
        <v>7.4699999999999989</v>
        <stp/>
        <stp>ContractData</stp>
        <stp>S.WDAY</stp>
        <stp>NetLastTrade</stp>
        <stp/>
        <stp>T</stp>
        <tr r="D483" s="1"/>
      </tp>
      <tp>
        <v>1.6700000000000017</v>
        <stp/>
        <stp>ContractData</stp>
        <stp>S.NDAQ</stp>
        <stp>NetLastTrade</stp>
        <stp/>
        <stp>T</stp>
        <tr r="D329" s="1"/>
      </tp>
      <tp>
        <v>387.68</v>
        <stp/>
        <stp>ContractData</stp>
        <stp>S.AVGO</stp>
        <stp>Open</stp>
        <stp/>
        <stp>T</stp>
        <tr r="F47" s="1"/>
      </tp>
      <tp>
        <v>207.45000000000002</v>
        <stp/>
        <stp>ContractData</stp>
        <stp>S.NVDA</stp>
        <stp>Open</stp>
        <stp/>
        <stp>T</stp>
        <tr r="F343" s="1"/>
      </tp>
      <tp>
        <v>12.939999999999998</v>
        <stp/>
        <stp>ContractData</stp>
        <stp>S.ADBE</stp>
        <stp>NetLastTrade</stp>
        <stp/>
        <stp>T</stp>
        <tr r="D9" s="1"/>
      </tp>
      <tp>
        <v>5.539999999999992</v>
        <stp/>
        <stp>ContractData</stp>
        <stp>S.GDDY</stp>
        <stp>NetLastTrade</stp>
        <stp/>
        <stp>T</stp>
        <tr r="D203" s="1"/>
      </tp>
      <tp>
        <v>2.2800000000000011</v>
        <stp/>
        <stp>ContractData</stp>
        <stp>S.ODFL</stp>
        <stp>NetLastTrade</stp>
        <stp/>
        <stp>T</stp>
        <tr r="D349" s="1"/>
      </tp>
      <tp>
        <v>3.210000000000008</v>
        <stp/>
        <stp>ContractData</stp>
        <stp>S.FDXF</stp>
        <stp>NetLastTrade</stp>
        <stp/>
        <stp>T</stp>
        <tr r="D187" s="1"/>
      </tp>
      <tp>
        <v>4.9600000000000364</v>
        <stp/>
        <stp>ContractData</stp>
        <stp>S.IDXX</stp>
        <stp>NetLastTrade</stp>
        <stp/>
        <stp>T</stp>
        <tr r="D244" s="1"/>
      </tp>
      <tp>
        <v>3.6699999999999591</v>
        <stp/>
        <stp>ContractData</stp>
        <stp>S.NDSN</stp>
        <stp>NetLastTrade</stp>
        <stp/>
        <stp>T</stp>
        <tr r="D330" s="1"/>
      </tp>
      <tp>
        <v>4.4900000000000091</v>
        <stp/>
        <stp>ContractData</stp>
        <stp>S.ADSK</stp>
        <stp>NetLastTrade</stp>
        <stp/>
        <stp>T</stp>
        <tr r="D13" s="1"/>
      </tp>
      <tp>
        <v>113.14</v>
        <stp/>
        <stp>ContractData</stp>
        <stp>S.RVTY</stp>
        <stp>Open</stp>
        <stp/>
        <stp>T</stp>
        <tr r="F401" s="1"/>
      </tp>
      <tp>
        <v>18.88</v>
        <stp/>
        <stp>ContractData</stp>
        <stp>S.KVUE</stp>
        <stp>Open</stp>
        <stp/>
        <stp>T</stp>
        <tr r="F277" s="1"/>
      </tp>
      <tp>
        <v>87.070000000000007</v>
        <stp/>
        <stp>ContractData</stp>
        <stp>S.EVRG</stp>
        <stp>Open</stp>
        <stp/>
        <stp>T</stp>
        <tr r="F174" s="1"/>
      </tp>
      <tp>
        <v>1104.99</v>
        <stp/>
        <stp>ContractData</stp>
        <stp>S.EQIX</stp>
        <stp>High</stp>
        <stp/>
        <stp>T</stp>
        <tr r="G166" s="1"/>
      </tp>
      <tp>
        <v>71.540000000000006</v>
        <stp/>
        <stp>ContractData</stp>
        <stp>S.DXCM</stp>
        <stp>LastTrade</stp>
        <stp/>
        <stp>T</stp>
        <tr r="C152" s="1"/>
      </tp>
      <tp>
        <v>114.99000000000001</v>
        <stp/>
        <stp>ContractData</stp>
        <stp>S.ORCL</stp>
        <stp>LastTrade</stp>
        <stp/>
        <stp>T</stp>
        <tr r="C353" s="1"/>
      </tp>
      <tp>
        <v>31.02</v>
        <stp/>
        <stp>ContractData</stp>
        <stp>S.TSCO</stp>
        <stp>LastTrade</stp>
        <stp/>
        <stp>T</stp>
        <tr r="C447" s="1"/>
      </tp>
      <tp>
        <v>114.17</v>
        <stp/>
        <stp>ContractData</stp>
        <stp>S.CSCO</stp>
        <stp>LastTrade</stp>
        <stp/>
        <stp>T</stp>
        <tr r="C119" s="1"/>
      </tp>
      <tp>
        <v>1237.3700000000001</v>
        <stp/>
        <stp>ContractData</stp>
        <stp>S.FICO</stp>
        <stp>LastTrade</stp>
        <stp/>
        <stp>T</stp>
        <tr r="C190" s="1"/>
      </tp>
      <tp>
        <v>1606275.2971825721</v>
        <stp/>
        <stp>StudyData</stp>
        <stp>S.LDOS</stp>
        <stp>MA</stp>
        <stp>InputChoice=Vol,MAType=Sim,Period=21</stp>
        <stp>MA</stp>
        <stp>D</stp>
        <stp>-1</stp>
        <stp>all</stp>
        <stp/>
        <stp/>
        <stp/>
        <stp>T</stp>
        <tr r="N279" s="1"/>
      </tp>
      <tp>
        <v>30.1</v>
        <stp/>
        <stp>ContractData</stp>
        <stp>S.SMCI</stp>
        <stp>LastTrade</stp>
        <stp/>
        <stp>T</stp>
        <tr r="C408" s="1"/>
      </tp>
      <tp>
        <v>26.73</v>
        <stp/>
        <stp>ContractData</stp>
        <stp>S.VICI</stp>
        <stp>LastTrade</stp>
        <stp/>
        <stp>T</stp>
        <tr r="C468" s="1"/>
      </tp>
      <tp>
        <v>550.79</v>
        <stp/>
        <stp>ContractData</stp>
        <stp>S.MSCI</stp>
        <stp>LastTrade</stp>
        <stp/>
        <stp>T</stp>
        <tr r="C322" s="1"/>
      </tp>
      <tp>
        <v>71.600000000000009</v>
        <stp/>
        <stp>ContractData</stp>
        <stp>S.TECH</stp>
        <stp>LastTrade</stp>
        <stp/>
        <stp>T</stp>
        <tr r="C432" s="1"/>
      </tp>
      <tp>
        <v>96.04</v>
        <stp/>
        <stp>ContractData</stp>
        <stp>S.DECK</stp>
        <stp>LastTrade</stp>
        <stp/>
        <stp>T</stp>
        <tr r="C134" s="1"/>
      </tp>
      <tp>
        <v>2146346.617800477</v>
        <stp/>
        <stp>StudyData</stp>
        <stp>S.TROW</stp>
        <stp>MA</stp>
        <stp>InputChoice=Vol,MAType=Sim,Period=21</stp>
        <stp>MA</stp>
        <stp>D</stp>
        <stp>-1</stp>
        <stp>all</stp>
        <stp/>
        <stp/>
        <stp/>
        <stp>T</stp>
        <tr r="N445" s="1"/>
      </tp>
      <tp>
        <v>23597546.136071801</v>
        <stp/>
        <stp>StudyData</stp>
        <stp>S.HOOD</stp>
        <stp>MA</stp>
        <stp>InputChoice=Vol,MAType=Sim,Period=21</stp>
        <stp>MA</stp>
        <stp>D</stp>
        <stp>-1</stp>
        <stp>all</stp>
        <stp/>
        <stp/>
        <stp/>
        <stp>T</stp>
        <tr r="N231" s="1"/>
      </tp>
      <tp>
        <v>117.67</v>
        <stp/>
        <stp>ContractData</stp>
        <stp>S.INCY</stp>
        <stp>LastTrade</stp>
        <stp/>
        <stp>T</stp>
        <tr r="C247" s="1"/>
      </tp>
      <tp>
        <v>1358514.451220429</v>
        <stp/>
        <stp>StudyData</stp>
        <stp>S.CBOE</stp>
        <stp>MA</stp>
        <stp>InputChoice=Vol,MAType=Sim,Period=21</stp>
        <stp>MA</stp>
        <stp>D</stp>
        <stp>-1</stp>
        <stp>all</stp>
        <stp/>
        <stp/>
        <stp/>
        <stp>T</stp>
        <tr r="N81" s="1"/>
      </tp>
      <tp>
        <v>305.20999999999998</v>
        <stp/>
        <stp>ContractData</stp>
        <stp>S.LRCX</stp>
        <stp>LastTrade</stp>
        <stp/>
        <stp>T</stp>
        <tr r="C290" s="1"/>
      </tp>
      <tp>
        <v>23191813.6412801</v>
        <stp/>
        <stp>StudyData</stp>
        <stp>S.GOOG</stp>
        <stp>MA</stp>
        <stp>InputChoice=Vol,MAType=Sim,Period=21</stp>
        <stp>MA</stp>
        <stp>D</stp>
        <stp>-1</stp>
        <stp>all</stp>
        <stp/>
        <stp/>
        <stp/>
        <stp>T</stp>
        <tr r="N214" s="1"/>
      </tp>
      <tp>
        <v>4257930.3944345703</v>
        <stp/>
        <stp>StudyData</stp>
        <stp>S.DDOG</stp>
        <stp>MA</stp>
        <stp>InputChoice=Vol,MAType=Sim,Period=21</stp>
        <stp>MA</stp>
        <stp>D</stp>
        <stp>-1</stp>
        <stp>all</stp>
        <stp/>
        <stp/>
        <stp/>
        <stp>T</stp>
        <tr r="N132" s="1"/>
      </tp>
      <tp>
        <v>16880395.784506481</v>
        <stp/>
        <stp>StudyData</stp>
        <stp>S.QCOM</stp>
        <stp>MA</stp>
        <stp>InputChoice=Vol,MAType=Sim,Period=21</stp>
        <stp>MA</stp>
        <stp>D</stp>
        <stp>-1</stp>
        <stp>all</stp>
        <stp/>
        <stp/>
        <stp/>
        <stp>T</stp>
        <tr r="N387" s="1"/>
      </tp>
      <tp>
        <v>1044958.728791429</v>
        <stp/>
        <stp>StudyData</stp>
        <stp>S.AXON</stp>
        <stp>MA</stp>
        <stp>InputChoice=Vol,MAType=Sim,Period=21</stp>
        <stp>MA</stp>
        <stp>D</stp>
        <stp>-1</stp>
        <stp>all</stp>
        <stp/>
        <stp/>
        <stp/>
        <stp>T</stp>
        <tr r="N50" s="1"/>
      </tp>
      <tp>
        <v>44.54</v>
        <stp/>
        <stp>ContractData</stp>
        <stp>S.AMCR</stp>
        <stp>LastTrade</stp>
        <stp/>
        <stp>T</stp>
        <tr r="C27" s="1"/>
      </tp>
      <tp>
        <v>-1.5300000000000011</v>
        <stp/>
        <stp>ContractData</stp>
        <stp>S.NEM</stp>
        <stp>NetLastTrade</stp>
        <stp/>
        <stp>T</stp>
        <tr r="D332" s="1"/>
      </tp>
      <tp>
        <v>-1.0000000000005116E-2</v>
        <stp/>
        <stp>ContractData</stp>
        <stp>S.NEE</stp>
        <stp>NetLastTrade</stp>
        <stp/>
        <stp>T</stp>
        <tr r="D331" s="1"/>
      </tp>
      <tp>
        <v>0.71000000000000085</v>
        <stp/>
        <stp>ContractData</stp>
        <stp>S.NKE</stp>
        <stp>NetLastTrade</stp>
        <stp/>
        <stp>T</stp>
        <tr r="D335" s="1"/>
      </tp>
      <tp>
        <v>8.7599999999999909</v>
        <stp/>
        <stp>ContractData</stp>
        <stp>S.NOC</stp>
        <stp>NetLastTrade</stp>
        <stp/>
        <stp>T</stp>
        <tr r="D336" s="1"/>
      </tp>
      <tp>
        <v>6.8400000000000034</v>
        <stp/>
        <stp>ContractData</stp>
        <stp>S.NOW</stp>
        <stp>NetLastTrade</stp>
        <stp/>
        <stp>T</stp>
        <tr r="D337" s="1"/>
      </tp>
      <tp>
        <v>2.1100000000000136</v>
        <stp/>
        <stp>ContractData</stp>
        <stp>S.NSC</stp>
        <stp>NetLastTrade</stp>
        <stp/>
        <stp>T</stp>
        <tr r="D339" s="1"/>
      </tp>
      <tp>
        <v>-1.960000000000008</v>
        <stp/>
        <stp>ContractData</stp>
        <stp>S.NRG</stp>
        <stp>NetLastTrade</stp>
        <stp/>
        <stp>T</stp>
        <tr r="D338" s="1"/>
      </tp>
      <tp>
        <v>0.44000000000000128</v>
        <stp/>
        <stp>ContractData</stp>
        <stp>S.NWS</stp>
        <stp>NetLastTrade</stp>
        <stp/>
        <stp>T</stp>
        <tr r="D345" s="1"/>
      </tp>
      <tp>
        <v>259.64999999999964</v>
        <stp/>
        <stp>ContractData</stp>
        <stp>S.NVR</stp>
        <stp>NetLastTrade</stp>
        <stp/>
        <stp>T</stp>
        <tr r="D344" s="1"/>
      </tp>
      <tp>
        <v>6.4099999999999966</v>
        <stp/>
        <stp>ContractData</stp>
        <stp>S.NUE</stp>
        <stp>NetLastTrade</stp>
        <stp/>
        <stp>T</stp>
        <tr r="D342" s="1"/>
      </tp>
      <tp>
        <v>805477.96871699998</v>
        <stp/>
        <stp>ContractData</stp>
        <stp>S.MPWR</stp>
        <stp>T_CVol</stp>
        <stp/>
        <stp>T</stp>
        <tr r="M316" s="1"/>
      </tp>
      <tp>
        <v>3890457.0190849998</v>
        <stp/>
        <stp>ContractData</stp>
        <stp>S.IBKR</stp>
        <stp>T_CVol</stp>
        <stp/>
        <stp>T</stp>
        <tr r="M241" s="1"/>
      </tp>
      <tp>
        <v>2667084.898391</v>
        <stp/>
        <stp>ContractData</stp>
        <stp>S.DLTR</stp>
        <stp>T_CVol</stp>
        <stp/>
        <stp>T</stp>
        <tr r="M142" s="1"/>
      </tp>
      <tp>
        <v>1537227.134879</v>
        <stp/>
        <stp>ContractData</stp>
        <stp>S.FSLR</stp>
        <stp>T_CVol</stp>
        <stp/>
        <stp>T</stp>
        <tr r="M199" s="1"/>
      </tp>
      <tp>
        <v>3827236.9329860001</v>
        <stp/>
        <stp>ContractData</stp>
        <stp>S.AMCR</stp>
        <stp>T_CVol</stp>
        <stp/>
        <stp>T</stp>
        <tr r="M27" s="1"/>
      </tp>
      <tp>
        <v>6222299.4752209997</v>
        <stp/>
        <stp>ContractData</stp>
        <stp>S.BX</stp>
        <stp>T_CVol</stp>
        <stp/>
        <stp>T</stp>
        <tr r="M73" s="1"/>
      </tp>
      <tp>
        <v>8765568.0910330005</v>
        <stp/>
        <stp>ContractData</stp>
        <stp>S.CHTR</stp>
        <stp>T_CVol</stp>
        <stp/>
        <stp>T</stp>
        <tr r="F31" s="2"/>
        <tr r="M92" s="1"/>
      </tp>
      <tp>
        <v>3765771.4467819999</v>
        <stp/>
        <stp>ContractData</stp>
        <stp>S.COHR</stp>
        <stp>T_CVol</stp>
        <stp/>
        <stp>T</stp>
        <tr r="M106" s="1"/>
      </tp>
      <tp>
        <v>5711276.7537380001</v>
        <stp/>
        <stp>ContractData</stp>
        <stp>S.CARR</stp>
        <stp>T_CVol</stp>
        <stp/>
        <stp>T</stp>
        <tr r="M77" s="1"/>
      </tp>
      <tp>
        <v>1841775.571211</v>
        <stp/>
        <stp>ContractData</stp>
        <stp>S.BLDR</stp>
        <stp>T_CVol</stp>
        <stp/>
        <stp>T</stp>
        <tr r="M65" s="1"/>
      </tp>
      <tp>
        <v>27966331.709210999</v>
        <stp/>
        <stp>ContractData</stp>
        <stp>S.UBER</stp>
        <stp>T_CVol</stp>
        <stp/>
        <stp>T</stp>
        <tr r="M457" s="1"/>
      </tp>
      <tp>
        <v>21177012.107329998</v>
        <stp/>
        <stp>ContractData</stp>
        <stp>S.PLTR</stp>
        <stp>T_CVol</stp>
        <stp/>
        <stp>T</stp>
        <tr r="M371" s="1"/>
      </tp>
      <tp>
        <v>3797853.8985000001</v>
        <stp/>
        <stp>ContractData</stp>
        <stp>S.PCAR</stp>
        <stp>T_CVol</stp>
        <stp/>
        <stp>T</stp>
        <tr r="M359" s="1"/>
      </tp>
      <tp>
        <v>179.84</v>
        <stp/>
        <stp>ContractData</stp>
        <stp>S.CINF</stp>
        <stp>Open</stp>
        <stp/>
        <stp>T</stp>
        <tr r="F95" s="1"/>
      </tp>
      <tp>
        <v>29.79</v>
        <stp/>
        <stp>ContractData</stp>
        <stp>S.INVH</stp>
        <stp>High</stp>
        <stp/>
        <stp>T</stp>
        <tr r="G250" s="1"/>
      </tp>
      <tp>
        <v>130.93</v>
        <stp/>
        <stp>ContractData</stp>
        <stp>S.GILD</stp>
        <stp>Open</stp>
        <stp/>
        <stp>T</stp>
        <tr r="F208" s="1"/>
      </tp>
      <tp>
        <v>101.74000000000001</v>
        <stp/>
        <stp>ContractData</stp>
        <stp>S.INTC</stp>
        <stp>High</stp>
        <stp/>
        <stp>T</stp>
        <tr r="G248" s="1"/>
      </tp>
      <tp>
        <v>296.7</v>
        <stp/>
        <stp>ContractData</stp>
        <stp>S.INTU</stp>
        <stp>High</stp>
        <stp/>
        <stp>T</stp>
        <tr r="G249" s="1"/>
      </tp>
      <tp>
        <v>93.99</v>
        <stp/>
        <stp>ContractData</stp>
        <stp>S.MNST</stp>
        <stp>High</stp>
        <stp/>
        <stp>T</stp>
        <tr r="G312" s="1"/>
      </tp>
      <tp>
        <v>210.39000000000001</v>
        <stp/>
        <stp>ContractData</stp>
        <stp>S.GNRC</stp>
        <stp>High</stp>
        <stp/>
        <stp>T</stp>
        <tr r="G213" s="1"/>
      </tp>
      <tp>
        <v>202.24</v>
        <stp/>
        <stp>ContractData</stp>
        <stp>S.BIIB</stp>
        <stp>Open</stp>
        <stp/>
        <stp>T</stp>
        <tr r="F62" s="1"/>
      </tp>
      <tp>
        <v>379.84000000000003</v>
        <stp/>
        <stp>ContractData</stp>
        <stp>S.SNPS</stp>
        <stp>High</stp>
        <stp/>
        <stp>T</stp>
        <tr r="G411" s="1"/>
      </tp>
      <tp>
        <v>401.85</v>
        <stp/>
        <stp>ContractData</stp>
        <stp>S.CIEN</stp>
        <stp>Open</stp>
        <stp/>
        <stp>T</stp>
        <tr r="F94" s="1"/>
      </tp>
      <tp>
        <v>2.1876932591218181</v>
        <stp/>
        <stp>StudyData</stp>
        <stp>S.C</stp>
        <stp>PCB</stp>
        <stp>BaseType=Index,Index=1</stp>
        <stp>Close</stp>
        <stp>W</stp>
        <stp>0</stp>
        <stp>all</stp>
        <stp/>
        <stp/>
        <stp/>
        <stp>T</stp>
        <tr r="I75" s="1"/>
      </tp>
      <tp>
        <v>-5.5515861674764295</v>
        <stp/>
        <stp>StudyData</stp>
        <stp>S.C</stp>
        <stp>PCB</stp>
        <stp>BaseType=Index,Index=1</stp>
        <stp>Close</stp>
        <stp>Q</stp>
        <stp>0</stp>
        <stp>all</stp>
        <stp/>
        <stp/>
        <stp/>
        <stp>T</stp>
        <tr r="K75" s="1"/>
      </tp>
      <tp>
        <v>13.283057674179451</v>
        <stp/>
        <stp>StudyData</stp>
        <stp>S.C</stp>
        <stp>PCB</stp>
        <stp>BaseType=Index,Index=1</stp>
        <stp>Close</stp>
        <stp>A</stp>
        <stp>0</stp>
        <stp>all</stp>
        <stp/>
        <stp/>
        <stp/>
        <stp>T</stp>
        <tr r="L75" s="1"/>
      </tp>
      <tp>
        <v>-5.5515861674764295</v>
        <stp/>
        <stp>StudyData</stp>
        <stp>S.C</stp>
        <stp>PCB</stp>
        <stp>BaseType=Index,Index=1</stp>
        <stp>Close</stp>
        <stp>M</stp>
        <stp>0</stp>
        <stp>all</stp>
        <stp/>
        <stp/>
        <stp/>
        <stp>T</stp>
        <tr r="J75" s="1"/>
      </tp>
      <tp>
        <v>1220</v>
        <stp/>
        <stp>ContractData</stp>
        <stp>S.FICO</stp>
        <stp>Open</stp>
        <stp/>
        <stp>T</stp>
        <tr r="F190" s="1"/>
      </tp>
      <tp>
        <v>26.45</v>
        <stp/>
        <stp>ContractData</stp>
        <stp>S.VICI</stp>
        <stp>Open</stp>
        <stp/>
        <stp>T</stp>
        <tr r="F468" s="1"/>
      </tp>
      <tp>
        <v>114.46000000000001</v>
        <stp/>
        <stp>ContractData</stp>
        <stp>S.L</stp>
        <stp>Open</stp>
        <stp/>
        <stp>T</stp>
        <tr r="F278" s="1"/>
      </tp>
      <tp>
        <v>64.900000000000006</v>
        <stp/>
        <stp>ContractData</stp>
        <stp>S.O</stp>
        <stp>Open</stp>
        <stp/>
        <stp>T</stp>
        <tr r="F348" s="1"/>
      </tp>
      <tp>
        <v>132.63</v>
        <stp/>
        <stp>ContractData</stp>
        <stp>S.J</stp>
        <stp>Open</stp>
        <stp/>
        <stp>T</stp>
        <tr r="F259" s="1"/>
      </tp>
      <tp>
        <v>71.67</v>
        <stp/>
        <stp>ContractData</stp>
        <stp>S.D</stp>
        <stp>Open</stp>
        <stp/>
        <stp>T</stp>
        <tr r="F128" s="1"/>
      </tp>
      <tp>
        <v>14.17</v>
        <stp/>
        <stp>ContractData</stp>
        <stp>S.F</stp>
        <stp>Open</stp>
        <stp/>
        <stp>T</stp>
        <tr r="F181" s="1"/>
      </tp>
      <tp>
        <v>140.46</v>
        <stp/>
        <stp>ContractData</stp>
        <stp>S.A</stp>
        <stp>Open</stp>
        <stp/>
        <stp>T</stp>
        <tr r="F2" s="1"/>
      </tp>
      <tp>
        <v>132.24</v>
        <stp/>
        <stp>ContractData</stp>
        <stp>S.C</stp>
        <stp>Open</stp>
        <stp/>
        <stp>T</stp>
        <tr r="F75" s="1"/>
      </tp>
      <tp>
        <v>23</v>
        <stp/>
        <stp>ContractData</stp>
        <stp>S.T</stp>
        <stp>Open</stp>
        <stp/>
        <stp>T</stp>
        <tr r="F428" s="1"/>
      </tp>
      <tp>
        <v>353.47</v>
        <stp/>
        <stp>ContractData</stp>
        <stp>S.V</stp>
        <stp>Open</stp>
        <stp/>
        <stp>T</stp>
        <tr r="F466" s="1"/>
      </tp>
      <tp>
        <v>137.5</v>
        <stp/>
        <stp>ContractData</stp>
        <stp>S.Q</stp>
        <stp>Open</stp>
        <stp/>
        <stp>T</stp>
        <tr r="F386" s="1"/>
      </tp>
      <tp>
        <v>177.51</v>
        <stp/>
        <stp>ContractData</stp>
        <stp>S.ANET</stp>
        <stp>High</stp>
        <stp/>
        <stp>T</stp>
        <tr r="G34" s="1"/>
      </tp>
      <tp>
        <v>1573.0900000000001</v>
        <stp/>
        <stp>ContractData</stp>
        <stp>S.SNDK</stp>
        <stp>High</stp>
        <stp/>
        <stp>T</stp>
        <tr r="G410" s="1"/>
      </tp>
      <tp>
        <v>119.13</v>
        <stp/>
        <stp>ContractData</stp>
        <stp>S.INCY</stp>
        <stp>High</stp>
        <stp/>
        <stp>T</stp>
        <tr r="G247" s="1"/>
      </tp>
      <tp>
        <v>810.5</v>
        <stp/>
        <stp>ContractData</stp>
        <stp>S.LITE</stp>
        <stp>Open</stp>
        <stp/>
        <stp>T</stp>
        <tr r="F285" s="1"/>
      </tp>
      <tp>
        <v>57.29</v>
        <stp/>
        <stp>ContractData</stp>
        <stp>S.FITB</stp>
        <stp>Open</stp>
        <stp/>
        <stp>T</stp>
        <tr r="F193" s="1"/>
      </tp>
      <tp>
        <v>50.230000000000004</v>
        <stp/>
        <stp>ContractData</stp>
        <stp>S.FISV</stp>
        <stp>Open</stp>
        <stp/>
        <stp>T</stp>
        <tr r="F192" s="1"/>
      </tp>
      <tp>
        <v>3589497.4893260002</v>
        <stp/>
        <stp>ContractData</stp>
        <stp>S.O</stp>
        <stp>T_CVol</stp>
        <stp/>
        <stp>T</stp>
        <tr r="M348" s="1"/>
      </tp>
      <tp>
        <v>2006395.8559449529</v>
        <stp/>
        <stp>StudyData</stp>
        <stp>S.SNPS</stp>
        <stp>MA</stp>
        <stp>InputChoice=Vol,MAType=Sim,Period=21</stp>
        <stp>MA</stp>
        <stp>D</stp>
        <stp>-1</stp>
        <stp>all</stp>
        <stp/>
        <stp/>
        <stp/>
        <stp>T</stp>
        <tr r="N411" s="1"/>
      </tp>
      <tp>
        <v>1255585.0868196189</v>
        <stp/>
        <stp>StudyData</stp>
        <stp>S.EXPD</stp>
        <stp>MA</stp>
        <stp>InputChoice=Vol,MAType=Sim,Period=21</stp>
        <stp>MA</stp>
        <stp>D</stp>
        <stp>-1</stp>
        <stp>all</stp>
        <stp/>
        <stp/>
        <stp/>
        <stp>T</stp>
        <tr r="N178" s="1"/>
      </tp>
      <tp>
        <v>1539752.0170974771</v>
        <stp/>
        <stp>StudyData</stp>
        <stp>S.EXPE</stp>
        <stp>MA</stp>
        <stp>InputChoice=Vol,MAType=Sim,Period=21</stp>
        <stp>MA</stp>
        <stp>D</stp>
        <stp>-1</stp>
        <stp>all</stp>
        <stp/>
        <stp/>
        <stp/>
        <stp>T</stp>
        <tr r="N179" s="1"/>
      </tp>
      <tp>
        <v>3906944.8224800499</v>
        <stp/>
        <stp>StudyData</stp>
        <stp>S.NXPI</stp>
        <stp>MA</stp>
        <stp>InputChoice=Vol,MAType=Sim,Period=21</stp>
        <stp>MA</stp>
        <stp>D</stp>
        <stp>-1</stp>
        <stp>all</stp>
        <stp/>
        <stp/>
        <stp/>
        <stp>T</stp>
        <tr r="N347" s="1"/>
      </tp>
      <tp>
        <v>63818897.557755701</v>
        <stp/>
        <stp>StudyData</stp>
        <stp>S.AAPL</stp>
        <stp>MA</stp>
        <stp>InputChoice=Vol,MAType=Sim,Period=21</stp>
        <stp>MA</stp>
        <stp>D</stp>
        <stp>-1</stp>
        <stp>all</stp>
        <stp/>
        <stp/>
        <stp/>
        <stp>T</stp>
        <tr r="N3" s="1"/>
      </tp>
      <tp>
        <v>19953313.649485439</v>
        <stp/>
        <stp>StudyData</stp>
        <stp>S.PYPL</stp>
        <stp>MA</stp>
        <stp>InputChoice=Vol,MAType=Sim,Period=21</stp>
        <stp>MA</stp>
        <stp>D</stp>
        <stp>-1</stp>
        <stp>all</stp>
        <stp/>
        <stp/>
        <stp/>
        <stp>T</stp>
        <tr r="N385" s="1"/>
      </tp>
      <tp>
        <v>130.26</v>
        <stp/>
        <stp>ContractData</stp>
        <stp>S.CDW</stp>
        <stp>Open</stp>
        <stp/>
        <stp>T</stp>
        <tr r="F86" s="1"/>
      </tp>
      <tp>
        <v>276</v>
        <stp/>
        <stp>ContractData</stp>
        <stp>S.CEG</stp>
        <stp>Open</stp>
        <stp/>
        <stp>T</stp>
        <tr r="F87" s="1"/>
      </tp>
      <tp>
        <v>71.900000000000006</v>
        <stp/>
        <stp>ContractData</stp>
        <stp>S.CFG</stp>
        <stp>Open</stp>
        <stp/>
        <stp>T</stp>
        <tr r="F89" s="1"/>
      </tp>
      <tp>
        <v>227.88</v>
        <stp/>
        <stp>ContractData</stp>
        <stp>S.CAH</stp>
        <stp>Open</stp>
        <stp/>
        <stp>T</stp>
        <tr r="F76" s="1"/>
      </tp>
      <tp>
        <v>895</v>
        <stp/>
        <stp>ContractData</stp>
        <stp>S.CAT</stp>
        <stp>Open</stp>
        <stp/>
        <stp>T</stp>
        <tr r="F79" s="1"/>
      </tp>
      <tp>
        <v>25.650000000000002</v>
        <stp/>
        <stp>ContractData</stp>
        <stp>S.CCL</stp>
        <stp>Open</stp>
        <stp/>
        <stp>T</stp>
        <tr r="F84" s="1"/>
      </tp>
      <tp>
        <v>75.570000000000007</v>
        <stp/>
        <stp>ContractData</stp>
        <stp>S.CCI</stp>
        <stp>Open</stp>
        <stp/>
        <stp>T</stp>
        <tr r="F83" s="1"/>
      </tp>
      <tp>
        <v>131</v>
        <stp/>
        <stp>ContractData</stp>
        <stp>S.DUK</stp>
        <stp>High</stp>
        <stp/>
        <stp>T</stp>
        <tr r="G149" s="1"/>
      </tp>
      <tp>
        <v>94.210000000000008</v>
        <stp/>
        <stp>ContractData</stp>
        <stp>S.CLX</stp>
        <stp>Open</stp>
        <stp/>
        <stp>T</stp>
        <tr r="F97" s="1"/>
      </tp>
      <tp>
        <v>665.03</v>
        <stp/>
        <stp>ContractData</stp>
        <stp>S.CMI</stp>
        <stp>Open</stp>
        <stp/>
        <stp>T</stp>
        <tr r="F101" s="1"/>
      </tp>
      <tp>
        <v>150.81</v>
        <stp/>
        <stp>ContractData</stp>
        <stp>S.DTE</stp>
        <stp>High</stp>
        <stp/>
        <stp>T</stp>
        <tr r="G148" s="1"/>
      </tp>
      <tp>
        <v>32.450000000000003</v>
        <stp/>
        <stp>ContractData</stp>
        <stp>S.CMG</stp>
        <stp>Open</stp>
        <stp/>
        <stp>T</stp>
        <tr r="F100" s="1"/>
      </tp>
      <tp>
        <v>254.20000000000002</v>
        <stp/>
        <stp>ContractData</stp>
        <stp>S.CME</stp>
        <stp>Open</stp>
        <stp/>
        <stp>T</stp>
        <tr r="F99" s="1"/>
      </tp>
      <tp>
        <v>74.52</v>
        <stp/>
        <stp>ContractData</stp>
        <stp>S.CMS</stp>
        <stp>Open</stp>
        <stp/>
        <stp>T</stp>
        <tr r="F102" s="1"/>
      </tp>
      <tp>
        <v>64.19</v>
        <stp/>
        <stp>ContractData</stp>
        <stp>S.CNC</stp>
        <stp>Open</stp>
        <stp/>
        <stp>T</stp>
        <tr r="F103" s="1"/>
      </tp>
      <tp>
        <v>44.59</v>
        <stp/>
        <stp>ContractData</stp>
        <stp>S.CNP</stp>
        <stp>Open</stp>
        <stp/>
        <stp>T</stp>
        <tr r="F104" s="1"/>
      </tp>
      <tp>
        <v>70.61</v>
        <stp/>
        <stp>ContractData</stp>
        <stp>S.COO</stp>
        <stp>Open</stp>
        <stp/>
        <stp>T</stp>
        <tr r="F108" s="1"/>
      </tp>
      <tp>
        <v>45.730000000000004</v>
        <stp/>
        <stp>ContractData</stp>
        <stp>S.DVN</stp>
        <stp>High</stp>
        <stp/>
        <stp>T</stp>
        <tr r="G151" s="1"/>
      </tp>
      <tp>
        <v>198.51</v>
        <stp/>
        <stp>ContractData</stp>
        <stp>S.COF</stp>
        <stp>Open</stp>
        <stp/>
        <stp>T</stp>
        <tr r="F105" s="1"/>
      </tp>
      <tp>
        <v>237.85</v>
        <stp/>
        <stp>ContractData</stp>
        <stp>S.DVA</stp>
        <stp>High</stp>
        <stp/>
        <stp>T</stp>
        <tr r="G150" s="1"/>
      </tp>
      <tp>
        <v>306.90000000000003</v>
        <stp/>
        <stp>ContractData</stp>
        <stp>S.COR</stp>
        <stp>Open</stp>
        <stp/>
        <stp>T</stp>
        <tr r="F110" s="1"/>
      </tp>
      <tp>
        <v>120.27</v>
        <stp/>
        <stp>ContractData</stp>
        <stp>S.COP</stp>
        <stp>Open</stp>
        <stp/>
        <stp>T</stp>
        <tr r="F109" s="1"/>
      </tp>
      <tp>
        <v>96.45</v>
        <stp/>
        <stp>ContractData</stp>
        <stp>S.CHD</stp>
        <stp>Open</stp>
        <stp/>
        <stp>T</stp>
        <tr r="F90" s="1"/>
      </tp>
      <tp>
        <v>335.89</v>
        <stp/>
        <stp>ContractData</stp>
        <stp>S.DPZ</stp>
        <stp>High</stp>
        <stp/>
        <stp>T</stp>
        <tr r="G146" s="1"/>
      </tp>
      <tp>
        <v>197.17000000000002</v>
        <stp/>
        <stp>ContractData</stp>
        <stp>S.DRI</stp>
        <stp>High</stp>
        <stp/>
        <stp>T</stp>
        <tr r="G147" s="1"/>
      </tp>
      <tp>
        <v>207.47</v>
        <stp/>
        <stp>ContractData</stp>
        <stp>S.DLR</stp>
        <stp>High</stp>
        <stp/>
        <stp>T</stp>
        <tr r="G141" s="1"/>
      </tp>
      <tp>
        <v>22.41</v>
        <stp/>
        <stp>ContractData</stp>
        <stp>S.DOC</stp>
        <stp>High</stp>
        <stp/>
        <stp>T</stp>
        <tr r="G143" s="1"/>
      </tp>
      <tp>
        <v>194.46</v>
        <stp/>
        <stp>ContractData</stp>
        <stp>S.CVX</stp>
        <stp>Open</stp>
        <stp/>
        <stp>T</stp>
        <tr r="F127" s="1"/>
      </tp>
      <tp>
        <v>204.94</v>
        <stp/>
        <stp>ContractData</stp>
        <stp>S.DOV</stp>
        <stp>High</stp>
        <stp/>
        <stp>T</stp>
        <tr r="G144" s="1"/>
      </tp>
      <tp>
        <v>30.77</v>
        <stp/>
        <stp>ContractData</stp>
        <stp>S.DOW</stp>
        <stp>High</stp>
        <stp/>
        <stp>T</stp>
        <tr r="G145" s="1"/>
      </tp>
      <tp>
        <v>107.65</v>
        <stp/>
        <stp>ContractData</stp>
        <stp>S.CVS</stp>
        <stp>Open</stp>
        <stp/>
        <stp>T</stp>
        <tr r="F126" s="1"/>
      </tp>
      <tp>
        <v>113.63</v>
        <stp/>
        <stp>ContractData</stp>
        <stp>S.CPT</stp>
        <stp>Open</stp>
        <stp/>
        <stp>T</stp>
        <tr r="F114" s="1"/>
      </tp>
      <tp>
        <v>96.29</v>
        <stp/>
        <stp>ContractData</stp>
        <stp>S.DIS</stp>
        <stp>High</stp>
        <stp/>
        <stp>T</stp>
        <tr r="G140" s="1"/>
      </tp>
      <tp>
        <v>146.86000000000001</v>
        <stp/>
        <stp>ContractData</stp>
        <stp>S.DHI</stp>
        <stp>High</stp>
        <stp/>
        <stp>T</stp>
        <tr r="G138" s="1"/>
      </tp>
      <tp>
        <v>194.8</v>
        <stp/>
        <stp>ContractData</stp>
        <stp>S.DHR</stp>
        <stp>High</stp>
        <stp/>
        <stp>T</stp>
        <tr r="G139" s="1"/>
      </tp>
      <tp>
        <v>230.23000000000002</v>
        <stp/>
        <stp>ContractData</stp>
        <stp>S.CRL</stp>
        <stp>Open</stp>
        <stp/>
        <stp>T</stp>
        <tr r="F116" s="1"/>
      </tp>
      <tp>
        <v>160.38</v>
        <stp/>
        <stp>ContractData</stp>
        <stp>S.CRM</stp>
        <stp>Open</stp>
        <stp/>
        <stp>T</stp>
        <tr r="F117" s="1"/>
      </tp>
      <tp>
        <v>98.850000000000009</v>
        <stp/>
        <stp>ContractData</stp>
        <stp>S.CRH</stp>
        <stp>Open</stp>
        <stp/>
        <stp>T</stp>
        <tr r="F115" s="1"/>
      </tp>
      <tp>
        <v>52.77</v>
        <stp/>
        <stp>ContractData</stp>
        <stp>S.CSX</stp>
        <stp>Open</stp>
        <stp/>
        <stp>T</stp>
        <tr r="F121" s="1"/>
      </tp>
      <tp>
        <v>233.20000000000002</v>
        <stp/>
        <stp>ContractData</stp>
        <stp>S.DGX</stp>
        <stp>High</stp>
        <stp/>
        <stp>T</stp>
        <tr r="G137" s="1"/>
      </tp>
      <tp>
        <v>86.01</v>
        <stp/>
        <stp>ContractData</stp>
        <stp>S.DAL</stp>
        <stp>High</stp>
        <stp/>
        <stp>T</stp>
        <tr r="G129" s="1"/>
      </tp>
      <tp>
        <v>2844471.1106409999</v>
        <stp/>
        <stp>ContractData</stp>
        <stp>S.DXCM</stp>
        <stp>T_CVol</stp>
        <stp/>
        <stp>T</stp>
        <tr r="M152" s="1"/>
      </tp>
      <tp>
        <v>3096781.3814610001</v>
        <stp/>
        <stp>ContractData</stp>
        <stp>S.AKAM</stp>
        <stp>T_CVol</stp>
        <stp/>
        <stp>T</stp>
        <tr r="M21" s="1"/>
      </tp>
      <tp>
        <v>313057.16277200001</v>
        <stp/>
        <stp>ContractData</stp>
        <stp>S.EG</stp>
        <stp>T_CVol</stp>
        <stp/>
        <stp>T</stp>
        <tr r="M159" s="1"/>
      </tp>
      <tp>
        <v>1655017.293636</v>
        <stp/>
        <stp>ContractData</stp>
        <stp>S.DG</stp>
        <stp>T_CVol</stp>
        <stp/>
        <stp>T</stp>
        <tr r="M136" s="1"/>
      </tp>
      <tp>
        <v>602079.67411100003</v>
        <stp/>
        <stp>ContractData</stp>
        <stp>S.BG</stp>
        <stp>T_CVol</stp>
        <stp/>
        <stp>T</stp>
        <tr r="M61" s="1"/>
      </tp>
      <tp>
        <v>6620893.1720810002</v>
        <stp/>
        <stp>ContractData</stp>
        <stp>S.PG</stp>
        <stp>T_CVol</stp>
        <stp/>
        <stp>T</stp>
        <tr r="M365" s="1"/>
      </tp>
      <tp>
        <v>132.17000000000002</v>
        <stp/>
        <stp>ContractData</stp>
        <stp>S.J</stp>
        <stp>Low</stp>
        <stp/>
        <stp>T</stp>
        <tr r="H259" s="1"/>
      </tp>
      <tp>
        <v>64.849999999999994</v>
        <stp/>
        <stp>ContractData</stp>
        <stp>S.O</stp>
        <stp>Low</stp>
        <stp/>
        <stp>T</stp>
        <tr r="H348" s="1"/>
      </tp>
      <tp>
        <v>114.46000000000001</v>
        <stp/>
        <stp>ContractData</stp>
        <stp>S.L</stp>
        <stp>Low</stp>
        <stp/>
        <stp>T</stp>
        <tr r="H278" s="1"/>
      </tp>
      <tp>
        <v>131.4</v>
        <stp/>
        <stp>ContractData</stp>
        <stp>S.C</stp>
        <stp>Low</stp>
        <stp/>
        <stp>T</stp>
        <tr r="H75" s="1"/>
      </tp>
      <tp>
        <v>138.02000000000001</v>
        <stp/>
        <stp>ContractData</stp>
        <stp>S.A</stp>
        <stp>Low</stp>
        <stp/>
        <stp>T</stp>
        <tr r="H2" s="1"/>
      </tp>
      <tp>
        <v>14.13</v>
        <stp/>
        <stp>ContractData</stp>
        <stp>S.F</stp>
        <stp>Low</stp>
        <stp/>
        <stp>T</stp>
        <tr r="H181" s="1"/>
      </tp>
      <tp>
        <v>70.790000000000006</v>
        <stp/>
        <stp>ContractData</stp>
        <stp>S.D</stp>
        <stp>Low</stp>
        <stp/>
        <stp>T</stp>
        <tr r="H128" s="1"/>
      </tp>
      <tp>
        <v>134.09</v>
        <stp/>
        <stp>ContractData</stp>
        <stp>S.Q</stp>
        <stp>Low</stp>
        <stp/>
        <stp>T</stp>
        <tr r="H386" s="1"/>
      </tp>
      <tp>
        <v>351.05</v>
        <stp/>
        <stp>ContractData</stp>
        <stp>S.V</stp>
        <stp>Low</stp>
        <stp/>
        <stp>T</stp>
        <tr r="H466" s="1"/>
      </tp>
      <tp>
        <v>23</v>
        <stp/>
        <stp>ContractData</stp>
        <stp>S.T</stp>
        <stp>Low</stp>
        <stp/>
        <stp>T</stp>
        <tr r="H428" s="1"/>
      </tp>
      <tp>
        <v>9997963.9644249994</v>
        <stp/>
        <stp>ContractData</stp>
        <stp>S.QCOM</stp>
        <stp>T_CVol</stp>
        <stp/>
        <stp>T</stp>
        <tr r="M387" s="1"/>
      </tp>
      <tp>
        <v>240.02</v>
        <stp/>
        <stp>ContractData</stp>
        <stp>S.ROST</stp>
        <stp>High</stp>
        <stp/>
        <stp>T</stp>
        <tr r="G398" s="1"/>
      </tp>
      <tp>
        <v>936.66</v>
        <stp/>
        <stp>ContractData</stp>
        <stp>S.COST</stp>
        <stp>High</stp>
        <stp/>
        <stp>T</stp>
        <tr r="G111" s="1"/>
      </tp>
      <tp>
        <v>55.86</v>
        <stp/>
        <stp>ContractData</stp>
        <stp>S.FOXA</stp>
        <stp>High</stp>
        <stp/>
        <stp>T</stp>
        <tr r="G197" s="1"/>
      </tp>
      <tp>
        <v>164.33</v>
        <stp/>
        <stp>ContractData</stp>
        <stp>S.PODD</stp>
        <stp>High</stp>
        <stp/>
        <stp>T</stp>
        <tr r="G376" s="1"/>
      </tp>
      <tp>
        <v>100.08</v>
        <stp/>
        <stp>ContractData</stp>
        <stp>S.HOOD</stp>
        <stp>High</stp>
        <stp/>
        <stp>T</stp>
        <tr r="G231" s="1"/>
      </tp>
      <tp>
        <v>323.98</v>
        <stp/>
        <stp>ContractData</stp>
        <stp>S.GOOG</stp>
        <stp>High</stp>
        <stp/>
        <stp>T</stp>
        <tr r="G214" s="1"/>
      </tp>
      <tp>
        <v>204.91</v>
        <stp/>
        <stp>ContractData</stp>
        <stp>S.HONA</stp>
        <stp>High</stp>
        <stp/>
        <stp>T</stp>
        <tr r="G230" s="1"/>
      </tp>
      <tp>
        <v>111.8</v>
        <stp/>
        <stp>ContractData</stp>
        <stp>S.CHTR</stp>
        <stp>Open</stp>
        <stp/>
        <stp>T</stp>
        <tr r="F92" s="1"/>
      </tp>
      <tp>
        <v>78.7</v>
        <stp/>
        <stp>ContractData</stp>
        <stp>S.SOLV</stp>
        <stp>High</stp>
        <stp/>
        <stp>T</stp>
        <tr r="G413" s="1"/>
      </tp>
      <tp>
        <v>191.81</v>
        <stp/>
        <stp>ContractData</stp>
        <stp>S.CHRW</stp>
        <stp>Open</stp>
        <stp/>
        <stp>T</stp>
        <tr r="F91" s="1"/>
      </tp>
      <tp>
        <v>161.08000000000001</v>
        <stp/>
        <stp>ContractData</stp>
        <stp>S.COIN</stp>
        <stp>High</stp>
        <stp/>
        <stp>T</stp>
        <tr r="G107" s="1"/>
      </tp>
      <tp>
        <v>308</v>
        <stp/>
        <stp>ContractData</stp>
        <stp>S.COHR</stp>
        <stp>High</stp>
        <stp/>
        <stp>T</stp>
        <tr r="G106" s="1"/>
      </tp>
      <tp>
        <v>0.31000000000000227</v>
        <stp/>
        <stp>ContractData</stp>
        <stp>S.PCG</stp>
        <stp>NetLastTrade</stp>
        <stp/>
        <stp>T</stp>
        <tr r="D360" s="1"/>
      </tp>
      <tp>
        <v>154.47999999999999</v>
        <stp/>
        <stp>ContractData</stp>
        <stp>S.BDX</stp>
        <stp>Open</stp>
        <stp/>
        <stp>T</stp>
        <tr r="F58" s="1"/>
      </tp>
      <tp>
        <v>32.47</v>
        <stp/>
        <stp>ContractData</stp>
        <stp>S.BEN</stp>
        <stp>Open</stp>
        <stp/>
        <stp>T</stp>
        <tr r="F59" s="1"/>
      </tp>
      <tp>
        <v>25.810000000000002</v>
        <stp/>
        <stp>ContractData</stp>
        <stp>S.BFB</stp>
        <stp>Open</stp>
        <stp/>
        <stp>T</stp>
        <tr r="F60" s="1"/>
      </tp>
      <tp>
        <v>6.7600000000000193</v>
        <stp/>
        <stp>ContractData</stp>
        <stp>S.PGR</stp>
        <stp>NetLastTrade</stp>
        <stp/>
        <stp>T</stp>
        <tr r="D366" s="1"/>
      </tp>
      <tp>
        <v>2.0799999999999983</v>
        <stp/>
        <stp>ContractData</stp>
        <stp>S.PFG</stp>
        <stp>NetLastTrade</stp>
        <stp/>
        <stp>T</stp>
        <tr r="D364" s="1"/>
      </tp>
      <tp>
        <v>93.36</v>
        <stp/>
        <stp>ContractData</stp>
        <stp>S.EXE</stp>
        <stp>High</stp>
        <stp/>
        <stp>T</stp>
        <tr r="G177" s="1"/>
      </tp>
      <tp>
        <v>-0.47000000000000242</v>
        <stp/>
        <stp>ContractData</stp>
        <stp>S.PFE</stp>
        <stp>NetLastTrade</stp>
        <stp/>
        <stp>T</stp>
        <tr r="D363" s="1"/>
      </tp>
      <tp>
        <v>61.53</v>
        <stp/>
        <stp>ContractData</stp>
        <stp>S.BAC</stp>
        <stp>Open</stp>
        <stp/>
        <stp>T</stp>
        <tr r="F54" s="1"/>
      </tp>
      <tp>
        <v>47.86</v>
        <stp/>
        <stp>ContractData</stp>
        <stp>S.EXC</stp>
        <stp>High</stp>
        <stp/>
        <stp>T</stp>
        <tr r="G176" s="1"/>
      </tp>
      <tp>
        <v>21.95</v>
        <stp/>
        <stp>ContractData</stp>
        <stp>S.BAX</stp>
        <stp>Open</stp>
        <stp/>
        <stp>T</stp>
        <tr r="F56" s="1"/>
      </tp>
      <tp>
        <v>148.35</v>
        <stp/>
        <stp>ContractData</stp>
        <stp>S.EXR</stp>
        <stp>High</stp>
        <stp/>
        <stp>T</stp>
        <tr r="G180" s="1"/>
      </tp>
      <tp>
        <v>4.0000000000006253E-2</v>
        <stp/>
        <stp>ContractData</stp>
        <stp>S.PEG</stp>
        <stp>NetLastTrade</stp>
        <stp/>
        <stp>T</stp>
        <tr r="D361" s="1"/>
      </tp>
      <tp>
        <v>83.850000000000009</v>
        <stp/>
        <stp>ContractData</stp>
        <stp>S.BBY</stp>
        <stp>Open</stp>
        <stp/>
        <stp>T</stp>
        <tr r="F57" s="1"/>
      </tp>
      <tp>
        <v>1.6900000000000261</v>
        <stp/>
        <stp>ContractData</stp>
        <stp>S.PEP</stp>
        <stp>NetLastTrade</stp>
        <stp/>
        <stp>T</stp>
        <tr r="D362" s="1"/>
      </tp>
      <tp>
        <v>1039.0999999999999</v>
        <stp/>
        <stp>ContractData</stp>
        <stp>S.BLK</stp>
        <stp>Open</stp>
        <stp/>
        <stp>T</stp>
        <tr r="F66" s="1"/>
      </tp>
      <tp>
        <v>20.490000000000009</v>
        <stp/>
        <stp>ContractData</stp>
        <stp>S.PKG</stp>
        <stp>NetLastTrade</stp>
        <stp/>
        <stp>T</stp>
        <tr r="D369" s="1"/>
      </tp>
      <tp>
        <v>414.92</v>
        <stp/>
        <stp>ContractData</stp>
        <stp>S.ETN</stp>
        <stp>High</stp>
        <stp/>
        <stp>T</stp>
        <tr r="G172" s="1"/>
      </tp>
      <tp>
        <v>61.940000000000005</v>
        <stp/>
        <stp>ContractData</stp>
        <stp>S.BMY</stp>
        <stp>Open</stp>
        <stp/>
        <stp>T</stp>
        <tr r="F67" s="1"/>
      </tp>
      <tp>
        <v>116.52</v>
        <stp/>
        <stp>ContractData</stp>
        <stp>S.ETR</stp>
        <stp>High</stp>
        <stp/>
        <stp>T</stp>
        <tr r="G173" s="1"/>
      </tp>
      <tp>
        <v>158.88</v>
        <stp/>
        <stp>ContractData</stp>
        <stp>S.BNY</stp>
        <stp>Open</stp>
        <stp/>
        <stp>T</stp>
        <tr r="F68" s="1"/>
      </tp>
      <tp>
        <v>4.0799999999999983</v>
        <stp/>
        <stp>ContractData</stp>
        <stp>S.PHM</stp>
        <stp>NetLastTrade</stp>
        <stp/>
        <stp>T</stp>
        <tr r="D368" s="1"/>
      </tp>
      <tp>
        <v>54.33</v>
        <stp/>
        <stp>ContractData</stp>
        <stp>S.EQT</stp>
        <stp>High</stp>
        <stp/>
        <stp>T</stp>
        <tr r="G168" s="1"/>
      </tp>
      <tp>
        <v>68.98</v>
        <stp/>
        <stp>ContractData</stp>
        <stp>S.EQR</stp>
        <stp>High</stp>
        <stp/>
        <stp>T</stp>
        <tr r="G167" s="1"/>
      </tp>
      <tp>
        <v>1.7299999999999898</v>
        <stp/>
        <stp>ContractData</stp>
        <stp>S.PNC</stp>
        <stp>NetLastTrade</stp>
        <stp/>
        <stp>T</stp>
        <tr r="D373" s="1"/>
      </tp>
      <tp>
        <v>0.62999999999999545</v>
        <stp/>
        <stp>ContractData</stp>
        <stp>S.PNW</stp>
        <stp>NetLastTrade</stp>
        <stp/>
        <stp>T</stp>
        <tr r="D375" s="1"/>
      </tp>
      <tp>
        <v>0.81000000000000227</v>
        <stp/>
        <stp>ContractData</stp>
        <stp>S.PNR</stp>
        <stp>NetLastTrade</stp>
        <stp/>
        <stp>T</stp>
        <tr r="D374" s="1"/>
      </tp>
      <tp>
        <v>295.03000000000003</v>
        <stp/>
        <stp>ContractData</stp>
        <stp>S.ESS</stp>
        <stp>High</stp>
        <stp/>
        <stp>T</stp>
        <tr r="G171" s="1"/>
      </tp>
      <tp>
        <v>2.5099999999999909</v>
        <stp/>
        <stp>ContractData</stp>
        <stp>S.PLD</stp>
        <stp>NetLastTrade</stp>
        <stp/>
        <stp>T</stp>
        <tr r="D370" s="1"/>
      </tp>
      <tp>
        <v>57.01</v>
        <stp/>
        <stp>ContractData</stp>
        <stp>S.BKR</stp>
        <stp>Open</stp>
        <stp/>
        <stp>T</stp>
        <tr r="F64" s="1"/>
      </tp>
      <tp>
        <v>772.03</v>
        <stp/>
        <stp>ContractData</stp>
        <stp>S.EME</stp>
        <stp>High</stp>
        <stp/>
        <stp>T</stp>
        <tr r="G163" s="1"/>
      </tp>
      <tp>
        <v>7.4700000000000273</v>
        <stp/>
        <stp>ContractData</stp>
        <stp>S.PSA</stp>
        <stp>NetLastTrade</stp>
        <stp/>
        <stp>T</stp>
        <tr r="D380" s="1"/>
      </tp>
      <tp>
        <v>-0.21000000000000796</v>
        <stp/>
        <stp>ContractData</stp>
        <stp>S.PSX</stp>
        <stp>NetLastTrade</stp>
        <stp/>
        <stp>T</stp>
        <tr r="D382" s="1"/>
      </tp>
      <tp>
        <v>149.17000000000002</v>
        <stp/>
        <stp>ContractData</stp>
        <stp>S.EMR</stp>
        <stp>High</stp>
        <stp/>
        <stp>T</stp>
        <tr r="G164" s="1"/>
      </tp>
      <tp>
        <v>2.1200000000000045</v>
        <stp/>
        <stp>ContractData</stp>
        <stp>S.PRU</stp>
        <stp>NetLastTrade</stp>
        <stp/>
        <stp>T</stp>
        <tr r="D379" s="1"/>
      </tp>
      <tp>
        <v>382.79</v>
        <stp/>
        <stp>ContractData</stp>
        <stp>S.ELV</stp>
        <stp>High</stp>
        <stp/>
        <stp>T</stp>
        <tr r="G162" s="1"/>
      </tp>
      <tp>
        <v>148.21</v>
        <stp/>
        <stp>ContractData</stp>
        <stp>S.EOG</stp>
        <stp>High</stp>
        <stp/>
        <stp>T</stp>
        <tr r="G165" s="1"/>
      </tp>
      <tp>
        <v>-2.0000000000003126E-2</v>
        <stp/>
        <stp>ContractData</stp>
        <stp>S.PPL</stp>
        <stp>NetLastTrade</stp>
        <stp/>
        <stp>T</stp>
        <tr r="D378" s="1"/>
      </tp>
      <tp>
        <v>2.25</v>
        <stp/>
        <stp>ContractData</stp>
        <stp>S.PPG</stp>
        <stp>NetLastTrade</stp>
        <stp/>
        <stp>T</stp>
        <tr r="D377" s="1"/>
      </tp>
      <tp>
        <v>80.760000000000005</v>
        <stp/>
        <stp>ContractData</stp>
        <stp>S.EIX</stp>
        <stp>High</stp>
        <stp/>
        <stp>T</stp>
        <tr r="G160" s="1"/>
      </tp>
      <tp>
        <v>-27.960000000000036</v>
        <stp/>
        <stp>ContractData</stp>
        <stp>S.PWR</stp>
        <stp>NetLastTrade</stp>
        <stp/>
        <stp>T</stp>
        <tr r="D384" s="1"/>
      </tp>
      <tp>
        <v>65.45</v>
        <stp/>
        <stp>ContractData</stp>
        <stp>S.BRO</stp>
        <stp>Open</stp>
        <stp/>
        <stp>T</stp>
        <tr r="F71" s="1"/>
      </tp>
      <tp>
        <v>5.4699999999999989</v>
        <stp/>
        <stp>ContractData</stp>
        <stp>S.PTC</stp>
        <stp>NetLastTrade</stp>
        <stp/>
        <stp>T</stp>
        <tr r="D383" s="1"/>
      </tp>
      <tp>
        <v>43.97</v>
        <stp/>
        <stp>ContractData</stp>
        <stp>S.BSX</stp>
        <stp>Open</stp>
        <stp/>
        <stp>T</stp>
        <tr r="F72" s="1"/>
      </tp>
      <tp>
        <v>175.94</v>
        <stp/>
        <stp>ContractData</stp>
        <stp>S.EFX</stp>
        <stp>High</stp>
        <stp/>
        <stp>T</stp>
        <tr r="G158" s="1"/>
      </tp>
      <tp>
        <v>68.37</v>
        <stp/>
        <stp>ContractData</stp>
        <stp>S.BXP</stp>
        <stp>Open</stp>
        <stp/>
        <stp>T</stp>
        <tr r="F74" s="1"/>
      </tp>
      <tp>
        <v>268.83</v>
        <stp/>
        <stp>ContractData</stp>
        <stp>S.ECL</stp>
        <stp>High</stp>
        <stp/>
        <stp>T</stp>
        <tr r="G156" s="1"/>
      </tp>
      <tp>
        <v>19837135.998836</v>
        <stp/>
        <stp>ContractData</stp>
        <stp>S.MRVL</stp>
        <stp>T_CVol</stp>
        <stp/>
        <stp>T</stp>
        <tr r="M320" s="1"/>
      </tp>
      <tp>
        <v>46405702.595867999</v>
        <stp/>
        <stp>ContractData</stp>
        <stp>S.ORCL</stp>
        <stp>T_CVol</stp>
        <stp/>
        <stp>T</stp>
        <tr r="M353" s="1"/>
      </tp>
      <tp>
        <v>1487518.94126</v>
        <stp/>
        <stp>ContractData</stp>
        <stp>S.ODFL</stp>
        <stp>T_CVol</stp>
        <stp/>
        <stp>T</stp>
        <tr r="M349" s="1"/>
      </tp>
      <tp>
        <v>4604132.2471390003</v>
        <stp/>
        <stp>ContractData</stp>
        <stp>S.DELL</stp>
        <stp>T_CVol</stp>
        <stp/>
        <stp>T</stp>
        <tr r="M135" s="1"/>
      </tp>
      <tp>
        <v>47489415.903843999</v>
        <stp/>
        <stp>ContractData</stp>
        <stp>S.AAPL</stp>
        <stp>T_CVol</stp>
        <stp/>
        <stp>T</stp>
        <tr r="M3" s="1"/>
      </tp>
      <tp>
        <v>2502679.9148960002</v>
        <stp/>
        <stp>ContractData</stp>
        <stp>S.ACGL</stp>
        <stp>T_CVol</stp>
        <stp/>
        <stp>T</stp>
        <tr r="M7" s="1"/>
      </tp>
      <tp>
        <v>1418858.5689999999</v>
        <stp/>
        <stp>ContractData</stp>
        <stp>S.CF</stp>
        <stp>T_CVol</stp>
        <stp/>
        <stp>T</stp>
        <tr r="M88" s="1"/>
      </tp>
      <tp>
        <v>7521951.0129429996</v>
        <stp/>
        <stp>ContractData</stp>
        <stp>S.RF</stp>
        <stp>T_CVol</stp>
        <stp/>
        <stp>T</stp>
        <tr r="M391" s="1"/>
      </tp>
      <tp>
        <v>1338156.823198</v>
        <stp/>
        <stp>ContractData</stp>
        <stp>S.BALL</stp>
        <stp>T_CVol</stp>
        <stp/>
        <stp>T</stp>
        <tr r="M55" s="1"/>
      </tp>
      <tp>
        <v>3312374.2491279999</v>
        <stp/>
        <stp>ContractData</stp>
        <stp>S.WELL</stp>
        <stp>T_CVol</stp>
        <stp/>
        <stp>T</stp>
        <tr r="M486" s="1"/>
      </tp>
      <tp>
        <v>11763000.964016</v>
        <stp/>
        <stp>ContractData</stp>
        <stp>S.PYPL</stp>
        <stp>T_CVol</stp>
        <stp/>
        <stp>T</stp>
        <tr r="M385" s="1"/>
      </tp>
      <tp>
        <v>174.6</v>
        <stp/>
        <stp>ContractData</stp>
        <stp>S.BKNG</stp>
        <stp>Open</stp>
        <stp/>
        <stp>T</stp>
        <tr r="F63" s="1"/>
      </tp>
      <tp>
        <v>92.73</v>
        <stp/>
        <stp>ContractData</stp>
        <stp>S.VLTO</stp>
        <stp>High</stp>
        <stp/>
        <stp>T</stp>
        <tr r="G470" s="1"/>
      </tp>
      <tp>
        <v>481.01</v>
        <stp/>
        <stp>ContractData</stp>
        <stp>S.ULTA</stp>
        <stp>High</stp>
        <stp/>
        <stp>T</stp>
        <tr r="G460" s="1"/>
      </tp>
      <tp>
        <v>125.31</v>
        <stp/>
        <stp>ContractData</stp>
        <stp>S.PLTR</stp>
        <stp>High</stp>
        <stp/>
        <stp>T</stp>
        <tr r="G371" s="1"/>
      </tp>
      <tp>
        <v>121.15</v>
        <stp/>
        <stp>ContractData</stp>
        <stp>S.DLTR</stp>
        <stp>High</stp>
        <stp/>
        <stp>T</stp>
        <tr r="G142" s="1"/>
      </tp>
      <tp>
        <v>149.58000000000001</v>
        <stp/>
        <stp>ContractData</stp>
        <stp>S.JKHY</stp>
        <stp>Open</stp>
        <stp/>
        <stp>T</stp>
        <tr r="F263" s="1"/>
      </tp>
      <tp>
        <v>0.15000000000000568</v>
        <stp/>
        <stp>ContractData</stp>
        <stp>S.WYNN</stp>
        <stp>NetLastTrade</stp>
        <stp/>
        <stp>T</stp>
        <tr r="D496" s="1"/>
      </tp>
      <tp>
        <v>5.4084892743039585</v>
        <stp/>
        <stp>StudyData</stp>
        <stp>S.A</stp>
        <stp>PCB</stp>
        <stp>BaseType=Index,Index=1</stp>
        <stp>Close</stp>
        <stp>W</stp>
        <stp>0</stp>
        <stp>all</stp>
        <stp/>
        <stp/>
        <stp/>
        <stp>T</stp>
        <tr r="I2" s="1"/>
      </tp>
      <tp>
        <v>4.3213129564104342</v>
        <stp/>
        <stp>StudyData</stp>
        <stp>S.A</stp>
        <stp>PCB</stp>
        <stp>BaseType=Index,Index=1</stp>
        <stp>Close</stp>
        <stp>Q</stp>
        <stp>0</stp>
        <stp>all</stp>
        <stp/>
        <stp/>
        <stp/>
        <stp>T</stp>
        <tr r="K2" s="1"/>
      </tp>
      <tp>
        <v>1.8372896303373265</v>
        <stp/>
        <stp>StudyData</stp>
        <stp>S.A</stp>
        <stp>PCB</stp>
        <stp>BaseType=Index,Index=1</stp>
        <stp>Close</stp>
        <stp>A</stp>
        <stp>0</stp>
        <stp>all</stp>
        <stp/>
        <stp/>
        <stp/>
        <stp>T</stp>
        <tr r="L2" s="1"/>
      </tp>
      <tp>
        <v>4.3213129564104342</v>
        <stp/>
        <stp>StudyData</stp>
        <stp>S.A</stp>
        <stp>PCB</stp>
        <stp>BaseType=Index,Index=1</stp>
        <stp>Close</stp>
        <stp>M</stp>
        <stp>0</stp>
        <stp>all</stp>
        <stp/>
        <stp/>
        <stp/>
        <stp>T</stp>
        <tr r="J2" s="1"/>
      </tp>
      <tp>
        <v>117.53</v>
        <stp/>
        <stp>ContractData</stp>
        <stp>S.AKAM</stp>
        <stp>Open</stp>
        <stp/>
        <stp>T</stp>
        <tr r="F21" s="1"/>
      </tp>
      <tp>
        <v>170.5</v>
        <stp/>
        <stp>ContractData</stp>
        <stp>S.ALGN</stp>
        <stp>High</stp>
        <stp/>
        <stp>T</stp>
        <tr r="G23" s="1"/>
      </tp>
      <tp>
        <v>126.41</v>
        <stp/>
        <stp>ContractData</stp>
        <stp>S.FLEX</stp>
        <stp>High</stp>
        <stp/>
        <stp>T</stp>
        <tr r="G195" s="1"/>
      </tp>
      <tp>
        <v>74.67</v>
        <stp/>
        <stp>ContractData</stp>
        <stp>S.BLDR</stp>
        <stp>High</stp>
        <stp/>
        <stp>T</stp>
        <tr r="G65" s="1"/>
      </tp>
      <tp>
        <v>219.99</v>
        <stp/>
        <stp>ContractData</stp>
        <stp>S.KLAC</stp>
        <stp>High</stp>
        <stp/>
        <stp>T</stp>
        <tr r="G272" s="1"/>
      </tp>
      <tp>
        <v>0.14999999999999858</v>
        <stp/>
        <stp>ContractData</stp>
        <stp>S.PYPL</stp>
        <stp>NetLastTrade</stp>
        <stp/>
        <stp>T</stp>
        <tr r="D385" s="1"/>
      </tp>
      <tp>
        <v>156.46</v>
        <stp/>
        <stp>ContractData</stp>
        <stp>S.ALLE</stp>
        <stp>High</stp>
        <stp/>
        <stp>T</stp>
        <tr r="G25" s="1"/>
      </tp>
      <tp>
        <v>5659457.2470858097</v>
        <stp/>
        <stp>StudyData</stp>
        <stp>S.CARR</stp>
        <stp>MA</stp>
        <stp>InputChoice=Vol,MAType=Sim,Period=21</stp>
        <stp>MA</stp>
        <stp>D</stp>
        <stp>-1</stp>
        <stp>all</stp>
        <stp/>
        <stp/>
        <stp/>
        <stp>T</stp>
        <tr r="N77" s="1"/>
      </tp>
      <tp>
        <v>1057786.214199095</v>
        <stp/>
        <stp>StudyData</stp>
        <stp>S.NTRS</stp>
        <stp>MA</stp>
        <stp>InputChoice=Vol,MAType=Sim,Period=21</stp>
        <stp>MA</stp>
        <stp>D</stp>
        <stp>-1</stp>
        <stp>all</stp>
        <stp/>
        <stp/>
        <stp/>
        <stp>T</stp>
        <tr r="N341" s="1"/>
      </tp>
      <tp>
        <v>9549620.0183289591</v>
        <stp/>
        <stp>StudyData</stp>
        <stp>S.VTRS</stp>
        <stp>MA</stp>
        <stp>InputChoice=Vol,MAType=Sim,Period=21</stp>
        <stp>MA</stp>
        <stp>D</stp>
        <stp>-1</stp>
        <stp>all</stp>
        <stp/>
        <stp/>
        <stp/>
        <stp>T</stp>
        <tr r="N478" s="1"/>
      </tp>
      <tp>
        <v>12989521.103654331</v>
        <stp/>
        <stp>StudyData</stp>
        <stp>S.CPRT</stp>
        <stp>MA</stp>
        <stp>InputChoice=Vol,MAType=Sim,Period=21</stp>
        <stp>MA</stp>
        <stp>D</stp>
        <stp>-1</stp>
        <stp>all</stp>
        <stp/>
        <stp/>
        <stp/>
        <stp>T</stp>
        <tr r="N113" s="1"/>
      </tp>
      <tp>
        <v>1635779.3369192381</v>
        <stp/>
        <stp>StudyData</stp>
        <stp>S.CHRW</stp>
        <stp>MA</stp>
        <stp>InputChoice=Vol,MAType=Sim,Period=21</stp>
        <stp>MA</stp>
        <stp>D</stp>
        <stp>-1</stp>
        <stp>all</stp>
        <stp/>
        <stp/>
        <stp/>
        <stp>T</stp>
        <tr r="N91" s="1"/>
      </tp>
      <tp>
        <v>717900.68877052399</v>
        <stp/>
        <stp>StudyData</stp>
        <stp>S.ZBRA</stp>
        <stp>MA</stp>
        <stp>InputChoice=Vol,MAType=Sim,Period=21</stp>
        <stp>MA</stp>
        <stp>D</stp>
        <stp>-1</stp>
        <stp>all</stp>
        <stp/>
        <stp/>
        <stp/>
        <stp>T</stp>
        <tr r="N503" s="1"/>
      </tp>
      <tp>
        <v>921282.43715885701</v>
        <stp/>
        <stp>StudyData</stp>
        <stp>S.GNRC</stp>
        <stp>MA</stp>
        <stp>InputChoice=Vol,MAType=Sim,Period=21</stp>
        <stp>MA</stp>
        <stp>D</stp>
        <stp>-1</stp>
        <stp>all</stp>
        <stp/>
        <stp/>
        <stp/>
        <stp>T</stp>
        <tr r="N213" s="1"/>
      </tp>
      <tp>
        <v>1723376.907914191</v>
        <stp/>
        <stp>StudyData</stp>
        <stp>S.CBRE</stp>
        <stp>MA</stp>
        <stp>InputChoice=Vol,MAType=Sim,Period=21</stp>
        <stp>MA</stp>
        <stp>D</stp>
        <stp>-1</stp>
        <stp>all</stp>
        <stp/>
        <stp/>
        <stp/>
        <stp>T</stp>
        <tr r="N82" s="1"/>
      </tp>
      <tp>
        <v>3774140.6985079502</v>
        <stp/>
        <stp>StudyData</stp>
        <stp>S.ISRG</stp>
        <stp>MA</stp>
        <stp>InputChoice=Vol,MAType=Sim,Period=21</stp>
        <stp>MA</stp>
        <stp>D</stp>
        <stp>-1</stp>
        <stp>all</stp>
        <stp/>
        <stp/>
        <stp/>
        <stp>T</stp>
        <tr r="N255" s="1"/>
      </tp>
      <tp>
        <v>2182891.1345716198</v>
        <stp/>
        <stp>StudyData</stp>
        <stp>S.EVRG</stp>
        <stp>MA</stp>
        <stp>InputChoice=Vol,MAType=Sim,Period=21</stp>
        <stp>MA</stp>
        <stp>D</stp>
        <stp>-1</stp>
        <stp>all</stp>
        <stp/>
        <stp/>
        <stp/>
        <stp>T</stp>
        <tr r="N174" s="1"/>
      </tp>
      <tp>
        <v>86.61</v>
        <stp/>
        <stp>ContractData</stp>
        <stp>S.ADM</stp>
        <stp>Open</stp>
        <stp/>
        <stp>T</stp>
        <tr r="F11" s="1"/>
      </tp>
      <tp>
        <v>374.63</v>
        <stp/>
        <stp>ContractData</stp>
        <stp>S.ADI</stp>
        <stp>Open</stp>
        <stp/>
        <stp>T</stp>
        <tr r="F10" s="1"/>
      </tp>
      <tp>
        <v>244.56</v>
        <stp/>
        <stp>ContractData</stp>
        <stp>S.ADP</stp>
        <stp>Open</stp>
        <stp/>
        <stp>T</stp>
        <tr r="F12" s="1"/>
      </tp>
      <tp>
        <v>113.94</v>
        <stp/>
        <stp>ContractData</stp>
        <stp>S.AEE</stp>
        <stp>Open</stp>
        <stp/>
        <stp>T</stp>
        <tr r="F14" s="1"/>
      </tp>
      <tp>
        <v>14.85</v>
        <stp/>
        <stp>ContractData</stp>
        <stp>S.AES</stp>
        <stp>Open</stp>
        <stp/>
        <stp>T</stp>
        <tr r="F16" s="1"/>
      </tp>
      <tp>
        <v>135.43</v>
        <stp/>
        <stp>ContractData</stp>
        <stp>S.AEP</stp>
        <stp>Open</stp>
        <stp/>
        <stp>T</stp>
        <tr r="F15" s="1"/>
      </tp>
      <tp>
        <v>124.29</v>
        <stp/>
        <stp>ContractData</stp>
        <stp>S.AFL</stp>
        <stp>Open</stp>
        <stp/>
        <stp>T</stp>
        <tr r="F17" s="1"/>
      </tp>
      <tp>
        <v>101.5</v>
        <stp/>
        <stp>ContractData</stp>
        <stp>S.ABT</stp>
        <stp>Open</stp>
        <stp/>
        <stp>T</stp>
        <tr r="F6" s="1"/>
      </tp>
      <tp>
        <v>142.5</v>
        <stp/>
        <stp>ContractData</stp>
        <stp>S.ACN</stp>
        <stp>Open</stp>
        <stp/>
        <stp>T</stp>
        <tr r="F8" s="1"/>
      </tp>
      <tp>
        <v>254.38</v>
        <stp/>
        <stp>ContractData</stp>
        <stp>S.ALL</stp>
        <stp>Open</stp>
        <stp/>
        <stp>T</stp>
        <tr r="F24" s="1"/>
      </tp>
      <tp>
        <v>116.62</v>
        <stp/>
        <stp>ContractData</stp>
        <stp>S.ALB</stp>
        <stp>Open</stp>
        <stp/>
        <stp>T</stp>
        <tr r="F22" s="1"/>
      </tp>
      <tp>
        <v>2.6099999999999994</v>
        <stp/>
        <stp>ContractData</stp>
        <stp>S.SJM</stp>
        <stp>NetLastTrade</stp>
        <stp/>
        <stp>T</stp>
        <tr r="D406" s="1"/>
      </tp>
      <tp>
        <v>546.91999999999996</v>
        <stp/>
        <stp>ContractData</stp>
        <stp>S.AMD</stp>
        <stp>Open</stp>
        <stp/>
        <stp>T</stp>
        <tr r="F28" s="1"/>
      </tp>
      <tp>
        <v>242.03</v>
        <stp/>
        <stp>ContractData</stp>
        <stp>S.AME</stp>
        <stp>Open</stp>
        <stp/>
        <stp>T</stp>
        <tr r="F29" s="1"/>
      </tp>
      <tp>
        <v>62.5</v>
        <stp/>
        <stp>ContractData</stp>
        <stp>S.FTV</stp>
        <stp>High</stp>
        <stp/>
        <stp>T</stp>
        <tr r="G201" s="1"/>
      </tp>
      <tp>
        <v>166.53</v>
        <stp/>
        <stp>ContractData</stp>
        <stp>S.AMT</stp>
        <stp>Open</stp>
        <stp/>
        <stp>T</stp>
        <tr r="F32" s="1"/>
      </tp>
      <tp>
        <v>519.41</v>
        <stp/>
        <stp>ContractData</stp>
        <stp>S.AMP</stp>
        <stp>Open</stp>
        <stp/>
        <stp>T</stp>
        <tr r="F31" s="1"/>
      </tp>
      <tp>
        <v>355.93</v>
        <stp/>
        <stp>ContractData</stp>
        <stp>S.AON</stp>
        <stp>Open</stp>
        <stp/>
        <stp>T</stp>
        <tr r="F35" s="1"/>
      </tp>
      <tp>
        <v>6.9699999999999704</v>
        <stp/>
        <stp>ContractData</stp>
        <stp>S.SHW</stp>
        <stp>NetLastTrade</stp>
        <stp/>
        <stp>T</stp>
        <tr r="D405" s="1"/>
      </tp>
      <tp>
        <v>59.44</v>
        <stp/>
        <stp>ContractData</stp>
        <stp>S.AOS</stp>
        <stp>Open</stp>
        <stp/>
        <stp>T</stp>
        <tr r="F36" s="1"/>
      </tp>
      <tp>
        <v>78.100000000000009</v>
        <stp/>
        <stp>ContractData</stp>
        <stp>S.AIG</stp>
        <stp>Open</stp>
        <stp/>
        <stp>T</stp>
        <tr r="F18" s="1"/>
      </tp>
      <tp>
        <v>8.7099999999999795</v>
        <stp/>
        <stp>ContractData</stp>
        <stp>S.SNA</stp>
        <stp>NetLastTrade</stp>
        <stp/>
        <stp>T</stp>
        <tr r="D409" s="1"/>
      </tp>
      <tp>
        <v>274.02</v>
        <stp/>
        <stp>ContractData</stp>
        <stp>S.AIZ</stp>
        <stp>Open</stp>
        <stp/>
        <stp>T</stp>
        <tr r="F19" s="1"/>
      </tp>
      <tp>
        <v>242.93</v>
        <stp/>
        <stp>ContractData</stp>
        <stp>S.AJG</stp>
        <stp>Open</stp>
        <stp/>
        <stp>T</stp>
        <tr r="F20" s="1"/>
      </tp>
      <tp>
        <v>5.2000000000000028</v>
        <stp/>
        <stp>ContractData</stp>
        <stp>S.SLB</stp>
        <stp>NetLastTrade</stp>
        <stp/>
        <stp>T</stp>
        <tr r="D407" s="1"/>
      </tp>
      <tp>
        <v>126.21000000000001</v>
        <stp/>
        <stp>ContractData</stp>
        <stp>S.FRT</stp>
        <stp>High</stp>
        <stp/>
        <stp>T</stp>
        <tr r="G198" s="1"/>
      </tp>
      <tp>
        <v>179.09</v>
        <stp/>
        <stp>ContractData</stp>
        <stp>S.ATO</stp>
        <stp>Open</stp>
        <stp/>
        <stp>T</stp>
        <tr r="F45" s="1"/>
      </tp>
      <tp>
        <v>-0.45999999999999375</v>
        <stp/>
        <stp>ContractData</stp>
        <stp>S.SRE</stp>
        <stp>NetLastTrade</stp>
        <stp/>
        <stp>T</stp>
        <tr r="D416" s="1"/>
      </tp>
      <tp>
        <v>191.9</v>
        <stp/>
        <stp>ContractData</stp>
        <stp>S.AVB</stp>
        <stp>Open</stp>
        <stp/>
        <stp>T</stp>
        <tr r="F46" s="1"/>
      </tp>
      <tp>
        <v>49.870000000000005</v>
        <stp/>
        <stp>ContractData</stp>
        <stp>S.FOX</stp>
        <stp>High</stp>
        <stp/>
        <stp>T</stp>
        <tr r="G196" s="1"/>
      </tp>
      <tp>
        <v>155.69</v>
        <stp/>
        <stp>ContractData</stp>
        <stp>S.AVY</stp>
        <stp>Open</stp>
        <stp/>
        <stp>T</stp>
        <tr r="F48" s="1"/>
      </tp>
      <tp>
        <v>135.29</v>
        <stp/>
        <stp>ContractData</stp>
        <stp>S.AWK</stp>
        <stp>Open</stp>
        <stp/>
        <stp>T</stp>
        <tr r="F49" s="1"/>
      </tp>
      <tp>
        <v>4.5799999999999841</v>
        <stp/>
        <stp>ContractData</stp>
        <stp>S.SPG</stp>
        <stp>NetLastTrade</stp>
        <stp/>
        <stp>T</stp>
        <tr r="D414" s="1"/>
      </tp>
      <tp>
        <v>118.84</v>
        <stp/>
        <stp>ContractData</stp>
        <stp>S.APO</stp>
        <stp>Open</stp>
        <stp/>
        <stp>T</stp>
        <tr r="F40" s="1"/>
      </tp>
      <tp>
        <v>3.8500000000000085</v>
        <stp/>
        <stp>ContractData</stp>
        <stp>S.SWK</stp>
        <stp>NetLastTrade</stp>
        <stp/>
        <stp>T</stp>
        <tr r="D423" s="1"/>
      </tp>
      <tp>
        <v>156.30000000000001</v>
        <stp/>
        <stp>ContractData</stp>
        <stp>S.APH</stp>
        <stp>Open</stp>
        <stp/>
        <stp>T</stp>
        <tr r="F39" s="1"/>
      </tp>
      <tp>
        <v>294.77</v>
        <stp/>
        <stp>ContractData</stp>
        <stp>S.APD</stp>
        <stp>Open</stp>
        <stp/>
        <stp>T</stp>
        <tr r="F38" s="1"/>
      </tp>
      <tp>
        <v>36.35</v>
        <stp/>
        <stp>ContractData</stp>
        <stp>S.APA</stp>
        <stp>Open</stp>
        <stp/>
        <stp>T</stp>
        <tr r="F37" s="1"/>
      </tp>
      <tp>
        <v>1849.99</v>
        <stp/>
        <stp>ContractData</stp>
        <stp>S.FIX</stp>
        <stp>High</stp>
        <stp/>
        <stp>T</stp>
        <tr r="G194" s="1"/>
      </tp>
      <tp>
        <v>397.1</v>
        <stp/>
        <stp>ContractData</stp>
        <stp>S.APP</stp>
        <stp>Open</stp>
        <stp/>
        <stp>T</stp>
        <tr r="F41" s="1"/>
      </tp>
      <tp>
        <v>41.99</v>
        <stp/>
        <stp>ContractData</stp>
        <stp>S.FIS</stp>
        <stp>High</stp>
        <stp/>
        <stp>T</stp>
        <tr r="G191" s="1"/>
      </tp>
      <tp>
        <v>50.480000000000004</v>
        <stp/>
        <stp>ContractData</stp>
        <stp>S.ARE</stp>
        <stp>Open</stp>
        <stp/>
        <stp>T</stp>
        <tr r="F43" s="1"/>
      </tp>
      <tp>
        <v>3.4299999999999784</v>
        <stp/>
        <stp>ContractData</stp>
        <stp>S.STE</stp>
        <stp>NetLastTrade</stp>
        <stp/>
        <stp>T</stp>
        <tr r="D417" s="1"/>
      </tp>
      <tp>
        <v>0.88999999999998636</v>
        <stp/>
        <stp>ContractData</stp>
        <stp>S.STZ</stp>
        <stp>NetLastTrade</stp>
        <stp/>
        <stp>T</stp>
        <tr r="D421" s="1"/>
      </tp>
      <tp>
        <v>-61.669999999999959</v>
        <stp/>
        <stp>ContractData</stp>
        <stp>S.STX</stp>
        <stp>NetLastTrade</stp>
        <stp/>
        <stp>T</stp>
        <tr r="D420" s="1"/>
      </tp>
      <tp>
        <v>1.1899999999999977</v>
        <stp/>
        <stp>ContractData</stp>
        <stp>S.STT</stp>
        <stp>NetLastTrade</stp>
        <stp/>
        <stp>T</stp>
        <tr r="D419" s="1"/>
      </tp>
      <tp>
        <v>318.55</v>
        <stp/>
        <stp>ContractData</stp>
        <stp>S.FDX</stp>
        <stp>High</stp>
        <stp/>
        <stp>T</stp>
        <tr r="G186" s="1"/>
      </tp>
      <tp>
        <v>256.09000000000003</v>
        <stp/>
        <stp>ContractData</stp>
        <stp>S.FDS</stp>
        <stp>High</stp>
        <stp/>
        <stp>T</stp>
        <tr r="G185" s="1"/>
      </tp>
      <tp>
        <v>11.279999999999973</v>
        <stp/>
        <stp>ContractData</stp>
        <stp>S.SYK</stp>
        <stp>NetLastTrade</stp>
        <stp/>
        <stp>T</stp>
        <tr r="D426" s="1"/>
      </tp>
      <tp>
        <v>1.1300000000000097</v>
        <stp/>
        <stp>ContractData</stp>
        <stp>S.SYF</stp>
        <stp>NetLastTrade</stp>
        <stp/>
        <stp>T</stp>
        <tr r="D425" s="1"/>
      </tp>
      <tp>
        <v>1.3799999999999955</v>
        <stp/>
        <stp>ContractData</stp>
        <stp>S.SYY</stp>
        <stp>NetLastTrade</stp>
        <stp/>
        <stp>T</stp>
        <tr r="D427" s="1"/>
      </tp>
      <tp>
        <v>326.12</v>
        <stp/>
        <stp>ContractData</stp>
        <stp>S.AXP</stp>
        <stp>Open</stp>
        <stp/>
        <stp>T</stp>
        <tr r="F51" s="1"/>
      </tp>
      <tp>
        <v>2923</v>
        <stp/>
        <stp>ContractData</stp>
        <stp>S.AZO</stp>
        <stp>Open</stp>
        <stp/>
        <stp>T</stp>
        <tr r="F52" s="1"/>
      </tp>
      <tp>
        <v>62.99</v>
        <stp/>
        <stp>ContractData</stp>
        <stp>S.FCX</stp>
        <stp>High</stp>
        <stp/>
        <stp>T</stp>
        <tr r="G184" s="1"/>
      </tp>
      <tp>
        <v>5888292.1501179999</v>
        <stp/>
        <stp>ContractData</stp>
        <stp>S.ECHO</stp>
        <stp>T_CVol</stp>
        <stp/>
        <stp>T</stp>
        <tr r="M155" s="1"/>
      </tp>
      <tp>
        <v>149675.70767900001</v>
        <stp/>
        <stp>ContractData</stp>
        <stp>S.FICO</stp>
        <stp>T_CVol</stp>
        <stp/>
        <stp>T</stp>
        <tr r="M190" s="1"/>
      </tp>
      <tp>
        <v>15149396.243310001</v>
        <stp/>
        <stp>ContractData</stp>
        <stp>S.AVGO</stp>
        <stp>T_CVol</stp>
        <stp/>
        <stp>T</stp>
        <tr r="M47" s="1"/>
      </tp>
      <tp>
        <v>2958914.5586370002</v>
        <stp/>
        <stp>ContractData</stp>
        <stp>S.GE</stp>
        <stp>T_CVol</stp>
        <stp/>
        <stp>T</stp>
        <tr r="M204" s="1"/>
      </tp>
      <tp>
        <v>2922397.3208269998</v>
        <stp/>
        <stp>ContractData</stp>
        <stp>S.FE</stp>
        <stp>T_CVol</stp>
        <stp/>
        <stp>T</stp>
        <tr r="M188" s="1"/>
      </tp>
      <tp>
        <v>960395.68115399999</v>
        <stp/>
        <stp>ContractData</stp>
        <stp>S.DE</stp>
        <stp>T_CVol</stp>
        <stp/>
        <stp>T</stp>
        <tr r="M133" s="1"/>
      </tp>
      <tp>
        <v>19131715.741013002</v>
        <stp/>
        <stp>ContractData</stp>
        <stp>S.CSCO</stp>
        <stp>T_CVol</stp>
        <stp/>
        <stp>T</stp>
        <tr r="M119" s="1"/>
      </tp>
      <tp>
        <v>12027915.049396001</v>
        <stp/>
        <stp>ContractData</stp>
        <stp>S.TSCO</stp>
        <stp>T_CVol</stp>
        <stp/>
        <stp>T</stp>
        <tr r="M447" s="1"/>
      </tp>
      <tp>
        <v>1343520.820635</v>
        <stp/>
        <stp>ContractData</stp>
        <stp>S.TTWO</stp>
        <stp>T_CVol</stp>
        <stp/>
        <stp>T</stp>
        <tr r="M452" s="1"/>
      </tp>
      <tp>
        <v>1764220.040821</v>
        <stp/>
        <stp>ContractData</stp>
        <stp>S.VLTO</stp>
        <stp>T_CVol</stp>
        <stp/>
        <stp>T</stp>
        <tr r="M470" s="1"/>
      </tp>
      <tp>
        <v>181.98</v>
        <stp/>
        <stp>ContractData</stp>
        <stp>S.TMUS</stp>
        <stp>High</stp>
        <stp/>
        <stp>T</stp>
        <tr r="G440" s="1"/>
      </tp>
      <tp>
        <v>10.439999999999998</v>
        <stp/>
        <stp>ContractData</stp>
        <stp>S.AXON</stp>
        <stp>NetLastTrade</stp>
        <stp/>
        <stp>T</stp>
        <tr r="D50" s="1"/>
      </tp>
      <tp>
        <v>1.0600000000000023</v>
        <stp/>
        <stp>ContractData</stp>
        <stp>S.DXCM</stp>
        <stp>NetLastTrade</stp>
        <stp/>
        <stp>T</stp>
        <tr r="D152" s="1"/>
      </tp>
      <tp>
        <v>234.95000000000002</v>
        <stp/>
        <stp>ContractData</stp>
        <stp>S.AMZN</stp>
        <stp>High</stp>
        <stp/>
        <stp>T</stp>
        <tr r="G33" s="1"/>
      </tp>
      <tp>
        <v>379.41</v>
        <stp/>
        <stp>ContractData</stp>
        <stp>S.AMGN</stp>
        <stp>High</stp>
        <stp/>
        <stp>T</stp>
        <tr r="G30" s="1"/>
      </tp>
      <tp>
        <v>31.330000000000002</v>
        <stp/>
        <stp>ContractData</stp>
        <stp>S.SMCI</stp>
        <stp>High</stp>
        <stp/>
        <stp>T</stp>
        <tr r="G408" s="1"/>
      </tp>
      <tp>
        <v>44.64</v>
        <stp/>
        <stp>ContractData</stp>
        <stp>S.AMCR</stp>
        <stp>High</stp>
        <stp/>
        <stp>T</stp>
        <tr r="G27" s="1"/>
      </tp>
      <tp>
        <v>562.80000000000007</v>
        <stp/>
        <stp>ContractData</stp>
        <stp>S.AMAT</stp>
        <stp>High</stp>
        <stp/>
        <stp>T</stp>
        <tr r="G26" s="1"/>
      </tp>
      <tp>
        <v>-8.0500000000000114</v>
        <stp/>
        <stp>ContractData</stp>
        <stp>S.NXPI</stp>
        <stp>NetLastTrade</stp>
        <stp/>
        <stp>T</stp>
        <tr r="D347" s="1"/>
      </tp>
      <tp>
        <v>-0.87999999999999545</v>
        <stp/>
        <stp>ContractData</stp>
        <stp>S.EXPD</stp>
        <stp>NetLastTrade</stp>
        <stp/>
        <stp>T</stp>
        <tr r="D178" s="1"/>
      </tp>
      <tp>
        <v>2.3299999999999841</v>
        <stp/>
        <stp>ContractData</stp>
        <stp>S.EXPE</stp>
        <stp>NetLastTrade</stp>
        <stp/>
        <stp>T</stp>
        <tr r="D179" s="1"/>
      </tp>
      <tp>
        <v>641244.84043900005</v>
        <stp/>
        <stp>ContractData</stp>
        <stp>S.L</stp>
        <stp>T_CVol</stp>
        <stp/>
        <stp>T</stp>
        <tr r="M278" s="1"/>
      </tp>
      <tp>
        <v>5971825.72965662</v>
        <stp/>
        <stp>StudyData</stp>
        <stp>S.MNST</stp>
        <stp>MA</stp>
        <stp>InputChoice=Vol,MAType=Sim,Period=21</stp>
        <stp>MA</stp>
        <stp>D</stp>
        <stp>-1</stp>
        <stp>all</stp>
        <stp/>
        <stp/>
        <stp/>
        <stp>T</stp>
        <tr r="N312" s="1"/>
      </tp>
      <tp>
        <v>2651056.5290889102</v>
        <stp/>
        <stp>StudyData</stp>
        <stp>S.COST</stp>
        <stp>MA</stp>
        <stp>InputChoice=Vol,MAType=Sim,Period=21</stp>
        <stp>MA</stp>
        <stp>D</stp>
        <stp>-1</stp>
        <stp>all</stp>
        <stp/>
        <stp/>
        <stp/>
        <stp>T</stp>
        <tr r="N111" s="1"/>
      </tp>
      <tp>
        <v>9073176.1912190001</v>
        <stp/>
        <stp>StudyData</stp>
        <stp>S.FAST</stp>
        <stp>MA</stp>
        <stp>InputChoice=Vol,MAType=Sim,Period=21</stp>
        <stp>MA</stp>
        <stp>D</stp>
        <stp>-1</stp>
        <stp>all</stp>
        <stp/>
        <stp/>
        <stp/>
        <stp>T</stp>
        <tr r="N183" s="1"/>
      </tp>
      <tp>
        <v>3018294.0290270001</v>
        <stp/>
        <stp>StudyData</stp>
        <stp>S.ROST</stp>
        <stp>MA</stp>
        <stp>InputChoice=Vol,MAType=Sim,Period=21</stp>
        <stp>MA</stp>
        <stp>D</stp>
        <stp>-1</stp>
        <stp>all</stp>
        <stp/>
        <stp/>
        <stp/>
        <stp>T</stp>
        <tr r="N398" s="1"/>
      </tp>
      <tp>
        <v>7260250.44996267</v>
        <stp/>
        <stp>StudyData</stp>
        <stp>S.FISV</stp>
        <stp>MA</stp>
        <stp>InputChoice=Vol,MAType=Sim,Period=21</stp>
        <stp>MA</stp>
        <stp>D</stp>
        <stp>-1</stp>
        <stp>all</stp>
        <stp/>
        <stp/>
        <stp/>
        <stp>T</stp>
        <tr r="N192" s="1"/>
      </tp>
      <tp>
        <v>518081.286093476</v>
        <stp/>
        <stp>StudyData</stp>
        <stp>S.CASY</stp>
        <stp>MA</stp>
        <stp>InputChoice=Vol,MAType=Sim,Period=21</stp>
        <stp>MA</stp>
        <stp>D</stp>
        <stp>-1</stp>
        <stp>all</stp>
        <stp/>
        <stp/>
        <stp/>
        <stp>T</stp>
        <tr r="N78" s="1"/>
      </tp>
      <tp>
        <v>4500443.53737948</v>
        <stp/>
        <stp>StudyData</stp>
        <stp>S.NWSA</stp>
        <stp>MA</stp>
        <stp>InputChoice=Vol,MAType=Sim,Period=21</stp>
        <stp>MA</stp>
        <stp>D</stp>
        <stp>-1</stp>
        <stp>all</stp>
        <stp/>
        <stp/>
        <stp/>
        <stp>T</stp>
        <tr r="N346" s="1"/>
      </tp>
      <tp>
        <v>2625767.6505631902</v>
        <stp/>
        <stp>StudyData</stp>
        <stp>S.MRSH</stp>
        <stp>MA</stp>
        <stp>InputChoice=Vol,MAType=Sim,Period=21</stp>
        <stp>MA</stp>
        <stp>D</stp>
        <stp>-1</stp>
        <stp>all</stp>
        <stp/>
        <stp/>
        <stp/>
        <stp>T</stp>
        <tr r="N319" s="1"/>
      </tp>
      <tp>
        <v>10187945.86473657</v>
        <stp/>
        <stp>StudyData</stp>
        <stp>S.CTSH</stp>
        <stp>MA</stp>
        <stp>InputChoice=Vol,MAType=Sim,Period=21</stp>
        <stp>MA</stp>
        <stp>D</stp>
        <stp>-1</stp>
        <stp>all</stp>
        <stp/>
        <stp/>
        <stp/>
        <stp>T</stp>
        <tr r="N123" s="1"/>
      </tp>
      <tp>
        <v>4191656.6303721401</v>
        <stp/>
        <stp>StudyData</stp>
        <stp>S.DASH</stp>
        <stp>MA</stp>
        <stp>InputChoice=Vol,MAType=Sim,Period=21</stp>
        <stp>MA</stp>
        <stp>D</stp>
        <stp>-1</stp>
        <stp>all</stp>
        <stp/>
        <stp/>
        <stp/>
        <stp>T</stp>
        <tr r="N130" s="1"/>
      </tp>
      <tp>
        <v>2418627.5725251399</v>
        <stp/>
        <stp>StudyData</stp>
        <stp>S.ADSK</stp>
        <stp>MA</stp>
        <stp>InputChoice=Vol,MAType=Sim,Period=21</stp>
        <stp>MA</stp>
        <stp>D</stp>
        <stp>-1</stp>
        <stp>all</stp>
        <stp/>
        <stp/>
        <stp/>
        <stp>T</stp>
        <tr r="N13" s="1"/>
      </tp>
      <tp>
        <v>2016499.715505762</v>
        <stp/>
        <stp>StudyData</stp>
        <stp>S.VRSK</stp>
        <stp>MA</stp>
        <stp>InputChoice=Vol,MAType=Sim,Period=21</stp>
        <stp>MA</stp>
        <stp>D</stp>
        <stp>-1</stp>
        <stp>all</stp>
        <stp/>
        <stp/>
        <stp/>
        <stp>T</stp>
        <tr r="N472" s="1"/>
      </tp>
      <tp>
        <v>368253.30776028603</v>
        <stp/>
        <stp>StudyData</stp>
        <stp>S.NDSN</stp>
        <stp>MA</stp>
        <stp>InputChoice=Vol,MAType=Sim,Period=21</stp>
        <stp>MA</stp>
        <stp>D</stp>
        <stp>-1</stp>
        <stp>all</stp>
        <stp/>
        <stp/>
        <stp/>
        <stp>T</stp>
        <tr r="N330" s="1"/>
      </tp>
      <tp>
        <v>765353.18230690504</v>
        <stp/>
        <stp>StudyData</stp>
        <stp>S.VRSN</stp>
        <stp>MA</stp>
        <stp>InputChoice=Vol,MAType=Sim,Period=21</stp>
        <stp>MA</stp>
        <stp>D</stp>
        <stp>-1</stp>
        <stp>all</stp>
        <stp/>
        <stp/>
        <stp/>
        <stp>T</stp>
        <tr r="N473" s="1"/>
      </tp>
      <tp>
        <v>10.129999999999995</v>
        <stp/>
        <stp>ContractData</stp>
        <stp>S.RCL</stp>
        <stp>NetLastTrade</stp>
        <stp/>
        <stp>T</stp>
        <tr r="D388" s="1"/>
      </tp>
      <tp>
        <v>0.96999999999999886</v>
        <stp/>
        <stp>ContractData</stp>
        <stp>S.REG</stp>
        <stp>NetLastTrade</stp>
        <stp/>
        <stp>T</stp>
        <tr r="D389" s="1"/>
      </tp>
      <tp>
        <v>3.1599999999999966</v>
        <stp/>
        <stp>ContractData</stp>
        <stp>S.RJF</stp>
        <stp>NetLastTrade</stp>
        <stp/>
        <stp>T</stp>
        <tr r="D392" s="1"/>
      </tp>
      <tp>
        <v>1383.34</v>
        <stp/>
        <stp>ContractData</stp>
        <stp>S.GWW</stp>
        <stp>High</stp>
        <stp/>
        <stp>T</stp>
        <tr r="G220" s="1"/>
      </tp>
      <tp>
        <v>-0.87999999999999545</v>
        <stp/>
        <stp>ContractData</stp>
        <stp>S.ROL</stp>
        <stp>NetLastTrade</stp>
        <stp/>
        <stp>T</stp>
        <tr r="D396" s="1"/>
      </tp>
      <tp>
        <v>1.5099999999999909</v>
        <stp/>
        <stp>ContractData</stp>
        <stp>S.ROK</stp>
        <stp>NetLastTrade</stp>
        <stp/>
        <stp>T</stp>
        <tr r="D395" s="1"/>
      </tp>
      <tp>
        <v>12.220000000000027</v>
        <stp/>
        <stp>ContractData</stp>
        <stp>S.ROP</stp>
        <stp>NetLastTrade</stp>
        <stp/>
        <stp>T</stp>
        <tr r="D397" s="1"/>
      </tp>
      <tp>
        <v>81.14</v>
        <stp/>
        <stp>ContractData</stp>
        <stp>S.GPN</stp>
        <stp>High</stp>
        <stp/>
        <stp>T</stp>
        <tr r="G217" s="1"/>
      </tp>
      <tp>
        <v>124.36</v>
        <stp/>
        <stp>ContractData</stp>
        <stp>S.GPC</stp>
        <stp>High</stp>
        <stp/>
        <stp>T</stp>
        <tr r="G216" s="1"/>
      </tp>
      <tp>
        <v>3.3799999999999955</v>
        <stp/>
        <stp>ContractData</stp>
        <stp>S.RMD</stp>
        <stp>NetLastTrade</stp>
        <stp/>
        <stp>T</stp>
        <tr r="D394" s="1"/>
      </tp>
      <tp>
        <v>-0.51000000000001933</v>
        <stp/>
        <stp>ContractData</stp>
        <stp>S.RSG</stp>
        <stp>NetLastTrade</stp>
        <stp/>
        <stp>T</stp>
        <tr r="D399" s="1"/>
      </tp>
      <tp>
        <v>157.4</v>
        <stp/>
        <stp>ContractData</stp>
        <stp>S.GLW</stp>
        <stp>High</stp>
        <stp/>
        <stp>T</stp>
        <tr r="G211" s="1"/>
      </tp>
      <tp>
        <v>36.21</v>
        <stp/>
        <stp>ContractData</stp>
        <stp>S.GIS</stp>
        <stp>High</stp>
        <stp/>
        <stp>T</stp>
        <tr r="G209" s="1"/>
      </tp>
      <tp>
        <v>3.6299999999999955</v>
        <stp/>
        <stp>ContractData</stp>
        <stp>S.RTX</stp>
        <stp>NetLastTrade</stp>
        <stp/>
        <stp>T</stp>
        <tr r="D400" s="1"/>
      </tp>
      <tp>
        <v>26.14</v>
        <stp/>
        <stp>ContractData</stp>
        <stp>S.GEN</stp>
        <stp>High</stp>
        <stp/>
        <stp>T</stp>
        <tr r="G206" s="1"/>
      </tp>
      <tp>
        <v>1037.9100000000001</v>
        <stp/>
        <stp>ContractData</stp>
        <stp>S.GEV</stp>
        <stp>High</stp>
        <stp/>
        <stp>T</stp>
        <tr r="G207" s="1"/>
      </tp>
      <tp>
        <v>214123.990816</v>
        <stp/>
        <stp>ContractData</stp>
        <stp>S.NDSN</stp>
        <stp>T_CVol</stp>
        <stp/>
        <stp>T</stp>
        <tr r="M330" s="1"/>
      </tp>
      <tp>
        <v>1.8962632459564974</v>
        <stp/>
        <stp>ContractData</stp>
        <stp>S.ZBH</stp>
        <stp>PerCentNetLastTrade</stp>
        <stp/>
        <stp>T</stp>
        <tr r="E502" s="1"/>
      </tp>
      <tp>
        <v>1.0459970497519109</v>
        <stp/>
        <stp>ContractData</stp>
        <stp>S.ZTS</stp>
        <stp>PerCentNetLastTrade</stp>
        <stp/>
        <stp>T</stp>
        <tr r="E504" s="1"/>
      </tp>
      <tp>
        <v>38690719.317781001</v>
        <stp/>
        <stp>ContractData</stp>
        <stp>S.HBAN</stp>
        <stp>T_CVol</stp>
        <stp/>
        <stp>T</stp>
        <tr r="M223" s="1"/>
      </tp>
      <tp>
        <v>1.0517744452738007</v>
        <stp/>
        <stp>ContractData</stp>
        <stp>S.YUM</stp>
        <stp>PerCentNetLastTrade</stp>
        <stp/>
        <stp>T</stp>
        <tr r="E501" s="1"/>
      </tp>
      <tp>
        <v>3.1869462680859204E-2</v>
        <stp/>
        <stp>ContractData</stp>
        <stp>S.XOM</stp>
        <stp>PerCentNetLastTrade</stp>
        <stp/>
        <stp>T</stp>
        <tr r="E498" s="1"/>
      </tp>
      <tp>
        <v>1.1142751021418844</v>
        <stp/>
        <stp>ContractData</stp>
        <stp>S.XEL</stp>
        <stp>PerCentNetLastTrade</stp>
        <stp/>
        <stp>T</stp>
        <tr r="E497" s="1"/>
      </tp>
      <tp>
        <v>2.4642765465902285</v>
        <stp/>
        <stp>ContractData</stp>
        <stp>S.XYL</stp>
        <stp>PerCentNetLastTrade</stp>
        <stp/>
        <stp>T</stp>
        <tr r="E499" s="1"/>
      </tp>
      <tp>
        <v>0.86285788992025103</v>
        <stp/>
        <stp>ContractData</stp>
        <stp>S.XYZ</stp>
        <stp>PerCentNetLastTrade</stp>
        <stp/>
        <stp>T</stp>
        <tr r="E500" s="1"/>
      </tp>
      <tp>
        <v>-1.6611295681063123</v>
        <stp/>
        <stp>ContractData</stp>
        <stp>S.WMB</stp>
        <stp>PerCentNetLastTrade</stp>
        <stp/>
        <stp>T</stp>
        <tr r="E489" s="1"/>
      </tp>
      <tp>
        <v>0.98708487084870844</v>
        <stp/>
        <stp>ContractData</stp>
        <stp>S.WMT</stp>
        <stp>PerCentNetLastTrade</stp>
        <stp/>
        <stp>T</stp>
        <tr r="E490" s="1"/>
      </tp>
      <tp>
        <v>0.13922728854855551</v>
        <stp/>
        <stp>ContractData</stp>
        <stp>S.WFC</stp>
        <stp>PerCentNetLastTrade</stp>
        <stp/>
        <stp>T</stp>
        <tr r="E487" s="1"/>
      </tp>
      <tp>
        <v>-6.8959340856170517</v>
        <stp/>
        <stp>ContractData</stp>
        <stp>S.WDC</stp>
        <stp>PerCentNetLastTrade</stp>
        <stp/>
        <stp>T</stp>
        <tr r="E484" s="1"/>
      </tp>
      <tp>
        <v>0.91527196652719667</v>
        <stp/>
        <stp>ContractData</stp>
        <stp>S.WEC</stp>
        <stp>PerCentNetLastTrade</stp>
        <stp/>
        <stp>T</stp>
        <tr r="E485" s="1"/>
      </tp>
      <tp>
        <v>-0.69364161849710981</v>
        <stp/>
        <stp>ContractData</stp>
        <stp>S.WBD</stp>
        <stp>PerCentNetLastTrade</stp>
        <stp/>
        <stp>T</stp>
        <tr r="E482" s="1"/>
      </tp>
      <tp>
        <v>1.5134736064968624</v>
        <stp/>
        <stp>ContractData</stp>
        <stp>S.WAB</stp>
        <stp>PerCentNetLastTrade</stp>
        <stp/>
        <stp>T</stp>
        <tr r="E480" s="1"/>
      </tp>
      <tp>
        <v>-2.0213906540100939</v>
        <stp/>
        <stp>ContractData</stp>
        <stp>S.WAT</stp>
        <stp>PerCentNetLastTrade</stp>
        <stp/>
        <stp>T</stp>
        <tr r="E481" s="1"/>
      </tp>
      <tp>
        <v>2.3372750286090787</v>
        <stp/>
        <stp>ContractData</stp>
        <stp>S.WTW</stp>
        <stp>PerCentNetLastTrade</stp>
        <stp/>
        <stp>T</stp>
        <tr r="E494" s="1"/>
      </tp>
      <tp>
        <v>2.7645376549094376</v>
        <stp/>
        <stp>ContractData</stp>
        <stp>S.WRB</stp>
        <stp>PerCentNetLastTrade</stp>
        <stp/>
        <stp>T</stp>
        <tr r="E491" s="1"/>
      </tp>
      <tp>
        <v>3.7236962488563585</v>
        <stp/>
        <stp>ContractData</stp>
        <stp>S.WSM</stp>
        <stp>PerCentNetLastTrade</stp>
        <stp/>
        <stp>T</stp>
        <tr r="E492" s="1"/>
      </tp>
      <tp>
        <v>-7.6741307527849667</v>
        <stp/>
        <stp>ContractData</stp>
        <stp>S.WST</stp>
        <stp>PerCentNetLastTrade</stp>
        <stp/>
        <stp>T</stp>
        <tr r="E493" s="1"/>
      </tp>
      <tp>
        <v>-0.90414728428225122</v>
        <stp/>
        <stp>ContractData</stp>
        <stp>S.VLO</stp>
        <stp>PerCentNetLastTrade</stp>
        <stp/>
        <stp>T</stp>
        <tr r="E469" s="1"/>
      </tp>
      <tp>
        <v>1.7349870876223039</v>
        <stp/>
        <stp>ContractData</stp>
        <stp>S.VMC</stp>
        <stp>PerCentNetLastTrade</stp>
        <stp/>
        <stp>T</stp>
        <tr r="E471" s="1"/>
      </tp>
      <tp>
        <v>2.6654411764705883</v>
        <stp/>
        <stp>ContractData</stp>
        <stp>S.VTR</stp>
        <stp>PerCentNetLastTrade</stp>
        <stp/>
        <stp>T</stp>
        <tr r="E477" s="1"/>
      </tp>
      <tp>
        <v>-4.4994079726351792</v>
        <stp/>
        <stp>ContractData</stp>
        <stp>S.VRT</stp>
        <stp>PerCentNetLastTrade</stp>
        <stp/>
        <stp>T</stp>
        <tr r="E474" s="1"/>
      </tp>
      <tp>
        <v>-3.3140016570008286</v>
        <stp/>
        <stp>ContractData</stp>
        <stp>S.VST</stp>
        <stp>PerCentNetLastTrade</stp>
        <stp/>
        <stp>T</stp>
        <tr r="E476" s="1"/>
      </tp>
      <tp>
        <v>-0.66578524884313905</v>
        <stp/>
        <stp>ContractData</stp>
        <stp>S.UNH</stp>
        <stp>PerCentNetLastTrade</stp>
        <stp/>
        <stp>T</stp>
        <tr r="E461" s="1"/>
      </tp>
      <tp>
        <v>0.98248611704399824</v>
        <stp/>
        <stp>ContractData</stp>
        <stp>S.UNP</stp>
        <stp>PerCentNetLastTrade</stp>
        <stp/>
        <stp>T</stp>
        <tr r="E462" s="1"/>
      </tp>
      <tp>
        <v>2.9615918556223972</v>
        <stp/>
        <stp>ContractData</stp>
        <stp>S.UHS</stp>
        <stp>PerCentNetLastTrade</stp>
        <stp/>
        <stp>T</stp>
        <tr r="E459" s="1"/>
      </tp>
      <tp>
        <v>0.2786220871327254</v>
        <stp/>
        <stp>ContractData</stp>
        <stp>S.UDR</stp>
        <stp>PerCentNetLastTrade</stp>
        <stp/>
        <stp>T</stp>
        <tr r="E458" s="1"/>
      </tp>
      <tp>
        <v>2.5403155886942952</v>
        <stp/>
        <stp>ContractData</stp>
        <stp>S.UAL</stp>
        <stp>PerCentNetLastTrade</stp>
        <stp/>
        <stp>T</stp>
        <tr r="E456" s="1"/>
      </tp>
      <tp>
        <v>0.16495424274596168</v>
        <stp/>
        <stp>ContractData</stp>
        <stp>S.URI</stp>
        <stp>PerCentNetLastTrade</stp>
        <stp/>
        <stp>T</stp>
        <tr r="E464" s="1"/>
      </tp>
      <tp>
        <v>1.0105795041844308</v>
        <stp/>
        <stp>ContractData</stp>
        <stp>S.USB</stp>
        <stp>PerCentNetLastTrade</stp>
        <stp/>
        <stp>T</stp>
        <tr r="E465" s="1"/>
      </tp>
      <tp>
        <v>0.6047326906222612</v>
        <stp/>
        <stp>ContractData</stp>
        <stp>S.UPS</stp>
        <stp>PerCentNetLastTrade</stp>
        <stp/>
        <stp>T</stp>
        <tr r="E463" s="1"/>
      </tp>
      <tp>
        <v>561351.72880100005</v>
        <stp/>
        <stp>ContractData</stp>
        <stp>S.GRMN</stp>
        <stp>T_CVol</stp>
        <stp/>
        <stp>T</stp>
        <tr r="M218" s="1"/>
      </tp>
      <tp>
        <v>-0.70939334637964779</v>
        <stp/>
        <stp>ContractData</stp>
        <stp>S.TMO</stp>
        <stp>PerCentNetLastTrade</stp>
        <stp/>
        <stp>T</stp>
        <tr r="E439" s="1"/>
      </tp>
      <tp>
        <v>0.48214751107636172</v>
        <stp/>
        <stp>ContractData</stp>
        <stp>S.TJX</stp>
        <stp>PerCentNetLastTrade</stp>
        <stp/>
        <stp>T</stp>
        <tr r="E437" s="1"/>
      </tp>
      <tp>
        <v>0.66321128016496689</v>
        <stp/>
        <stp>ContractData</stp>
        <stp>S.TKO</stp>
        <stp>PerCentNetLastTrade</stp>
        <stp/>
        <stp>T</stp>
        <tr r="E438" s="1"/>
      </tp>
      <tp>
        <v>1.09375</v>
        <stp/>
        <stp>ContractData</stp>
        <stp>S.TFC</stp>
        <stp>PerCentNetLastTrade</stp>
        <stp/>
        <stp>T</stp>
        <tr r="E435" s="1"/>
      </tp>
      <tp>
        <v>1.710291493158834</v>
        <stp/>
        <stp>ContractData</stp>
        <stp>S.TGT</stp>
        <stp>PerCentNetLastTrade</stp>
        <stp/>
        <stp>T</stp>
        <tr r="E436" s="1"/>
      </tp>
      <tp>
        <v>1.8849427020258192</v>
        <stp/>
        <stp>ContractData</stp>
        <stp>S.TDG</stp>
        <stp>PerCentNetLastTrade</stp>
        <stp/>
        <stp>T</stp>
        <tr r="E430" s="1"/>
      </tp>
      <tp>
        <v>0.63419428150241086</v>
        <stp/>
        <stp>ContractData</stp>
        <stp>S.TDY</stp>
        <stp>PerCentNetLastTrade</stp>
        <stp/>
        <stp>T</stp>
        <tr r="E431" s="1"/>
      </tp>
      <tp>
        <v>2.0876301624830225</v>
        <stp/>
        <stp>ContractData</stp>
        <stp>S.TEL</stp>
        <stp>PerCentNetLastTrade</stp>
        <stp/>
        <stp>T</stp>
        <tr r="E433" s="1"/>
      </tp>
      <tp>
        <v>-6.3759197324414716</v>
        <stp/>
        <stp>ContractData</stp>
        <stp>S.TER</stp>
        <stp>PerCentNetLastTrade</stp>
        <stp/>
        <stp>T</stp>
        <tr r="E434" s="1"/>
      </tp>
      <tp>
        <v>2.2727272727272729</v>
        <stp/>
        <stp>ContractData</stp>
        <stp>S.TAP</stp>
        <stp>PerCentNetLastTrade</stp>
        <stp/>
        <stp>T</stp>
        <tr r="E429" s="1"/>
      </tp>
      <tp>
        <v>-1.8983122214814554</v>
        <stp/>
        <stp>ContractData</stp>
        <stp>S.TXN</stp>
        <stp>PerCentNetLastTrade</stp>
        <stp/>
        <stp>T</stp>
        <tr r="E453" s="1"/>
      </tp>
      <tp>
        <v>2.5109990342311406</v>
        <stp/>
        <stp>ContractData</stp>
        <stp>S.TXT</stp>
        <stp>PerCentNetLastTrade</stp>
        <stp/>
        <stp>T</stp>
        <tr r="E454" s="1"/>
      </tp>
      <tp>
        <v>3.1197945585785676</v>
        <stp/>
        <stp>ContractData</stp>
        <stp>S.TYL</stp>
        <stp>PerCentNetLastTrade</stp>
        <stp/>
        <stp>T</stp>
        <tr r="E455" s="1"/>
      </tp>
      <tp>
        <v>2.9779630732578917</v>
        <stp/>
        <stp>ContractData</stp>
        <stp>S.TTD</stp>
        <stp>PerCentNetLastTrade</stp>
        <stp/>
        <stp>T</stp>
        <tr r="E451" s="1"/>
      </tp>
      <tp>
        <v>2.8934293381512872</v>
        <stp/>
        <stp>ContractData</stp>
        <stp>S.TRV</stp>
        <stp>PerCentNetLastTrade</stp>
        <stp/>
        <stp>T</stp>
        <tr r="E446" s="1"/>
      </tp>
      <tp>
        <v>1.2334801762114538</v>
        <stp/>
        <stp>ContractData</stp>
        <stp>S.TSN</stp>
        <stp>PerCentNetLastTrade</stp>
        <stp/>
        <stp>T</stp>
        <tr r="E449" s="1"/>
      </tp>
      <tp>
        <v>-1.4357889789683937</v>
        <stp/>
        <stp>ContractData</stp>
        <stp>S.TPL</stp>
        <stp>PerCentNetLastTrade</stp>
        <stp/>
        <stp>T</stp>
        <tr r="E441" s="1"/>
      </tp>
      <tp>
        <v>2.4940702939696688</v>
        <stp/>
        <stp>ContractData</stp>
        <stp>S.TPR</stp>
        <stp>PerCentNetLastTrade</stp>
        <stp/>
        <stp>T</stp>
        <tr r="E442" s="1"/>
      </tp>
      <tp>
        <v>2.2027768645203714</v>
        <stp/>
        <stp>ContractData</stp>
        <stp>S.SNA</stp>
        <stp>PerCentNetLastTrade</stp>
        <stp/>
        <stp>T</stp>
        <tr r="E409" s="1"/>
      </tp>
      <tp>
        <v>11.012282930961456</v>
        <stp/>
        <stp>ContractData</stp>
        <stp>S.SLB</stp>
        <stp>PerCentNetLastTrade</stp>
        <stp/>
        <stp>T</stp>
        <tr r="E407" s="1"/>
      </tp>
      <tp>
        <v>2.255639097744361</v>
        <stp/>
        <stp>ContractData</stp>
        <stp>S.SJM</stp>
        <stp>PerCentNetLastTrade</stp>
        <stp/>
        <stp>T</stp>
        <tr r="E406" s="1"/>
      </tp>
      <tp>
        <v>2.2444773620145555</v>
        <stp/>
        <stp>ContractData</stp>
        <stp>S.SHW</stp>
        <stp>PerCentNetLastTrade</stp>
        <stp/>
        <stp>T</stp>
        <tr r="E405" s="1"/>
      </tp>
      <tp>
        <v>1.5744740142120663</v>
        <stp/>
        <stp>ContractData</stp>
        <stp>S.SYF</stp>
        <stp>PerCentNetLastTrade</stp>
        <stp/>
        <stp>T</stp>
        <tr r="E425" s="1"/>
      </tp>
      <tp>
        <v>3.5363827319183621</v>
        <stp/>
        <stp>ContractData</stp>
        <stp>S.SYK</stp>
        <stp>PerCentNetLastTrade</stp>
        <stp/>
        <stp>T</stp>
        <tr r="E426" s="1"/>
      </tp>
      <tp>
        <v>1.6884864798727517</v>
        <stp/>
        <stp>ContractData</stp>
        <stp>S.SYY</stp>
        <stp>PerCentNetLastTrade</stp>
        <stp/>
        <stp>T</stp>
        <tr r="E427" s="1"/>
      </tp>
      <tp>
        <v>4.4045303740990738</v>
        <stp/>
        <stp>ContractData</stp>
        <stp>S.SWK</stp>
        <stp>PerCentNetLastTrade</stp>
        <stp/>
        <stp>T</stp>
        <tr r="E423" s="1"/>
      </tp>
      <tp>
        <v>1.6283706798328903</v>
        <stp/>
        <stp>ContractData</stp>
        <stp>S.STE</stp>
        <stp>PerCentNetLastTrade</stp>
        <stp/>
        <stp>T</stp>
        <tr r="E417" s="1"/>
      </tp>
      <tp>
        <v>0.64600184571955921</v>
        <stp/>
        <stp>ContractData</stp>
        <stp>S.STT</stp>
        <stp>PerCentNetLastTrade</stp>
        <stp/>
        <stp>T</stp>
        <tr r="E419" s="1"/>
      </tp>
      <tp>
        <v>-6.7519926425505821</v>
        <stp/>
        <stp>ContractData</stp>
        <stp>S.STX</stp>
        <stp>PerCentNetLastTrade</stp>
        <stp/>
        <stp>T</stp>
        <tr r="E420" s="1"/>
      </tp>
      <tp>
        <v>0.6884814728862072</v>
        <stp/>
        <stp>ContractData</stp>
        <stp>S.STZ</stp>
        <stp>PerCentNetLastTrade</stp>
        <stp/>
        <stp>T</stp>
        <tr r="E421" s="1"/>
      </tp>
      <tp>
        <v>-0.4922945205479452</v>
        <stp/>
        <stp>ContractData</stp>
        <stp>S.SRE</stp>
        <stp>PerCentNetLastTrade</stp>
        <stp/>
        <stp>T</stp>
        <tr r="E416" s="1"/>
      </tp>
      <tp>
        <v>2.0337477797513324</v>
        <stp/>
        <stp>ContractData</stp>
        <stp>S.SPG</stp>
        <stp>PerCentNetLastTrade</stp>
        <stp/>
        <stp>T</stp>
        <tr r="E414" s="1"/>
      </tp>
      <tp>
        <v>730577.66732799995</v>
        <stp/>
        <stp>ContractData</stp>
        <stp>S.AXON</stp>
        <stp>T_CVol</stp>
        <stp/>
        <stp>T</stp>
        <tr r="M50" s="1"/>
      </tp>
      <tp>
        <v>2493927.5966710001</v>
        <stp/>
        <stp>ContractData</stp>
        <stp>S.AMGN</stp>
        <stp>T_CVol</stp>
        <stp/>
        <stp>T</stp>
        <tr r="M30" s="1"/>
      </tp>
      <tp>
        <v>35017357.929880999</v>
        <stp/>
        <stp>ContractData</stp>
        <stp>S.AMZN</stp>
        <stp>T_CVol</stp>
        <stp/>
        <stp>T</stp>
        <tr r="M33" s="1"/>
      </tp>
      <tp>
        <v>845955.77030600002</v>
        <stp/>
        <stp>ContractData</stp>
        <stp>S.ALGN</stp>
        <stp>T_CVol</stp>
        <stp/>
        <stp>T</stp>
        <tr r="M23" s="1"/>
      </tp>
      <tp>
        <v>-2.2312373225152129</v>
        <stp/>
        <stp>ContractData</stp>
        <stp>S.ROL</stp>
        <stp>PerCentNetLastTrade</stp>
        <stp/>
        <stp>T</stp>
        <tr r="E396" s="1"/>
      </tp>
      <tp>
        <v>0.32779767719526753</v>
        <stp/>
        <stp>ContractData</stp>
        <stp>S.ROK</stp>
        <stp>PerCentNetLastTrade</stp>
        <stp/>
        <stp>T</stp>
        <tr r="E395" s="1"/>
      </tp>
      <tp>
        <v>3.4410903356611851</v>
        <stp/>
        <stp>ContractData</stp>
        <stp>S.ROP</stp>
        <stp>PerCentNetLastTrade</stp>
        <stp/>
        <stp>T</stp>
        <tr r="E397" s="1"/>
      </tp>
      <tp>
        <v>1.7614258168742509</v>
        <stp/>
        <stp>ContractData</stp>
        <stp>S.RMD</stp>
        <stp>PerCentNetLastTrade</stp>
        <stp/>
        <stp>T</stp>
        <tr r="E394" s="1"/>
      </tp>
      <tp>
        <v>1.902010352714578</v>
        <stp/>
        <stp>ContractData</stp>
        <stp>S.RJF</stp>
        <stp>PerCentNetLastTrade</stp>
        <stp/>
        <stp>T</stp>
        <tr r="E392" s="1"/>
      </tp>
      <tp>
        <v>1.1948755851194877</v>
        <stp/>
        <stp>ContractData</stp>
        <stp>S.REG</stp>
        <stp>PerCentNetLastTrade</stp>
        <stp/>
        <stp>T</stp>
        <tr r="E389" s="1"/>
      </tp>
      <tp>
        <v>3.5743269468261527</v>
        <stp/>
        <stp>ContractData</stp>
        <stp>S.RCL</stp>
        <stp>PerCentNetLastTrade</stp>
        <stp/>
        <stp>T</stp>
        <tr r="E388" s="1"/>
      </tp>
      <tp>
        <v>1.7355134825014342</v>
        <stp/>
        <stp>ContractData</stp>
        <stp>S.RTX</stp>
        <stp>PerCentNetLastTrade</stp>
        <stp/>
        <stp>T</stp>
        <tr r="E400" s="1"/>
      </tp>
      <tp>
        <v>-0.23456903688713091</v>
        <stp/>
        <stp>ContractData</stp>
        <stp>S.RSG</stp>
        <stp>PerCentNetLastTrade</stp>
        <stp/>
        <stp>T</stp>
        <tr r="E399" s="1"/>
      </tp>
      <tp>
        <v>3874904.9575609998</v>
        <stp/>
        <stp>ContractData</stp>
        <stp>S.HD</stp>
        <stp>T_CVol</stp>
        <stp/>
        <stp>T</stp>
        <tr r="M225" s="1"/>
      </tp>
      <tp>
        <v>1499017.104451</v>
        <stp/>
        <stp>ContractData</stp>
        <stp>S.GD</stp>
        <stp>T_CVol</stp>
        <stp/>
        <stp>T</stp>
        <tr r="M202" s="1"/>
      </tp>
      <tp>
        <v>2971923.8753829999</v>
        <stp/>
        <stp>ContractData</stp>
        <stp>S.ED</stp>
        <stp>T_CVol</stp>
        <stp/>
        <stp>T</stp>
        <tr r="M157" s="1"/>
      </tp>
      <tp>
        <v>800513.74132499995</v>
        <stp/>
        <stp>ContractData</stp>
        <stp>S.DD</stp>
        <stp>T_CVol</stp>
        <stp/>
        <stp>T</stp>
        <tr r="M131" s="1"/>
      </tp>
      <tp>
        <v>1489247.764127</v>
        <stp/>
        <stp>ContractData</stp>
        <stp>S.CIEN</stp>
        <stp>T_CVol</stp>
        <stp/>
        <stp>T</stp>
        <tr r="M94" s="1"/>
      </tp>
      <tp>
        <v>5372057.9989449997</v>
        <stp/>
        <stp>ContractData</stp>
        <stp>S.COIN</stp>
        <stp>T_CVol</stp>
        <stp/>
        <stp>T</stp>
        <tr r="M107" s="1"/>
      </tp>
      <tp>
        <v>0.69405440102704008</v>
        <stp/>
        <stp>ContractData</stp>
        <stp>S.PNC</stp>
        <stp>PerCentNetLastTrade</stp>
        <stp/>
        <stp>T</stp>
        <tr r="E373" s="1"/>
      </tp>
      <tp>
        <v>0.59755287868728069</v>
        <stp/>
        <stp>ContractData</stp>
        <stp>S.PNW</stp>
        <stp>PerCentNetLastTrade</stp>
        <stp/>
        <stp>T</stp>
        <tr r="E375" s="1"/>
      </tp>
      <tp>
        <v>1.304978250362494</v>
        <stp/>
        <stp>ContractData</stp>
        <stp>S.PNR</stp>
        <stp>PerCentNetLastTrade</stp>
        <stp/>
        <stp>T</stp>
        <tr r="E374" s="1"/>
      </tp>
      <tp>
        <v>1.7296030871003307</v>
        <stp/>
        <stp>ContractData</stp>
        <stp>S.PLD</stp>
        <stp>PerCentNetLastTrade</stp>
        <stp/>
        <stp>T</stp>
        <tr r="E370" s="1"/>
      </tp>
      <tp>
        <v>8.7601539119281746</v>
        <stp/>
        <stp>ContractData</stp>
        <stp>S.PKG</stp>
        <stp>PerCentNetLastTrade</stp>
        <stp/>
        <stp>T</stp>
        <tr r="E369" s="1"/>
      </tp>
      <tp>
        <v>3.2726397689901341</v>
        <stp/>
        <stp>ContractData</stp>
        <stp>S.PHM</stp>
        <stp>PerCentNetLastTrade</stp>
        <stp/>
        <stp>T</stp>
        <tr r="E368" s="1"/>
      </tp>
      <tp>
        <v>-1.879248300679728</v>
        <stp/>
        <stp>ContractData</stp>
        <stp>S.PFE</stp>
        <stp>PerCentNetLastTrade</stp>
        <stp/>
        <stp>T</stp>
        <tr r="E363" s="1"/>
      </tp>
      <tp>
        <v>1.9381289601192695</v>
        <stp/>
        <stp>ContractData</stp>
        <stp>S.PFG</stp>
        <stp>PerCentNetLastTrade</stp>
        <stp/>
        <stp>T</stp>
        <tr r="E364" s="1"/>
      </tp>
      <tp>
        <v>3.2645965132563868</v>
        <stp/>
        <stp>ContractData</stp>
        <stp>S.PGR</stp>
        <stp>PerCentNetLastTrade</stp>
        <stp/>
        <stp>T</stp>
        <tr r="E366" s="1"/>
      </tp>
      <tp>
        <v>5.0144164472859472E-2</v>
        <stp/>
        <stp>ContractData</stp>
        <stp>S.PEG</stp>
        <stp>PerCentNetLastTrade</stp>
        <stp/>
        <stp>T</stp>
        <tr r="E361" s="1"/>
      </tp>
      <tp>
        <v>1.2523156724712856</v>
        <stp/>
        <stp>ContractData</stp>
        <stp>S.PEP</stp>
        <stp>PerCentNetLastTrade</stp>
        <stp/>
        <stp>T</stp>
        <tr r="E362" s="1"/>
      </tp>
      <tp>
        <v>1.7673888255416192</v>
        <stp/>
        <stp>ContractData</stp>
        <stp>S.PCG</stp>
        <stp>PerCentNetLastTrade</stp>
        <stp/>
        <stp>T</stp>
        <tr r="E360" s="1"/>
      </tp>
      <tp>
        <v>-4.276537167329459</v>
        <stp/>
        <stp>ContractData</stp>
        <stp>S.PWR</stp>
        <stp>PerCentNetLastTrade</stp>
        <stp/>
        <stp>T</stp>
        <tr r="E384" s="1"/>
      </tp>
      <tp>
        <v>4.8385670057496686</v>
        <stp/>
        <stp>ContractData</stp>
        <stp>S.PTC</stp>
        <stp>PerCentNetLastTrade</stp>
        <stp/>
        <stp>T</stp>
        <tr r="E383" s="1"/>
      </tp>
      <tp>
        <v>1.7990495587236932</v>
        <stp/>
        <stp>ContractData</stp>
        <stp>S.PRU</stp>
        <stp>PerCentNetLastTrade</stp>
        <stp/>
        <stp>T</stp>
        <tr r="E379" s="1"/>
      </tp>
      <tp>
        <v>2.3713532903717343</v>
        <stp/>
        <stp>ContractData</stp>
        <stp>S.PSA</stp>
        <stp>PerCentNetLastTrade</stp>
        <stp/>
        <stp>T</stp>
        <tr r="E380" s="1"/>
      </tp>
      <tp>
        <v>-0.10145907817180404</v>
        <stp/>
        <stp>ContractData</stp>
        <stp>S.PSX</stp>
        <stp>PerCentNetLastTrade</stp>
        <stp/>
        <stp>T</stp>
        <tr r="E382" s="1"/>
      </tp>
      <tp>
        <v>1.9780219780219781</v>
        <stp/>
        <stp>ContractData</stp>
        <stp>S.PPG</stp>
        <stp>PerCentNetLastTrade</stp>
        <stp/>
        <stp>T</stp>
        <tr r="E377" s="1"/>
      </tp>
      <tp>
        <v>-5.518763796909492E-2</v>
        <stp/>
        <stp>ContractData</stp>
        <stp>S.PPL</stp>
        <stp>PerCentNetLastTrade</stp>
        <stp/>
        <stp>T</stp>
        <tr r="E378" s="1"/>
      </tp>
      <tp>
        <v>2.2593068035943515</v>
        <stp/>
        <stp>ContractData</stp>
        <stp>S.OMC</stp>
        <stp>PerCentNetLastTrade</stp>
        <stp/>
        <stp>T</stp>
        <tr r="E351" s="1"/>
      </tp>
      <tp>
        <v>-7.5083127748578782E-2</v>
        <stp/>
        <stp>ContractData</stp>
        <stp>S.OKE</stp>
        <stp>PerCentNetLastTrade</stp>
        <stp/>
        <stp>T</stp>
        <tr r="E350" s="1"/>
      </tp>
      <tp>
        <v>-0.52083333333333337</v>
        <stp/>
        <stp>ContractData</stp>
        <stp>S.OXY</stp>
        <stp>PerCentNetLastTrade</stp>
        <stp/>
        <stp>T</stp>
        <tr r="E356" s="1"/>
      </tp>
      <tp>
        <v>1.6420484366799131</v>
        <stp/>
        <stp>ContractData</stp>
        <stp>S.NOC</stp>
        <stp>PerCentNetLastTrade</stp>
        <stp/>
        <stp>T</stp>
        <tr r="E336" s="1"/>
      </tp>
      <tp>
        <v>7.4396345442680012</v>
        <stp/>
        <stp>ContractData</stp>
        <stp>S.NOW</stp>
        <stp>PerCentNetLastTrade</stp>
        <stp/>
        <stp>T</stp>
        <tr r="E337" s="1"/>
      </tp>
      <tp>
        <v>1.7321297877531106</v>
        <stp/>
        <stp>ContractData</stp>
        <stp>S.NKE</stp>
        <stp>PerCentNetLastTrade</stp>
        <stp/>
        <stp>T</stp>
        <tr r="E335" s="1"/>
      </tp>
      <tp>
        <v>-1.1137097672346587E-2</v>
        <stp/>
        <stp>ContractData</stp>
        <stp>S.NEE</stp>
        <stp>PerCentNetLastTrade</stp>
        <stp/>
        <stp>T</stp>
        <tr r="E331" s="1"/>
      </tp>
      <tp>
        <v>-1.6152871621621621</v>
        <stp/>
        <stp>ContractData</stp>
        <stp>S.NEM</stp>
        <stp>PerCentNetLastTrade</stp>
        <stp/>
        <stp>T</stp>
        <tr r="E332" s="1"/>
      </tp>
      <tp>
        <v>4.2185078196334045</v>
        <stp/>
        <stp>ContractData</stp>
        <stp>S.NVR</stp>
        <stp>PerCentNetLastTrade</stp>
        <stp/>
        <stp>T</stp>
        <tr r="E344" s="1"/>
      </tp>
      <tp>
        <v>1.4789915966386555</v>
        <stp/>
        <stp>ContractData</stp>
        <stp>S.NWS</stp>
        <stp>PerCentNetLastTrade</stp>
        <stp/>
        <stp>T</stp>
        <tr r="E345" s="1"/>
      </tp>
      <tp>
        <v>2.6580966203607712</v>
        <stp/>
        <stp>ContractData</stp>
        <stp>S.NUE</stp>
        <stp>PerCentNetLastTrade</stp>
        <stp/>
        <stp>T</stp>
        <tr r="E342" s="1"/>
      </tp>
      <tp>
        <v>-1.3707252255402476</v>
        <stp/>
        <stp>ContractData</stp>
        <stp>S.NRG</stp>
        <stp>PerCentNetLastTrade</stp>
        <stp/>
        <stp>T</stp>
        <tr r="E338" s="1"/>
      </tp>
      <tp>
        <v>0.60536508391909338</v>
        <stp/>
        <stp>ContractData</stp>
        <stp>S.NSC</stp>
        <stp>PerCentNetLastTrade</stp>
        <stp/>
        <stp>T</stp>
        <tr r="E339" s="1"/>
      </tp>
      <tp>
        <v>8.9766606822262118E-2</v>
        <stp/>
        <stp>ContractData</stp>
        <stp>S.MOS</stp>
        <stp>PerCentNetLastTrade</stp>
        <stp/>
        <stp>T</stp>
        <tr r="E314" s="1"/>
      </tp>
      <tp>
        <v>2.3277927112476458</v>
        <stp/>
        <stp>ContractData</stp>
        <stp>S.MLM</stp>
        <stp>PerCentNetLastTrade</stp>
        <stp/>
        <stp>T</stp>
        <tr r="E310" s="1"/>
      </tp>
      <tp>
        <v>1.7866619494073943</v>
        <stp/>
        <stp>ContractData</stp>
        <stp>S.MMM</stp>
        <stp>PerCentNetLastTrade</stp>
        <stp/>
        <stp>T</stp>
        <tr r="E311" s="1"/>
      </tp>
      <tp>
        <v>-0.45825861725443318</v>
        <stp/>
        <stp>ContractData</stp>
        <stp>S.MKC</stp>
        <stp>PerCentNetLastTrade</stp>
        <stp/>
        <stp>T</stp>
        <tr r="E309" s="1"/>
      </tp>
      <tp>
        <v>1.2224938875305624</v>
        <stp/>
        <stp>ContractData</stp>
        <stp>S.MGM</stp>
        <stp>PerCentNetLastTrade</stp>
        <stp/>
        <stp>T</stp>
        <tr r="E308" s="1"/>
      </tp>
      <tp>
        <v>1.4632361907084501</v>
        <stp/>
        <stp>ContractData</stp>
        <stp>S.MDT</stp>
        <stp>PerCentNetLastTrade</stp>
        <stp/>
        <stp>T</stp>
        <tr r="E305" s="1"/>
      </tp>
      <tp>
        <v>2.4746055759671495</v>
        <stp/>
        <stp>ContractData</stp>
        <stp>S.MET</stp>
        <stp>PerCentNetLastTrade</stp>
        <stp/>
        <stp>T</stp>
        <tr r="E306" s="1"/>
      </tp>
      <tp>
        <v>0.74581430745814303</v>
        <stp/>
        <stp>ContractData</stp>
        <stp>S.MCD</stp>
        <stp>PerCentNetLastTrade</stp>
        <stp/>
        <stp>T</stp>
        <tr r="E300" s="1"/>
      </tp>
      <tp>
        <v>-0.15669998305946128</v>
        <stp/>
        <stp>ContractData</stp>
        <stp>S.MCO</stp>
        <stp>PerCentNetLastTrade</stp>
        <stp/>
        <stp>T</stp>
        <tr r="E303" s="1"/>
      </tp>
      <tp>
        <v>1.9903212895244333</v>
        <stp/>
        <stp>ContractData</stp>
        <stp>S.MCK</stp>
        <stp>PerCentNetLastTrade</stp>
        <stp/>
        <stp>T</stp>
        <tr r="E302" s="1"/>
      </tp>
      <tp>
        <v>0.8512241054613936</v>
        <stp/>
        <stp>ContractData</stp>
        <stp>S.MAA</stp>
        <stp>PerCentNetLastTrade</stp>
        <stp/>
        <stp>T</stp>
        <tr r="E297" s="1"/>
      </tp>
      <tp>
        <v>2.7327352045435838</v>
        <stp/>
        <stp>ContractData</stp>
        <stp>S.MAR</stp>
        <stp>PerCentNetLastTrade</stp>
        <stp/>
        <stp>T</stp>
        <tr r="E298" s="1"/>
      </tp>
      <tp>
        <v>2.495474528057926</v>
        <stp/>
        <stp>ContractData</stp>
        <stp>S.MAS</stp>
        <stp>PerCentNetLastTrade</stp>
        <stp/>
        <stp>T</stp>
        <tr r="E299" s="1"/>
      </tp>
      <tp>
        <v>-0.35213646977557872</v>
        <stp/>
        <stp>ContractData</stp>
        <stp>S.MTD</stp>
        <stp>PerCentNetLastTrade</stp>
        <stp/>
        <stp>T</stp>
        <tr r="E326" s="1"/>
      </tp>
      <tp>
        <v>1.4757897304549334</v>
        <stp/>
        <stp>ContractData</stp>
        <stp>S.MTB</stp>
        <stp>PerCentNetLastTrade</stp>
        <stp/>
        <stp>T</stp>
        <tr r="E325" s="1"/>
      </tp>
      <tp>
        <v>0.45217657878602086</v>
        <stp/>
        <stp>ContractData</stp>
        <stp>S.MRK</stp>
        <stp>PerCentNetLastTrade</stp>
        <stp/>
        <stp>T</stp>
        <tr r="E317" s="1"/>
      </tp>
      <tp>
        <v>2.6558891454965359</v>
        <stp/>
        <stp>ContractData</stp>
        <stp>S.MSI</stp>
        <stp>PerCentNetLastTrade</stp>
        <stp/>
        <stp>T</stp>
        <tr r="E324" s="1"/>
      </tp>
      <tp>
        <v>-0.97031415121529441</v>
        <stp/>
        <stp>ContractData</stp>
        <stp>S.MPC</stp>
        <stp>PerCentNetLastTrade</stp>
        <stp/>
        <stp>T</stp>
        <tr r="E315" s="1"/>
      </tp>
      <tp>
        <v>0.6987368986831497</v>
        <stp/>
        <stp>ContractData</stp>
        <stp>S.LNT</stp>
        <stp>PerCentNetLastTrade</stp>
        <stp/>
        <stp>T</stp>
        <tr r="E288" s="1"/>
      </tp>
      <tp>
        <v>2.8328050713153723</v>
        <stp/>
        <stp>ContractData</stp>
        <stp>S.LOW</stp>
        <stp>PerCentNetLastTrade</stp>
        <stp/>
        <stp>T</stp>
        <tr r="E289" s="1"/>
      </tp>
      <tp>
        <v>0.8567549562768263</v>
        <stp/>
        <stp>ContractData</stp>
        <stp>S.LLY</stp>
        <stp>PerCentNetLastTrade</stp>
        <stp/>
        <stp>T</stp>
        <tr r="E286" s="1"/>
      </tp>
      <tp>
        <v>2.4639898696776235</v>
        <stp/>
        <stp>ContractData</stp>
        <stp>S.LMT</stp>
        <stp>PerCentNetLastTrade</stp>
        <stp/>
        <stp>T</stp>
        <tr r="E287" s="1"/>
      </tp>
      <tp>
        <v>0.18019821803984382</v>
        <stp/>
        <stp>ContractData</stp>
        <stp>S.LHX</stp>
        <stp>PerCentNetLastTrade</stp>
        <stp/>
        <stp>T</stp>
        <tr r="E282" s="1"/>
      </tp>
      <tp>
        <v>1.1771211881813872</v>
        <stp/>
        <stp>ContractData</stp>
        <stp>S.LIN</stp>
        <stp>PerCentNetLastTrade</stp>
        <stp/>
        <stp>T</stp>
        <tr r="E284" s="1"/>
      </tp>
      <tp>
        <v>0.602353641079031</v>
        <stp/>
        <stp>ContractData</stp>
        <stp>S.LII</stp>
        <stp>PerCentNetLastTrade</stp>
        <stp/>
        <stp>T</stp>
        <tr r="E283" s="1"/>
      </tp>
      <tp>
        <v>3.0561305247777915</v>
        <stp/>
        <stp>ContractData</stp>
        <stp>S.LEN</stp>
        <stp>PerCentNetLastTrade</stp>
        <stp/>
        <stp>T</stp>
        <tr r="E280" s="1"/>
      </tp>
      <tp>
        <v>-2.268308489954634</v>
        <stp/>
        <stp>ContractData</stp>
        <stp>S.LYB</stp>
        <stp>PerCentNetLastTrade</stp>
        <stp/>
        <stp>T</stp>
        <tr r="E294" s="1"/>
      </tp>
      <tp>
        <v>0.67022605929796664</v>
        <stp/>
        <stp>ContractData</stp>
        <stp>S.LYV</stp>
        <stp>PerCentNetLastTrade</stp>
        <stp/>
        <stp>T</stp>
        <tr r="E295" s="1"/>
      </tp>
      <tp>
        <v>0.10862480990658266</v>
        <stp/>
        <stp>ContractData</stp>
        <stp>S.LVS</stp>
        <stp>PerCentNetLastTrade</stp>
        <stp/>
        <stp>T</stp>
        <tr r="E293" s="1"/>
      </tp>
      <tp>
        <v>0.82755535674345782</v>
        <stp/>
        <stp>ContractData</stp>
        <stp>S.LUV</stp>
        <stp>PerCentNetLastTrade</stp>
        <stp/>
        <stp>T</stp>
        <tr r="E292" s="1"/>
      </tp>
      <tp>
        <v>2.2271922467617182</v>
        <stp/>
        <stp>ContractData</stp>
        <stp>S.KMB</stp>
        <stp>PerCentNetLastTrade</stp>
        <stp/>
        <stp>T</stp>
        <tr r="E273" s="1"/>
      </tp>
      <tp>
        <v>0.27464144034177601</v>
        <stp/>
        <stp>ContractData</stp>
        <stp>S.KMI</stp>
        <stp>PerCentNetLastTrade</stp>
        <stp/>
        <stp>T</stp>
        <tr r="E274" s="1"/>
      </tp>
      <tp>
        <v>3.5323538605814315</v>
        <stp/>
        <stp>ContractData</stp>
        <stp>S.KKR</stp>
        <stp>PerCentNetLastTrade</stp>
        <stp/>
        <stp>T</stp>
        <tr r="E271" s="1"/>
      </tp>
      <tp>
        <v>1.222397476340694</v>
        <stp/>
        <stp>ContractData</stp>
        <stp>S.KHC</stp>
        <stp>PerCentNetLastTrade</stp>
        <stp/>
        <stp>T</stp>
        <tr r="E269" s="1"/>
      </tp>
      <tp>
        <v>1.3986013986013985</v>
        <stp/>
        <stp>ContractData</stp>
        <stp>S.KIM</stp>
        <stp>PerCentNetLastTrade</stp>
        <stp/>
        <stp>T</stp>
        <tr r="E270" s="1"/>
      </tp>
      <tp>
        <v>3.3704078193461412E-2</v>
        <stp/>
        <stp>ContractData</stp>
        <stp>S.KDP</stp>
        <stp>PerCentNetLastTrade</stp>
        <stp/>
        <stp>T</stp>
        <tr r="E266" s="1"/>
      </tp>
      <tp>
        <v>-0.30809859154929575</v>
        <stp/>
        <stp>ContractData</stp>
        <stp>S.KEY</stp>
        <stp>PerCentNetLastTrade</stp>
        <stp/>
        <stp>T</stp>
        <tr r="E267" s="1"/>
      </tp>
      <tp>
        <v>1.5929340070197091</v>
        <stp/>
        <stp>ContractData</stp>
        <stp>S.JNJ</stp>
        <stp>PerCentNetLastTrade</stp>
        <stp/>
        <stp>T</stp>
        <tr r="E264" s="1"/>
      </tp>
      <tp>
        <v>-2.9344180847099741</v>
        <stp/>
        <stp>ContractData</stp>
        <stp>S.JBL</stp>
        <stp>PerCentNetLastTrade</stp>
        <stp/>
        <stp>T</stp>
        <tr r="E261" s="1"/>
      </tp>
      <tp>
        <v>5.5830832577290809E-2</v>
        <stp/>
        <stp>ContractData</stp>
        <stp>S.JCI</stp>
        <stp>PerCentNetLastTrade</stp>
        <stp/>
        <stp>T</stp>
        <tr r="E262" s="1"/>
      </tp>
      <tp>
        <v>0.94598456701914835</v>
        <stp/>
        <stp>ContractData</stp>
        <stp>S.JPM</stp>
        <stp>PerCentNetLastTrade</stp>
        <stp/>
        <stp>T</stp>
        <tr r="E265" s="1"/>
      </tp>
      <tp>
        <v>2.9415751660566625</v>
        <stp/>
        <stp>ContractData</stp>
        <stp>S.IFF</stp>
        <stp>PerCentNetLastTrade</stp>
        <stp/>
        <stp>T</stp>
        <tr r="E246" s="1"/>
      </tp>
      <tp>
        <v>0.4725047250472505</v>
        <stp/>
        <stp>ContractData</stp>
        <stp>S.IEX</stp>
        <stp>PerCentNetLastTrade</stp>
        <stp/>
        <stp>T</stp>
        <tr r="E245" s="1"/>
      </tp>
      <tp>
        <v>3.6486813452697797</v>
        <stp/>
        <stp>ContractData</stp>
        <stp>S.IBM</stp>
        <stp>PerCentNetLastTrade</stp>
        <stp/>
        <stp>T</stp>
        <tr r="E242" s="1"/>
      </tp>
      <tp>
        <v>1.8015501710774386</v>
        <stp/>
        <stp>ContractData</stp>
        <stp>S.ICE</stp>
        <stp>PerCentNetLastTrade</stp>
        <stp/>
        <stp>T</stp>
        <tr r="E243" s="1"/>
      </tp>
      <tp>
        <v>0.43624161073825501</v>
        <stp/>
        <stp>ContractData</stp>
        <stp>S.IVZ</stp>
        <stp>PerCentNetLastTrade</stp>
        <stp/>
        <stp>T</stp>
        <tr r="E258" s="1"/>
      </tp>
      <tp>
        <v>2.2064930843956518</v>
        <stp/>
        <stp>ContractData</stp>
        <stp>S.ITW</stp>
        <stp>PerCentNetLastTrade</stp>
        <stp/>
        <stp>T</stp>
        <tr r="E257" s="1"/>
      </tp>
      <tp>
        <v>3.0188679245283021</v>
        <stp/>
        <stp>ContractData</stp>
        <stp>S.IRM</stp>
        <stp>PerCentNetLastTrade</stp>
        <stp/>
        <stp>T</stp>
        <tr r="E254" s="1"/>
      </tp>
      <tp>
        <v>0.352112676056338</v>
        <stp/>
        <stp>ContractData</stp>
        <stp>S.IQV</stp>
        <stp>PerCentNetLastTrade</stp>
        <stp/>
        <stp>T</stp>
        <tr r="E252" s="1"/>
      </tp>
      <tp>
        <v>-1.2669021805335607</v>
        <stp/>
        <stp>ContractData</stp>
        <stp>S.HON</stp>
        <stp>PerCentNetLastTrade</stp>
        <stp/>
        <stp>T</stp>
        <tr r="E229" s="1"/>
      </tp>
      <tp>
        <v>1.4960334811668436</v>
        <stp/>
        <stp>ContractData</stp>
        <stp>S.HLT</stp>
        <stp>PerCentNetLastTrade</stp>
        <stp/>
        <stp>T</stp>
        <tr r="E228" s="1"/>
      </tp>
      <tp>
        <v>-1.1605007736671824</v>
        <stp/>
        <stp>ContractData</stp>
        <stp>S.HIG</stp>
        <stp>PerCentNetLastTrade</stp>
        <stp/>
        <stp>T</stp>
        <tr r="E226" s="1"/>
      </tp>
      <tp>
        <v>0.17416141279738062</v>
        <stp/>
        <stp>ContractData</stp>
        <stp>S.HII</stp>
        <stp>PerCentNetLastTrade</stp>
        <stp/>
        <stp>T</stp>
        <tr r="E227" s="1"/>
      </tp>
      <tp>
        <v>1.5112881806108898</v>
        <stp/>
        <stp>ContractData</stp>
        <stp>S.HCA</stp>
        <stp>PerCentNetLastTrade</stp>
        <stp/>
        <stp>T</stp>
        <tr r="E224" s="1"/>
      </tp>
      <tp>
        <v>1.9871598899419138</v>
        <stp/>
        <stp>ContractData</stp>
        <stp>S.HAL</stp>
        <stp>PerCentNetLastTrade</stp>
        <stp/>
        <stp>T</stp>
        <tr r="E221" s="1"/>
      </tp>
      <tp>
        <v>1.6485403548941042</v>
        <stp/>
        <stp>ContractData</stp>
        <stp>S.HAS</stp>
        <stp>PerCentNetLastTrade</stp>
        <stp/>
        <stp>T</stp>
        <tr r="E222" s="1"/>
      </tp>
      <tp>
        <v>0.75586053154063182</v>
        <stp/>
        <stp>ContractData</stp>
        <stp>S.HWM</stp>
        <stp>PerCentNetLastTrade</stp>
        <stp/>
        <stp>T</stp>
        <tr r="E240" s="1"/>
      </tp>
      <tp>
        <v>-1.3130544993662865</v>
        <stp/>
        <stp>ContractData</stp>
        <stp>S.HUM</stp>
        <stp>PerCentNetLastTrade</stp>
        <stp/>
        <stp>T</stp>
        <tr r="E239" s="1"/>
      </tp>
      <tp>
        <v>1.1590727418065547</v>
        <stp/>
        <stp>ContractData</stp>
        <stp>S.HRL</stp>
        <stp>PerCentNetLastTrade</stp>
        <stp/>
        <stp>T</stp>
        <tr r="E234" s="1"/>
      </tp>
      <tp>
        <v>2.2537562604340566</v>
        <stp/>
        <stp>ContractData</stp>
        <stp>S.HST</stp>
        <stp>PerCentNetLastTrade</stp>
        <stp/>
        <stp>T</stp>
        <tr r="E236" s="1"/>
      </tp>
      <tp>
        <v>1.2547926106657372</v>
        <stp/>
        <stp>ContractData</stp>
        <stp>S.HSY</stp>
        <stp>PerCentNetLastTrade</stp>
        <stp/>
        <stp>T</stp>
        <tr r="E237" s="1"/>
      </tp>
      <tp>
        <v>0.10495382031905962</v>
        <stp/>
        <stp>ContractData</stp>
        <stp>S.HPE</stp>
        <stp>PerCentNetLastTrade</stp>
        <stp/>
        <stp>T</stp>
        <tr r="E232" s="1"/>
      </tp>
      <tp>
        <v>5.0591595267237865</v>
        <stp/>
        <stp>ContractData</stp>
        <stp>S.HPQ</stp>
        <stp>PerCentNetLastTrade</stp>
        <stp/>
        <stp>T</stp>
        <tr r="E233" s="1"/>
      </tp>
      <tp>
        <v>-6.0297321542996283</v>
        <stp/>
        <stp>ContractData</stp>
        <stp>S.GLW</stp>
        <stp>PerCentNetLastTrade</stp>
        <stp/>
        <stp>T</stp>
        <tr r="E211" s="1"/>
      </tp>
      <tp>
        <v>1.350210970464135</v>
        <stp/>
        <stp>ContractData</stp>
        <stp>S.GIS</stp>
        <stp>PerCentNetLastTrade</stp>
        <stp/>
        <stp>T</stp>
        <tr r="E209" s="1"/>
      </tp>
      <tp>
        <v>3.0714000797766254</v>
        <stp/>
        <stp>ContractData</stp>
        <stp>S.GEN</stp>
        <stp>PerCentNetLastTrade</stp>
        <stp/>
        <stp>T</stp>
        <tr r="E206" s="1"/>
      </tp>
      <tp>
        <v>-1.5942745759753294</v>
        <stp/>
        <stp>ContractData</stp>
        <stp>S.GEV</stp>
        <stp>PerCentNetLastTrade</stp>
        <stp/>
        <stp>T</stp>
        <tr r="E207" s="1"/>
      </tp>
      <tp>
        <v>1.1071621839030026</v>
        <stp/>
        <stp>ContractData</stp>
        <stp>S.GWW</stp>
        <stp>PerCentNetLastTrade</stp>
        <stp/>
        <stp>T</stp>
        <tr r="E220" s="1"/>
      </tp>
      <tp>
        <v>3.4652228238234071</v>
        <stp/>
        <stp>ContractData</stp>
        <stp>S.GPC</stp>
        <stp>PerCentNetLastTrade</stp>
        <stp/>
        <stp>T</stp>
        <tr r="E216" s="1"/>
      </tp>
      <tp>
        <v>3.9301310043668121</v>
        <stp/>
        <stp>ContractData</stp>
        <stp>S.GPN</stp>
        <stp>PerCentNetLastTrade</stp>
        <stp/>
        <stp>T</stp>
        <tr r="E217" s="1"/>
      </tp>
      <tp>
        <v>0.46766978446522978</v>
        <stp/>
        <stp>ContractData</stp>
        <stp>S.FOX</stp>
        <stp>PerCentNetLastTrade</stp>
        <stp/>
        <stp>T</stp>
        <tr r="E196" s="1"/>
      </tp>
      <tp>
        <v>3.6713286713286712</v>
        <stp/>
        <stp>ContractData</stp>
        <stp>S.FIS</stp>
        <stp>PerCentNetLastTrade</stp>
        <stp/>
        <stp>T</stp>
        <tr r="E191" s="1"/>
      </tp>
      <tp>
        <v>-5.3272533653714875</v>
        <stp/>
        <stp>ContractData</stp>
        <stp>S.FIX</stp>
        <stp>PerCentNetLastTrade</stp>
        <stp/>
        <stp>T</stp>
        <tr r="E194" s="1"/>
      </tp>
      <tp>
        <v>4.2629939334317104</v>
        <stp/>
        <stp>ContractData</stp>
        <stp>S.FDS</stp>
        <stp>PerCentNetLastTrade</stp>
        <stp/>
        <stp>T</stp>
        <tr r="E185" s="1"/>
      </tp>
      <tp>
        <v>-0.20911222355997719</v>
        <stp/>
        <stp>ContractData</stp>
        <stp>S.FDX</stp>
        <stp>PerCentNetLastTrade</stp>
        <stp/>
        <stp>T</stp>
        <tr r="E186" s="1"/>
      </tp>
      <tp>
        <v>-1.4173228346456692</v>
        <stp/>
        <stp>ContractData</stp>
        <stp>S.FCX</stp>
        <stp>PerCentNetLastTrade</stp>
        <stp/>
        <stp>T</stp>
        <tr r="E184" s="1"/>
      </tp>
      <tp>
        <v>2.7878587924777301</v>
        <stp/>
        <stp>ContractData</stp>
        <stp>S.FTV</stp>
        <stp>PerCentNetLastTrade</stp>
        <stp/>
        <stp>T</stp>
        <tr r="E201" s="1"/>
      </tp>
      <tp>
        <v>1.0013618521188816</v>
        <stp/>
        <stp>ContractData</stp>
        <stp>S.FRT</stp>
        <stp>PerCentNetLastTrade</stp>
        <stp/>
        <stp>T</stp>
        <tr r="E198" s="1"/>
      </tp>
      <tp>
        <v>0.61859921644099247</v>
        <stp/>
        <stp>ContractData</stp>
        <stp>S.EOG</stp>
        <stp>PerCentNetLastTrade</stp>
        <stp/>
        <stp>T</stp>
        <tr r="E165" s="1"/>
      </tp>
      <tp>
        <v>-0.42972766338878488</v>
        <stp/>
        <stp>ContractData</stp>
        <stp>S.ELV</stp>
        <stp>PerCentNetLastTrade</stp>
        <stp/>
        <stp>T</stp>
        <tr r="E162" s="1"/>
      </tp>
      <tp>
        <v>-3.1492581949627474</v>
        <stp/>
        <stp>ContractData</stp>
        <stp>S.EME</stp>
        <stp>PerCentNetLastTrade</stp>
        <stp/>
        <stp>T</stp>
        <tr r="E163" s="1"/>
      </tp>
      <tp>
        <v>2.09799861973775</v>
        <stp/>
        <stp>ContractData</stp>
        <stp>S.EMR</stp>
        <stp>PerCentNetLastTrade</stp>
        <stp/>
        <stp>T</stp>
        <tr r="E164" s="1"/>
      </tp>
      <tp>
        <v>0.13812154696132597</v>
        <stp/>
        <stp>ContractData</stp>
        <stp>S.EIX</stp>
        <stp>PerCentNetLastTrade</stp>
        <stp/>
        <stp>T</stp>
        <tr r="E160" s="1"/>
      </tp>
      <tp>
        <v>3.4908829174664109</v>
        <stp/>
        <stp>ContractData</stp>
        <stp>S.EFX</stp>
        <stp>PerCentNetLastTrade</stp>
        <stp/>
        <stp>T</stp>
        <tr r="E158" s="1"/>
      </tp>
      <tp>
        <v>2.1319449722581134</v>
        <stp/>
        <stp>ContractData</stp>
        <stp>S.ECL</stp>
        <stp>PerCentNetLastTrade</stp>
        <stp/>
        <stp>T</stp>
        <tr r="E156" s="1"/>
      </tp>
      <tp>
        <v>-0.22893273738144554</v>
        <stp/>
        <stp>ContractData</stp>
        <stp>S.EXE</stp>
        <stp>PerCentNetLastTrade</stp>
        <stp/>
        <stp>T</stp>
        <tr r="E177" s="1"/>
      </tp>
      <tp>
        <v>0.52876480541455162</v>
        <stp/>
        <stp>ContractData</stp>
        <stp>S.EXC</stp>
        <stp>PerCentNetLastTrade</stp>
        <stp/>
        <stp>T</stp>
        <tr r="E176" s="1"/>
      </tp>
      <tp>
        <v>1.5747490028881859</v>
        <stp/>
        <stp>ContractData</stp>
        <stp>S.EXR</stp>
        <stp>PerCentNetLastTrade</stp>
        <stp/>
        <stp>T</stp>
        <tr r="E180" s="1"/>
      </tp>
      <tp>
        <v>-2.664225664249753</v>
        <stp/>
        <stp>ContractData</stp>
        <stp>S.ETN</stp>
        <stp>PerCentNetLastTrade</stp>
        <stp/>
        <stp>T</stp>
        <tr r="E172" s="1"/>
      </tp>
      <tp>
        <v>0.12953367875647667</v>
        <stp/>
        <stp>ContractData</stp>
        <stp>S.ETR</stp>
        <stp>PerCentNetLastTrade</stp>
        <stp/>
        <stp>T</stp>
        <tr r="E173" s="1"/>
      </tp>
      <tp>
        <v>8.8676671214188263E-2</v>
        <stp/>
        <stp>ContractData</stp>
        <stp>S.ESS</stp>
        <stp>PerCentNetLastTrade</stp>
        <stp/>
        <stp>T</stp>
        <tr r="E171" s="1"/>
      </tp>
      <tp>
        <v>-0.67428357370294068</v>
        <stp/>
        <stp>ContractData</stp>
        <stp>S.EQT</stp>
        <stp>PerCentNetLastTrade</stp>
        <stp/>
        <stp>T</stp>
        <tr r="E168" s="1"/>
      </tp>
      <tp>
        <v>-0.61511423550087874</v>
        <stp/>
        <stp>ContractData</stp>
        <stp>S.EQR</stp>
        <stp>PerCentNetLastTrade</stp>
        <stp/>
        <stp>T</stp>
        <tr r="E167" s="1"/>
      </tp>
      <tp>
        <v>1494228.438301</v>
        <stp/>
        <stp>ContractData</stp>
        <stp>S.WYNN</stp>
        <stp>T_CVol</stp>
        <stp/>
        <stp>T</stp>
        <tr r="M496" s="1"/>
      </tp>
      <tp>
        <v>0.86050724637681164</v>
        <stp/>
        <stp>ContractData</stp>
        <stp>S.DOC</stp>
        <stp>PerCentNetLastTrade</stp>
        <stp/>
        <stp>T</stp>
        <tr r="E143" s="1"/>
      </tp>
      <tp>
        <v>2.2244691607684528</v>
        <stp/>
        <stp>ContractData</stp>
        <stp>S.DOV</stp>
        <stp>PerCentNetLastTrade</stp>
        <stp/>
        <stp>T</stp>
        <tr r="E144" s="1"/>
      </tp>
      <tp>
        <v>-3.4304207119741101</v>
        <stp/>
        <stp>ContractData</stp>
        <stp>S.DOW</stp>
        <stp>PerCentNetLastTrade</stp>
        <stp/>
        <stp>T</stp>
        <tr r="E145" s="1"/>
      </tp>
      <tp>
        <v>11.007025761124122</v>
        <stp/>
        <stp>ContractData</stp>
        <stp>S.DLR</stp>
        <stp>PerCentNetLastTrade</stp>
        <stp/>
        <stp>T</stp>
        <tr r="E141" s="1"/>
      </tp>
      <tp>
        <v>3.2648466084998593</v>
        <stp/>
        <stp>ContractData</stp>
        <stp>S.DHI</stp>
        <stp>PerCentNetLastTrade</stp>
        <stp/>
        <stp>T</stp>
        <tr r="E138" s="1"/>
      </tp>
      <tp>
        <v>-0.51948051948051943</v>
        <stp/>
        <stp>ContractData</stp>
        <stp>S.DHR</stp>
        <stp>PerCentNetLastTrade</stp>
        <stp/>
        <stp>T</stp>
        <tr r="E139" s="1"/>
      </tp>
      <tp>
        <v>2.176020682968868</v>
        <stp/>
        <stp>ContractData</stp>
        <stp>S.DIS</stp>
        <stp>PerCentNetLastTrade</stp>
        <stp/>
        <stp>T</stp>
        <tr r="E140" s="1"/>
      </tp>
      <tp>
        <v>-1.7551557700745943E-2</v>
        <stp/>
        <stp>ContractData</stp>
        <stp>S.DGX</stp>
        <stp>PerCentNetLastTrade</stp>
        <stp/>
        <stp>T</stp>
        <tr r="E137" s="1"/>
      </tp>
      <tp>
        <v>3.7696718311577406</v>
        <stp/>
        <stp>ContractData</stp>
        <stp>S.DAL</stp>
        <stp>PerCentNetLastTrade</stp>
        <stp/>
        <stp>T</stp>
        <tr r="E129" s="1"/>
      </tp>
      <tp>
        <v>0.49942374183634269</v>
        <stp/>
        <stp>ContractData</stp>
        <stp>S.DVA</stp>
        <stp>PerCentNetLastTrade</stp>
        <stp/>
        <stp>T</stp>
        <tr r="E150" s="1"/>
      </tp>
      <tp>
        <v>-0.55199823360565248</v>
        <stp/>
        <stp>ContractData</stp>
        <stp>S.DVN</stp>
        <stp>PerCentNetLastTrade</stp>
        <stp/>
        <stp>T</stp>
        <tr r="E151" s="1"/>
      </tp>
      <tp>
        <v>0.8978599878485114</v>
        <stp/>
        <stp>ContractData</stp>
        <stp>S.DTE</stp>
        <stp>PerCentNetLastTrade</stp>
        <stp/>
        <stp>T</stp>
        <tr r="E148" s="1"/>
      </tp>
      <tp>
        <v>0.97477951415751196</v>
        <stp/>
        <stp>ContractData</stp>
        <stp>S.DUK</stp>
        <stp>PerCentNetLastTrade</stp>
        <stp/>
        <stp>T</stp>
        <tr r="E149" s="1"/>
      </tp>
      <tp>
        <v>1.1281681434164434</v>
        <stp/>
        <stp>ContractData</stp>
        <stp>S.DRI</stp>
        <stp>PerCentNetLastTrade</stp>
        <stp/>
        <stp>T</stp>
        <tr r="E147" s="1"/>
      </tp>
      <tp>
        <v>3.0069605568445477</v>
        <stp/>
        <stp>ContractData</stp>
        <stp>S.DPZ</stp>
        <stp>PerCentNetLastTrade</stp>
        <stp/>
        <stp>T</stp>
        <tr r="E146" s="1"/>
      </tp>
      <tp>
        <v>2091413.0819039999</v>
        <stp/>
        <stp>ContractData</stp>
        <stp>S.VRSN</stp>
        <stp>T_CVol</stp>
        <stp/>
        <stp>T</stp>
        <tr r="F32" s="2"/>
        <tr r="M473" s="1"/>
      </tp>
      <tp>
        <v>-0.51772827110134922</v>
        <stp/>
        <stp>ContractData</stp>
        <stp>S.CNC</stp>
        <stp>PerCentNetLastTrade</stp>
        <stp/>
        <stp>T</stp>
        <tr r="E103" s="1"/>
      </tp>
      <tp>
        <v>0.7460999321727334</v>
        <stp/>
        <stp>ContractData</stp>
        <stp>S.CNP</stp>
        <stp>PerCentNetLastTrade</stp>
        <stp/>
        <stp>T</stp>
        <tr r="E104" s="1"/>
      </tp>
      <tp>
        <v>1.4402880576115222</v>
        <stp/>
        <stp>ContractData</stp>
        <stp>S.COF</stp>
        <stp>PerCentNetLastTrade</stp>
        <stp/>
        <stp>T</stp>
        <tr r="E105" s="1"/>
      </tp>
      <tp>
        <v>0.11391143386017372</v>
        <stp/>
        <stp>ContractData</stp>
        <stp>S.COO</stp>
        <stp>PerCentNetLastTrade</stp>
        <stp/>
        <stp>T</stp>
        <tr r="E108" s="1"/>
      </tp>
      <tp>
        <v>4.9916805324459232E-2</v>
        <stp/>
        <stp>ContractData</stp>
        <stp>S.COP</stp>
        <stp>PerCentNetLastTrade</stp>
        <stp/>
        <stp>T</stp>
        <tr r="E109" s="1"/>
      </tp>
      <tp>
        <v>1.5832950894905919</v>
        <stp/>
        <stp>ContractData</stp>
        <stp>S.COR</stp>
        <stp>PerCentNetLastTrade</stp>
        <stp/>
        <stp>T</stp>
        <tr r="E110" s="1"/>
      </tp>
      <tp>
        <v>1.8656716417910448</v>
        <stp/>
        <stp>ContractData</stp>
        <stp>S.CLX</stp>
        <stp>PerCentNetLastTrade</stp>
        <stp/>
        <stp>T</stp>
        <tr r="E97" s="1"/>
      </tp>
      <tp>
        <v>0.38927335640138411</v>
        <stp/>
        <stp>ContractData</stp>
        <stp>S.CME</stp>
        <stp>PerCentNetLastTrade</stp>
        <stp/>
        <stp>T</stp>
        <tr r="E99" s="1"/>
      </tp>
      <tp>
        <v>-0.6872852233676976</v>
        <stp/>
        <stp>ContractData</stp>
        <stp>S.CMG</stp>
        <stp>PerCentNetLastTrade</stp>
        <stp/>
        <stp>T</stp>
        <tr r="E100" s="1"/>
      </tp>
      <tp>
        <v>-5.7140279385892369E-2</v>
        <stp/>
        <stp>ContractData</stp>
        <stp>S.CMI</stp>
        <stp>PerCentNetLastTrade</stp>
        <stp/>
        <stp>T</stp>
        <tr r="E101" s="1"/>
      </tp>
      <tp>
        <v>0.74173971679028994</v>
        <stp/>
        <stp>ContractData</stp>
        <stp>S.CMS</stp>
        <stp>PerCentNetLastTrade</stp>
        <stp/>
        <stp>T</stp>
        <tr r="E102" s="1"/>
      </tp>
      <tp>
        <v>1.5074332051148769</v>
        <stp/>
        <stp>ContractData</stp>
        <stp>S.CHD</stp>
        <stp>PerCentNetLastTrade</stp>
        <stp/>
        <stp>T</stp>
        <tr r="E90" s="1"/>
      </tp>
      <tp>
        <v>0.11142061281337047</v>
        <stp/>
        <stp>ContractData</stp>
        <stp>S.CFG</stp>
        <stp>PerCentNetLastTrade</stp>
        <stp/>
        <stp>T</stp>
        <tr r="E89" s="1"/>
      </tp>
      <tp>
        <v>2.7961284375480107</v>
        <stp/>
        <stp>ContractData</stp>
        <stp>S.CDW</stp>
        <stp>PerCentNetLastTrade</stp>
        <stp/>
        <stp>T</stp>
        <tr r="E86" s="1"/>
      </tp>
      <tp>
        <v>-0.45355587808417996</v>
        <stp/>
        <stp>ContractData</stp>
        <stp>S.CEG</stp>
        <stp>PerCentNetLastTrade</stp>
        <stp/>
        <stp>T</stp>
        <tr r="E87" s="1"/>
      </tp>
      <tp>
        <v>4.194697269489513</v>
        <stp/>
        <stp>ContractData</stp>
        <stp>S.CCL</stp>
        <stp>PerCentNetLastTrade</stp>
        <stp/>
        <stp>T</stp>
        <tr r="E84" s="1"/>
      </tp>
      <tp>
        <v>0.4425372133565777</v>
        <stp/>
        <stp>ContractData</stp>
        <stp>S.CCI</stp>
        <stp>PerCentNetLastTrade</stp>
        <stp/>
        <stp>T</stp>
        <tr r="E83" s="1"/>
      </tp>
      <tp>
        <v>0.90715992565713777</v>
        <stp/>
        <stp>ContractData</stp>
        <stp>S.CAH</stp>
        <stp>PerCentNetLastTrade</stp>
        <stp/>
        <stp>T</stp>
        <tr r="E76" s="1"/>
      </tp>
      <tp>
        <v>-0.6494958302591276</v>
        <stp/>
        <stp>ContractData</stp>
        <stp>S.CAT</stp>
        <stp>PerCentNetLastTrade</stp>
        <stp/>
        <stp>T</stp>
        <tr r="E79" s="1"/>
      </tp>
      <tp>
        <v>0.79521002900177751</v>
        <stp/>
        <stp>ContractData</stp>
        <stp>S.CVS</stp>
        <stp>PerCentNetLastTrade</stp>
        <stp/>
        <stp>T</stp>
        <tr r="E126" s="1"/>
      </tp>
      <tp>
        <v>0.19030963892603642</v>
        <stp/>
        <stp>ContractData</stp>
        <stp>S.CVX</stp>
        <stp>PerCentNetLastTrade</stp>
        <stp/>
        <stp>T</stp>
        <tr r="E127" s="1"/>
      </tp>
      <tp>
        <v>-1.1819093724104845</v>
        <stp/>
        <stp>ContractData</stp>
        <stp>S.CRL</stp>
        <stp>PerCentNetLastTrade</stp>
        <stp/>
        <stp>T</stp>
        <tr r="E116" s="1"/>
      </tp>
      <tp>
        <v>4.2885362900656343</v>
        <stp/>
        <stp>ContractData</stp>
        <stp>S.CRM</stp>
        <stp>PerCentNetLastTrade</stp>
        <stp/>
        <stp>T</stp>
        <tr r="E117" s="1"/>
      </tp>
      <tp>
        <v>1.8873699245052029</v>
        <stp/>
        <stp>ContractData</stp>
        <stp>S.CRH</stp>
        <stp>PerCentNetLastTrade</stp>
        <stp/>
        <stp>T</stp>
        <tr r="E115" s="1"/>
      </tp>
      <tp>
        <v>0.79530391971217573</v>
        <stp/>
        <stp>ContractData</stp>
        <stp>S.CSX</stp>
        <stp>PerCentNetLastTrade</stp>
        <stp/>
        <stp>T</stp>
        <tr r="E121" s="1"/>
      </tp>
      <tp>
        <v>0.78872740163062749</v>
        <stp/>
        <stp>ContractData</stp>
        <stp>S.CPT</stp>
        <stp>PerCentNetLastTrade</stp>
        <stp/>
        <stp>T</stp>
        <tr r="E114" s="1"/>
      </tp>
      <tp>
        <v>-0.74948472924864151</v>
        <stp/>
        <stp>ContractData</stp>
        <stp>S.BNY</stp>
        <stp>PerCentNetLastTrade</stp>
        <stp/>
        <stp>T</stp>
        <tr r="E68" s="1"/>
      </tp>
      <tp>
        <v>1.7846812449381002</v>
        <stp/>
        <stp>ContractData</stp>
        <stp>S.BLK</stp>
        <stp>PerCentNetLastTrade</stp>
        <stp/>
        <stp>T</stp>
        <tr r="E66" s="1"/>
      </tp>
      <tp>
        <v>0.94293610794992688</v>
        <stp/>
        <stp>ContractData</stp>
        <stp>S.BMY</stp>
        <stp>PerCentNetLastTrade</stp>
        <stp/>
        <stp>T</stp>
        <tr r="E67" s="1"/>
      </tp>
      <tp>
        <v>2.0681048315207704</v>
        <stp/>
        <stp>ContractData</stp>
        <stp>S.BKR</stp>
        <stp>PerCentNetLastTrade</stp>
        <stp/>
        <stp>T</stp>
        <tr r="E64" s="1"/>
      </tp>
      <tp>
        <v>1.4785992217898833</v>
        <stp/>
        <stp>ContractData</stp>
        <stp>S.BFB</stp>
        <stp>PerCentNetLastTrade</stp>
        <stp/>
        <stp>T</stp>
        <tr r="E60" s="1"/>
      </tp>
      <tp>
        <v>2.2161208080015689</v>
        <stp/>
        <stp>ContractData</stp>
        <stp>S.BDX</stp>
        <stp>PerCentNetLastTrade</stp>
        <stp/>
        <stp>T</stp>
        <tr r="E58" s="1"/>
      </tp>
      <tp>
        <v>0.61938680706100957</v>
        <stp/>
        <stp>ContractData</stp>
        <stp>S.BEN</stp>
        <stp>PerCentNetLastTrade</stp>
        <stp/>
        <stp>T</stp>
        <tr r="E59" s="1"/>
      </tp>
      <tp>
        <v>1.1844131232974062</v>
        <stp/>
        <stp>ContractData</stp>
        <stp>S.BBY</stp>
        <stp>PerCentNetLastTrade</stp>
        <stp/>
        <stp>T</stp>
        <tr r="E57" s="1"/>
      </tp>
      <tp>
        <v>1.2565274151436032</v>
        <stp/>
        <stp>ContractData</stp>
        <stp>S.BAC</stp>
        <stp>PerCentNetLastTrade</stp>
        <stp/>
        <stp>T</stp>
        <tr r="E54" s="1"/>
      </tp>
      <tp>
        <v>3.3687125057683431</v>
        <stp/>
        <stp>ContractData</stp>
        <stp>S.BAX</stp>
        <stp>PerCentNetLastTrade</stp>
        <stp/>
        <stp>T</stp>
        <tr r="E56" s="1"/>
      </tp>
      <tp>
        <v>1.8720518867924529</v>
        <stp/>
        <stp>ContractData</stp>
        <stp>S.BXP</stp>
        <stp>PerCentNetLastTrade</stp>
        <stp/>
        <stp>T</stp>
        <tr r="E74" s="1"/>
      </tp>
      <tp>
        <v>2.9205962884088836</v>
        <stp/>
        <stp>ContractData</stp>
        <stp>S.BRO</stp>
        <stp>PerCentNetLastTrade</stp>
        <stp/>
        <stp>T</stp>
        <tr r="E71" s="1"/>
      </tp>
      <tp>
        <v>1.5374024782010096</v>
        <stp/>
        <stp>ContractData</stp>
        <stp>S.BSX</stp>
        <stp>PerCentNetLastTrade</stp>
        <stp/>
        <stp>T</stp>
        <tr r="E72" s="1"/>
      </tp>
      <tp>
        <v>1.6639496317949294</v>
        <stp/>
        <stp>ContractData</stp>
        <stp>S.AON</stp>
        <stp>PerCentNetLastTrade</stp>
        <stp/>
        <stp>T</stp>
        <tr r="E35" s="1"/>
      </tp>
      <tp>
        <v>2.1684316691880987</v>
        <stp/>
        <stp>ContractData</stp>
        <stp>S.AOS</stp>
        <stp>PerCentNetLastTrade</stp>
        <stp/>
        <stp>T</stp>
        <tr r="E36" s="1"/>
      </tp>
      <tp>
        <v>-1.7620391754340945</v>
        <stp/>
        <stp>ContractData</stp>
        <stp>S.ALB</stp>
        <stp>PerCentNetLastTrade</stp>
        <stp/>
        <stp>T</stp>
        <tr r="E22" s="1"/>
      </tp>
      <tp>
        <v>2.1412855571271412</v>
        <stp/>
        <stp>ContractData</stp>
        <stp>S.ALL</stp>
        <stp>PerCentNetLastTrade</stp>
        <stp/>
        <stp>T</stp>
        <tr r="E24" s="1"/>
      </tp>
      <tp>
        <v>-3.2870722081194761</v>
        <stp/>
        <stp>ContractData</stp>
        <stp>S.AMD</stp>
        <stp>PerCentNetLastTrade</stp>
        <stp/>
        <stp>T</stp>
        <tr r="E28" s="1"/>
      </tp>
      <tp>
        <v>0.34419839097619642</v>
        <stp/>
        <stp>ContractData</stp>
        <stp>S.AME</stp>
        <stp>PerCentNetLastTrade</stp>
        <stp/>
        <stp>T</stp>
        <tr r="E29" s="1"/>
      </tp>
      <tp>
        <v>1.2268448223504402</v>
        <stp/>
        <stp>ContractData</stp>
        <stp>S.AMT</stp>
        <stp>PerCentNetLastTrade</stp>
        <stp/>
        <stp>T</stp>
        <tr r="E32" s="1"/>
      </tp>
      <tp>
        <v>1.6900271096498818</v>
        <stp/>
        <stp>ContractData</stp>
        <stp>S.AMP</stp>
        <stp>PerCentNetLastTrade</stp>
        <stp/>
        <stp>T</stp>
        <tr r="E31" s="1"/>
      </tp>
      <tp>
        <v>2.2955286734651748</v>
        <stp/>
        <stp>ContractData</stp>
        <stp>S.AJG</stp>
        <stp>PerCentNetLastTrade</stp>
        <stp/>
        <stp>T</stp>
        <tr r="E20" s="1"/>
      </tp>
      <tp>
        <v>1.1514841351074718</v>
        <stp/>
        <stp>ContractData</stp>
        <stp>S.AIG</stp>
        <stp>PerCentNetLastTrade</stp>
        <stp/>
        <stp>T</stp>
        <tr r="E18" s="1"/>
      </tp>
      <tp>
        <v>1.1468224981738495</v>
        <stp/>
        <stp>ContractData</stp>
        <stp>S.AIZ</stp>
        <stp>PerCentNetLastTrade</stp>
        <stp/>
        <stp>T</stp>
        <tr r="E19" s="1"/>
      </tp>
      <tp>
        <v>1.0133504905903168</v>
        <stp/>
        <stp>ContractData</stp>
        <stp>S.AFL</stp>
        <stp>PerCentNetLastTrade</stp>
        <stp/>
        <stp>T</stp>
        <tr r="E17" s="1"/>
      </tp>
      <tp>
        <v>-0.49797336421540245</v>
        <stp/>
        <stp>ContractData</stp>
        <stp>S.ADM</stp>
        <stp>PerCentNetLastTrade</stp>
        <stp/>
        <stp>T</stp>
        <tr r="E11" s="1"/>
      </tp>
      <tp>
        <v>-2.193582325092057</v>
        <stp/>
        <stp>ContractData</stp>
        <stp>S.ADI</stp>
        <stp>PerCentNetLastTrade</stp>
        <stp/>
        <stp>T</stp>
        <tr r="E10" s="1"/>
      </tp>
      <tp>
        <v>2.9685441370223979</v>
        <stp/>
        <stp>ContractData</stp>
        <stp>S.ADP</stp>
        <stp>PerCentNetLastTrade</stp>
        <stp/>
        <stp>T</stp>
        <tr r="E12" s="1"/>
      </tp>
      <tp>
        <v>0.45025161119449103</v>
        <stp/>
        <stp>ContractData</stp>
        <stp>S.AEE</stp>
        <stp>PerCentNetLastTrade</stp>
        <stp/>
        <stp>T</stp>
        <tr r="E14" s="1"/>
      </tp>
      <tp>
        <v>0.45953157426623187</v>
        <stp/>
        <stp>ContractData</stp>
        <stp>S.AEP</stp>
        <stp>PerCentNetLastTrade</stp>
        <stp/>
        <stp>T</stp>
        <tr r="E15" s="1"/>
      </tp>
      <tp>
        <v>6.7430883344571813E-2</v>
        <stp/>
        <stp>ContractData</stp>
        <stp>S.AES</stp>
        <stp>PerCentNetLastTrade</stp>
        <stp/>
        <stp>T</stp>
        <tr r="E16" s="1"/>
      </tp>
      <tp>
        <v>2.2928039702233249</v>
        <stp/>
        <stp>ContractData</stp>
        <stp>S.ABT</stp>
        <stp>PerCentNetLastTrade</stp>
        <stp/>
        <stp>T</stp>
        <tr r="E6" s="1"/>
      </tp>
      <tp>
        <v>5.9463745134784487</v>
        <stp/>
        <stp>ContractData</stp>
        <stp>S.ACN</stp>
        <stp>PerCentNetLastTrade</stp>
        <stp/>
        <stp>T</stp>
        <tr r="E8" s="1"/>
      </tp>
      <tp>
        <v>1.1599110655036771</v>
        <stp/>
        <stp>ContractData</stp>
        <stp>S.AZO</stp>
        <stp>PerCentNetLastTrade</stp>
        <stp/>
        <stp>T</stp>
        <tr r="E52" s="1"/>
      </tp>
      <tp>
        <v>-4.3040722919845091</v>
        <stp/>
        <stp>ContractData</stp>
        <stp>S.AXP</stp>
        <stp>PerCentNetLastTrade</stp>
        <stp/>
        <stp>T</stp>
        <tr r="E51" s="1"/>
      </tp>
      <tp>
        <v>-0.62368972746331242</v>
        <stp/>
        <stp>ContractData</stp>
        <stp>S.AVB</stp>
        <stp>PerCentNetLastTrade</stp>
        <stp/>
        <stp>T</stp>
        <tr r="E46" s="1"/>
      </tp>
      <tp>
        <v>3.6726804123711339</v>
        <stp/>
        <stp>ContractData</stp>
        <stp>S.AVY</stp>
        <stp>PerCentNetLastTrade</stp>
        <stp/>
        <stp>T</stp>
        <tr r="E48" s="1"/>
      </tp>
      <tp>
        <v>0.18599806562011756</v>
        <stp/>
        <stp>ContractData</stp>
        <stp>S.AWK</stp>
        <stp>PerCentNetLastTrade</stp>
        <stp/>
        <stp>T</stp>
        <tr r="E49" s="1"/>
      </tp>
      <tp>
        <v>0.66277241069422599</v>
        <stp/>
        <stp>ContractData</stp>
        <stp>S.ATO</stp>
        <stp>PerCentNetLastTrade</stp>
        <stp/>
        <stp>T</stp>
        <tr r="E45" s="1"/>
      </tp>
      <tp>
        <v>1.6360734237829211</v>
        <stp/>
        <stp>ContractData</stp>
        <stp>S.ARE</stp>
        <stp>PerCentNetLastTrade</stp>
        <stp/>
        <stp>T</stp>
        <tr r="E43" s="1"/>
      </tp>
      <tp>
        <v>1.2164871385368174</v>
        <stp/>
        <stp>ContractData</stp>
        <stp>S.APD</stp>
        <stp>PerCentNetLastTrade</stp>
        <stp/>
        <stp>T</stp>
        <tr r="E38" s="1"/>
      </tp>
      <tp>
        <v>-0.74135090609555188</v>
        <stp/>
        <stp>ContractData</stp>
        <stp>S.APA</stp>
        <stp>PerCentNetLastTrade</stp>
        <stp/>
        <stp>T</stp>
        <tr r="E37" s="1"/>
      </tp>
      <tp>
        <v>3.0336134453781511</v>
        <stp/>
        <stp>ContractData</stp>
        <stp>S.APO</stp>
        <stp>PerCentNetLastTrade</stp>
        <stp/>
        <stp>T</stp>
        <tr r="E40" s="1"/>
      </tp>
      <tp>
        <v>-3.0235660293463762</v>
        <stp/>
        <stp>ContractData</stp>
        <stp>S.APH</stp>
        <stp>PerCentNetLastTrade</stp>
        <stp/>
        <stp>T</stp>
        <tr r="E39" s="1"/>
      </tp>
      <tp>
        <v>-1.7249160106302963</v>
        <stp/>
        <stp>ContractData</stp>
        <stp>S.APP</stp>
        <stp>PerCentNetLastTrade</stp>
        <stp/>
        <stp>T</stp>
        <tr r="E41" s="1"/>
      </tp>
      <tp>
        <v>708392.64816500002</v>
        <stp/>
        <stp>ContractData</stp>
        <stp>S.REGN</stp>
        <stp>T_CVol</stp>
        <stp/>
        <stp>T</stp>
        <tr r="M390" s="1"/>
      </tp>
      <tp>
        <v>372.72</v>
        <stp/>
        <stp>ContractData</stp>
        <stp>S.AMGN</stp>
        <stp>Open</stp>
        <stp/>
        <stp>T</stp>
        <tr r="F30" s="1"/>
      </tp>
      <tp>
        <v>30.62</v>
        <stp/>
        <stp>ContractData</stp>
        <stp>S.SMCI</stp>
        <stp>Open</stp>
        <stp/>
        <stp>T</stp>
        <tr r="F408" s="1"/>
      </tp>
      <tp>
        <v>43.04</v>
        <stp/>
        <stp>ContractData</stp>
        <stp>S.AMCR</stp>
        <stp>Open</stp>
        <stp/>
        <stp>T</stp>
        <tr r="F27" s="1"/>
      </tp>
      <tp>
        <v>556.21</v>
        <stp/>
        <stp>ContractData</stp>
        <stp>S.AMAT</stp>
        <stp>Open</stp>
        <stp/>
        <stp>T</stp>
        <tr r="F26" s="1"/>
      </tp>
      <tp>
        <v>234.38</v>
        <stp/>
        <stp>ContractData</stp>
        <stp>S.AMZN</stp>
        <stp>Open</stp>
        <stp/>
        <stp>T</stp>
        <tr r="F33" s="1"/>
      </tp>
      <tp>
        <v>172.15</v>
        <stp/>
        <stp>ContractData</stp>
        <stp>S.TMUS</stp>
        <stp>Open</stp>
        <stp/>
        <stp>T</stp>
        <tr r="F440" s="1"/>
      </tp>
      <tp>
        <v>3081091.2038881402</v>
        <stp/>
        <stp>StudyData</stp>
        <stp>S.CHTR</stp>
        <stp>MA</stp>
        <stp>InputChoice=Vol,MAType=Sim,Period=21</stp>
        <stp>MA</stp>
        <stp>D</stp>
        <stp>-1</stp>
        <stp>all</stp>
        <stp/>
        <stp/>
        <stp/>
        <stp>T</stp>
        <tr r="N92" s="1"/>
      </tp>
      <tp>
        <v>3777861.5109715699</v>
        <stp/>
        <stp>StudyData</stp>
        <stp>S.DLTR</stp>
        <stp>MA</stp>
        <stp>InputChoice=Vol,MAType=Sim,Period=21</stp>
        <stp>MA</stp>
        <stp>D</stp>
        <stp>-1</stp>
        <stp>all</stp>
        <stp/>
        <stp/>
        <stp/>
        <stp>T</stp>
        <tr r="N142" s="1"/>
      </tp>
      <tp>
        <v>41326034.6633984</v>
        <stp/>
        <stp>StudyData</stp>
        <stp>S.PLTR</stp>
        <stp>MA</stp>
        <stp>InputChoice=Vol,MAType=Sim,Period=21</stp>
        <stp>MA</stp>
        <stp>D</stp>
        <stp>-1</stp>
        <stp>all</stp>
        <stp/>
        <stp/>
        <stp/>
        <stp>T</stp>
        <tr r="N371" s="1"/>
      </tp>
      <tp>
        <v>4728251.14165862</v>
        <stp/>
        <stp>StudyData</stp>
        <stp>S.INTU</stp>
        <stp>MA</stp>
        <stp>InputChoice=Vol,MAType=Sim,Period=21</stp>
        <stp>MA</stp>
        <stp>D</stp>
        <stp>-1</stp>
        <stp>all</stp>
        <stp/>
        <stp/>
        <stp/>
        <stp>T</stp>
        <tr r="N249" s="1"/>
      </tp>
      <tp>
        <v>2526957.1048752898</v>
        <stp/>
        <stp>StudyData</stp>
        <stp>S.APTV</stp>
        <stp>MA</stp>
        <stp>InputChoice=Vol,MAType=Sim,Period=21</stp>
        <stp>MA</stp>
        <stp>D</stp>
        <stp>-1</stp>
        <stp>all</stp>
        <stp/>
        <stp/>
        <stp/>
        <stp>T</stp>
        <tr r="N42" s="1"/>
      </tp>
      <tp>
        <v>1889372.800701191</v>
        <stp/>
        <stp>StudyData</stp>
        <stp>S.VRTX</stp>
        <stp>MA</stp>
        <stp>InputChoice=Vol,MAType=Sim,Period=21</stp>
        <stp>MA</stp>
        <stp>D</stp>
        <stp>-1</stp>
        <stp>all</stp>
        <stp/>
        <stp/>
        <stp/>
        <stp>T</stp>
        <tr r="N475" s="1"/>
      </tp>
      <tp>
        <v>1499346.2985386669</v>
        <stp/>
        <stp>StudyData</stp>
        <stp>S.RVTY</stp>
        <stp>MA</stp>
        <stp>InputChoice=Vol,MAType=Sim,Period=21</stp>
        <stp>MA</stp>
        <stp>D</stp>
        <stp>-1</stp>
        <stp>all</stp>
        <stp/>
        <stp/>
        <stp/>
        <stp>T</stp>
        <tr r="N401" s="1"/>
      </tp>
      <tp>
        <v>158</v>
        <stp/>
        <stp>ContractData</stp>
        <stp>S.FDXF</stp>
        <stp>LastTrade</stp>
        <stp/>
        <stp>T</stp>
        <tr r="C187" s="1"/>
      </tp>
      <tp>
        <v>55.31</v>
        <stp/>
        <stp>ContractData</stp>
        <stp>S.FOXA</stp>
        <stp>LastTrade</stp>
        <stp/>
        <stp>T</stp>
        <tr r="C197" s="1"/>
      </tp>
      <tp>
        <v>19371209.960016429</v>
        <stp/>
        <stp>StudyData</stp>
        <stp>S.META</stp>
        <stp>MA</stp>
        <stp>InputChoice=Vol,MAType=Sim,Period=21</stp>
        <stp>MA</stp>
        <stp>D</stp>
        <stp>-1</stp>
        <stp>all</stp>
        <stp/>
        <stp/>
        <stp/>
        <stp>T</stp>
        <tr r="N307" s="1"/>
      </tp>
      <tp>
        <v>662097.82728990505</v>
        <stp/>
        <stp>StudyData</stp>
        <stp>S.ULTA</stp>
        <stp>MA</stp>
        <stp>InputChoice=Vol,MAType=Sim,Period=21</stp>
        <stp>MA</stp>
        <stp>D</stp>
        <stp>-1</stp>
        <stp>all</stp>
        <stp/>
        <stp/>
        <stp/>
        <stp>T</stp>
        <tr r="N460" s="1"/>
      </tp>
      <tp>
        <v>6916308.3640219104</v>
        <stp/>
        <stp>StudyData</stp>
        <stp>S.FITB</stp>
        <stp>MA</stp>
        <stp>InputChoice=Vol,MAType=Sim,Period=21</stp>
        <stp>MA</stp>
        <stp>D</stp>
        <stp>-1</stp>
        <stp>all</stp>
        <stp/>
        <stp/>
        <stp/>
        <stp>T</stp>
        <tr r="N193" s="1"/>
      </tp>
      <tp>
        <v>107325509.96211541</v>
        <stp/>
        <stp>StudyData</stp>
        <stp>S.INTC</stp>
        <stp>MA</stp>
        <stp>InputChoice=Vol,MAType=Sim,Period=21</stp>
        <stp>MA</stp>
        <stp>D</stp>
        <stp>-1</stp>
        <stp>all</stp>
        <stp/>
        <stp/>
        <stp/>
        <stp>T</stp>
        <tr r="N248" s="1"/>
      </tp>
      <tp>
        <v>4486423.0304194801</v>
        <stp/>
        <stp>StudyData</stp>
        <stp>S.LITE</stp>
        <stp>MA</stp>
        <stp>InputChoice=Vol,MAType=Sim,Period=21</stp>
        <stp>MA</stp>
        <stp>D</stp>
        <stp>-1</stp>
        <stp>all</stp>
        <stp/>
        <stp/>
        <stp/>
        <stp>T</stp>
        <tr r="N285" s="1"/>
      </tp>
      <tp>
        <v>544.32000000000005</v>
        <stp/>
        <stp>ContractData</stp>
        <stp>S.IDXX</stp>
        <stp>LastTrade</stp>
        <stp/>
        <stp>T</stp>
        <tr r="C244" s="1"/>
      </tp>
      <tp>
        <v>2047661.786563524</v>
        <stp/>
        <stp>StudyData</stp>
        <stp>S.VLTO</stp>
        <stp>MA</stp>
        <stp>InputChoice=Vol,MAType=Sim,Period=21</stp>
        <stp>MA</stp>
        <stp>D</stp>
        <stp>-1</stp>
        <stp>all</stp>
        <stp/>
        <stp/>
        <stp/>
        <stp>T</stp>
        <tr r="N470" s="1"/>
      </tp>
      <tp>
        <v>25.47</v>
        <stp/>
        <stp>ContractData</stp>
        <stp>S.GEN</stp>
        <stp>Open</stp>
        <stp/>
        <stp>T</stp>
        <tr r="F206" s="1"/>
      </tp>
      <tp>
        <v>1022.7900000000001</v>
        <stp/>
        <stp>ContractData</stp>
        <stp>S.GEV</stp>
        <stp>Open</stp>
        <stp/>
        <stp>T</stp>
        <tr r="F207" s="1"/>
      </tp>
      <tp>
        <v>2.9299999999999926</v>
        <stp/>
        <stp>ContractData</stp>
        <stp>S.UAL</stp>
        <stp>NetLastTrade</stp>
        <stp/>
        <stp>T</stp>
        <tr r="D456" s="1"/>
      </tp>
      <tp>
        <v>0.10999999999999943</v>
        <stp/>
        <stp>ContractData</stp>
        <stp>S.UDR</stp>
        <stp>NetLastTrade</stp>
        <stp/>
        <stp>T</stp>
        <tr r="D458" s="1"/>
      </tp>
      <tp>
        <v>154.77000000000001</v>
        <stp/>
        <stp>ContractData</stp>
        <stp>S.GLW</stp>
        <stp>Open</stp>
        <stp/>
        <stp>T</stp>
        <tr r="F211" s="1"/>
      </tp>
      <tp>
        <v>4.4799999999999898</v>
        <stp/>
        <stp>ContractData</stp>
        <stp>S.UHS</stp>
        <stp>NetLastTrade</stp>
        <stp/>
        <stp>T</stp>
        <tr r="D459" s="1"/>
      </tp>
      <tp>
        <v>-2.8199999999999932</v>
        <stp/>
        <stp>ContractData</stp>
        <stp>S.UNH</stp>
        <stp>NetLastTrade</stp>
        <stp/>
        <stp>T</stp>
        <tr r="D461" s="1"/>
      </tp>
      <tp>
        <v>35.800000000000004</v>
        <stp/>
        <stp>ContractData</stp>
        <stp>S.GIS</stp>
        <stp>Open</stp>
        <stp/>
        <stp>T</stp>
        <tr r="F209" s="1"/>
      </tp>
      <tp>
        <v>2.9900000000000091</v>
        <stp/>
        <stp>ContractData</stp>
        <stp>S.UNP</stp>
        <stp>NetLastTrade</stp>
        <stp/>
        <stp>T</stp>
        <tr r="D462" s="1"/>
      </tp>
      <tp>
        <v>0.64000000000000057</v>
        <stp/>
        <stp>ContractData</stp>
        <stp>S.USB</stp>
        <stp>NetLastTrade</stp>
        <stp/>
        <stp>T</stp>
        <tr r="D465" s="1"/>
      </tp>
      <tp>
        <v>1.8799999999998818</v>
        <stp/>
        <stp>ContractData</stp>
        <stp>S.URI</stp>
        <stp>NetLastTrade</stp>
        <stp/>
        <stp>T</stp>
        <tr r="D464" s="1"/>
      </tp>
      <tp>
        <v>1350.28</v>
        <stp/>
        <stp>ContractData</stp>
        <stp>S.GWW</stp>
        <stp>Open</stp>
        <stp/>
        <stp>T</stp>
        <tr r="F220" s="1"/>
      </tp>
      <tp>
        <v>0.68999999999999773</v>
        <stp/>
        <stp>ContractData</stp>
        <stp>S.UPS</stp>
        <stp>NetLastTrade</stp>
        <stp/>
        <stp>T</stp>
        <tr r="D463" s="1"/>
      </tp>
      <tp>
        <v>78.56</v>
        <stp/>
        <stp>ContractData</stp>
        <stp>S.GPN</stp>
        <stp>Open</stp>
        <stp/>
        <stp>T</stp>
        <tr r="F217" s="1"/>
      </tp>
      <tp>
        <v>120.02</v>
        <stp/>
        <stp>ContractData</stp>
        <stp>S.GPC</stp>
        <stp>Open</stp>
        <stp/>
        <stp>T</stp>
        <tr r="F216" s="1"/>
      </tp>
      <tp>
        <v>1139265.530972</v>
        <stp/>
        <stp>ContractData</stp>
        <stp>S.MSCI</stp>
        <stp>T_CVol</stp>
        <stp/>
        <stp>T</stp>
        <tr r="M322" s="1"/>
      </tp>
      <tp>
        <v>4104021.3117419998</v>
        <stp/>
        <stp>ContractData</stp>
        <stp>S.NXPI</stp>
        <stp>T_CVol</stp>
        <stp/>
        <stp>T</stp>
        <tr r="M347" s="1"/>
      </tp>
      <tp>
        <v>4673060.5814300003</v>
        <stp/>
        <stp>ContractData</stp>
        <stp>S.VICI</stp>
        <stp>T_CVol</stp>
        <stp/>
        <stp>T</stp>
        <tr r="M468" s="1"/>
      </tp>
      <tp>
        <v>1514291.281765</v>
        <stp/>
        <stp>ContractData</stp>
        <stp>S.SPGI</stp>
        <stp>T_CVol</stp>
        <stp/>
        <stp>T</stp>
        <tr r="M415" s="1"/>
      </tp>
      <tp>
        <v>49701580.569902003</v>
        <stp/>
        <stp>ContractData</stp>
        <stp>S.SMCI</stp>
        <stp>T_CVol</stp>
        <stp/>
        <stp>T</stp>
        <tr r="M408" s="1"/>
      </tp>
      <tp>
        <v>152.25</v>
        <stp/>
        <stp>ContractData</stp>
        <stp>S.ALLE</stp>
        <stp>Open</stp>
        <stp/>
        <stp>T</stp>
        <tr r="F25" s="1"/>
      </tp>
      <tp>
        <v>168.5</v>
        <stp/>
        <stp>ContractData</stp>
        <stp>S.ALGN</stp>
        <stp>Open</stp>
        <stp/>
        <stp>T</stp>
        <tr r="F23" s="1"/>
      </tp>
      <tp>
        <v>70.930000000000007</v>
        <stp/>
        <stp>ContractData</stp>
        <stp>S.BLDR</stp>
        <stp>Open</stp>
        <stp/>
        <stp>T</stp>
        <tr r="F65" s="1"/>
      </tp>
      <tp>
        <v>126.25</v>
        <stp/>
        <stp>ContractData</stp>
        <stp>S.FLEX</stp>
        <stp>Open</stp>
        <stp/>
        <stp>T</stp>
        <tr r="F195" s="1"/>
      </tp>
      <tp>
        <v>0.98383696416022892</v>
        <stp/>
        <stp>StudyData</stp>
        <stp>S.F</stp>
        <stp>PCB</stp>
        <stp>BaseType=Index,Index=1</stp>
        <stp>Close</stp>
        <stp>W</stp>
        <stp>0</stp>
        <stp>all</stp>
        <stp/>
        <stp/>
        <stp/>
        <stp>T</stp>
        <tr r="I181" s="1"/>
      </tp>
      <tp>
        <v>3.3812949640287813</v>
        <stp/>
        <stp>StudyData</stp>
        <stp>S.F</stp>
        <stp>PCB</stp>
        <stp>BaseType=Index,Index=1</stp>
        <stp>Close</stp>
        <stp>Q</stp>
        <stp>0</stp>
        <stp>all</stp>
        <stp/>
        <stp/>
        <stp/>
        <stp>T</stp>
        <tr r="K181" s="1"/>
      </tp>
      <tp>
        <v>9.5274390243902438</v>
        <stp/>
        <stp>StudyData</stp>
        <stp>S.F</stp>
        <stp>PCB</stp>
        <stp>BaseType=Index,Index=1</stp>
        <stp>Close</stp>
        <stp>A</stp>
        <stp>0</stp>
        <stp>all</stp>
        <stp/>
        <stp/>
        <stp/>
        <stp>T</stp>
        <tr r="L181" s="1"/>
      </tp>
      <tp>
        <v>3.3812949640287813</v>
        <stp/>
        <stp>StudyData</stp>
        <stp>S.F</stp>
        <stp>PCB</stp>
        <stp>BaseType=Index,Index=1</stp>
        <stp>Close</stp>
        <stp>M</stp>
        <stp>0</stp>
        <stp>all</stp>
        <stp/>
        <stp/>
        <stp/>
        <stp>T</stp>
        <tr r="J181" s="1"/>
      </tp>
      <tp>
        <v>214.51</v>
        <stp/>
        <stp>ContractData</stp>
        <stp>S.KLAC</stp>
        <stp>Open</stp>
        <stp/>
        <stp>T</stp>
        <tr r="F272" s="1"/>
      </tp>
      <tp>
        <v>119.08</v>
        <stp/>
        <stp>ContractData</stp>
        <stp>S.AKAM</stp>
        <stp>High</stp>
        <stp/>
        <stp>T</stp>
        <tr r="G21" s="1"/>
      </tp>
      <tp>
        <v>180.3</v>
        <stp/>
        <stp>ContractData</stp>
        <stp>S.BKNG</stp>
        <stp>High</stp>
        <stp/>
        <stp>T</stp>
        <tr r="G63" s="1"/>
      </tp>
      <tp>
        <v>91.7</v>
        <stp/>
        <stp>ContractData</stp>
        <stp>S.VLTO</stp>
        <stp>Open</stp>
        <stp/>
        <stp>T</stp>
        <tr r="F470" s="1"/>
      </tp>
      <tp>
        <v>476.18</v>
        <stp/>
        <stp>ContractData</stp>
        <stp>S.ULTA</stp>
        <stp>Open</stp>
        <stp/>
        <stp>T</stp>
        <tr r="F460" s="1"/>
      </tp>
      <tp>
        <v>125.16</v>
        <stp/>
        <stp>ContractData</stp>
        <stp>S.PLTR</stp>
        <stp>Open</stp>
        <stp/>
        <stp>T</stp>
        <tr r="F371" s="1"/>
      </tp>
      <tp>
        <v>118.27</v>
        <stp/>
        <stp>ContractData</stp>
        <stp>S.DLTR</stp>
        <stp>Open</stp>
        <stp/>
        <stp>T</stp>
        <tr r="F142" s="1"/>
      </tp>
      <tp>
        <v>151.39000000000001</v>
        <stp/>
        <stp>ContractData</stp>
        <stp>S.JKHY</stp>
        <stp>High</stp>
        <stp/>
        <stp>T</stp>
        <tr r="G263" s="1"/>
      </tp>
      <tp>
        <v>699420.11039299995</v>
        <stp/>
        <stp>ContractData</stp>
        <stp>S.J</stp>
        <stp>T_CVol</stp>
        <stp/>
        <stp>T</stp>
        <tr r="M259" s="1"/>
      </tp>
      <tp>
        <v>5307500.2479696702</v>
        <stp/>
        <stp>StudyData</stp>
        <stp>S.TMUS</stp>
        <stp>MA</stp>
        <stp>InputChoice=Vol,MAType=Sim,Period=21</stp>
        <stp>MA</stp>
        <stp>D</stp>
        <stp>-1</stp>
        <stp>all</stp>
        <stp/>
        <stp/>
        <stp/>
        <stp>T</stp>
        <tr r="N440" s="1"/>
      </tp>
      <tp>
        <v>6995660.3171976199</v>
        <stp/>
        <stp>StudyData</stp>
        <stp>S.SBUX</stp>
        <stp>MA</stp>
        <stp>InputChoice=Vol,MAType=Sim,Period=21</stp>
        <stp>MA</stp>
        <stp>D</stp>
        <stp>-1</stp>
        <stp>all</stp>
        <stp/>
        <stp/>
        <stp/>
        <stp>T</stp>
        <tr r="N403" s="1"/>
      </tp>
      <tp>
        <v>20337737.009940669</v>
        <stp/>
        <stp>StudyData</stp>
        <stp>S.KVUE</stp>
        <stp>MA</stp>
        <stp>InputChoice=Vol,MAType=Sim,Period=21</stp>
        <stp>MA</stp>
        <stp>D</stp>
        <stp>-1</stp>
        <stp>all</stp>
        <stp/>
        <stp/>
        <stp/>
        <stp>T</stp>
        <tr r="N277" s="1"/>
      </tp>
      <tp>
        <v>113.55</v>
        <stp/>
        <stp>ContractData</stp>
        <stp>S.PAYX</stp>
        <stp>LastTrade</stp>
        <stp/>
        <stp>T</stp>
        <tr r="C358" s="1"/>
      </tp>
      <tp>
        <v>318.67</v>
        <stp/>
        <stp>ContractData</stp>
        <stp>S.KEYS</stp>
        <stp>LastTrade</stp>
        <stp/>
        <stp>T</stp>
        <tr r="C268" s="1"/>
      </tp>
      <tp>
        <v>316.04000000000002</v>
        <stp/>
        <stp>ContractData</stp>
        <stp>S.FDX</stp>
        <stp>Open</stp>
        <stp/>
        <stp>T</stp>
        <tr r="F186" s="1"/>
      </tp>
      <tp>
        <v>247.52</v>
        <stp/>
        <stp>ContractData</stp>
        <stp>S.FDS</stp>
        <stp>Open</stp>
        <stp/>
        <stp>T</stp>
        <tr r="F185" s="1"/>
      </tp>
      <tp>
        <v>0.91000000000000369</v>
        <stp/>
        <stp>ContractData</stp>
        <stp>S.TAP</stp>
        <stp>NetLastTrade</stp>
        <stp/>
        <stp>T</stp>
        <tr r="D429" s="1"/>
      </tp>
      <tp>
        <v>2.3000000000000114</v>
        <stp/>
        <stp>ContractData</stp>
        <stp>S.TGT</stp>
        <stp>NetLastTrade</stp>
        <stp/>
        <stp>T</stp>
        <tr r="D436" s="1"/>
      </tp>
      <tp>
        <v>0.55999999999999517</v>
        <stp/>
        <stp>ContractData</stp>
        <stp>S.TFC</stp>
        <stp>NetLastTrade</stp>
        <stp/>
        <stp>T</stp>
        <tr r="D435" s="1"/>
      </tp>
      <tp>
        <v>329.05</v>
        <stp/>
        <stp>ContractData</stp>
        <stp>S.AXP</stp>
        <stp>High</stp>
        <stp/>
        <stp>T</stp>
        <tr r="G51" s="1"/>
      </tp>
      <tp>
        <v>4.1500000000000057</v>
        <stp/>
        <stp>ContractData</stp>
        <stp>S.TEL</stp>
        <stp>NetLastTrade</stp>
        <stp/>
        <stp>T</stp>
        <tr r="D433" s="1"/>
      </tp>
      <tp>
        <v>-23.829999999999984</v>
        <stp/>
        <stp>ContractData</stp>
        <stp>S.TER</stp>
        <stp>NetLastTrade</stp>
        <stp/>
        <stp>T</stp>
        <tr r="D434" s="1"/>
      </tp>
      <tp>
        <v>2959.9900000000002</v>
        <stp/>
        <stp>ContractData</stp>
        <stp>S.AZO</stp>
        <stp>High</stp>
        <stp/>
        <stp>T</stp>
        <tr r="G52" s="1"/>
      </tp>
      <tp>
        <v>22.880000000000109</v>
        <stp/>
        <stp>ContractData</stp>
        <stp>S.TDG</stp>
        <stp>NetLastTrade</stp>
        <stp/>
        <stp>T</stp>
        <tr r="D430" s="1"/>
      </tp>
      <tp>
        <v>4.1299999999999955</v>
        <stp/>
        <stp>ContractData</stp>
        <stp>S.TDY</stp>
        <stp>NetLastTrade</stp>
        <stp/>
        <stp>T</stp>
        <tr r="D431" s="1"/>
      </tp>
      <tp>
        <v>62.56</v>
        <stp/>
        <stp>ContractData</stp>
        <stp>S.FCX</stp>
        <stp>Open</stp>
        <stp/>
        <stp>T</stp>
        <tr r="F184" s="1"/>
      </tp>
      <tp>
        <v>1.1899999999999977</v>
        <stp/>
        <stp>ContractData</stp>
        <stp>S.TKO</stp>
        <stp>NetLastTrade</stp>
        <stp/>
        <stp>T</stp>
        <tr r="D438" s="1"/>
      </tp>
      <tp>
        <v>180</v>
        <stp/>
        <stp>ContractData</stp>
        <stp>S.ATO</stp>
        <stp>High</stp>
        <stp/>
        <stp>T</stp>
        <tr r="G45" s="1"/>
      </tp>
      <tp>
        <v>0.74000000000000909</v>
        <stp/>
        <stp>ContractData</stp>
        <stp>S.TJX</stp>
        <stp>NetLastTrade</stp>
        <stp/>
        <stp>T</stp>
        <tr r="D437" s="1"/>
      </tp>
      <tp>
        <v>135.81</v>
        <stp/>
        <stp>ContractData</stp>
        <stp>S.AWK</stp>
        <stp>High</stp>
        <stp/>
        <stp>T</stp>
        <tr r="G49" s="1"/>
      </tp>
      <tp>
        <v>192.41</v>
        <stp/>
        <stp>ContractData</stp>
        <stp>S.AVB</stp>
        <stp>High</stp>
        <stp/>
        <stp>T</stp>
        <tr r="G46" s="1"/>
      </tp>
      <tp>
        <v>161.42000000000002</v>
        <stp/>
        <stp>ContractData</stp>
        <stp>S.AVY</stp>
        <stp>High</stp>
        <stp/>
        <stp>T</stp>
        <tr r="G48" s="1"/>
      </tp>
      <tp>
        <v>49.11</v>
        <stp/>
        <stp>ContractData</stp>
        <stp>S.FOX</stp>
        <stp>Open</stp>
        <stp/>
        <stp>T</stp>
        <tr r="F196" s="1"/>
      </tp>
      <tp>
        <v>122.94</v>
        <stp/>
        <stp>ContractData</stp>
        <stp>S.APO</stp>
        <stp>High</stp>
        <stp/>
        <stp>T</stp>
        <tr r="G40" s="1"/>
      </tp>
      <tp>
        <v>158.86000000000001</v>
        <stp/>
        <stp>ContractData</stp>
        <stp>S.APH</stp>
        <stp>High</stp>
        <stp/>
        <stp>T</stp>
        <tr r="G39" s="1"/>
      </tp>
      <tp>
        <v>298.76</v>
        <stp/>
        <stp>ContractData</stp>
        <stp>S.APD</stp>
        <stp>High</stp>
        <stp/>
        <stp>T</stp>
        <tr r="G38" s="1"/>
      </tp>
      <tp>
        <v>36.96</v>
        <stp/>
        <stp>ContractData</stp>
        <stp>S.APA</stp>
        <stp>High</stp>
        <stp/>
        <stp>T</stp>
        <tr r="G37" s="1"/>
      </tp>
      <tp>
        <v>1821.33</v>
        <stp/>
        <stp>ContractData</stp>
        <stp>S.FIX</stp>
        <stp>Open</stp>
        <stp/>
        <stp>T</stp>
        <tr r="F194" s="1"/>
      </tp>
      <tp>
        <v>400.90000000000003</v>
        <stp/>
        <stp>ContractData</stp>
        <stp>S.APP</stp>
        <stp>High</stp>
        <stp/>
        <stp>T</stp>
        <tr r="G41" s="1"/>
      </tp>
      <tp>
        <v>40.380000000000003</v>
        <stp/>
        <stp>ContractData</stp>
        <stp>S.FIS</stp>
        <stp>Open</stp>
        <stp/>
        <stp>T</stp>
        <tr r="F191" s="1"/>
      </tp>
      <tp>
        <v>-4.0600000000000591</v>
        <stp/>
        <stp>ContractData</stp>
        <stp>S.TMO</stp>
        <stp>NetLastTrade</stp>
        <stp/>
        <stp>T</stp>
        <tr r="D439" s="1"/>
      </tp>
      <tp>
        <v>51.15</v>
        <stp/>
        <stp>ContractData</stp>
        <stp>S.ARE</stp>
        <stp>High</stp>
        <stp/>
        <stp>T</stp>
        <tr r="G43" s="1"/>
      </tp>
      <tp>
        <v>0.70000000000000284</v>
        <stp/>
        <stp>ContractData</stp>
        <stp>S.TSN</stp>
        <stp>NetLastTrade</stp>
        <stp/>
        <stp>T</stp>
        <tr r="D449" s="1"/>
      </tp>
      <tp>
        <v>549</v>
        <stp/>
        <stp>ContractData</stp>
        <stp>S.AMD</stp>
        <stp>High</stp>
        <stp/>
        <stp>T</stp>
        <tr r="G28" s="1"/>
      </tp>
      <tp>
        <v>243.65</v>
        <stp/>
        <stp>ContractData</stp>
        <stp>S.AME</stp>
        <stp>High</stp>
        <stp/>
        <stp>T</stp>
        <tr r="G29" s="1"/>
      </tp>
      <tp>
        <v>169.49</v>
        <stp/>
        <stp>ContractData</stp>
        <stp>S.AMT</stp>
        <stp>High</stp>
        <stp/>
        <stp>T</stp>
        <tr r="G32" s="1"/>
      </tp>
      <tp>
        <v>60.88</v>
        <stp/>
        <stp>ContractData</stp>
        <stp>S.FTV</stp>
        <stp>Open</stp>
        <stp/>
        <stp>T</stp>
        <tr r="F201" s="1"/>
      </tp>
      <tp>
        <v>530.21</v>
        <stp/>
        <stp>ContractData</stp>
        <stp>S.AMP</stp>
        <stp>High</stp>
        <stp/>
        <stp>T</stp>
        <tr r="G31" s="1"/>
      </tp>
      <tp>
        <v>260.64999999999998</v>
        <stp/>
        <stp>ContractData</stp>
        <stp>S.ALL</stp>
        <stp>High</stp>
        <stp/>
        <stp>T</stp>
        <tr r="G24" s="1"/>
      </tp>
      <tp>
        <v>119.60000000000001</v>
        <stp/>
        <stp>ContractData</stp>
        <stp>S.ALB</stp>
        <stp>High</stp>
        <stp/>
        <stp>T</stp>
        <tr r="G22" s="1"/>
      </tp>
      <tp>
        <v>10.889999999999986</v>
        <stp/>
        <stp>ContractData</stp>
        <stp>S.TRV</stp>
        <stp>NetLastTrade</stp>
        <stp/>
        <stp>T</stp>
        <tr r="D446" s="1"/>
      </tp>
      <tp>
        <v>362.6</v>
        <stp/>
        <stp>ContractData</stp>
        <stp>S.AON</stp>
        <stp>High</stp>
        <stp/>
        <stp>T</stp>
        <tr r="G35" s="1"/>
      </tp>
      <tp>
        <v>61.230000000000004</v>
        <stp/>
        <stp>ContractData</stp>
        <stp>S.AOS</stp>
        <stp>High</stp>
        <stp/>
        <stp>T</stp>
        <tr r="G36" s="1"/>
      </tp>
      <tp>
        <v>-6.1100000000000136</v>
        <stp/>
        <stp>ContractData</stp>
        <stp>S.TPL</stp>
        <stp>NetLastTrade</stp>
        <stp/>
        <stp>T</stp>
        <tr r="D441" s="1"/>
      </tp>
      <tp>
        <v>3.4699999999999989</v>
        <stp/>
        <stp>ContractData</stp>
        <stp>S.TPR</stp>
        <stp>NetLastTrade</stp>
        <stp/>
        <stp>T</stp>
        <tr r="D442" s="1"/>
      </tp>
      <tp>
        <v>79.22</v>
        <stp/>
        <stp>ContractData</stp>
        <stp>S.AIG</stp>
        <stp>High</stp>
        <stp/>
        <stp>T</stp>
        <tr r="G18" s="1"/>
      </tp>
      <tp>
        <v>277.88</v>
        <stp/>
        <stp>ContractData</stp>
        <stp>S.AIZ</stp>
        <stp>High</stp>
        <stp/>
        <stp>T</stp>
        <tr r="G19" s="1"/>
      </tp>
      <tp>
        <v>125.49000000000001</v>
        <stp/>
        <stp>ContractData</stp>
        <stp>S.FRT</stp>
        <stp>Open</stp>
        <stp/>
        <stp>T</stp>
        <tr r="F198" s="1"/>
      </tp>
      <tp>
        <v>0.5</v>
        <stp/>
        <stp>ContractData</stp>
        <stp>S.TTD</stp>
        <stp>NetLastTrade</stp>
        <stp/>
        <stp>T</stp>
        <tr r="D451" s="1"/>
      </tp>
      <tp>
        <v>248.44</v>
        <stp/>
        <stp>ContractData</stp>
        <stp>S.AJG</stp>
        <stp>High</stp>
        <stp/>
        <stp>T</stp>
        <tr r="G20" s="1"/>
      </tp>
      <tp>
        <v>114.82000000000001</v>
        <stp/>
        <stp>ContractData</stp>
        <stp>S.AEE</stp>
        <stp>High</stp>
        <stp/>
        <stp>T</stp>
        <tr r="G14" s="1"/>
      </tp>
      <tp>
        <v>136.56</v>
        <stp/>
        <stp>ContractData</stp>
        <stp>S.AEP</stp>
        <stp>High</stp>
        <stp/>
        <stp>T</stp>
        <tr r="G15" s="1"/>
      </tp>
      <tp>
        <v>14.85</v>
        <stp/>
        <stp>ContractData</stp>
        <stp>S.AES</stp>
        <stp>High</stp>
        <stp/>
        <stp>T</stp>
        <tr r="G16" s="1"/>
      </tp>
      <tp>
        <v>87.210000000000008</v>
        <stp/>
        <stp>ContractData</stp>
        <stp>S.ADM</stp>
        <stp>High</stp>
        <stp/>
        <stp>T</stp>
        <tr r="G11" s="1"/>
      </tp>
      <tp>
        <v>379.58</v>
        <stp/>
        <stp>ContractData</stp>
        <stp>S.ADI</stp>
        <stp>High</stp>
        <stp/>
        <stp>T</stp>
        <tr r="G10" s="1"/>
      </tp>
      <tp>
        <v>250.84</v>
        <stp/>
        <stp>ContractData</stp>
        <stp>S.ADP</stp>
        <stp>High</stp>
        <stp/>
        <stp>T</stp>
        <tr r="G12" s="1"/>
      </tp>
      <tp>
        <v>8.9900000000000091</v>
        <stp/>
        <stp>ContractData</stp>
        <stp>S.TYL</stp>
        <stp>NetLastTrade</stp>
        <stp/>
        <stp>T</stp>
        <tr r="D455" s="1"/>
      </tp>
      <tp>
        <v>125.7</v>
        <stp/>
        <stp>ContractData</stp>
        <stp>S.AFL</stp>
        <stp>High</stp>
        <stp/>
        <stp>T</stp>
        <tr r="G17" s="1"/>
      </tp>
      <tp>
        <v>-5.410000000000025</v>
        <stp/>
        <stp>ContractData</stp>
        <stp>S.TXN</stp>
        <stp>NetLastTrade</stp>
        <stp/>
        <stp>T</stp>
        <tr r="D453" s="1"/>
      </tp>
      <tp>
        <v>2.3400000000000034</v>
        <stp/>
        <stp>ContractData</stp>
        <stp>S.TXT</stp>
        <stp>NetLastTrade</stp>
        <stp/>
        <stp>T</stp>
        <tr r="D454" s="1"/>
      </tp>
      <tp>
        <v>147.52000000000001</v>
        <stp/>
        <stp>ContractData</stp>
        <stp>S.ACN</stp>
        <stp>High</stp>
        <stp/>
        <stp>T</stp>
        <tr r="G8" s="1"/>
      </tp>
      <tp>
        <v>104.17</v>
        <stp/>
        <stp>ContractData</stp>
        <stp>S.ABT</stp>
        <stp>High</stp>
        <stp/>
        <stp>T</stp>
        <tr r="G6" s="1"/>
      </tp>
      <tp>
        <v>1938292.711752</v>
        <stp/>
        <stp>ContractData</stp>
        <stp>S.MRSH</stp>
        <stp>T_CVol</stp>
        <stp/>
        <stp>T</stp>
        <tr r="M319" s="1"/>
      </tp>
      <tp>
        <v>13111481.473317999</v>
        <stp/>
        <stp>ContractData</stp>
        <stp>S.NCLH</stp>
        <stp>T_CVol</stp>
        <stp/>
        <stp>T</stp>
        <tr r="M328" s="1"/>
      </tp>
      <tp>
        <v>2709537.2082190001</v>
        <stp/>
        <stp>ContractData</stp>
        <stp>S.INVH</stp>
        <stp>T_CVol</stp>
        <stp/>
        <stp>T</stp>
        <tr r="M250" s="1"/>
      </tp>
      <tp>
        <v>3687339.196428</v>
        <stp/>
        <stp>ContractData</stp>
        <stp>S.DASH</stp>
        <stp>T_CVol</stp>
        <stp/>
        <stp>T</stp>
        <tr r="M130" s="1"/>
      </tp>
      <tp>
        <v>2217915.6065019998</v>
        <stp/>
        <stp>ContractData</stp>
        <stp>S.CB</stp>
        <stp>T_CVol</stp>
        <stp/>
        <stp>T</stp>
        <tr r="M80" s="1"/>
      </tp>
      <tp>
        <v>6667208.9496149998</v>
        <stp/>
        <stp>ContractData</stp>
        <stp>S.CTSH</stp>
        <stp>T_CVol</stp>
        <stp/>
        <stp>T</stp>
        <tr r="M123" s="1"/>
      </tp>
      <tp>
        <v>2065710.9567780001</v>
        <stp/>
        <stp>ContractData</stp>
        <stp>S.TECH</stp>
        <stp>T_CVol</stp>
        <stp/>
        <stp>T</stp>
        <tr r="M432" s="1"/>
      </tp>
      <tp>
        <v>198.29</v>
        <stp/>
        <stp>ContractData</stp>
        <stp>S.HONA</stp>
        <stp>Open</stp>
        <stp/>
        <stp>T</stp>
        <tr r="F230" s="1"/>
      </tp>
      <tp>
        <v>318.3</v>
        <stp/>
        <stp>ContractData</stp>
        <stp>S.GOOG</stp>
        <stp>Open</stp>
        <stp/>
        <stp>T</stp>
        <tr r="F214" s="1"/>
      </tp>
      <tp>
        <v>100.07000000000001</v>
        <stp/>
        <stp>ContractData</stp>
        <stp>S.HOOD</stp>
        <stp>Open</stp>
        <stp/>
        <stp>T</stp>
        <tr r="F231" s="1"/>
      </tp>
      <tp>
        <v>78</v>
        <stp/>
        <stp>ContractData</stp>
        <stp>S.SOLV</stp>
        <stp>Open</stp>
        <stp/>
        <stp>T</stp>
        <tr r="F413" s="1"/>
      </tp>
      <tp>
        <v>125.74000000000001</v>
        <stp/>
        <stp>ContractData</stp>
        <stp>S.CHTR</stp>
        <stp>High</stp>
        <stp/>
        <stp>T</stp>
        <tr r="G92" s="1"/>
      </tp>
      <tp>
        <v>194.87</v>
        <stp/>
        <stp>ContractData</stp>
        <stp>S.CHRW</stp>
        <stp>High</stp>
        <stp/>
        <stp>T</stp>
        <tr r="G91" s="1"/>
      </tp>
      <tp>
        <v>306</v>
        <stp/>
        <stp>ContractData</stp>
        <stp>S.COHR</stp>
        <stp>Open</stp>
        <stp/>
        <stp>T</stp>
        <tr r="F106" s="1"/>
      </tp>
      <tp>
        <v>161.07</v>
        <stp/>
        <stp>ContractData</stp>
        <stp>S.COIN</stp>
        <stp>Open</stp>
        <stp/>
        <stp>T</stp>
        <tr r="F107" s="1"/>
      </tp>
      <tp>
        <v>159.21</v>
        <stp/>
        <stp>ContractData</stp>
        <stp>S.PODD</stp>
        <stp>Open</stp>
        <stp/>
        <stp>T</stp>
        <tr r="F376" s="1"/>
      </tp>
      <tp>
        <v>55.25</v>
        <stp/>
        <stp>ContractData</stp>
        <stp>S.FOXA</stp>
        <stp>Open</stp>
        <stp/>
        <stp>T</stp>
        <tr r="F197" s="1"/>
      </tp>
      <tp>
        <v>232.70000000000002</v>
        <stp/>
        <stp>ContractData</stp>
        <stp>S.ROST</stp>
        <stp>Open</stp>
        <stp/>
        <stp>T</stp>
        <tr r="F398" s="1"/>
      </tp>
      <tp>
        <v>925.01</v>
        <stp/>
        <stp>ContractData</stp>
        <stp>S.COST</stp>
        <stp>Open</stp>
        <stp/>
        <stp>T</stp>
        <tr r="F111" s="1"/>
      </tp>
      <tp>
        <v>232.11</v>
        <stp/>
        <stp>ContractData</stp>
        <stp>S.AMZN</stp>
        <stp>LastTrade</stp>
        <stp/>
        <stp>T</stp>
        <tr r="C33" s="1"/>
      </tp>
      <tp>
        <v>3519920.66227557</v>
        <stp/>
        <stp>StudyData</stp>
        <stp>S.CTVA</stp>
        <stp>MA</stp>
        <stp>InputChoice=Vol,MAType=Sim,Period=21</stp>
        <stp>MA</stp>
        <stp>D</stp>
        <stp>-1</stp>
        <stp>all</stp>
        <stp/>
        <stp/>
        <stp/>
        <stp>T</stp>
        <tr r="N124" s="1"/>
      </tp>
      <tp>
        <v>4676716.7057364304</v>
        <stp/>
        <stp>StudyData</stp>
        <stp>S.INVH</stp>
        <stp>MA</stp>
        <stp>InputChoice=Vol,MAType=Sim,Period=21</stp>
        <stp>MA</stp>
        <stp>D</stp>
        <stp>-1</stp>
        <stp>all</stp>
        <stp/>
        <stp/>
        <stp/>
        <stp>T</stp>
        <tr r="N250" s="1"/>
      </tp>
      <tp>
        <v>28600083.969541501</v>
        <stp/>
        <stp>StudyData</stp>
        <stp>S.MRVL</stp>
        <stp>MA</stp>
        <stp>InputChoice=Vol,MAType=Sim,Period=21</stp>
        <stp>MA</stp>
        <stp>D</stp>
        <stp>-1</stp>
        <stp>all</stp>
        <stp/>
        <stp/>
        <stp/>
        <stp>T</stp>
        <tr r="N320" s="1"/>
      </tp>
      <tp>
        <v>-0.17999999999999972</v>
        <stp/>
        <stp>ContractData</stp>
        <stp>S.WBD</stp>
        <stp>NetLastTrade</stp>
        <stp/>
        <stp>T</stp>
        <tr r="D482" s="1"/>
      </tp>
      <tp>
        <v>4.5099999999999909</v>
        <stp/>
        <stp>ContractData</stp>
        <stp>S.WAB</stp>
        <stp>NetLastTrade</stp>
        <stp/>
        <stp>T</stp>
        <tr r="D480" s="1"/>
      </tp>
      <tp>
        <v>165.55</v>
        <stp/>
        <stp>ContractData</stp>
        <stp>S.EFX</stp>
        <stp>Open</stp>
        <stp/>
        <stp>T</stp>
        <tr r="F158" s="1"/>
      </tp>
      <tp>
        <v>-7.7300000000000182</v>
        <stp/>
        <stp>ContractData</stp>
        <stp>S.WAT</stp>
        <stp>NetLastTrade</stp>
        <stp/>
        <stp>T</stp>
        <tr r="D481" s="1"/>
      </tp>
      <tp>
        <v>0.12000000000000455</v>
        <stp/>
        <stp>ContractData</stp>
        <stp>S.WFC</stp>
        <stp>NetLastTrade</stp>
        <stp/>
        <stp>T</stp>
        <tr r="D487" s="1"/>
      </tp>
      <tp>
        <v>69.5</v>
        <stp/>
        <stp>ContractData</stp>
        <stp>S.BXP</stp>
        <stp>High</stp>
        <stp/>
        <stp>T</stp>
        <tr r="G74" s="1"/>
      </tp>
      <tp>
        <v>1.0499999999999972</v>
        <stp/>
        <stp>ContractData</stp>
        <stp>S.WEC</stp>
        <stp>NetLastTrade</stp>
        <stp/>
        <stp>T</stp>
        <tr r="D485" s="1"/>
      </tp>
      <tp>
        <v>263.75</v>
        <stp/>
        <stp>ContractData</stp>
        <stp>S.ECL</stp>
        <stp>Open</stp>
        <stp/>
        <stp>T</stp>
        <tr r="F156" s="1"/>
      </tp>
      <tp>
        <v>-38.500000000000114</v>
        <stp/>
        <stp>ContractData</stp>
        <stp>S.WDC</stp>
        <stp>NetLastTrade</stp>
        <stp/>
        <stp>T</stp>
        <tr r="D484" s="1"/>
      </tp>
      <tp>
        <v>380.56</v>
        <stp/>
        <stp>ContractData</stp>
        <stp>S.ELV</stp>
        <stp>Open</stp>
        <stp/>
        <stp>T</stp>
        <tr r="F162" s="1"/>
      </tp>
      <tp>
        <v>764.17</v>
        <stp/>
        <stp>ContractData</stp>
        <stp>S.EME</stp>
        <stp>Open</stp>
        <stp/>
        <stp>T</stp>
        <tr r="F163" s="1"/>
      </tp>
      <tp>
        <v>144.9</v>
        <stp/>
        <stp>ContractData</stp>
        <stp>S.EMR</stp>
        <stp>Open</stp>
        <stp/>
        <stp>T</stp>
        <tr r="F164" s="1"/>
      </tp>
      <tp>
        <v>144</v>
        <stp/>
        <stp>ContractData</stp>
        <stp>S.EOG</stp>
        <stp>Open</stp>
        <stp/>
        <stp>T</stp>
        <tr r="F165" s="1"/>
      </tp>
      <tp>
        <v>79.960000000000008</v>
        <stp/>
        <stp>ContractData</stp>
        <stp>S.EIX</stp>
        <stp>Open</stp>
        <stp/>
        <stp>T</stp>
        <tr r="F160" s="1"/>
      </tp>
      <tp>
        <v>-1.25</v>
        <stp/>
        <stp>ContractData</stp>
        <stp>S.WMB</stp>
        <stp>NetLastTrade</stp>
        <stp/>
        <stp>T</stp>
        <tr r="D489" s="1"/>
      </tp>
      <tp>
        <v>44.71</v>
        <stp/>
        <stp>ContractData</stp>
        <stp>S.BSX</stp>
        <stp>High</stp>
        <stp/>
        <stp>T</stp>
        <tr r="G72" s="1"/>
      </tp>
      <tp>
        <v>1.0699999999999932</v>
        <stp/>
        <stp>ContractData</stp>
        <stp>S.WMT</stp>
        <stp>NetLastTrade</stp>
        <stp/>
        <stp>T</stp>
        <tr r="D490" s="1"/>
      </tp>
      <tp>
        <v>67.77</v>
        <stp/>
        <stp>ContractData</stp>
        <stp>S.BRO</stp>
        <stp>High</stp>
        <stp/>
        <stp>T</stp>
        <tr r="G71" s="1"/>
      </tp>
      <tp>
        <v>409.83</v>
        <stp/>
        <stp>ContractData</stp>
        <stp>S.ETN</stp>
        <stp>Open</stp>
        <stp/>
        <stp>T</stp>
        <tr r="F172" s="1"/>
      </tp>
      <tp>
        <v>8.1400000000000148</v>
        <stp/>
        <stp>ContractData</stp>
        <stp>S.WSM</stp>
        <stp>NetLastTrade</stp>
        <stp/>
        <stp>T</stp>
        <tr r="D492" s="1"/>
      </tp>
      <tp>
        <v>62.82</v>
        <stp/>
        <stp>ContractData</stp>
        <stp>S.BMY</stp>
        <stp>High</stp>
        <stp/>
        <stp>T</stp>
        <tr r="G67" s="1"/>
      </tp>
      <tp>
        <v>-27.28000000000003</v>
        <stp/>
        <stp>ContractData</stp>
        <stp>S.WST</stp>
        <stp>NetLastTrade</stp>
        <stp/>
        <stp>T</stp>
        <tr r="D493" s="1"/>
      </tp>
      <tp>
        <v>116.37</v>
        <stp/>
        <stp>ContractData</stp>
        <stp>S.ETR</stp>
        <stp>Open</stp>
        <stp/>
        <stp>T</stp>
        <tr r="F173" s="1"/>
      </tp>
      <tp>
        <v>1056.48</v>
        <stp/>
        <stp>ContractData</stp>
        <stp>S.BLK</stp>
        <stp>High</stp>
        <stp/>
        <stp>T</stp>
        <tr r="G66" s="1"/>
      </tp>
      <tp>
        <v>2.0300000000000011</v>
        <stp/>
        <stp>ContractData</stp>
        <stp>S.WRB</stp>
        <stp>NetLastTrade</stp>
        <stp/>
        <stp>T</stp>
        <tr r="D491" s="1"/>
      </tp>
      <tp>
        <v>160.04</v>
        <stp/>
        <stp>ContractData</stp>
        <stp>S.BNY</stp>
        <stp>High</stp>
        <stp/>
        <stp>T</stp>
        <tr r="G68" s="1"/>
      </tp>
      <tp>
        <v>53.65</v>
        <stp/>
        <stp>ContractData</stp>
        <stp>S.EQT</stp>
        <stp>Open</stp>
        <stp/>
        <stp>T</stp>
        <tr r="F168" s="1"/>
      </tp>
      <tp>
        <v>68.44</v>
        <stp/>
        <stp>ContractData</stp>
        <stp>S.EQR</stp>
        <stp>Open</stp>
        <stp/>
        <stp>T</stp>
        <tr r="F167" s="1"/>
      </tp>
      <tp>
        <v>58.2</v>
        <stp/>
        <stp>ContractData</stp>
        <stp>S.BKR</stp>
        <stp>High</stp>
        <stp/>
        <stp>T</stp>
        <tr r="G64" s="1"/>
      </tp>
      <tp>
        <v>6.7400000000000091</v>
        <stp/>
        <stp>ContractData</stp>
        <stp>S.WTW</stp>
        <stp>NetLastTrade</stp>
        <stp/>
        <stp>T</stp>
        <tr r="D494" s="1"/>
      </tp>
      <tp>
        <v>294.09000000000003</v>
        <stp/>
        <stp>ContractData</stp>
        <stp>S.ESS</stp>
        <stp>Open</stp>
        <stp/>
        <stp>T</stp>
        <tr r="F171" s="1"/>
      </tp>
      <tp>
        <v>32.81</v>
        <stp/>
        <stp>ContractData</stp>
        <stp>S.BEN</stp>
        <stp>High</stp>
        <stp/>
        <stp>T</stp>
        <tr r="G59" s="1"/>
      </tp>
      <tp>
        <v>156.80000000000001</v>
        <stp/>
        <stp>ContractData</stp>
        <stp>S.BDX</stp>
        <stp>High</stp>
        <stp/>
        <stp>T</stp>
        <tr r="G58" s="1"/>
      </tp>
      <tp>
        <v>26.21</v>
        <stp/>
        <stp>ContractData</stp>
        <stp>S.BFB</stp>
        <stp>High</stp>
        <stp/>
        <stp>T</stp>
        <tr r="G60" s="1"/>
      </tp>
      <tp>
        <v>92.320000000000007</v>
        <stp/>
        <stp>ContractData</stp>
        <stp>S.EXE</stp>
        <stp>Open</stp>
        <stp/>
        <stp>T</stp>
        <tr r="F177" s="1"/>
      </tp>
      <tp>
        <v>47.31</v>
        <stp/>
        <stp>ContractData</stp>
        <stp>S.EXC</stp>
        <stp>Open</stp>
        <stp/>
        <stp>T</stp>
        <tr r="F176" s="1"/>
      </tp>
      <tp>
        <v>62.27</v>
        <stp/>
        <stp>ContractData</stp>
        <stp>S.BAC</stp>
        <stp>High</stp>
        <stp/>
        <stp>T</stp>
        <tr r="G54" s="1"/>
      </tp>
      <tp>
        <v>22.64</v>
        <stp/>
        <stp>ContractData</stp>
        <stp>S.BAX</stp>
        <stp>High</stp>
        <stp/>
        <stp>T</stp>
        <tr r="G56" s="1"/>
      </tp>
      <tp>
        <v>146.67000000000002</v>
        <stp/>
        <stp>ContractData</stp>
        <stp>S.EXR</stp>
        <stp>Open</stp>
        <stp/>
        <stp>T</stp>
        <tr r="F180" s="1"/>
      </tp>
      <tp>
        <v>86.03</v>
        <stp/>
        <stp>ContractData</stp>
        <stp>S.BBY</stp>
        <stp>High</stp>
        <stp/>
        <stp>T</stp>
        <tr r="G57" s="1"/>
      </tp>
      <tp>
        <v>5138382.1147429999</v>
        <stp/>
        <stp>ContractData</stp>
        <stp>S.DECK</stp>
        <stp>T_CVol</stp>
        <stp/>
        <stp>T</stp>
        <tr r="F34" s="2"/>
        <tr r="M134" s="1"/>
      </tp>
      <tp>
        <v>2888592.9485800001</v>
        <stp/>
        <stp>ContractData</stp>
        <stp>S.ADSK</stp>
        <stp>T_CVol</stp>
        <stp/>
        <stp>T</stp>
        <tr r="M13" s="1"/>
      </tp>
      <tp>
        <v>2551762.9596549999</v>
        <stp/>
        <stp>ContractData</stp>
        <stp>S.MA</stp>
        <stp>T_CVol</stp>
        <stp/>
        <stp>T</stp>
        <tr r="M296" s="1"/>
      </tp>
      <tp>
        <v>2026623.678721</v>
        <stp/>
        <stp>ContractData</stp>
        <stp>S.EA</stp>
        <stp>T_CVol</stp>
        <stp/>
        <stp>T</stp>
        <tr r="M153" s="1"/>
      </tp>
      <tp>
        <v>3742692.194348</v>
        <stp/>
        <stp>ContractData</stp>
        <stp>S.BA</stp>
        <stp>T_CVol</stp>
        <stp/>
        <stp>T</stp>
        <tr r="M53" s="1"/>
      </tp>
      <tp>
        <v>1361383.36335</v>
        <stp/>
        <stp>ContractData</stp>
        <stp>S.VRSK</stp>
        <stp>T_CVol</stp>
        <stp/>
        <stp>T</stp>
        <tr r="M472" s="1"/>
      </tp>
      <tp>
        <v>14081144.614359001</v>
        <stp/>
        <stp>ContractData</stp>
        <stp>S.SNDK</stp>
        <stp>T_CVol</stp>
        <stp/>
        <stp>T</stp>
        <tr r="M410" s="1"/>
      </tp>
      <tp>
        <v>831.2</v>
        <stp/>
        <stp>ContractData</stp>
        <stp>S.LITE</stp>
        <stp>High</stp>
        <stp/>
        <stp>T</stp>
        <tr r="G285" s="1"/>
      </tp>
      <tp>
        <v>57.78</v>
        <stp/>
        <stp>ContractData</stp>
        <stp>S.FITB</stp>
        <stp>High</stp>
        <stp/>
        <stp>T</stp>
        <tr r="G193" s="1"/>
      </tp>
      <tp>
        <v>51.72</v>
        <stp/>
        <stp>ContractData</stp>
        <stp>S.FISV</stp>
        <stp>High</stp>
        <stp/>
        <stp>T</stp>
        <tr r="G192" s="1"/>
      </tp>
      <tp>
        <v>1551.16</v>
        <stp/>
        <stp>ContractData</stp>
        <stp>S.SNDK</stp>
        <stp>Open</stp>
        <stp/>
        <stp>T</stp>
        <tr r="F410" s="1"/>
      </tp>
      <tp>
        <v>8.4459459459462663E-2</v>
        <stp/>
        <stp>StudyData</stp>
        <stp>S.D</stp>
        <stp>PCB</stp>
        <stp>BaseType=Index,Index=1</stp>
        <stp>Close</stp>
        <stp>W</stp>
        <stp>0</stp>
        <stp>all</stp>
        <stp/>
        <stp/>
        <stp/>
        <stp>T</stp>
        <tr r="I128" s="1"/>
      </tp>
      <tp>
        <v>4.114804510177188</v>
        <stp/>
        <stp>StudyData</stp>
        <stp>S.D</stp>
        <stp>PCB</stp>
        <stp>BaseType=Index,Index=1</stp>
        <stp>Close</stp>
        <stp>Q</stp>
        <stp>0</stp>
        <stp>all</stp>
        <stp/>
        <stp/>
        <stp/>
        <stp>T</stp>
        <tr r="K128" s="1"/>
      </tp>
      <tp>
        <v>21.351766513056841</v>
        <stp/>
        <stp>StudyData</stp>
        <stp>S.D</stp>
        <stp>PCB</stp>
        <stp>BaseType=Index,Index=1</stp>
        <stp>Close</stp>
        <stp>A</stp>
        <stp>0</stp>
        <stp>all</stp>
        <stp/>
        <stp/>
        <stp/>
        <stp>T</stp>
        <tr r="L128" s="1"/>
      </tp>
      <tp>
        <v>4.114804510177188</v>
        <stp/>
        <stp>StudyData</stp>
        <stp>S.D</stp>
        <stp>PCB</stp>
        <stp>BaseType=Index,Index=1</stp>
        <stp>Close</stp>
        <stp>M</stp>
        <stp>0</stp>
        <stp>all</stp>
        <stp/>
        <stp/>
        <stp/>
        <stp>T</stp>
        <tr r="J128" s="1"/>
      </tp>
      <tp>
        <v>174</v>
        <stp/>
        <stp>ContractData</stp>
        <stp>S.ANET</stp>
        <stp>Open</stp>
        <stp/>
        <stp>T</stp>
        <tr r="F34" s="1"/>
      </tp>
      <tp>
        <v>117.71000000000001</v>
        <stp/>
        <stp>ContractData</stp>
        <stp>S.INCY</stp>
        <stp>Open</stp>
        <stp/>
        <stp>T</stp>
        <tr r="F247" s="1"/>
      </tp>
      <tp>
        <v>408.74</v>
        <stp/>
        <stp>ContractData</stp>
        <stp>S.CIEN</stp>
        <stp>High</stp>
        <stp/>
        <stp>T</stp>
        <tr r="G94" s="1"/>
      </tp>
      <tp>
        <v>1252.72</v>
        <stp/>
        <stp>ContractData</stp>
        <stp>S.FICO</stp>
        <stp>High</stp>
        <stp/>
        <stp>T</stp>
        <tr r="G190" s="1"/>
      </tp>
      <tp>
        <v>26.8</v>
        <stp/>
        <stp>ContractData</stp>
        <stp>S.VICI</stp>
        <stp>High</stp>
        <stp/>
        <stp>T</stp>
        <tr r="G468" s="1"/>
      </tp>
      <tp>
        <v>65.73</v>
        <stp/>
        <stp>ContractData</stp>
        <stp>S.O</stp>
        <stp>High</stp>
        <stp/>
        <stp>T</stp>
        <tr r="G348" s="1"/>
      </tp>
      <tp>
        <v>118.26</v>
        <stp/>
        <stp>ContractData</stp>
        <stp>S.L</stp>
        <stp>High</stp>
        <stp/>
        <stp>T</stp>
        <tr r="G278" s="1"/>
      </tp>
      <tp>
        <v>136.07</v>
        <stp/>
        <stp>ContractData</stp>
        <stp>S.J</stp>
        <stp>High</stp>
        <stp/>
        <stp>T</stp>
        <tr r="G259" s="1"/>
      </tp>
      <tp>
        <v>14.540000000000001</v>
        <stp/>
        <stp>ContractData</stp>
        <stp>S.F</stp>
        <stp>High</stp>
        <stp/>
        <stp>T</stp>
        <tr r="G181" s="1"/>
      </tp>
      <tp>
        <v>71.900000000000006</v>
        <stp/>
        <stp>ContractData</stp>
        <stp>S.D</stp>
        <stp>High</stp>
        <stp/>
        <stp>T</stp>
        <tr r="G128" s="1"/>
      </tp>
      <tp>
        <v>133.28</v>
        <stp/>
        <stp>ContractData</stp>
        <stp>S.C</stp>
        <stp>High</stp>
        <stp/>
        <stp>T</stp>
        <tr r="G75" s="1"/>
      </tp>
      <tp>
        <v>140.88</v>
        <stp/>
        <stp>ContractData</stp>
        <stp>S.A</stp>
        <stp>High</stp>
        <stp/>
        <stp>T</stp>
        <tr r="G2" s="1"/>
      </tp>
      <tp>
        <v>355.84000000000003</v>
        <stp/>
        <stp>ContractData</stp>
        <stp>S.V</stp>
        <stp>High</stp>
        <stp/>
        <stp>T</stp>
        <tr r="G466" s="1"/>
      </tp>
      <tp>
        <v>24.13</v>
        <stp/>
        <stp>ContractData</stp>
        <stp>S.T</stp>
        <stp>High</stp>
        <stp/>
        <stp>T</stp>
        <tr r="G428" s="1"/>
      </tp>
      <tp>
        <v>139.71</v>
        <stp/>
        <stp>ContractData</stp>
        <stp>S.Q</stp>
        <stp>High</stp>
        <stp/>
        <stp>T</stp>
        <tr r="G386" s="1"/>
      </tp>
      <tp>
        <v>29.64</v>
        <stp/>
        <stp>ContractData</stp>
        <stp>S.INVH</stp>
        <stp>Open</stp>
        <stp/>
        <stp>T</stp>
        <tr r="F250" s="1"/>
      </tp>
      <tp>
        <v>183.28</v>
        <stp/>
        <stp>ContractData</stp>
        <stp>S.CINF</stp>
        <stp>High</stp>
        <stp/>
        <stp>T</stp>
        <tr r="G95" s="1"/>
      </tp>
      <tp>
        <v>100.36</v>
        <stp/>
        <stp>ContractData</stp>
        <stp>S.INTC</stp>
        <stp>Open</stp>
        <stp/>
        <stp>T</stp>
        <tr r="F248" s="1"/>
      </tp>
      <tp>
        <v>286.64</v>
        <stp/>
        <stp>ContractData</stp>
        <stp>S.INTU</stp>
        <stp>Open</stp>
        <stp/>
        <stp>T</stp>
        <tr r="F249" s="1"/>
      </tp>
      <tp>
        <v>131.65</v>
        <stp/>
        <stp>ContractData</stp>
        <stp>S.GILD</stp>
        <stp>High</stp>
        <stp/>
        <stp>T</stp>
        <tr r="G208" s="1"/>
      </tp>
      <tp>
        <v>209.39000000000001</v>
        <stp/>
        <stp>ContractData</stp>
        <stp>S.GNRC</stp>
        <stp>Open</stp>
        <stp/>
        <stp>T</stp>
        <tr r="F213" s="1"/>
      </tp>
      <tp>
        <v>93.460000000000008</v>
        <stp/>
        <stp>ContractData</stp>
        <stp>S.MNST</stp>
        <stp>Open</stp>
        <stp/>
        <stp>T</stp>
        <tr r="F312" s="1"/>
      </tp>
      <tp>
        <v>203.3</v>
        <stp/>
        <stp>ContractData</stp>
        <stp>S.BIIB</stp>
        <stp>High</stp>
        <stp/>
        <stp>T</stp>
        <tr r="G62" s="1"/>
      </tp>
      <tp>
        <v>378</v>
        <stp/>
        <stp>ContractData</stp>
        <stp>S.SNPS</stp>
        <stp>Open</stp>
        <stp/>
        <stp>T</stp>
        <tr r="F411" s="1"/>
      </tp>
      <tp>
        <v>1072182.1714049049</v>
        <stp/>
        <stp>StudyData</stp>
        <stp>S.MPWR</stp>
        <stp>MA</stp>
        <stp>InputChoice=Vol,MAType=Sim,Period=21</stp>
        <stp>MA</stp>
        <stp>D</stp>
        <stp>-1</stp>
        <stp>all</stp>
        <stp/>
        <stp/>
        <stp/>
        <stp>T</stp>
        <tr r="N316" s="1"/>
      </tp>
      <tp>
        <v>0.68380919220000003</v>
        <stp/>
        <stp>StudyData</stp>
        <stp>S.FE</stp>
        <stp>StdDev</stp>
        <stp>InputChoice=Close,Period1=21</stp>
        <stp>STDDEV</stp>
        <stp>D</stp>
        <stp/>
        <stp>all</stp>
        <stp/>
        <stp/>
        <stp/>
        <stp>T</stp>
        <tr r="Q188" s="1"/>
      </tp>
      <tp>
        <v>1.9405263797000001</v>
        <stp/>
        <stp>StudyData</stp>
        <stp>S.GM</stp>
        <stp>StdDev</stp>
        <stp>InputChoice=Close,Period1=21</stp>
        <stp>STDDEV</stp>
        <stp>D</stp>
        <stp/>
        <stp>all</stp>
        <stp/>
        <stp/>
        <stp/>
        <stp>T</stp>
        <tr r="Q212" s="1"/>
      </tp>
      <tp>
        <v>3.5467609700999998</v>
        <stp/>
        <stp>StudyData</stp>
        <stp>S.GL</stp>
        <stp>StdDev</stp>
        <stp>InputChoice=Close,Period1=21</stp>
        <stp>STDDEV</stp>
        <stp>D</stp>
        <stp/>
        <stp>all</stp>
        <stp/>
        <stp/>
        <stp/>
        <stp>T</stp>
        <tr r="Q210" s="1"/>
      </tp>
      <tp>
        <v>12.2909486635</v>
        <stp/>
        <stp>StudyData</stp>
        <stp>S.GE</stp>
        <stp>StdDev</stp>
        <stp>InputChoice=Close,Period1=21</stp>
        <stp>STDDEV</stp>
        <stp>D</stp>
        <stp/>
        <stp>all</stp>
        <stp/>
        <stp/>
        <stp/>
        <stp>T</stp>
        <tr r="Q204" s="1"/>
      </tp>
      <tp>
        <v>10.9162750826</v>
        <stp/>
        <stp>StudyData</stp>
        <stp>S.GD</stp>
        <stp>StdDev</stp>
        <stp>InputChoice=Close,Period1=21</stp>
        <stp>STDDEV</stp>
        <stp>D</stp>
        <stp/>
        <stp>all</stp>
        <stp/>
        <stp/>
        <stp/>
        <stp>T</stp>
        <tr r="Q202" s="1"/>
      </tp>
      <tp>
        <v>36.995595956599999</v>
        <stp/>
        <stp>StudyData</stp>
        <stp>S.GS</stp>
        <stp>StdDev</stp>
        <stp>InputChoice=Close,Period1=21</stp>
        <stp>STDDEV</stp>
        <stp>D</stp>
        <stp/>
        <stp>all</stp>
        <stp/>
        <stp/>
        <stp/>
        <stp>T</stp>
        <tr r="Q219" s="1"/>
      </tp>
      <tp>
        <v>3.7237564238999998</v>
        <stp/>
        <stp>StudyData</stp>
        <stp>S.DG</stp>
        <stp>StdDev</stp>
        <stp>InputChoice=Close,Period1=21</stp>
        <stp>STDDEV</stp>
        <stp>D</stp>
        <stp/>
        <stp>all</stp>
        <stp/>
        <stp/>
        <stp/>
        <stp>T</stp>
        <tr r="Q136" s="1"/>
      </tp>
      <tp>
        <v>17.7542806694</v>
        <stp/>
        <stp>StudyData</stp>
        <stp>S.DE</stp>
        <stp>StdDev</stp>
        <stp>InputChoice=Close,Period1=21</stp>
        <stp>STDDEV</stp>
        <stp>D</stp>
        <stp/>
        <stp>all</stp>
        <stp/>
        <stp/>
        <stp/>
        <stp>T</stp>
        <tr r="Q133" s="1"/>
      </tp>
      <tp>
        <v>2.1965403637000001</v>
        <stp/>
        <stp>StudyData</stp>
        <stp>S.DD</stp>
        <stp>StdDev</stp>
        <stp>InputChoice=Close,Period1=21</stp>
        <stp>STDDEV</stp>
        <stp>D</stp>
        <stp/>
        <stp>all</stp>
        <stp/>
        <stp/>
        <stp/>
        <stp>T</stp>
        <tr r="Q131" s="1"/>
      </tp>
      <tp>
        <v>1.5397654208</v>
        <stp/>
        <stp>StudyData</stp>
        <stp>S.EL</stp>
        <stp>StdDev</stp>
        <stp>InputChoice=Close,Period1=21</stp>
        <stp>STDDEV</stp>
        <stp>D</stp>
        <stp/>
        <stp>all</stp>
        <stp/>
        <stp/>
        <stp/>
        <stp>T</stp>
        <tr r="Q161" s="1"/>
      </tp>
      <tp>
        <v>9.7066018162999992</v>
        <stp/>
        <stp>StudyData</stp>
        <stp>S.EG</stp>
        <stp>StdDev</stp>
        <stp>InputChoice=Close,Period1=21</stp>
        <stp>STDDEV</stp>
        <stp>D</stp>
        <stp/>
        <stp>all</stp>
        <stp/>
        <stp/>
        <stp/>
        <stp>T</stp>
        <tr r="Q159" s="1"/>
      </tp>
      <tp>
        <v>1.0353565885</v>
        <stp/>
        <stp>StudyData</stp>
        <stp>S.ED</stp>
        <stp>StdDev</stp>
        <stp>InputChoice=Close,Period1=21</stp>
        <stp>STDDEV</stp>
        <stp>D</stp>
        <stp/>
        <stp>all</stp>
        <stp/>
        <stp/>
        <stp/>
        <stp>T</stp>
        <tr r="Q157" s="1"/>
      </tp>
      <tp>
        <v>1.6487972665999999</v>
        <stp/>
        <stp>StudyData</stp>
        <stp>S.EA</stp>
        <stp>StdDev</stp>
        <stp>InputChoice=Close,Period1=21</stp>
        <stp>STDDEV</stp>
        <stp>D</stp>
        <stp/>
        <stp>all</stp>
        <stp/>
        <stp/>
        <stp/>
        <stp>T</stp>
        <tr r="Q153" s="1"/>
      </tp>
      <tp>
        <v>3.7908544320000002</v>
        <stp/>
        <stp>StudyData</stp>
        <stp>S.EW</stp>
        <stp>StdDev</stp>
        <stp>InputChoice=Close,Period1=21</stp>
        <stp>STDDEV</stp>
        <stp>D</stp>
        <stp/>
        <stp>all</stp>
        <stp/>
        <stp/>
        <stp/>
        <stp>T</stp>
        <tr r="Q175" s="1"/>
      </tp>
      <tp>
        <v>0.90579790309999997</v>
        <stp/>
        <stp>StudyData</stp>
        <stp>S.ES</stp>
        <stp>StdDev</stp>
        <stp>InputChoice=Close,Period1=21</stp>
        <stp>STDDEV</stp>
        <stp>D</stp>
        <stp/>
        <stp>all</stp>
        <stp/>
        <stp/>
        <stp/>
        <stp>T</stp>
        <tr r="Q170" s="1"/>
      </tp>
      <tp>
        <v>5.5175024337999998</v>
        <stp/>
        <stp>StudyData</stp>
        <stp>S.BG</stp>
        <stp>StdDev</stp>
        <stp>InputChoice=Close,Period1=21</stp>
        <stp>STDDEV</stp>
        <stp>D</stp>
        <stp/>
        <stp>all</stp>
        <stp/>
        <stp/>
        <stp/>
        <stp>T</stp>
        <tr r="Q61" s="1"/>
      </tp>
      <tp>
        <v>7.4164443443000003</v>
        <stp/>
        <stp>StudyData</stp>
        <stp>S.BA</stp>
        <stp>StdDev</stp>
        <stp>InputChoice=Close,Period1=21</stp>
        <stp>STDDEV</stp>
        <stp>D</stp>
        <stp/>
        <stp>all</stp>
        <stp/>
        <stp/>
        <stp/>
        <stp>T</stp>
        <tr r="Q53" s="1"/>
      </tp>
      <tp>
        <v>4.2439104566000001</v>
        <stp/>
        <stp>StudyData</stp>
        <stp>S.BX</stp>
        <stp>StdDev</stp>
        <stp>InputChoice=Close,Period1=21</stp>
        <stp>STDDEV</stp>
        <stp>D</stp>
        <stp/>
        <stp>all</stp>
        <stp/>
        <stp/>
        <stp/>
        <stp>T</stp>
        <tr r="Q73" s="1"/>
      </tp>
      <tp>
        <v>4.8936563592000004</v>
        <stp/>
        <stp>StudyData</stp>
        <stp>S.BR</stp>
        <stp>StdDev</stp>
        <stp>InputChoice=Close,Period1=21</stp>
        <stp>STDDEV</stp>
        <stp>D</stp>
        <stp/>
        <stp>all</stp>
        <stp/>
        <stp/>
        <stp/>
        <stp>T</stp>
        <tr r="Q69" s="1"/>
      </tp>
      <tp>
        <v>1.3611969523</v>
        <stp/>
        <stp>StudyData</stp>
        <stp>S.CL</stp>
        <stp>StdDev</stp>
        <stp>InputChoice=Close,Period1=21</stp>
        <stp>STDDEV</stp>
        <stp>D</stp>
        <stp/>
        <stp>all</stp>
        <stp/>
        <stp/>
        <stp/>
        <stp>T</stp>
        <tr r="Q96" s="1"/>
      </tp>
      <tp>
        <v>7.5584549526</v>
        <stp/>
        <stp>StudyData</stp>
        <stp>S.CI</stp>
        <stp>StdDev</stp>
        <stp>InputChoice=Close,Period1=21</stp>
        <stp>STDDEV</stp>
        <stp>D</stp>
        <stp/>
        <stp>all</stp>
        <stp/>
        <stp/>
        <stp/>
        <stp>T</stp>
        <tr r="Q93" s="1"/>
      </tp>
      <tp>
        <v>6.8937482275999997</v>
        <stp/>
        <stp>StudyData</stp>
        <stp>S.CF</stp>
        <stp>StdDev</stp>
        <stp>InputChoice=Close,Period1=21</stp>
        <stp>STDDEV</stp>
        <stp>D</stp>
        <stp/>
        <stp>all</stp>
        <stp/>
        <stp/>
        <stp/>
        <stp>T</stp>
        <tr r="Q88" s="1"/>
      </tp>
      <tp>
        <v>7.7801983956000003</v>
        <stp/>
        <stp>StudyData</stp>
        <stp>S.CB</stp>
        <stp>StdDev</stp>
        <stp>InputChoice=Close,Period1=21</stp>
        <stp>STDDEV</stp>
        <stp>D</stp>
        <stp/>
        <stp>all</stp>
        <stp/>
        <stp/>
        <stp/>
        <stp>T</stp>
        <tr r="Q80" s="1"/>
      </tp>
      <tp>
        <v>0.88554709119999997</v>
        <stp/>
        <stp>StudyData</stp>
        <stp>S.NI</stp>
        <stp>StdDev</stp>
        <stp>InputChoice=Close,Period1=21</stp>
        <stp>STDDEV</stp>
        <stp>D</stp>
        <stp/>
        <stp>all</stp>
        <stp/>
        <stp/>
        <stp/>
        <stp>T</stp>
        <tr r="Q334" s="1"/>
      </tp>
      <tp>
        <v>6.5059781335000002</v>
        <stp/>
        <stp>StudyData</stp>
        <stp>S.ON</stp>
        <stp>StdDev</stp>
        <stp>InputChoice=Close,Period1=21</stp>
        <stp>STDDEV</stp>
        <stp>D</stp>
        <stp/>
        <stp>all</stp>
        <stp/>
        <stp/>
        <stp/>
        <stp>T</stp>
        <tr r="Q352" s="1"/>
      </tp>
      <tp>
        <v>6.5145450032000003</v>
        <stp/>
        <stp>StudyData</stp>
        <stp>S.LH</stp>
        <stp>StdDev</stp>
        <stp>InputChoice=Close,Period1=21</stp>
        <stp>STDDEV</stp>
        <stp>D</stp>
        <stp/>
        <stp>all</stp>
        <stp/>
        <stp/>
        <stp/>
        <stp>T</stp>
        <tr r="Q281" s="1"/>
      </tp>
      <tp>
        <v>1.1187178846000001</v>
        <stp/>
        <stp>StudyData</stp>
        <stp>S.MO</stp>
        <stp>StdDev</stp>
        <stp>InputChoice=Close,Period1=21</stp>
        <stp>STDDEV</stp>
        <stp>D</stp>
        <stp/>
        <stp>all</stp>
        <stp/>
        <stp/>
        <stp/>
        <stp>T</stp>
        <tr r="Q313" s="1"/>
      </tp>
      <tp>
        <v>15.242184763699999</v>
        <stp/>
        <stp>StudyData</stp>
        <stp>S.MA</stp>
        <stp>StdDev</stp>
        <stp>InputChoice=Close,Period1=21</stp>
        <stp>STDDEV</stp>
        <stp>D</stp>
        <stp/>
        <stp>all</stp>
        <stp/>
        <stp/>
        <stp/>
        <stp>T</stp>
        <tr r="Q296" s="1"/>
      </tp>
      <tp>
        <v>97.115666902000001</v>
        <stp/>
        <stp>StudyData</stp>
        <stp>S.MU</stp>
        <stp>StdDev</stp>
        <stp>InputChoice=Close,Period1=21</stp>
        <stp>STDDEV</stp>
        <stp>D</stp>
        <stp/>
        <stp>all</stp>
        <stp/>
        <stp/>
        <stp/>
        <stp>T</stp>
        <tr r="Q327" s="1"/>
      </tp>
      <tp>
        <v>5.2548966905999999</v>
        <stp/>
        <stp>StudyData</stp>
        <stp>S.MS</stp>
        <stp>StdDev</stp>
        <stp>InputChoice=Close,Period1=21</stp>
        <stp>STDDEV</stp>
        <stp>D</stp>
        <stp/>
        <stp>all</stp>
        <stp/>
        <stp/>
        <stp/>
        <stp>T</stp>
        <tr r="Q321" s="1"/>
      </tp>
      <tp>
        <v>1.126886023</v>
        <stp/>
        <stp>StudyData</stp>
        <stp>S.KO</stp>
        <stp>StdDev</stp>
        <stp>InputChoice=Close,Period1=21</stp>
        <stp>STDDEV</stp>
        <stp>D</stp>
        <stp/>
        <stp>all</stp>
        <stp/>
        <stp/>
        <stp/>
        <stp>T</stp>
        <tr r="Q275" s="1"/>
      </tp>
      <tp>
        <v>1.3393358086</v>
        <stp/>
        <stp>StudyData</stp>
        <stp>S.KR</stp>
        <stp>StdDev</stp>
        <stp>InputChoice=Close,Period1=21</stp>
        <stp>STDDEV</stp>
        <stp>D</stp>
        <stp/>
        <stp>all</stp>
        <stp/>
        <stp/>
        <stp/>
        <stp>T</stp>
        <tr r="Q276" s="1"/>
      </tp>
      <tp>
        <v>8.3866855391000001</v>
        <stp/>
        <stp>StudyData</stp>
        <stp>S.HD</stp>
        <stp>StdDev</stp>
        <stp>InputChoice=Close,Period1=21</stp>
        <stp>STDDEV</stp>
        <stp>D</stp>
        <stp/>
        <stp>all</stp>
        <stp/>
        <stp/>
        <stp/>
        <stp>T</stp>
        <tr r="Q225" s="1"/>
      </tp>
      <tp>
        <v>4.1256998307000003</v>
        <stp/>
        <stp>StudyData</stp>
        <stp>S.IT</stp>
        <stp>StdDev</stp>
        <stp>InputChoice=Close,Period1=21</stp>
        <stp>STDDEV</stp>
        <stp>D</stp>
        <stp/>
        <stp>all</stp>
        <stp/>
        <stp/>
        <stp/>
        <stp>T</stp>
        <tr r="Q256" s="1"/>
      </tp>
      <tp>
        <v>2.2220787595</v>
        <stp/>
        <stp>StudyData</stp>
        <stp>S.IR</stp>
        <stp>StdDev</stp>
        <stp>InputChoice=Close,Period1=21</stp>
        <stp>STDDEV</stp>
        <stp>D</stp>
        <stp/>
        <stp>all</stp>
        <stp/>
        <stp/>
        <stp/>
        <stp>T</stp>
        <tr r="Q253" s="1"/>
      </tp>
      <tp>
        <v>1.2566846207</v>
        <stp/>
        <stp>StudyData</stp>
        <stp>S.IP</stp>
        <stp>StdDev</stp>
        <stp>InputChoice=Close,Period1=21</stp>
        <stp>STDDEV</stp>
        <stp>D</stp>
        <stp/>
        <stp>all</stp>
        <stp/>
        <stp/>
        <stp/>
        <stp>T</stp>
        <tr r="Q251" s="1"/>
      </tp>
      <tp>
        <v>1.3723039534000001</v>
        <stp/>
        <stp>StudyData</stp>
        <stp>S.VZ</stp>
        <stp>StdDev</stp>
        <stp>InputChoice=Close,Period1=21</stp>
        <stp>STDDEV</stp>
        <stp>D</stp>
        <stp/>
        <stp>all</stp>
        <stp/>
        <stp/>
        <stp/>
        <stp>T</stp>
        <tr r="Q479" s="1"/>
      </tp>
      <tp>
        <v>5.8104666682000001</v>
        <stp/>
        <stp>StudyData</stp>
        <stp>S.WM</stp>
        <stp>StdDev</stp>
        <stp>InputChoice=Close,Period1=21</stp>
        <stp>STDDEV</stp>
        <stp>D</stp>
        <stp/>
        <stp>all</stp>
        <stp/>
        <stp/>
        <stp/>
        <stp>T</stp>
        <tr r="Q488" s="1"/>
      </tp>
      <tp>
        <v>0.75555028680000003</v>
        <stp/>
        <stp>StudyData</stp>
        <stp>S.WY</stp>
        <stp>StdDev</stp>
        <stp>InputChoice=Close,Period1=21</stp>
        <stp>STDDEV</stp>
        <stp>D</stp>
        <stp/>
        <stp>all</stp>
        <stp/>
        <stp/>
        <stp/>
        <stp>T</stp>
        <tr r="Q495" s="1"/>
      </tp>
      <tp>
        <v>7.8909421363999996</v>
        <stp/>
        <stp>StudyData</stp>
        <stp>S.TT</stp>
        <stp>StdDev</stp>
        <stp>InputChoice=Close,Period1=21</stp>
        <stp>STDDEV</stp>
        <stp>D</stp>
        <stp/>
        <stp>all</stp>
        <stp/>
        <stp/>
        <stp/>
        <stp>T</stp>
        <tr r="Q450" s="1"/>
      </tp>
      <tp>
        <v>12.266078457500001</v>
        <stp/>
        <stp>StudyData</stp>
        <stp>S.RL</stp>
        <stp>StdDev</stp>
        <stp>InputChoice=Close,Period1=21</stp>
        <stp>STDDEV</stp>
        <stp>D</stp>
        <stp/>
        <stp>all</stp>
        <stp/>
        <stp/>
        <stp/>
        <stp>T</stp>
        <tr r="Q393" s="1"/>
      </tp>
      <tp>
        <v>0.58768233049999996</v>
        <stp/>
        <stp>StudyData</stp>
        <stp>S.RF</stp>
        <stp>StdDev</stp>
        <stp>InputChoice=Close,Period1=21</stp>
        <stp>STDDEV</stp>
        <stp>D</stp>
        <stp/>
        <stp>all</stp>
        <stp/>
        <stp/>
        <stp/>
        <stp>T</stp>
        <tr r="Q391" s="1"/>
      </tp>
      <tp>
        <v>0.99912410620000003</v>
        <stp/>
        <stp>StudyData</stp>
        <stp>S.SO</stp>
        <stp>StdDev</stp>
        <stp>InputChoice=Close,Period1=21</stp>
        <stp>STDDEV</stp>
        <stp>D</stp>
        <stp/>
        <stp>all</stp>
        <stp/>
        <stp/>
        <stp/>
        <stp>T</stp>
        <tr r="Q412" s="1"/>
      </tp>
      <tp>
        <v>1.6442306198000001</v>
        <stp/>
        <stp>StudyData</stp>
        <stp>S.SW</stp>
        <stp>StdDev</stp>
        <stp>InputChoice=Close,Period1=21</stp>
        <stp>STDDEV</stp>
        <stp>D</stp>
        <stp/>
        <stp>all</stp>
        <stp/>
        <stp/>
        <stp/>
        <stp>T</stp>
        <tr r="Q422" s="1"/>
      </tp>
      <tp>
        <v>5.5248973066999998</v>
        <stp/>
        <stp>StudyData</stp>
        <stp>S.PM</stp>
        <stp>StdDev</stp>
        <stp>InputChoice=Close,Period1=21</stp>
        <stp>STDDEV</stp>
        <stp>D</stp>
        <stp/>
        <stp>all</stp>
        <stp/>
        <stp/>
        <stp/>
        <stp>T</stp>
        <tr r="Q372" s="1"/>
      </tp>
      <tp>
        <v>12.958437029600001</v>
        <stp/>
        <stp>StudyData</stp>
        <stp>S.PH</stp>
        <stp>StdDev</stp>
        <stp>InputChoice=Close,Period1=21</stp>
        <stp>STDDEV</stp>
        <stp>D</stp>
        <stp/>
        <stp>all</stp>
        <stp/>
        <stp/>
        <stp/>
        <stp>T</stp>
        <tr r="Q367" s="1"/>
      </tp>
      <tp>
        <v>1.6688018975000001</v>
        <stp/>
        <stp>StudyData</stp>
        <stp>S.PG</stp>
        <stp>StdDev</stp>
        <stp>InputChoice=Close,Period1=21</stp>
        <stp>STDDEV</stp>
        <stp>D</stp>
        <stp/>
        <stp>all</stp>
        <stp/>
        <stp/>
        <stp/>
        <stp>T</stp>
        <tr r="Q365" s="1"/>
      </tp>
      <tp>
        <v>10096244.974043811</v>
        <stp/>
        <stp>StudyData</stp>
        <stp>S.CRWD</stp>
        <stp>MA</stp>
        <stp>InputChoice=Vol,MAType=Sim,Period=21</stp>
        <stp>MA</stp>
        <stp>D</stp>
        <stp>-1</stp>
        <stp>all</stp>
        <stp/>
        <stp/>
        <stp/>
        <stp>T</stp>
        <tr r="N118" s="1"/>
      </tp>
      <tp>
        <v>2306686.8659578599</v>
        <stp/>
        <stp>StudyData</stp>
        <stp>S.TTWO</stp>
        <stp>MA</stp>
        <stp>InputChoice=Vol,MAType=Sim,Period=21</stp>
        <stp>MA</stp>
        <stp>D</stp>
        <stp>-1</stp>
        <stp>all</stp>
        <stp/>
        <stp/>
        <stp/>
        <stp>T</stp>
        <tr r="N452" s="1"/>
      </tp>
      <tp>
        <v>228</v>
        <stp/>
        <stp>ContractData</stp>
        <stp>S.DGX</stp>
        <stp>Open</stp>
        <stp/>
        <stp>T</stp>
        <tr r="F137" s="1"/>
      </tp>
      <tp>
        <v>82.66</v>
        <stp/>
        <stp>ContractData</stp>
        <stp>S.DAL</stp>
        <stp>Open</stp>
        <stp/>
        <stp>T</stp>
        <tr r="F129" s="1"/>
      </tp>
      <tp>
        <v>190</v>
        <stp/>
        <stp>ContractData</stp>
        <stp>S.DLR</stp>
        <stp>Open</stp>
        <stp/>
        <stp>T</stp>
        <tr r="F141" s="1"/>
      </tp>
      <tp>
        <v>22.18</v>
        <stp/>
        <stp>ContractData</stp>
        <stp>S.DOC</stp>
        <stp>Open</stp>
        <stp/>
        <stp>T</stp>
        <tr r="F143" s="1"/>
      </tp>
      <tp>
        <v>196.87</v>
        <stp/>
        <stp>ContractData</stp>
        <stp>S.CVX</stp>
        <stp>High</stp>
        <stp/>
        <stp>T</stp>
        <tr r="G127" s="1"/>
      </tp>
      <tp>
        <v>200.75</v>
        <stp/>
        <stp>ContractData</stp>
        <stp>S.DOV</stp>
        <stp>Open</stp>
        <stp/>
        <stp>T</stp>
        <tr r="F144" s="1"/>
      </tp>
      <tp>
        <v>30.61</v>
        <stp/>
        <stp>ContractData</stp>
        <stp>S.DOW</stp>
        <stp>Open</stp>
        <stp/>
        <stp>T</stp>
        <tr r="F145" s="1"/>
      </tp>
      <tp>
        <v>108.39</v>
        <stp/>
        <stp>ContractData</stp>
        <stp>S.CVS</stp>
        <stp>High</stp>
        <stp/>
        <stp>T</stp>
        <tr r="G126" s="1"/>
      </tp>
      <tp>
        <v>142.17000000000002</v>
        <stp/>
        <stp>ContractData</stp>
        <stp>S.DHI</stp>
        <stp>Open</stp>
        <stp/>
        <stp>T</stp>
        <tr r="F138" s="1"/>
      </tp>
      <tp>
        <v>193.08</v>
        <stp/>
        <stp>ContractData</stp>
        <stp>S.DHR</stp>
        <stp>Open</stp>
        <stp/>
        <stp>T</stp>
        <tr r="F139" s="1"/>
      </tp>
      <tp>
        <v>113.91</v>
        <stp/>
        <stp>ContractData</stp>
        <stp>S.CPT</stp>
        <stp>High</stp>
        <stp/>
        <stp>T</stp>
        <tr r="G114" s="1"/>
      </tp>
      <tp>
        <v>93.26</v>
        <stp/>
        <stp>ContractData</stp>
        <stp>S.DIS</stp>
        <stp>Open</stp>
        <stp/>
        <stp>T</stp>
        <tr r="F140" s="1"/>
      </tp>
      <tp>
        <v>4.7699999999999818</v>
        <stp/>
        <stp>ContractData</stp>
        <stp>S.VMC</stp>
        <stp>NetLastTrade</stp>
        <stp/>
        <stp>T</stp>
        <tr r="D471" s="1"/>
      </tp>
      <tp>
        <v>53.4</v>
        <stp/>
        <stp>ContractData</stp>
        <stp>S.CSX</stp>
        <stp>High</stp>
        <stp/>
        <stp>T</stp>
        <tr r="G121" s="1"/>
      </tp>
      <tp>
        <v>-2.7599999999999909</v>
        <stp/>
        <stp>ContractData</stp>
        <stp>S.VLO</stp>
        <stp>NetLastTrade</stp>
        <stp/>
        <stp>T</stp>
        <tr r="D469" s="1"/>
      </tp>
      <tp>
        <v>231.97</v>
        <stp/>
        <stp>ContractData</stp>
        <stp>S.CRL</stp>
        <stp>High</stp>
        <stp/>
        <stp>T</stp>
        <tr r="G116" s="1"/>
      </tp>
      <tp>
        <v>164.45000000000002</v>
        <stp/>
        <stp>ContractData</stp>
        <stp>S.CRM</stp>
        <stp>High</stp>
        <stp/>
        <stp>T</stp>
        <tr r="G117" s="1"/>
      </tp>
      <tp>
        <v>100.44</v>
        <stp/>
        <stp>ContractData</stp>
        <stp>S.CRH</stp>
        <stp>High</stp>
        <stp/>
        <stp>T</stp>
        <tr r="G115" s="1"/>
      </tp>
      <tp>
        <v>671.24</v>
        <stp/>
        <stp>ContractData</stp>
        <stp>S.CMI</stp>
        <stp>High</stp>
        <stp/>
        <stp>T</stp>
        <tr r="G101" s="1"/>
      </tp>
      <tp>
        <v>256.16000000000003</v>
        <stp/>
        <stp>ContractData</stp>
        <stp>S.CME</stp>
        <stp>High</stp>
        <stp/>
        <stp>T</stp>
        <tr r="G99" s="1"/>
      </tp>
      <tp>
        <v>32.450000000000003</v>
        <stp/>
        <stp>ContractData</stp>
        <stp>S.CMG</stp>
        <stp>High</stp>
        <stp/>
        <stp>T</stp>
        <tr r="G100" s="1"/>
      </tp>
      <tp>
        <v>148.39000000000001</v>
        <stp/>
        <stp>ContractData</stp>
        <stp>S.DTE</stp>
        <stp>Open</stp>
        <stp/>
        <stp>T</stp>
        <tr r="F148" s="1"/>
      </tp>
      <tp>
        <v>-5.5999999999999943</v>
        <stp/>
        <stp>ContractData</stp>
        <stp>S.VST</stp>
        <stp>NetLastTrade</stp>
        <stp/>
        <stp>T</stp>
        <tr r="D476" s="1"/>
      </tp>
      <tp>
        <v>75.45</v>
        <stp/>
        <stp>ContractData</stp>
        <stp>S.CMS</stp>
        <stp>High</stp>
        <stp/>
        <stp>T</stp>
        <tr r="G102" s="1"/>
      </tp>
      <tp>
        <v>129.34</v>
        <stp/>
        <stp>ContractData</stp>
        <stp>S.DUK</stp>
        <stp>Open</stp>
        <stp/>
        <stp>T</stp>
        <tr r="F149" s="1"/>
      </tp>
      <tp>
        <v>96.02</v>
        <stp/>
        <stp>ContractData</stp>
        <stp>S.CLX</stp>
        <stp>High</stp>
        <stp/>
        <stp>T</stp>
        <tr r="G97" s="1"/>
      </tp>
      <tp>
        <v>-13.680000000000007</v>
        <stp/>
        <stp>ContractData</stp>
        <stp>S.VRT</stp>
        <stp>NetLastTrade</stp>
        <stp/>
        <stp>T</stp>
        <tr r="D474" s="1"/>
      </tp>
      <tp>
        <v>45.22</v>
        <stp/>
        <stp>ContractData</stp>
        <stp>S.DVN</stp>
        <stp>Open</stp>
        <stp/>
        <stp>T</stp>
        <tr r="F151" s="1"/>
      </tp>
      <tp>
        <v>70.900000000000006</v>
        <stp/>
        <stp>ContractData</stp>
        <stp>S.COO</stp>
        <stp>High</stp>
        <stp/>
        <stp>T</stp>
        <tr r="G108" s="1"/>
      </tp>
      <tp>
        <v>204.44</v>
        <stp/>
        <stp>ContractData</stp>
        <stp>S.COF</stp>
        <stp>High</stp>
        <stp/>
        <stp>T</stp>
        <tr r="G105" s="1"/>
      </tp>
      <tp>
        <v>235.01</v>
        <stp/>
        <stp>ContractData</stp>
        <stp>S.DVA</stp>
        <stp>Open</stp>
        <stp/>
        <stp>T</stp>
        <tr r="F150" s="1"/>
      </tp>
      <tp>
        <v>121.69</v>
        <stp/>
        <stp>ContractData</stp>
        <stp>S.COP</stp>
        <stp>High</stp>
        <stp/>
        <stp>T</stp>
        <tr r="G109" s="1"/>
      </tp>
      <tp>
        <v>310.3</v>
        <stp/>
        <stp>ContractData</stp>
        <stp>S.COR</stp>
        <stp>High</stp>
        <stp/>
        <stp>T</stp>
        <tr r="G110" s="1"/>
      </tp>
      <tp>
        <v>64.599999999999994</v>
        <stp/>
        <stp>ContractData</stp>
        <stp>S.CNC</stp>
        <stp>High</stp>
        <stp/>
        <stp>T</stp>
        <tr r="G103" s="1"/>
      </tp>
      <tp>
        <v>44.75</v>
        <stp/>
        <stp>ContractData</stp>
        <stp>S.CNP</stp>
        <stp>High</stp>
        <stp/>
        <stp>T</stp>
        <tr r="G104" s="1"/>
      </tp>
      <tp>
        <v>322.23</v>
        <stp/>
        <stp>ContractData</stp>
        <stp>S.DPZ</stp>
        <stp>Open</stp>
        <stp/>
        <stp>T</stp>
        <tr r="F146" s="1"/>
      </tp>
      <tp>
        <v>97.76</v>
        <stp/>
        <stp>ContractData</stp>
        <stp>S.CHD</stp>
        <stp>High</stp>
        <stp/>
        <stp>T</stp>
        <tr r="G90" s="1"/>
      </tp>
      <tp>
        <v>193.92000000000002</v>
        <stp/>
        <stp>ContractData</stp>
        <stp>S.DRI</stp>
        <stp>Open</stp>
        <stp/>
        <stp>T</stp>
        <tr r="F147" s="1"/>
      </tp>
      <tp>
        <v>2.6099999999999994</v>
        <stp/>
        <stp>ContractData</stp>
        <stp>S.VTR</stp>
        <stp>NetLastTrade</stp>
        <stp/>
        <stp>T</stp>
        <tr r="D477" s="1"/>
      </tp>
      <tp>
        <v>279.60000000000002</v>
        <stp/>
        <stp>ContractData</stp>
        <stp>S.CEG</stp>
        <stp>High</stp>
        <stp/>
        <stp>T</stp>
        <tr r="G87" s="1"/>
      </tp>
      <tp>
        <v>134.43</v>
        <stp/>
        <stp>ContractData</stp>
        <stp>S.CDW</stp>
        <stp>High</stp>
        <stp/>
        <stp>T</stp>
        <tr r="G86" s="1"/>
      </tp>
      <tp>
        <v>72.33</v>
        <stp/>
        <stp>ContractData</stp>
        <stp>S.CFG</stp>
        <stp>High</stp>
        <stp/>
        <stp>T</stp>
        <tr r="G89" s="1"/>
      </tp>
      <tp>
        <v>228.97</v>
        <stp/>
        <stp>ContractData</stp>
        <stp>S.CAH</stp>
        <stp>High</stp>
        <stp/>
        <stp>T</stp>
        <tr r="G76" s="1"/>
      </tp>
      <tp>
        <v>902.82</v>
        <stp/>
        <stp>ContractData</stp>
        <stp>S.CAT</stp>
        <stp>High</stp>
        <stp/>
        <stp>T</stp>
        <tr r="G79" s="1"/>
      </tp>
      <tp>
        <v>27.01</v>
        <stp/>
        <stp>ContractData</stp>
        <stp>S.CCL</stp>
        <stp>High</stp>
        <stp/>
        <stp>T</stp>
        <tr r="G84" s="1"/>
      </tp>
      <tp>
        <v>76.760000000000005</v>
        <stp/>
        <stp>ContractData</stp>
        <stp>S.CCI</stp>
        <stp>High</stp>
        <stp/>
        <stp>T</stp>
        <tr r="G83" s="1"/>
      </tp>
      <tp>
        <v>205.82</v>
        <stp/>
        <stp>ContractData</stp>
        <stp>S.FANG</stp>
        <stp>Open</stp>
        <stp/>
        <stp>T</stp>
        <tr r="F182" s="1"/>
      </tp>
      <tp>
        <v>0.93999999999999773</v>
        <stp/>
        <stp>ContractData</stp>
        <stp>S.HSIC</stp>
        <stp>NetLastTrade</stp>
        <stp/>
        <stp>T</stp>
        <tr r="D235" s="1"/>
      </tp>
      <tp>
        <v>328.09000000000003</v>
        <stp/>
        <stp>ContractData</stp>
        <stp>S.PANW</stp>
        <stp>Open</stp>
        <stp/>
        <stp>T</stp>
        <tr r="F357" s="1"/>
      </tp>
      <tp>
        <v>62.160000000000004</v>
        <stp/>
        <stp>ContractData</stp>
        <stp>S.BALL</stp>
        <stp>Open</stp>
        <stp/>
        <stp>T</stp>
        <tr r="F55" s="1"/>
      </tp>
      <tp>
        <v>-0.27999999999999936</v>
        <stp/>
        <stp>ContractData</stp>
        <stp>S.PSKY</stp>
        <stp>NetLastTrade</stp>
        <stp/>
        <stp>T</stp>
        <tr r="D381" s="1"/>
      </tp>
      <tp>
        <v>-6.6599999999999682</v>
        <stp/>
        <stp>ContractData</stp>
        <stp>S.TSLA</stp>
        <stp>NetLastTrade</stp>
        <stp/>
        <stp>T</stp>
        <tr r="D448" s="1"/>
      </tp>
      <tp>
        <v>-3.1000000000000227</v>
        <stp/>
        <stp>ContractData</stp>
        <stp>S.FSLR</stp>
        <stp>NetLastTrade</stp>
        <stp/>
        <stp>T</stp>
        <tr r="D199" s="1"/>
      </tp>
      <tp>
        <v>1.4099999999999966</v>
        <stp/>
        <stp>ContractData</stp>
        <stp>S.CSCO</stp>
        <stp>NetLastTrade</stp>
        <stp/>
        <stp>T</stp>
        <tr r="D119" s="1"/>
      </tp>
      <tp>
        <v>0.69999999999999929</v>
        <stp/>
        <stp>ContractData</stp>
        <stp>S.TSCO</stp>
        <stp>NetLastTrade</stp>
        <stp/>
        <stp>T</stp>
        <tr r="D447" s="1"/>
      </tp>
      <tp>
        <v>-1.7200000000000273</v>
        <stp/>
        <stp>ContractData</stp>
        <stp>S.MSCI</stp>
        <stp>NetLastTrade</stp>
        <stp/>
        <stp>T</stp>
        <tr r="D322" s="1"/>
      </tp>
      <tp>
        <v>0.51999999999999957</v>
        <stp/>
        <stp>ContractData</stp>
        <stp>S.CSGP</stp>
        <stp>NetLastTrade</stp>
        <stp/>
        <stp>T</stp>
        <tr r="D120" s="1"/>
      </tp>
      <tp>
        <v>0.12000000000000455</v>
        <stp/>
        <stp>ContractData</stp>
        <stp>S.MSFT</stp>
        <stp>NetLastTrade</stp>
        <stp/>
        <stp>T</stp>
        <tr r="D323" s="1"/>
      </tp>
      <tp>
        <v>111.23</v>
        <stp/>
        <stp>ContractData</stp>
        <stp>S.PAYX</stp>
        <stp>Open</stp>
        <stp/>
        <stp>T</stp>
        <tr r="F358" s="1"/>
      </tp>
      <tp>
        <v>5.4800000000000182</v>
        <stp/>
        <stp>ContractData</stp>
        <stp>S.ISRG</stp>
        <stp>NetLastTrade</stp>
        <stp/>
        <stp>T</stp>
        <tr r="D255" s="1"/>
      </tp>
      <tp>
        <v>70.680000000000007</v>
        <stp/>
        <stp>ContractData</stp>
        <stp>S.NFLX</stp>
        <stp>High</stp>
        <stp/>
        <stp>T</stp>
        <tr r="G333" s="1"/>
      </tp>
      <tp>
        <v>68.75</v>
        <stp/>
        <stp>ContractData</stp>
        <stp>S.CARR</stp>
        <stp>Open</stp>
        <stp/>
        <stp>T</stp>
        <tr r="F77" s="1"/>
      </tp>
      <tp>
        <v>171</v>
        <stp/>
        <stp>ContractData</stp>
        <stp>S.DASH</stp>
        <stp>Open</stp>
        <stp/>
        <stp>T</stp>
        <tr r="F130" s="1"/>
      </tp>
      <tp>
        <v>880</v>
        <stp/>
        <stp>ContractData</stp>
        <stp>S.CASY</stp>
        <stp>Open</stp>
        <stp/>
        <stp>T</stp>
        <tr r="F78" s="1"/>
      </tp>
      <tp>
        <v>46.09</v>
        <stp/>
        <stp>ContractData</stp>
        <stp>S.FAST</stp>
        <stp>Open</stp>
        <stp/>
        <stp>T</stp>
        <tr r="F183" s="1"/>
      </tp>
      <tp>
        <v>321.79000000000002</v>
        <stp/>
        <stp>ContractData</stp>
        <stp>S.AAPL</stp>
        <stp>Open</stp>
        <stp/>
        <stp>T</stp>
        <tr r="F3" s="1"/>
      </tp>
      <tp>
        <v>393.77</v>
        <stp/>
        <stp>ContractData</stp>
        <stp>S.FFIV</stp>
        <stp>High</stp>
        <stp/>
        <stp>T</stp>
        <tr r="G189" s="1"/>
      </tp>
      <tp>
        <v>92.02</v>
        <stp/>
        <stp>ContractData</stp>
        <stp>S.VLTO</stp>
        <stp>LastTrade</stp>
        <stp/>
        <stp>T</stp>
        <tr r="C470" s="1"/>
      </tp>
      <tp>
        <v>677886.17896271404</v>
        <stp/>
        <stp>StudyData</stp>
        <stp>S.IDXX</stp>
        <stp>MA</stp>
        <stp>InputChoice=Vol,MAType=Sim,Period=21</stp>
        <stp>MA</stp>
        <stp>D</stp>
        <stp>-1</stp>
        <stp>all</stp>
        <stp/>
        <stp/>
        <stp/>
        <stp>T</stp>
        <tr r="N244" s="1"/>
      </tp>
      <tp>
        <v>762.99</v>
        <stp/>
        <stp>ContractData</stp>
        <stp>S.LITE</stp>
        <stp>LastTrade</stp>
        <stp/>
        <stp>T</stp>
        <tr r="C285" s="1"/>
      </tp>
      <tp>
        <v>475.36</v>
        <stp/>
        <stp>ContractData</stp>
        <stp>S.ULTA</stp>
        <stp>LastTrade</stp>
        <stp/>
        <stp>T</stp>
        <tr r="C460" s="1"/>
      </tp>
      <tp>
        <v>595.19000000000005</v>
        <stp/>
        <stp>ContractData</stp>
        <stp>S.META</stp>
        <stp>LastTrade</stp>
        <stp/>
        <stp>T</stp>
        <tr r="C307" s="1"/>
      </tp>
      <tp>
        <v>92.320000000000007</v>
        <stp/>
        <stp>ContractData</stp>
        <stp>S.INTC</stp>
        <stp>LastTrade</stp>
        <stp/>
        <stp>T</stp>
        <tr r="C248" s="1"/>
      </tp>
      <tp>
        <v>57.410000000000004</v>
        <stp/>
        <stp>ContractData</stp>
        <stp>S.FITB</stp>
        <stp>LastTrade</stp>
        <stp/>
        <stp>T</stp>
        <tr r="C193" s="1"/>
      </tp>
      <tp>
        <v>6790305.8352287598</v>
        <stp/>
        <stp>StudyData</stp>
        <stp>S.FOXA</stp>
        <stp>MA</stp>
        <stp>InputChoice=Vol,MAType=Sim,Period=21</stp>
        <stp>MA</stp>
        <stp>D</stp>
        <stp>-1</stp>
        <stp>all</stp>
        <stp/>
        <stp/>
        <stp/>
        <stp>T</stp>
        <tr r="N197" s="1"/>
      </tp>
      <tp>
        <v>110.47</v>
        <stp/>
        <stp>ContractData</stp>
        <stp>S.RVTY</stp>
        <stp>LastTrade</stp>
        <stp/>
        <stp>T</stp>
        <tr r="C401" s="1"/>
      </tp>
      <tp>
        <v>477.36</v>
        <stp/>
        <stp>ContractData</stp>
        <stp>S.VRTX</stp>
        <stp>LastTrade</stp>
        <stp/>
        <stp>T</stp>
        <tr r="C475" s="1"/>
      </tp>
      <tp>
        <v>1618943.320819238</v>
        <stp/>
        <stp>StudyData</stp>
        <stp>S.FDXF</stp>
        <stp>MA</stp>
        <stp>InputChoice=Vol,MAType=Sim,Period=21</stp>
        <stp>MA</stp>
        <stp>D</stp>
        <stp>-1</stp>
        <stp>all</stp>
        <stp/>
        <stp/>
        <stp/>
        <stp>T</stp>
        <tr r="N187" s="1"/>
      </tp>
      <tp>
        <v>296.33</v>
        <stp/>
        <stp>ContractData</stp>
        <stp>S.INTU</stp>
        <stp>LastTrade</stp>
        <stp/>
        <stp>T</stp>
        <tr r="C249" s="1"/>
      </tp>
      <tp>
        <v>56.550000000000004</v>
        <stp/>
        <stp>ContractData</stp>
        <stp>S.APTV</stp>
        <stp>LastTrade</stp>
        <stp/>
        <stp>T</stp>
        <tr r="C42" s="1"/>
      </tp>
      <tp>
        <v>122.92</v>
        <stp/>
        <stp>ContractData</stp>
        <stp>S.PLTR</stp>
        <stp>LastTrade</stp>
        <stp/>
        <stp>T</stp>
        <tr r="C371" s="1"/>
      </tp>
      <tp>
        <v>123.31</v>
        <stp/>
        <stp>ContractData</stp>
        <stp>S.CHTR</stp>
        <stp>LastTrade</stp>
        <stp/>
        <stp>T</stp>
        <tr r="C92" s="1"/>
      </tp>
      <tp>
        <v>120.45</v>
        <stp/>
        <stp>ContractData</stp>
        <stp>S.DLTR</stp>
        <stp>LastTrade</stp>
        <stp/>
        <stp>T</stp>
        <tr r="C142" s="1"/>
      </tp>
      <tp>
        <v>29.67</v>
        <stp/>
        <stp>ContractData</stp>
        <stp>S.KDP</stp>
        <stp>Open</stp>
        <stp/>
        <stp>T</stp>
        <tr r="F266" s="1"/>
      </tp>
      <tp>
        <v>22.7</v>
        <stp/>
        <stp>ContractData</stp>
        <stp>S.KEY</stp>
        <stp>Open</stp>
        <stp/>
        <stp>T</stp>
        <tr r="F267" s="1"/>
      </tp>
      <tp>
        <v>61.730000000000004</v>
        <stp/>
        <stp>ContractData</stp>
        <stp>S.LYB</stp>
        <stp>High</stp>
        <stp/>
        <stp>T</stp>
        <tr r="G294" s="1"/>
      </tp>
      <tp>
        <v>178.51</v>
        <stp/>
        <stp>ContractData</stp>
        <stp>S.LYV</stp>
        <stp>High</stp>
        <stp/>
        <stp>T</stp>
        <tr r="G295" s="1"/>
      </tp>
      <tp>
        <v>46.5</v>
        <stp/>
        <stp>ContractData</stp>
        <stp>S.LUV</stp>
        <stp>High</stp>
        <stp/>
        <stp>T</stp>
        <tr r="G292" s="1"/>
      </tp>
      <tp>
        <v>32.92</v>
        <stp/>
        <stp>ContractData</stp>
        <stp>S.KMI</stp>
        <stp>Open</stp>
        <stp/>
        <stp>T</stp>
        <tr r="F274" s="1"/>
      </tp>
      <tp>
        <v>107.76</v>
        <stp/>
        <stp>ContractData</stp>
        <stp>S.KMB</stp>
        <stp>Open</stp>
        <stp/>
        <stp>T</stp>
        <tr r="F273" s="1"/>
      </tp>
      <tp>
        <v>0.76047619050000004</v>
        <stp/>
        <stp>StudyData</stp>
        <stp>ATR(S.T,MAType:=Sim,Period:=21)</stp>
        <stp>Bar</stp>
        <stp/>
        <stp>Close</stp>
        <stp>D</stp>
        <stp/>
        <stp/>
        <stp/>
        <stp/>
        <stp/>
        <stp>T</stp>
        <tr r="L38" s="2"/>
        <tr r="O428" s="1"/>
      </tp>
      <tp>
        <v>8.2799999999999994</v>
        <stp/>
        <stp>StudyData</stp>
        <stp>ATR(S.V,MAType:=Sim,Period:=21)</stp>
        <stp>Bar</stp>
        <stp/>
        <stp>Close</stp>
        <stp>D</stp>
        <stp/>
        <stp/>
        <stp/>
        <stp/>
        <stp/>
        <stp>T</stp>
        <tr r="O466" s="1"/>
      </tp>
      <tp>
        <v>8.6476190475999992</v>
        <stp/>
        <stp>StudyData</stp>
        <stp>ATR(S.Q,MAType:=Sim,Period:=21)</stp>
        <stp>Bar</stp>
        <stp/>
        <stp>Close</stp>
        <stp>D</stp>
        <stp/>
        <stp/>
        <stp/>
        <stp/>
        <stp/>
        <stp>T</stp>
        <tr r="O386" s="1"/>
      </tp>
      <tp>
        <v>1.1780952381000001</v>
        <stp/>
        <stp>StudyData</stp>
        <stp>ATR(S.D,MAType:=Sim,Period:=21)</stp>
        <stp>Bar</stp>
        <stp/>
        <stp>Close</stp>
        <stp>D</stp>
        <stp/>
        <stp/>
        <stp/>
        <stp/>
        <stp/>
        <stp>T</stp>
        <tr r="O128" s="1"/>
      </tp>
      <tp>
        <v>0.42095238099999999</v>
        <stp/>
        <stp>StudyData</stp>
        <stp>ATR(S.F,MAType:=Sim,Period:=21)</stp>
        <stp>Bar</stp>
        <stp/>
        <stp>Close</stp>
        <stp>D</stp>
        <stp/>
        <stp/>
        <stp/>
        <stp/>
        <stp/>
        <stp>T</stp>
        <tr r="O181" s="1"/>
      </tp>
      <tp>
        <v>4.1980952380999996</v>
        <stp/>
        <stp>StudyData</stp>
        <stp>ATR(S.A,MAType:=Sim,Period:=21)</stp>
        <stp>Bar</stp>
        <stp/>
        <stp>Close</stp>
        <stp>D</stp>
        <stp/>
        <stp/>
        <stp/>
        <stp/>
        <stp/>
        <stp>T</stp>
        <tr r="O2" s="1"/>
      </tp>
      <tp>
        <v>3.7342857142999999</v>
        <stp/>
        <stp>StudyData</stp>
        <stp>ATR(S.C,MAType:=Sim,Period:=21)</stp>
        <stp>Bar</stp>
        <stp/>
        <stp>Close</stp>
        <stp>D</stp>
        <stp/>
        <stp/>
        <stp/>
        <stp/>
        <stp/>
        <stp>T</stp>
        <tr r="O75" s="1"/>
      </tp>
      <tp>
        <v>2.1857142857</v>
        <stp/>
        <stp>StudyData</stp>
        <stp>ATR(S.L,MAType:=Sim,Period:=21)</stp>
        <stp>Bar</stp>
        <stp/>
        <stp>Close</stp>
        <stp>D</stp>
        <stp/>
        <stp/>
        <stp/>
        <stp/>
        <stp/>
        <stp>T</stp>
        <tr r="O278" s="1"/>
      </tp>
      <tp>
        <v>1.1171428570999999</v>
        <stp/>
        <stp>StudyData</stp>
        <stp>ATR(S.O,MAType:=Sim,Period:=21)</stp>
        <stp>Bar</stp>
        <stp/>
        <stp>Close</stp>
        <stp>D</stp>
        <stp/>
        <stp/>
        <stp/>
        <stp/>
        <stp/>
        <stp>T</stp>
        <tr r="O348" s="1"/>
      </tp>
      <tp>
        <v>3.1714285713999999</v>
        <stp/>
        <stp>StudyData</stp>
        <stp>ATR(S.J,MAType:=Sim,Period:=21)</stp>
        <stp>Bar</stp>
        <stp/>
        <stp>Close</stp>
        <stp>D</stp>
        <stp/>
        <stp/>
        <stp/>
        <stp/>
        <stp/>
        <stp>T</stp>
        <tr r="O259" s="1"/>
      </tp>
      <tp>
        <v>46.6</v>
        <stp/>
        <stp>ContractData</stp>
        <stp>S.LVS</stp>
        <stp>High</stp>
        <stp/>
        <stp>T</stp>
        <tr r="G293" s="1"/>
      </tp>
      <tp>
        <v>25.37</v>
        <stp/>
        <stp>ContractData</stp>
        <stp>S.KHC</stp>
        <stp>Open</stp>
        <stp/>
        <stp>T</stp>
        <tr r="F269" s="1"/>
      </tp>
      <tp>
        <v>25.88</v>
        <stp/>
        <stp>ContractData</stp>
        <stp>S.KIM</stp>
        <stp>Open</stp>
        <stp/>
        <stp>T</stp>
        <tr r="F270" s="1"/>
      </tp>
      <tp>
        <v>96.03</v>
        <stp/>
        <stp>ContractData</stp>
        <stp>S.KKR</stp>
        <stp>Open</stp>
        <stp/>
        <stp>T</stp>
        <tr r="F271" s="1"/>
      </tp>
      <tp>
        <v>588.41</v>
        <stp/>
        <stp>ContractData</stp>
        <stp>S.LMT</stp>
        <stp>High</stp>
        <stp/>
        <stp>T</stp>
        <tr r="G287" s="1"/>
      </tp>
      <tp>
        <v>1206.94</v>
        <stp/>
        <stp>ContractData</stp>
        <stp>S.LLY</stp>
        <stp>High</stp>
        <stp/>
        <stp>T</stp>
        <tr r="G286" s="1"/>
      </tp>
      <tp>
        <v>207.83</v>
        <stp/>
        <stp>ContractData</stp>
        <stp>S.LOW</stp>
        <stp>High</stp>
        <stp/>
        <stp>T</stp>
        <tr r="G289" s="1"/>
      </tp>
      <tp>
        <v>75.44</v>
        <stp/>
        <stp>ContractData</stp>
        <stp>S.LNT</stp>
        <stp>High</stp>
        <stp/>
        <stp>T</stp>
        <tr r="G288" s="1"/>
      </tp>
      <tp>
        <v>512.91999999999996</v>
        <stp/>
        <stp>ContractData</stp>
        <stp>S.LIN</stp>
        <stp>High</stp>
        <stp/>
        <stp>T</stp>
        <tr r="G284" s="1"/>
      </tp>
      <tp>
        <v>544.64</v>
        <stp/>
        <stp>ContractData</stp>
        <stp>S.LII</stp>
        <stp>High</stp>
        <stp/>
        <stp>T</stp>
        <tr r="G283" s="1"/>
      </tp>
      <tp>
        <v>306.42</v>
        <stp/>
        <stp>ContractData</stp>
        <stp>S.LHX</stp>
        <stp>High</stp>
        <stp/>
        <stp>T</stp>
        <tr r="G282" s="1"/>
      </tp>
      <tp>
        <v>1.5500000000000114</v>
        <stp/>
        <stp>ContractData</stp>
        <stp>S.YUM</stp>
        <stp>NetLastTrade</stp>
        <stp/>
        <stp>T</stp>
        <tr r="D501" s="1"/>
      </tp>
      <tp>
        <v>85.33</v>
        <stp/>
        <stp>ContractData</stp>
        <stp>S.LEN</stp>
        <stp>High</stp>
        <stp/>
        <stp>T</stp>
        <tr r="G280" s="1"/>
      </tp>
      <tp>
        <v>3651157.1378939999</v>
        <stp/>
        <stp>ContractData</stp>
        <stp>S.LITE</stp>
        <stp>T_CVol</stp>
        <stp/>
        <stp>T</stp>
        <tr r="M285" s="1"/>
      </tp>
      <tp>
        <v>21434276.079843</v>
        <stp/>
        <stp>ContractData</stp>
        <stp>S.KVUE</stp>
        <stp>T_CVol</stp>
        <stp/>
        <stp>T</stp>
        <tr r="M277" s="1"/>
      </tp>
      <tp>
        <v>1231271.1644280001</v>
        <stp/>
        <stp>ContractData</stp>
        <stp>S.EXPE</stp>
        <stp>T_CVol</stp>
        <stp/>
        <stp>T</stp>
        <tr r="M179" s="1"/>
      </tp>
      <tp>
        <v>198164.58963199999</v>
        <stp/>
        <stp>ContractData</stp>
        <stp>S.ERIE</stp>
        <stp>T_CVol</stp>
        <stp/>
        <stp>T</stp>
        <tr r="M169" s="1"/>
      </tp>
      <tp>
        <v>1710990.258803</v>
        <stp/>
        <stp>ContractData</stp>
        <stp>S.ALLE</stp>
        <stp>T_CVol</stp>
        <stp/>
        <stp>T</stp>
        <tr r="M25" s="1"/>
      </tp>
      <tp>
        <v>4719923.2072620001</v>
        <stp/>
        <stp>ContractData</stp>
        <stp>S.ADBE</stp>
        <stp>T_CVol</stp>
        <stp/>
        <stp>T</stp>
        <tr r="M9" s="1"/>
      </tp>
      <tp>
        <v>4797962.6136210002</v>
        <stp/>
        <stp>ContractData</stp>
        <stp>S.MO</stp>
        <stp>T_CVol</stp>
        <stp/>
        <stp>T</stp>
        <tr r="M313" s="1"/>
      </tp>
      <tp>
        <v>11980404.451484</v>
        <stp/>
        <stp>ContractData</stp>
        <stp>S.KO</stp>
        <stp>T_CVol</stp>
        <stp/>
        <stp>T</stp>
        <tr r="M275" s="1"/>
      </tp>
      <tp>
        <v>4839582.8255510004</v>
        <stp/>
        <stp>ContractData</stp>
        <stp>S.SO</stp>
        <stp>T_CVol</stp>
        <stp/>
        <stp>T</stp>
        <tr r="M412" s="1"/>
      </tp>
      <tp>
        <v>646578.90347000002</v>
        <stp/>
        <stp>ContractData</stp>
        <stp>S.CBOE</stp>
        <stp>T_CVol</stp>
        <stp/>
        <stp>T</stp>
        <tr r="M81" s="1"/>
      </tp>
      <tp>
        <v>1488148.077365</v>
        <stp/>
        <stp>ContractData</stp>
        <stp>S.CBRE</stp>
        <stp>T_CVol</stp>
        <stp/>
        <stp>T</stp>
        <tr r="M82" s="1"/>
      </tp>
      <tp>
        <v>9.0300000000000011</v>
        <stp/>
        <stp>ContractData</stp>
        <stp>S.ERIE</stp>
        <stp>NetLastTrade</stp>
        <stp/>
        <stp>T</stp>
        <tr r="D169" s="1"/>
      </tp>
      <tp>
        <v>4.0799999999999841</v>
        <stp/>
        <stp>ContractData</stp>
        <stp>S.BRKB</stp>
        <stp>NetLastTrade</stp>
        <stp/>
        <stp>T</stp>
        <tr r="D70" s="1"/>
      </tp>
      <tp>
        <v>2.9300000000000068</v>
        <stp/>
        <stp>ContractData</stp>
        <stp>S.GRMN</stp>
        <stp>NetLastTrade</stp>
        <stp/>
        <stp>T</stp>
        <tr r="D218" s="1"/>
      </tp>
      <tp>
        <v>2.5600000000000023</v>
        <stp/>
        <stp>ContractData</stp>
        <stp>S.TRMB</stp>
        <stp>NetLastTrade</stp>
        <stp/>
        <stp>T</stp>
        <tr r="D444" s="1"/>
      </tp>
      <tp>
        <v>1.2900000000000063</v>
        <stp/>
        <stp>ContractData</stp>
        <stp>S.ORLY</stp>
        <stp>NetLastTrade</stp>
        <stp/>
        <stp>T</stp>
        <tr r="D354" s="1"/>
      </tp>
      <tp>
        <v>1.5499999999999972</v>
        <stp/>
        <stp>ContractData</stp>
        <stp>S.TROW</stp>
        <stp>NetLastTrade</stp>
        <stp/>
        <stp>T</stp>
        <tr r="D445" s="1"/>
      </tp>
      <tp>
        <v>-2.9500000000000028</v>
        <stp/>
        <stp>ContractData</stp>
        <stp>S.MRNA</stp>
        <stp>NetLastTrade</stp>
        <stp/>
        <stp>T</stp>
        <tr r="D318" s="1"/>
      </tp>
      <tp>
        <v>-5.0499999999999972</v>
        <stp/>
        <stp>ContractData</stp>
        <stp>S.ORCL</stp>
        <stp>NetLastTrade</stp>
        <stp/>
        <stp>T</stp>
        <tr r="D353" s="1"/>
      </tp>
      <tp>
        <v>-14.57000000000005</v>
        <stp/>
        <stp>ContractData</stp>
        <stp>S.LRCX</stp>
        <stp>NetLastTrade</stp>
        <stp/>
        <stp>T</stp>
        <tr r="D290" s="1"/>
      </tp>
      <tp>
        <v>2.1328273244781801</v>
        <stp/>
        <stp>StudyData</stp>
        <stp>S.J</stp>
        <stp>PCB</stp>
        <stp>BaseType=Index,Index=1</stp>
        <stp>Close</stp>
        <stp>W</stp>
        <stp>0</stp>
        <stp>all</stp>
        <stp/>
        <stp/>
        <stp/>
        <stp>T</stp>
        <tr r="I259" s="1"/>
      </tp>
      <tp>
        <v>6.7936507936507953</v>
        <stp/>
        <stp>StudyData</stp>
        <stp>S.J</stp>
        <stp>PCB</stp>
        <stp>BaseType=Index,Index=1</stp>
        <stp>Close</stp>
        <stp>Q</stp>
        <stp>0</stp>
        <stp>all</stp>
        <stp/>
        <stp/>
        <stp/>
        <stp>T</stp>
        <tr r="K259" s="1"/>
      </tp>
      <tp>
        <v>1.5853842669485085</v>
        <stp/>
        <stp>StudyData</stp>
        <stp>S.J</stp>
        <stp>PCB</stp>
        <stp>BaseType=Index,Index=1</stp>
        <stp>Close</stp>
        <stp>A</stp>
        <stp>0</stp>
        <stp>all</stp>
        <stp/>
        <stp/>
        <stp/>
        <stp>T</stp>
        <tr r="L259" s="1"/>
      </tp>
      <tp>
        <v>6.7936507936507953</v>
        <stp/>
        <stp>StudyData</stp>
        <stp>S.J</stp>
        <stp>PCB</stp>
        <stp>BaseType=Index,Index=1</stp>
        <stp>Close</stp>
        <stp>M</stp>
        <stp>0</stp>
        <stp>all</stp>
        <stp/>
        <stp/>
        <stp/>
        <stp>T</stp>
        <tr r="J259" s="1"/>
      </tp>
      <tp>
        <v>5.230000000000004</v>
        <stp/>
        <stp>ContractData</stp>
        <stp>S.ARES</stp>
        <stp>NetLastTrade</stp>
        <stp/>
        <stp>T</stp>
        <tr r="D44" s="1"/>
      </tp>
      <tp>
        <v>-4.25</v>
        <stp/>
        <stp>ContractData</stp>
        <stp>S.TRGP</stp>
        <stp>NetLastTrade</stp>
        <stp/>
        <stp>T</stp>
        <tr r="D443" s="1"/>
      </tp>
      <tp>
        <v>18.420000000000016</v>
        <stp/>
        <stp>ContractData</stp>
        <stp>S.VRSN</stp>
        <stp>NetLastTrade</stp>
        <stp/>
        <stp>T</stp>
        <tr r="D473" s="1"/>
      </tp>
      <tp>
        <v>8.1699999999999875</v>
        <stp/>
        <stp>ContractData</stp>
        <stp>S.VRSK</stp>
        <stp>NetLastTrade</stp>
        <stp/>
        <stp>T</stp>
        <tr r="D472" s="1"/>
      </tp>
      <tp>
        <v>4.3400000000000034</v>
        <stp/>
        <stp>ContractData</stp>
        <stp>S.MRSH</stp>
        <stp>NetLastTrade</stp>
        <stp/>
        <stp>T</stp>
        <tr r="D319" s="1"/>
      </tp>
      <tp>
        <v>4.2699999999999818</v>
        <stp/>
        <stp>ContractData</stp>
        <stp>S.VRTX</stp>
        <stp>NetLastTrade</stp>
        <stp/>
        <stp>T</stp>
        <tr r="D475" s="1"/>
      </tp>
      <tp>
        <v>-0.16000000000002501</v>
        <stp/>
        <stp>ContractData</stp>
        <stp>S.CRWD</stp>
        <stp>NetLastTrade</stp>
        <stp/>
        <stp>T</stp>
        <tr r="D118" s="1"/>
      </tp>
      <tp>
        <v>-15.089999999999975</v>
        <stp/>
        <stp>ContractData</stp>
        <stp>S.MRVL</stp>
        <stp>NetLastTrade</stp>
        <stp/>
        <stp>T</stp>
        <tr r="D320" s="1"/>
      </tp>
      <tp>
        <v>76549636.574203998</v>
        <stp/>
        <stp>ContractData</stp>
        <stp>S.F</stp>
        <stp>T_CVol</stp>
        <stp/>
        <stp>T</stp>
        <tr r="M181" s="1"/>
      </tp>
      <tp>
        <v>1565593.8636629051</v>
        <stp/>
        <stp>StudyData</stp>
        <stp>S.KEYS</stp>
        <stp>MA</stp>
        <stp>InputChoice=Vol,MAType=Sim,Period=21</stp>
        <stp>MA</stp>
        <stp>D</stp>
        <stp>-1</stp>
        <stp>all</stp>
        <stp/>
        <stp/>
        <stp/>
        <stp>T</stp>
        <tr r="N268" s="1"/>
      </tp>
      <tp>
        <v>3465071.79413829</v>
        <stp/>
        <stp>StudyData</stp>
        <stp>S.PAYX</stp>
        <stp>MA</stp>
        <stp>InputChoice=Vol,MAType=Sim,Period=21</stp>
        <stp>MA</stp>
        <stp>D</stp>
        <stp>-1</stp>
        <stp>all</stp>
        <stp/>
        <stp/>
        <stp/>
        <stp>T</stp>
        <tr r="N358" s="1"/>
      </tp>
      <tp>
        <v>19.28</v>
        <stp/>
        <stp>ContractData</stp>
        <stp>S.KVUE</stp>
        <stp>LastTrade</stp>
        <stp/>
        <stp>T</stp>
        <tr r="C277" s="1"/>
      </tp>
      <tp>
        <v>103.25</v>
        <stp/>
        <stp>ContractData</stp>
        <stp>S.SBUX</stp>
        <stp>LastTrade</stp>
        <stp/>
        <stp>T</stp>
        <tr r="C403" s="1"/>
      </tp>
      <tp>
        <v>180.09</v>
        <stp/>
        <stp>ContractData</stp>
        <stp>S.TMUS</stp>
        <stp>LastTrade</stp>
        <stp/>
        <stp>T</stp>
        <tr r="C440" s="1"/>
      </tp>
      <tp>
        <v>319.09000000000003</v>
        <stp/>
        <stp>ContractData</stp>
        <stp>S.JBL</stp>
        <stp>Open</stp>
        <stp/>
        <stp>T</stp>
        <tr r="F261" s="1"/>
      </tp>
      <tp>
        <v>0.90000000000000568</v>
        <stp/>
        <stp>ContractData</stp>
        <stp>S.XEL</stp>
        <stp>NetLastTrade</stp>
        <stp/>
        <stp>T</stp>
        <tr r="D497" s="1"/>
      </tp>
      <tp>
        <v>142.46</v>
        <stp/>
        <stp>ContractData</stp>
        <stp>S.JCI</stp>
        <stp>Open</stp>
        <stp/>
        <stp>T</stp>
        <tr r="F262" s="1"/>
      </tp>
      <tp>
        <v>1339.3700000000001</v>
        <stp/>
        <stp>ContractData</stp>
        <stp>S.MTD</stp>
        <stp>High</stp>
        <stp/>
        <stp>T</stp>
        <tr r="G326" s="1"/>
      </tp>
      <tp>
        <v>249.71</v>
        <stp/>
        <stp>ContractData</stp>
        <stp>S.MTB</stp>
        <stp>High</stp>
        <stp/>
        <stp>T</stp>
        <tr r="G325" s="1"/>
      </tp>
      <tp>
        <v>261.43</v>
        <stp/>
        <stp>ContractData</stp>
        <stp>S.JNJ</stp>
        <stp>Open</stp>
        <stp/>
        <stp>T</stp>
        <tr r="F264" s="1"/>
      </tp>
      <tp>
        <v>4.9999999999982947E-2</v>
        <stp/>
        <stp>ContractData</stp>
        <stp>S.XOM</stp>
        <stp>NetLastTrade</stp>
        <stp/>
        <stp>T</stp>
        <tr r="D498" s="1"/>
      </tp>
      <tp>
        <v>316.49</v>
        <stp/>
        <stp>ContractData</stp>
        <stp>S.MPC</stp>
        <stp>High</stp>
        <stp/>
        <stp>T</stp>
        <tr r="G315" s="1"/>
      </tp>
      <tp>
        <v>418.7</v>
        <stp/>
        <stp>ContractData</stp>
        <stp>S.MSI</stp>
        <stp>High</stp>
        <stp/>
        <stp>T</stp>
        <tr r="G324" s="1"/>
      </tp>
      <tp>
        <v>131.71</v>
        <stp/>
        <stp>ContractData</stp>
        <stp>S.MRK</stp>
        <stp>High</stp>
        <stp/>
        <stp>T</stp>
        <tr r="G317" s="1"/>
      </tp>
      <tp>
        <v>173.35</v>
        <stp/>
        <stp>ContractData</stp>
        <stp>S.MMM</stp>
        <stp>High</stp>
        <stp/>
        <stp>T</stp>
        <tr r="G311" s="1"/>
      </tp>
      <tp>
        <v>562.39</v>
        <stp/>
        <stp>ContractData</stp>
        <stp>S.MLM</stp>
        <stp>High</stp>
        <stp/>
        <stp>T</stp>
        <tr r="G310" s="1"/>
      </tp>
      <tp>
        <v>22.77</v>
        <stp/>
        <stp>ContractData</stp>
        <stp>S.MOS</stp>
        <stp>High</stp>
        <stp/>
        <stp>T</stp>
        <tr r="G314" s="1"/>
      </tp>
      <tp>
        <v>350.64</v>
        <stp/>
        <stp>ContractData</stp>
        <stp>S.JPM</stp>
        <stp>Open</stp>
        <stp/>
        <stp>T</stp>
        <tr r="F265" s="1"/>
      </tp>
      <tp>
        <v>51.13</v>
        <stp/>
        <stp>ContractData</stp>
        <stp>S.MKC</stp>
        <stp>High</stp>
        <stp/>
        <stp>T</stp>
        <tr r="G309" s="1"/>
      </tp>
      <tp>
        <v>94.84</v>
        <stp/>
        <stp>ContractData</stp>
        <stp>S.MET</stp>
        <stp>High</stp>
        <stp/>
        <stp>T</stp>
        <tr r="G306" s="1"/>
      </tp>
      <tp>
        <v>83.59</v>
        <stp/>
        <stp>ContractData</stp>
        <stp>S.MDT</stp>
        <stp>High</stp>
        <stp/>
        <stp>T</stp>
        <tr r="G305" s="1"/>
      </tp>
      <tp>
        <v>46.36</v>
        <stp/>
        <stp>ContractData</stp>
        <stp>S.MGM</stp>
        <stp>High</stp>
        <stp/>
        <stp>T</stp>
        <tr r="G308" s="1"/>
      </tp>
      <tp>
        <v>2.8799999999999955</v>
        <stp/>
        <stp>ContractData</stp>
        <stp>S.XYL</stp>
        <stp>NetLastTrade</stp>
        <stp/>
        <stp>T</stp>
        <tr r="D499" s="1"/>
      </tp>
      <tp>
        <v>0.6600000000000108</v>
        <stp/>
        <stp>ContractData</stp>
        <stp>S.XYZ</stp>
        <stp>NetLastTrade</stp>
        <stp/>
        <stp>T</stp>
        <tr r="D500" s="1"/>
      </tp>
      <tp>
        <v>134.28</v>
        <stp/>
        <stp>ContractData</stp>
        <stp>S.MAA</stp>
        <stp>High</stp>
        <stp/>
        <stp>T</stp>
        <tr r="G297" s="1"/>
      </tp>
      <tp>
        <v>375.78000000000003</v>
        <stp/>
        <stp>ContractData</stp>
        <stp>S.MAR</stp>
        <stp>High</stp>
        <stp/>
        <stp>T</stp>
        <tr r="G298" s="1"/>
      </tp>
      <tp>
        <v>79.760000000000005</v>
        <stp/>
        <stp>ContractData</stp>
        <stp>S.MAS</stp>
        <stp>High</stp>
        <stp/>
        <stp>T</stp>
        <tr r="G299" s="1"/>
      </tp>
      <tp>
        <v>479.2</v>
        <stp/>
        <stp>ContractData</stp>
        <stp>S.MCO</stp>
        <stp>High</stp>
        <stp/>
        <stp>T</stp>
        <tr r="G303" s="1"/>
      </tp>
      <tp>
        <v>843.53</v>
        <stp/>
        <stp>ContractData</stp>
        <stp>S.MCK</stp>
        <stp>High</stp>
        <stp/>
        <stp>T</stp>
        <tr r="G302" s="1"/>
      </tp>
      <tp>
        <v>266.45999999999998</v>
        <stp/>
        <stp>ContractData</stp>
        <stp>S.MCD</stp>
        <stp>High</stp>
        <stp/>
        <stp>T</stp>
        <tr r="G300" s="1"/>
      </tp>
      <tp>
        <v>24405037.197425999</v>
        <stp/>
        <stp>ContractData</stp>
        <stp>S.HOOD</stp>
        <stp>T_CVol</stp>
        <stp/>
        <stp>T</stp>
        <tr r="M231" s="1"/>
      </tp>
      <tp>
        <v>760145.329104</v>
        <stp/>
        <stp>ContractData</stp>
        <stp>S.EXPD</stp>
        <stp>T_CVol</stp>
        <stp/>
        <stp>T</stp>
        <tr r="M178" s="1"/>
      </tp>
      <tp>
        <v>5529741.3560880003</v>
        <stp/>
        <stp>ContractData</stp>
        <stp>S.GILD</stp>
        <stp>T_CVol</stp>
        <stp/>
        <stp>T</stp>
        <tr r="M208" s="1"/>
      </tp>
      <tp>
        <v>7352540.798254</v>
        <stp/>
        <stp>ContractData</stp>
        <stp>S.ON</stp>
        <stp>T_CVol</stp>
        <stp/>
        <stp>T</stp>
        <tr r="M352" s="1"/>
      </tp>
      <tp>
        <v>5779248.1831759997</v>
        <stp/>
        <stp>ContractData</stp>
        <stp>S.CRWD</stp>
        <stp>T_CVol</stp>
        <stp/>
        <stp>T</stp>
        <tr r="M118" s="1"/>
      </tp>
      <tp>
        <v>1147748.7625569999</v>
        <stp/>
        <stp>ContractData</stp>
        <stp>S.PODD</stp>
        <stp>T_CVol</stp>
        <stp/>
        <stp>T</stp>
        <tr r="M376" s="1"/>
      </tp>
      <tp>
        <v>862820.57281000004</v>
        <stp/>
        <stp>ContractData</stp>
        <stp>S.STLD</stp>
        <stp>T_CVol</stp>
        <stp/>
        <stp>T</stp>
        <tr r="M418" s="1"/>
      </tp>
      <tp>
        <v>50.690000000000055</v>
        <stp/>
        <stp>ContractData</stp>
        <stp>S.EQIX</stp>
        <stp>NetLastTrade</stp>
        <stp/>
        <stp>T</stp>
        <tr r="D166" s="1"/>
      </tp>
      <tp>
        <v>169.69</v>
        <stp/>
        <stp>ContractData</stp>
        <stp>S.QCOM</stp>
        <stp>Open</stp>
        <stp/>
        <stp>T</stp>
        <tr r="F387" s="1"/>
      </tp>
      <tp>
        <v>18.98</v>
        <stp/>
        <stp>ContractData</stp>
        <stp>S.NCLH</stp>
        <stp>Open</stp>
        <stp/>
        <stp>T</stp>
        <tr r="F328" s="1"/>
      </tp>
      <tp>
        <v>296.89</v>
        <stp/>
        <stp>ContractData</stp>
        <stp>S.NDSN</stp>
        <stp>High</stp>
        <stp/>
        <stp>T</stp>
        <tr r="G330" s="1"/>
      </tp>
      <tp>
        <v>214.45000000000002</v>
        <stp/>
        <stp>ContractData</stp>
        <stp>S.ADSK</stp>
        <stp>High</stp>
        <stp/>
        <stp>T</stp>
        <tr r="G13" s="1"/>
      </tp>
      <tp>
        <v>90.86</v>
        <stp/>
        <stp>ContractData</stp>
        <stp>S.ECHO</stp>
        <stp>Open</stp>
        <stp/>
        <stp>T</stp>
        <tr r="F155" s="1"/>
      </tp>
      <tp>
        <v>101.61</v>
        <stp/>
        <stp>ContractData</stp>
        <stp>S.SCHW</stp>
        <stp>Open</stp>
        <stp/>
        <stp>T</stp>
        <tr r="F404" s="1"/>
      </tp>
      <tp>
        <v>80.290000000000006</v>
        <stp/>
        <stp>ContractData</stp>
        <stp>S.MCHP</stp>
        <stp>Open</stp>
        <stp/>
        <stp>T</stp>
        <tr r="F301" s="1"/>
      </tp>
      <tp>
        <v>100.39</v>
        <stp/>
        <stp>ContractData</stp>
        <stp>S.ACGL</stp>
        <stp>Open</stp>
        <stp/>
        <stp>T</stp>
        <tr r="F7" s="1"/>
      </tp>
      <tp>
        <v>159.03</v>
        <stp/>
        <stp>ContractData</stp>
        <stp>S.FDXF</stp>
        <stp>High</stp>
        <stp/>
        <stp>T</stp>
        <tr r="G187" s="1"/>
      </tp>
      <tp>
        <v>547.68000000000006</v>
        <stp/>
        <stp>ContractData</stp>
        <stp>S.IDXX</stp>
        <stp>High</stp>
        <stp/>
        <stp>T</stp>
        <tr r="G244" s="1"/>
      </tp>
      <tp>
        <v>130.72</v>
        <stp/>
        <stp>ContractData</stp>
        <stp>S.PCAR</stp>
        <stp>Open</stp>
        <stp/>
        <stp>T</stp>
        <tr r="F359" s="1"/>
      </tp>
      <tp>
        <v>237.15</v>
        <stp/>
        <stp>ContractData</stp>
        <stp>S.ODFL</stp>
        <stp>High</stp>
        <stp/>
        <stp>T</stp>
        <tr r="G349" s="1"/>
      </tp>
      <tp>
        <v>93.91</v>
        <stp/>
        <stp>ContractData</stp>
        <stp>S.GDDY</stp>
        <stp>High</stp>
        <stp/>
        <stp>T</stp>
        <tr r="G203" s="1"/>
      </tp>
      <tp>
        <v>226.93</v>
        <stp/>
        <stp>ContractData</stp>
        <stp>S.ADBE</stp>
        <stp>High</stp>
        <stp/>
        <stp>T</stp>
        <tr r="G9" s="1"/>
      </tp>
      <tp>
        <v>136</v>
        <stp/>
        <stp>ContractData</stp>
        <stp>S.WDAY</stp>
        <stp>High</stp>
        <stp/>
        <stp>T</stp>
        <tr r="G483" s="1"/>
      </tp>
      <tp>
        <v>92.93</v>
        <stp/>
        <stp>ContractData</stp>
        <stp>S.NDAQ</stp>
        <stp>High</stp>
        <stp/>
        <stp>T</stp>
        <tr r="G329" s="1"/>
      </tp>
      <tp>
        <v>248.44</v>
        <stp/>
        <stp>ContractData</stp>
        <stp>S.DDOG</stp>
        <stp>High</stp>
        <stp/>
        <stp>T</stp>
        <tr r="G132" s="1"/>
      </tp>
      <tp>
        <v>115.82000000000001</v>
        <stp/>
        <stp>ContractData</stp>
        <stp>S.LDOS</stp>
        <stp>High</stp>
        <stp/>
        <stp>T</stp>
        <tr r="G279" s="1"/>
      </tp>
      <tp>
        <v>335.54</v>
        <stp/>
        <stp>ContractData</stp>
        <stp>S.CDNS</stp>
        <stp>High</stp>
        <stp/>
        <stp>T</stp>
        <tr r="G85" s="1"/>
      </tp>
      <tp>
        <v>60.67</v>
        <stp/>
        <stp>ContractData</stp>
        <stp>S.MDLZ</stp>
        <stp>High</stp>
        <stp/>
        <stp>T</stp>
        <tr r="G304" s="1"/>
      </tp>
      <tp>
        <v>194.23000000000002</v>
        <stp/>
        <stp>ContractData</stp>
        <stp>S.MRVL</stp>
        <stp>LastTrade</stp>
        <stp/>
        <stp>T</stp>
        <tr r="C320" s="1"/>
      </tp>
      <tp>
        <v>29.78</v>
        <stp/>
        <stp>ContractData</stp>
        <stp>S.INVH</stp>
        <stp>LastTrade</stp>
        <stp/>
        <stp>T</stp>
        <tr r="C250" s="1"/>
      </tp>
      <tp>
        <v>89.25</v>
        <stp/>
        <stp>ContractData</stp>
        <stp>S.CTVA</stp>
        <stp>LastTrade</stp>
        <stp/>
        <stp>T</stp>
        <tr r="C124" s="1"/>
      </tp>
      <tp>
        <v>55387068.960778303</v>
        <stp/>
        <stp>StudyData</stp>
        <stp>S.AMZN</stp>
        <stp>MA</stp>
        <stp>InputChoice=Vol,MAType=Sim,Period=21</stp>
        <stp>MA</stp>
        <stp>D</stp>
        <stp>-1</stp>
        <stp>all</stp>
        <stp/>
        <stp/>
        <stp/>
        <stp>T</stp>
        <tr r="N33" s="1"/>
      </tp>
      <tp>
        <v>222.92000000000002</v>
        <stp/>
        <stp>ContractData</stp>
        <stp>S.IEX</stp>
        <stp>Open</stp>
        <stp/>
        <stp>T</stp>
        <tr r="F245" s="1"/>
      </tp>
      <tp>
        <v>73.86</v>
        <stp/>
        <stp>ContractData</stp>
        <stp>S.IFF</stp>
        <stp>Open</stp>
        <stp/>
        <stp>T</stp>
        <tr r="F246" s="1"/>
      </tp>
      <tp>
        <v>209.28</v>
        <stp/>
        <stp>ContractData</stp>
        <stp>S.IBM</stp>
        <stp>Open</stp>
        <stp/>
        <stp>T</stp>
        <tr r="F242" s="1"/>
      </tp>
      <tp>
        <v>143.72999999999999</v>
        <stp/>
        <stp>ContractData</stp>
        <stp>S.ICE</stp>
        <stp>Open</stp>
        <stp/>
        <stp>T</stp>
        <tr r="F243" s="1"/>
      </tp>
      <tp>
        <v>249.02</v>
        <stp/>
        <stp>ContractData</stp>
        <stp>S.NUE</stp>
        <stp>High</stp>
        <stp/>
        <stp>T</stp>
        <tr r="G342" s="1"/>
      </tp>
      <tp>
        <v>30.27</v>
        <stp/>
        <stp>ContractData</stp>
        <stp>S.NWS</stp>
        <stp>High</stp>
        <stp/>
        <stp>T</stp>
        <tr r="G345" s="1"/>
      </tp>
      <tp>
        <v>6509.18</v>
        <stp/>
        <stp>ContractData</stp>
        <stp>S.NVR</stp>
        <stp>High</stp>
        <stp/>
        <stp>T</stp>
        <tr r="G344" s="1"/>
      </tp>
      <tp>
        <v>353.47</v>
        <stp/>
        <stp>ContractData</stp>
        <stp>S.NSC</stp>
        <stp>High</stp>
        <stp/>
        <stp>T</stp>
        <tr r="G339" s="1"/>
      </tp>
      <tp>
        <v>144.19</v>
        <stp/>
        <stp>ContractData</stp>
        <stp>S.NRG</stp>
        <stp>High</stp>
        <stp/>
        <stp>T</stp>
        <tr r="G338" s="1"/>
      </tp>
      <tp>
        <v>278.04000000000002</v>
        <stp/>
        <stp>ContractData</stp>
        <stp>S.ITW</stp>
        <stp>Open</stp>
        <stp/>
        <stp>T</stp>
        <tr r="F257" s="1"/>
      </tp>
      <tp>
        <v>544.66999999999996</v>
        <stp/>
        <stp>ContractData</stp>
        <stp>S.NOC</stp>
        <stp>High</stp>
        <stp/>
        <stp>T</stp>
        <tr r="G336" s="1"/>
      </tp>
      <tp>
        <v>30.060000000000002</v>
        <stp/>
        <stp>ContractData</stp>
        <stp>S.IVZ</stp>
        <stp>Open</stp>
        <stp/>
        <stp>T</stp>
        <tr r="F258" s="1"/>
      </tp>
      <tp>
        <v>98.92</v>
        <stp/>
        <stp>ContractData</stp>
        <stp>S.NOW</stp>
        <stp>High</stp>
        <stp/>
        <stp>T</stp>
        <tr r="G337" s="1"/>
      </tp>
      <tp>
        <v>208.14000000000001</v>
        <stp/>
        <stp>ContractData</stp>
        <stp>S.IQV</stp>
        <stp>Open</stp>
        <stp/>
        <stp>T</stp>
        <tr r="F252" s="1"/>
      </tp>
      <tp>
        <v>127.02</v>
        <stp/>
        <stp>ContractData</stp>
        <stp>S.IRM</stp>
        <stp>Open</stp>
        <stp/>
        <stp>T</stp>
        <tr r="F254" s="1"/>
      </tp>
      <tp>
        <v>42.15</v>
        <stp/>
        <stp>ContractData</stp>
        <stp>S.NKE</stp>
        <stp>High</stp>
        <stp/>
        <stp>T</stp>
        <tr r="G335" s="1"/>
      </tp>
      <tp>
        <v>95.34</v>
        <stp/>
        <stp>ContractData</stp>
        <stp>S.NEM</stp>
        <stp>High</stp>
        <stp/>
        <stp>T</stp>
        <tr r="G332" s="1"/>
      </tp>
      <tp>
        <v>90.91</v>
        <stp/>
        <stp>ContractData</stp>
        <stp>S.NEE</stp>
        <stp>High</stp>
        <stp/>
        <stp>T</stp>
        <tr r="G331" s="1"/>
      </tp>
      <tp>
        <v>3438605.5876119998</v>
        <stp/>
        <stp>ContractData</stp>
        <stp>S.ISRG</stp>
        <stp>T_CVol</stp>
        <stp/>
        <stp>T</stp>
        <tr r="M255" s="1"/>
      </tp>
      <tp>
        <v>1644731.6417640001</v>
        <stp/>
        <stp>ContractData</stp>
        <stp>S.EVRG</stp>
        <stp>T_CVol</stp>
        <stp/>
        <stp>T</stp>
        <tr r="M174" s="1"/>
      </tp>
      <tp>
        <v>2628029.6307000001</v>
        <stp/>
        <stp>ContractData</stp>
        <stp>S.DDOG</stp>
        <stp>T_CVol</stp>
        <stp/>
        <stp>T</stp>
        <tr r="M132" s="1"/>
      </tp>
      <tp>
        <v>21630772.462868001</v>
        <stp/>
        <stp>ContractData</stp>
        <stp>S.GOOG</stp>
        <stp>T_CVol</stp>
        <stp/>
        <stp>T</stp>
        <tr r="M214" s="1"/>
      </tp>
      <tp>
        <v>2403992.7896099999</v>
        <stp/>
        <stp>ContractData</stp>
        <stp>S.FANG</stp>
        <stp>T_CVol</stp>
        <stp/>
        <stp>T</stp>
        <tr r="M182" s="1"/>
      </tp>
      <tp>
        <v>5605737.1081879996</v>
        <stp/>
        <stp>ContractData</stp>
        <stp>S.GM</stp>
        <stp>T_CVol</stp>
        <stp/>
        <stp>T</stp>
        <tr r="M212" s="1"/>
      </tp>
      <tp>
        <v>1301869.400498</v>
        <stp/>
        <stp>ContractData</stp>
        <stp>S.WM</stp>
        <stp>T_CVol</stp>
        <stp/>
        <stp>T</stp>
        <tr r="M488" s="1"/>
      </tp>
      <tp>
        <v>4438802.6711210003</v>
        <stp/>
        <stp>ContractData</stp>
        <stp>S.PM</stp>
        <stp>T_CVol</stp>
        <stp/>
        <stp>T</stp>
        <tr r="M372" s="1"/>
      </tp>
      <tp>
        <v>5012342.5631879997</v>
        <stp/>
        <stp>ContractData</stp>
        <stp>S.BKNG</stp>
        <stp>T_CVol</stp>
        <stp/>
        <stp>T</stp>
        <tr r="M63" s="1"/>
      </tp>
      <tp>
        <v>138.24</v>
        <stp/>
        <stp>ContractData</stp>
        <stp>S.ABNB</stp>
        <stp>Open</stp>
        <stp/>
        <stp>T</stp>
        <tr r="F5" s="1"/>
      </tp>
      <tp>
        <v>285.08</v>
        <stp/>
        <stp>ContractData</stp>
        <stp>S.CBOE</stp>
        <stp>Open</stp>
        <stp/>
        <stp>T</stp>
        <tr r="F81" s="1"/>
      </tp>
      <tp>
        <v>609.98</v>
        <stp/>
        <stp>ContractData</stp>
        <stp>S.META</stp>
        <stp>High</stp>
        <stp/>
        <stp>T</stp>
        <tr r="G307" s="1"/>
      </tp>
      <tp>
        <v>91.8</v>
        <stp/>
        <stp>ContractData</stp>
        <stp>S.IBKR</stp>
        <stp>Open</stp>
        <stp/>
        <stp>T</stp>
        <tr r="F241" s="1"/>
      </tp>
      <tp>
        <v>289.37</v>
        <stp/>
        <stp>ContractData</stp>
        <stp>S.JBHT</stp>
        <stp>Open</stp>
        <stp/>
        <stp>T</stp>
        <tr r="F260" s="1"/>
      </tp>
      <tp>
        <v>5.7799999999999727</v>
        <stp/>
        <stp>ContractData</stp>
        <stp>S.CPAY</stp>
        <stp>NetLastTrade</stp>
        <stp/>
        <stp>T</stp>
        <tr r="D112" s="1"/>
      </tp>
      <tp>
        <v>69.39</v>
        <stp/>
        <stp>ContractData</stp>
        <stp>S.UBER</stp>
        <stp>Open</stp>
        <stp/>
        <stp>T</stp>
        <tr r="F457" s="1"/>
      </tp>
      <tp>
        <v>258.54000000000002</v>
        <stp/>
        <stp>ContractData</stp>
        <stp>S.ABBV</stp>
        <stp>Open</stp>
        <stp/>
        <stp>T</stp>
        <tr r="F4" s="1"/>
      </tp>
      <tp>
        <v>6.4000000000000341</v>
        <stp/>
        <stp>ContractData</stp>
        <stp>S.SPGI</stp>
        <stp>NetLastTrade</stp>
        <stp/>
        <stp>T</stp>
        <tr r="D415" s="1"/>
      </tp>
      <tp>
        <v>324.7</v>
        <stp/>
        <stp>ContractData</stp>
        <stp>S.KEYS</stp>
        <stp>High</stp>
        <stp/>
        <stp>T</stp>
        <tr r="G268" s="1"/>
      </tp>
      <tp>
        <v>17.18</v>
        <stp/>
        <stp>ContractData</stp>
        <stp>S.HBAN</stp>
        <stp>Open</stp>
        <stp/>
        <stp>T</stp>
        <tr r="F223" s="1"/>
      </tp>
      <tp>
        <v>176.21</v>
        <stp/>
        <stp>ContractData</stp>
        <stp>S.SBAC</stp>
        <stp>Open</stp>
        <stp/>
        <stp>T</stp>
        <tr r="F402" s="1"/>
      </tp>
      <tp>
        <v>106.78</v>
        <stp/>
        <stp>ContractData</stp>
        <stp>S.EBAY</stp>
        <stp>Open</stp>
        <stp/>
        <stp>T</stp>
        <tr r="F154" s="1"/>
      </tp>
      <tp>
        <v>667.5</v>
        <stp/>
        <stp>ContractData</stp>
        <stp>S.REGN</stp>
        <stp>High</stp>
        <stp/>
        <stp>T</stp>
        <tr r="G390" s="1"/>
      </tp>
      <tp>
        <v>187.19</v>
        <stp/>
        <stp>ContractData</stp>
        <stp>S.VEEV</stp>
        <stp>High</stp>
        <stp/>
        <stp>T</stp>
        <tr r="G467" s="1"/>
      </tp>
      <tp>
        <v>71.94</v>
        <stp/>
        <stp>ContractData</stp>
        <stp>S.TECH</stp>
        <stp>High</stp>
        <stp/>
        <stp>T</stp>
        <tr r="G432" s="1"/>
      </tp>
      <tp>
        <v>97.11</v>
        <stp/>
        <stp>ContractData</stp>
        <stp>S.DECK</stp>
        <stp>High</stp>
        <stp/>
        <stp>T</stp>
        <tr r="G134" s="1"/>
      </tp>
      <tp>
        <v>252.94</v>
        <stp/>
        <stp>ContractData</stp>
        <stp>S.WELL</stp>
        <stp>High</stp>
        <stp/>
        <stp>T</stp>
        <tr r="G486" s="1"/>
      </tp>
      <tp>
        <v>451.48</v>
        <stp/>
        <stp>ContractData</stp>
        <stp>S.DELL</stp>
        <stp>High</stp>
        <stp/>
        <stp>T</stp>
        <tr r="G135" s="1"/>
      </tp>
      <tp>
        <v>103.89</v>
        <stp/>
        <stp>ContractData</stp>
        <stp>S.SBUX</stp>
        <stp>Open</stp>
        <stp/>
        <stp>T</stp>
        <tr r="F403" s="1"/>
      </tp>
      <tp>
        <v>0.74000000000000199</v>
        <stp/>
        <stp>ContractData</stp>
        <stp>S.CPRT</stp>
        <stp>NetLastTrade</stp>
        <stp/>
        <stp>T</stp>
        <tr r="D113" s="1"/>
      </tp>
      <tp>
        <v>136.79</v>
        <stp/>
        <stp>ContractData</stp>
        <stp>S.CBRE</stp>
        <stp>Open</stp>
        <stp/>
        <stp>T</stp>
        <tr r="F82" s="1"/>
      </tp>
      <tp>
        <v>258.45999999999998</v>
        <stp/>
        <stp>ContractData</stp>
        <stp>S.ZBRA</stp>
        <stp>Open</stp>
        <stp/>
        <stp>T</stp>
        <tr r="F503" s="1"/>
      </tp>
      <tp>
        <v>0.45000000000000284</v>
        <stp/>
        <stp>ContractData</stp>
        <stp>S.APTV</stp>
        <stp>NetLastTrade</stp>
        <stp/>
        <stp>T</stp>
        <tr r="D42" s="1"/>
      </tp>
      <tp>
        <v>-63.340000000000146</v>
        <stp/>
        <stp>ContractData</stp>
        <stp>S.MPWR</stp>
        <stp>NetLastTrade</stp>
        <stp/>
        <stp>T</stp>
        <tr r="D316" s="1"/>
      </tp>
      <tp>
        <v>62.74</v>
        <stp/>
        <stp>ContractData</stp>
        <stp>S.GEHC</stp>
        <stp>High</stp>
        <stp/>
        <stp>T</stp>
        <tr r="G205" s="1"/>
      </tp>
      <tp>
        <v>3480186.4565309999</v>
        <stp/>
        <stp>ContractData</stp>
        <stp>S.D</stp>
        <stp>T_CVol</stp>
        <stp/>
        <stp>T</stp>
        <tr r="M128" s="1"/>
      </tp>
      <tp>
        <v>231.65</v>
        <stp/>
        <stp>ContractData</stp>
        <stp>S.TTWO</stp>
        <stp>LastTrade</stp>
        <stp/>
        <stp>T</stp>
        <tr r="C452" s="1"/>
      </tp>
      <tp>
        <v>183.26</v>
        <stp/>
        <stp>ContractData</stp>
        <stp>S.CRWD</stp>
        <stp>LastTrade</stp>
        <stp/>
        <stp>T</stp>
        <tr r="C118" s="1"/>
      </tp>
      <tp>
        <v>1333.81</v>
        <stp/>
        <stp>ContractData</stp>
        <stp>S.MPWR</stp>
        <stp>LastTrade</stp>
        <stp/>
        <stp>T</stp>
        <tr r="C316" s="1"/>
      </tp>
      <tp>
        <v>1.7000000000000028</v>
        <stp/>
        <stp>ContractData</stp>
        <stp>S.ZBH</stp>
        <stp>NetLastTrade</stp>
        <stp/>
        <stp>T</stp>
        <tr r="D502" s="1"/>
      </tp>
      <tp>
        <v>32.99</v>
        <stp/>
        <stp>ContractData</stp>
        <stp>S.HAL</stp>
        <stp>Open</stp>
        <stp/>
        <stp>T</stp>
        <tr r="F221" s="1"/>
      </tp>
      <tp>
        <v>57.93</v>
        <stp/>
        <stp>ContractData</stp>
        <stp>S.OXY</stp>
        <stp>High</stp>
        <stp/>
        <stp>T</stp>
        <tr r="G356" s="1"/>
      </tp>
      <tp>
        <v>87.43</v>
        <stp/>
        <stp>ContractData</stp>
        <stp>S.HAS</stp>
        <stp>Open</stp>
        <stp/>
        <stp>T</stp>
        <tr r="F222" s="1"/>
      </tp>
      <tp>
        <v>381.53000000000003</v>
        <stp/>
        <stp>ContractData</stp>
        <stp>S.HCA</stp>
        <stp>Open</stp>
        <stp/>
        <stp>T</stp>
        <tr r="F224" s="1"/>
      </tp>
      <tp>
        <v>320.51</v>
        <stp/>
        <stp>ContractData</stp>
        <stp>S.HLT</stp>
        <stp>Open</stp>
        <stp/>
        <stp>T</stp>
        <tr r="F228" s="1"/>
      </tp>
      <tp>
        <v>246.89000000000001</v>
        <stp/>
        <stp>ContractData</stp>
        <stp>S.HON</stp>
        <stp>Open</stp>
        <stp/>
        <stp>T</stp>
        <tr r="F229" s="1"/>
      </tp>
      <tp>
        <v>289.41000000000003</v>
        <stp/>
        <stp>ContractData</stp>
        <stp>S.HII</stp>
        <stp>Open</stp>
        <stp/>
        <stp>T</stp>
        <tr r="F227" s="1"/>
      </tp>
      <tp>
        <v>136.93</v>
        <stp/>
        <stp>ContractData</stp>
        <stp>S.HIG</stp>
        <stp>Open</stp>
        <stp/>
        <stp>T</stp>
        <tr r="F226" s="1"/>
      </tp>
      <tp>
        <v>80.210000000000008</v>
        <stp/>
        <stp>ContractData</stp>
        <stp>S.OMC</stp>
        <stp>High</stp>
        <stp/>
        <stp>T</stp>
        <tr r="G351" s="1"/>
      </tp>
      <tp>
        <v>395.49</v>
        <stp/>
        <stp>ContractData</stp>
        <stp>S.HUM</stp>
        <stp>Open</stp>
        <stp/>
        <stp>T</stp>
        <tr r="F239" s="1"/>
      </tp>
      <tp>
        <v>287.36</v>
        <stp/>
        <stp>ContractData</stp>
        <stp>S.HWM</stp>
        <stp>Open</stp>
        <stp/>
        <stp>T</stp>
        <tr r="F240" s="1"/>
      </tp>
      <tp>
        <v>48</v>
        <stp/>
        <stp>ContractData</stp>
        <stp>S.HPE</stp>
        <stp>Open</stp>
        <stp/>
        <stp>T</stp>
        <tr r="F232" s="1"/>
      </tp>
      <tp>
        <v>24.77</v>
        <stp/>
        <stp>ContractData</stp>
        <stp>S.HPQ</stp>
        <stp>Open</stp>
        <stp/>
        <stp>T</stp>
        <tr r="F233" s="1"/>
      </tp>
      <tp>
        <v>24.93</v>
        <stp/>
        <stp>ContractData</stp>
        <stp>S.HRL</stp>
        <stp>Open</stp>
        <stp/>
        <stp>T</stp>
        <tr r="F234" s="1"/>
      </tp>
      <tp>
        <v>95.88</v>
        <stp/>
        <stp>ContractData</stp>
        <stp>S.OKE</stp>
        <stp>High</stp>
        <stp/>
        <stp>T</stp>
        <tr r="G350" s="1"/>
      </tp>
      <tp>
        <v>172.99</v>
        <stp/>
        <stp>ContractData</stp>
        <stp>S.HSY</stp>
        <stp>Open</stp>
        <stp/>
        <stp>T</stp>
        <tr r="F237" s="1"/>
      </tp>
      <tp>
        <v>24.060000000000002</v>
        <stp/>
        <stp>ContractData</stp>
        <stp>S.HST</stp>
        <stp>Open</stp>
        <stp/>
        <stp>T</stp>
        <tr r="F236" s="1"/>
      </tp>
      <tp>
        <v>0.78000000000000114</v>
        <stp/>
        <stp>ContractData</stp>
        <stp>S.ZTS</stp>
        <stp>NetLastTrade</stp>
        <stp/>
        <stp>T</stp>
        <tr r="D504" s="1"/>
      </tp>
      <tp>
        <v>1255548.6213690001</v>
        <stp/>
        <stp>ContractData</stp>
        <stp>S.FDXF</stp>
        <stp>T_CVol</stp>
        <stp/>
        <stp>T</stp>
        <tr r="M187" s="1"/>
      </tp>
      <tp>
        <v>811839.47357100004</v>
        <stp/>
        <stp>ContractData</stp>
        <stp>S.GL</stp>
        <stp>T_CVol</stp>
        <stp/>
        <stp>T</stp>
        <tr r="M210" s="1"/>
      </tp>
      <tp>
        <v>1430415.090627</v>
        <stp/>
        <stp>ContractData</stp>
        <stp>S.EL</stp>
        <stp>T_CVol</stp>
        <stp/>
        <stp>T</stp>
        <tr r="M161" s="1"/>
      </tp>
      <tp>
        <v>3192303.6201050002</v>
        <stp/>
        <stp>ContractData</stp>
        <stp>S.CL</stp>
        <stp>T_CVol</stp>
        <stp/>
        <stp>T</stp>
        <tr r="M96" s="1"/>
      </tp>
      <tp>
        <v>315816.634724</v>
        <stp/>
        <stp>ContractData</stp>
        <stp>S.RL</stp>
        <stp>T_CVol</stp>
        <stp/>
        <stp>T</stp>
        <tr r="M393" s="1"/>
      </tp>
      <tp>
        <v>742107.42196199996</v>
        <stp/>
        <stp>ContractData</stp>
        <stp>S.CINF</stp>
        <stp>T_CVol</stp>
        <stp/>
        <stp>T</stp>
        <tr r="M95" s="1"/>
      </tp>
      <tp>
        <v>248.48000000000002</v>
        <stp/>
        <stp>ContractData</stp>
        <stp>S.WELL</stp>
        <stp>Open</stp>
        <stp/>
        <stp>T</stp>
        <tr r="F486" s="1"/>
      </tp>
      <tp>
        <v>438.94</v>
        <stp/>
        <stp>ContractData</stp>
        <stp>S.DELL</stp>
        <stp>Open</stp>
        <stp/>
        <stp>T</stp>
        <tr r="F135" s="1"/>
      </tp>
      <tp>
        <v>105.16</v>
        <stp/>
        <stp>ContractData</stp>
        <stp>S.SBUX</stp>
        <stp>High</stp>
        <stp/>
        <stp>T</stp>
        <tr r="G403" s="1"/>
      </tp>
      <tp>
        <v>-0.25999999999999801</v>
        <stp/>
        <stp>ContractData</stp>
        <stp>S.SWKS</stp>
        <stp>NetLastTrade</stp>
        <stp/>
        <stp>T</stp>
        <tr r="D424" s="1"/>
      </tp>
      <tp>
        <v>140.61000000000001</v>
        <stp/>
        <stp>ContractData</stp>
        <stp>S.CBRE</stp>
        <stp>High</stp>
        <stp/>
        <stp>T</stp>
        <tr r="G82" s="1"/>
      </tp>
      <tp>
        <v>265.62</v>
        <stp/>
        <stp>ContractData</stp>
        <stp>S.ZBRA</stp>
        <stp>High</stp>
        <stp/>
        <stp>T</stp>
        <tr r="G503" s="1"/>
      </tp>
      <tp>
        <v>62.47</v>
        <stp/>
        <stp>ContractData</stp>
        <stp>S.GEHC</stp>
        <stp>Open</stp>
        <stp/>
        <stp>T</stp>
        <tr r="F205" s="1"/>
      </tp>
      <tp>
        <v>658.29</v>
        <stp/>
        <stp>ContractData</stp>
        <stp>S.REGN</stp>
        <stp>Open</stp>
        <stp/>
        <stp>T</stp>
        <tr r="F390" s="1"/>
      </tp>
      <tp>
        <v>-0.16740222188405665</v>
        <stp/>
        <stp>StudyData</stp>
        <stp>S.O</stp>
        <stp>PCB</stp>
        <stp>BaseType=Index,Index=1</stp>
        <stp>Close</stp>
        <stp>W</stp>
        <stp>0</stp>
        <stp>all</stp>
        <stp/>
        <stp/>
        <stp/>
        <stp>T</stp>
        <tr r="I348" s="1"/>
      </tp>
      <tp>
        <v>182.28</v>
        <stp/>
        <stp>ContractData</stp>
        <stp>S.VEEV</stp>
        <stp>Open</stp>
        <stp/>
        <stp>T</stp>
        <tr r="F467" s="1"/>
      </tp>
      <tp>
        <v>5.8747579083279424</v>
        <stp/>
        <stp>StudyData</stp>
        <stp>S.O</stp>
        <stp>PCB</stp>
        <stp>BaseType=Index,Index=1</stp>
        <stp>Close</stp>
        <stp>Q</stp>
        <stp>0</stp>
        <stp>all</stp>
        <stp/>
        <stp/>
        <stp/>
        <stp>T</stp>
        <tr r="K348" s="1"/>
      </tp>
      <tp>
        <v>16.37395777896042</v>
        <stp/>
        <stp>StudyData</stp>
        <stp>S.O</stp>
        <stp>PCB</stp>
        <stp>BaseType=Index,Index=1</stp>
        <stp>Close</stp>
        <stp>A</stp>
        <stp>0</stp>
        <stp>all</stp>
        <stp/>
        <stp/>
        <stp/>
        <stp>T</stp>
        <tr r="L348" s="1"/>
      </tp>
      <tp>
        <v>5.8747579083279424</v>
        <stp/>
        <stp>StudyData</stp>
        <stp>S.O</stp>
        <stp>PCB</stp>
        <stp>BaseType=Index,Index=1</stp>
        <stp>Close</stp>
        <stp>M</stp>
        <stp>0</stp>
        <stp>all</stp>
        <stp/>
        <stp/>
        <stp/>
        <stp>T</stp>
        <tr r="J348" s="1"/>
      </tp>
      <tp>
        <v>94</v>
        <stp/>
        <stp>ContractData</stp>
        <stp>S.DECK</stp>
        <stp>Open</stp>
        <stp/>
        <stp>T</stp>
        <tr r="F134" s="1"/>
      </tp>
      <tp>
        <v>71.900000000000006</v>
        <stp/>
        <stp>ContractData</stp>
        <stp>S.TECH</stp>
        <stp>Open</stp>
        <stp/>
        <stp>T</stp>
        <tr r="F432" s="1"/>
      </tp>
      <tp>
        <v>70.070000000000007</v>
        <stp/>
        <stp>ContractData</stp>
        <stp>S.UBER</stp>
        <stp>High</stp>
        <stp/>
        <stp>T</stp>
        <tr r="G457" s="1"/>
      </tp>
      <tp>
        <v>260.22000000000003</v>
        <stp/>
        <stp>ContractData</stp>
        <stp>S.ABBV</stp>
        <stp>High</stp>
        <stp/>
        <stp>T</stp>
        <tr r="G4" s="1"/>
      </tp>
      <tp>
        <v>17.420000000000002</v>
        <stp/>
        <stp>ContractData</stp>
        <stp>S.HBAN</stp>
        <stp>High</stp>
        <stp/>
        <stp>T</stp>
        <tr r="G223" s="1"/>
      </tp>
      <tp>
        <v>179.59</v>
        <stp/>
        <stp>ContractData</stp>
        <stp>S.SBAC</stp>
        <stp>High</stp>
        <stp/>
        <stp>T</stp>
        <tr r="G402" s="1"/>
      </tp>
      <tp>
        <v>109.51</v>
        <stp/>
        <stp>ContractData</stp>
        <stp>S.EBAY</stp>
        <stp>High</stp>
        <stp/>
        <stp>T</stp>
        <tr r="G154" s="1"/>
      </tp>
      <tp>
        <v>323.63</v>
        <stp/>
        <stp>ContractData</stp>
        <stp>S.KEYS</stp>
        <stp>Open</stp>
        <stp/>
        <stp>T</stp>
        <tr r="F268" s="1"/>
      </tp>
      <tp>
        <v>286.25</v>
        <stp/>
        <stp>ContractData</stp>
        <stp>S.CBOE</stp>
        <stp>High</stp>
        <stp/>
        <stp>T</stp>
        <tr r="G81" s="1"/>
      </tp>
      <tp>
        <v>142.70000000000002</v>
        <stp/>
        <stp>ContractData</stp>
        <stp>S.ABNB</stp>
        <stp>High</stp>
        <stp/>
        <stp>T</stp>
        <tr r="G5" s="1"/>
      </tp>
      <tp>
        <v>605.30000000000007</v>
        <stp/>
        <stp>ContractData</stp>
        <stp>S.META</stp>
        <stp>Open</stp>
        <stp/>
        <stp>T</stp>
        <tr r="F307" s="1"/>
      </tp>
      <tp>
        <v>0.42999999999999972</v>
        <stp/>
        <stp>ContractData</stp>
        <stp>S.NWSA</stp>
        <stp>NetLastTrade</stp>
        <stp/>
        <stp>T</stp>
        <tr r="D346" s="1"/>
      </tp>
      <tp>
        <v>92.45</v>
        <stp/>
        <stp>ContractData</stp>
        <stp>S.IBKR</stp>
        <stp>High</stp>
        <stp/>
        <stp>T</stp>
        <tr r="G241" s="1"/>
      </tp>
      <tp>
        <v>293.03000000000003</v>
        <stp/>
        <stp>ContractData</stp>
        <stp>S.JBHT</stp>
        <stp>High</stp>
        <stp/>
        <stp>T</stp>
        <tr r="G260" s="1"/>
      </tp>
      <tp>
        <v>56.15</v>
        <stp/>
        <stp>ContractData</stp>
        <stp>S.PYPL</stp>
        <stp>LastTrade</stp>
        <stp/>
        <stp>T</stp>
        <tr r="C385" s="1"/>
      </tp>
      <tp>
        <v>333.02</v>
        <stp/>
        <stp>ContractData</stp>
        <stp>S.AAPL</stp>
        <stp>LastTrade</stp>
        <stp/>
        <stp>T</stp>
        <tr r="C3" s="1"/>
      </tp>
      <tp>
        <v>10821976.722377</v>
        <stp/>
        <stp>ContractData</stp>
        <stp>S.C</stp>
        <stp>T_CVol</stp>
        <stp/>
        <stp>T</stp>
        <tr r="M75" s="1"/>
      </tp>
      <tp>
        <v>269.24</v>
        <stp/>
        <stp>ContractData</stp>
        <stp>S.NXPI</stp>
        <stp>LastTrade</stp>
        <stp/>
        <stp>T</stp>
        <tr r="C347" s="1"/>
      </tp>
      <tp>
        <v>259.94</v>
        <stp/>
        <stp>ContractData</stp>
        <stp>S.EXPE</stp>
        <stp>LastTrade</stp>
        <stp/>
        <stp>T</stp>
        <tr r="C179" s="1"/>
      </tp>
      <tp>
        <v>175.3</v>
        <stp/>
        <stp>ContractData</stp>
        <stp>S.EXPD</stp>
        <stp>LastTrade</stp>
        <stp/>
        <stp>T</stp>
        <tr r="C178" s="1"/>
      </tp>
      <tp>
        <v>373.47</v>
        <stp/>
        <stp>ContractData</stp>
        <stp>S.SNPS</stp>
        <stp>LastTrade</stp>
        <stp/>
        <stp>T</stp>
        <tr r="C411" s="1"/>
      </tp>
      <tp>
        <v>399.61</v>
        <stp/>
        <stp>ContractData</stp>
        <stp>S.HUM</stp>
        <stp>High</stp>
        <stp/>
        <stp>T</stp>
        <tr r="G239" s="1"/>
      </tp>
      <tp>
        <v>78.84</v>
        <stp/>
        <stp>ContractData</stp>
        <stp>S.OMC</stp>
        <stp>Open</stp>
        <stp/>
        <stp>T</stp>
        <tr r="F351" s="1"/>
      </tp>
      <tp>
        <v>293</v>
        <stp/>
        <stp>ContractData</stp>
        <stp>S.HWM</stp>
        <stp>High</stp>
        <stp/>
        <stp>T</stp>
        <tr r="G240" s="1"/>
      </tp>
      <tp>
        <v>49.21</v>
        <stp/>
        <stp>ContractData</stp>
        <stp>S.HPE</stp>
        <stp>High</stp>
        <stp/>
        <stp>T</stp>
        <tr r="G232" s="1"/>
      </tp>
      <tp>
        <v>25.990000000000002</v>
        <stp/>
        <stp>ContractData</stp>
        <stp>S.HPQ</stp>
        <stp>High</stp>
        <stp/>
        <stp>T</stp>
        <tr r="G233" s="1"/>
      </tp>
      <tp>
        <v>175.56</v>
        <stp/>
        <stp>ContractData</stp>
        <stp>S.HSY</stp>
        <stp>High</stp>
        <stp/>
        <stp>T</stp>
        <tr r="G237" s="1"/>
      </tp>
      <tp>
        <v>24.73</v>
        <stp/>
        <stp>ContractData</stp>
        <stp>S.HST</stp>
        <stp>High</stp>
        <stp/>
        <stp>T</stp>
        <tr r="G236" s="1"/>
      </tp>
      <tp>
        <v>25.44</v>
        <stp/>
        <stp>ContractData</stp>
        <stp>S.HRL</stp>
        <stp>High</stp>
        <stp/>
        <stp>T</stp>
        <tr r="G234" s="1"/>
      </tp>
      <tp>
        <v>93.47</v>
        <stp/>
        <stp>ContractData</stp>
        <stp>S.OKE</stp>
        <stp>Open</stp>
        <stp/>
        <stp>T</stp>
        <tr r="F350" s="1"/>
      </tp>
      <tp>
        <v>328.2</v>
        <stp/>
        <stp>ContractData</stp>
        <stp>S.HLT</stp>
        <stp>High</stp>
        <stp/>
        <stp>T</stp>
        <tr r="G228" s="1"/>
      </tp>
      <tp>
        <v>247.75</v>
        <stp/>
        <stp>ContractData</stp>
        <stp>S.HON</stp>
        <stp>High</stp>
        <stp/>
        <stp>T</stp>
        <tr r="G229" s="1"/>
      </tp>
      <tp>
        <v>292.68</v>
        <stp/>
        <stp>ContractData</stp>
        <stp>S.HII</stp>
        <stp>High</stp>
        <stp/>
        <stp>T</stp>
        <tr r="G227" s="1"/>
      </tp>
      <tp>
        <v>141.57</v>
        <stp/>
        <stp>ContractData</stp>
        <stp>S.HIG</stp>
        <stp>High</stp>
        <stp/>
        <stp>T</stp>
        <tr r="G226" s="1"/>
      </tp>
      <tp>
        <v>33.74</v>
        <stp/>
        <stp>ContractData</stp>
        <stp>S.HAL</stp>
        <stp>High</stp>
        <stp/>
        <stp>T</stp>
        <tr r="G221" s="1"/>
      </tp>
      <tp>
        <v>57.300000000000004</v>
        <stp/>
        <stp>ContractData</stp>
        <stp>S.OXY</stp>
        <stp>Open</stp>
        <stp/>
        <stp>T</stp>
        <tr r="F356" s="1"/>
      </tp>
      <tp>
        <v>89</v>
        <stp/>
        <stp>ContractData</stp>
        <stp>S.HAS</stp>
        <stp>High</stp>
        <stp/>
        <stp>T</stp>
        <tr r="G222" s="1"/>
      </tp>
      <tp>
        <v>398.99</v>
        <stp/>
        <stp>ContractData</stp>
        <stp>S.HCA</stp>
        <stp>High</stp>
        <stp/>
        <stp>T</stp>
        <tr r="G224" s="1"/>
      </tp>
      <tp>
        <v>4427772.1271940004</v>
        <stp/>
        <stp>ContractData</stp>
        <stp>S.MRNA</stp>
        <stp>T_CVol</stp>
        <stp/>
        <stp>T</stp>
        <tr r="M318" s="1"/>
      </tp>
      <tp>
        <v>11503473.777881</v>
        <stp/>
        <stp>ContractData</stp>
        <stp>S.META</stp>
        <stp>T_CVol</stp>
        <stp/>
        <stp>T</stp>
        <tr r="M307" s="1"/>
      </tp>
      <tp>
        <v>3137024.1497599999</v>
        <stp/>
        <stp>ContractData</stp>
        <stp>S.NWSA</stp>
        <stp>T_CVol</stp>
        <stp/>
        <stp>T</stp>
        <tr r="M346" s="1"/>
      </tp>
      <tp>
        <v>114836805.946624</v>
        <stp/>
        <stp>ContractData</stp>
        <stp>S.NVDA</stp>
        <stp>T_CVol</stp>
        <stp/>
        <stp>T</stp>
        <tr r="M343" s="1"/>
      </tp>
      <tp>
        <v>2709707.092096</v>
        <stp/>
        <stp>ContractData</stp>
        <stp>S.HONA</stp>
        <stp>T_CVol</stp>
        <stp/>
        <stp>T</stp>
        <tr r="M230" s="1"/>
      </tp>
      <tp>
        <v>2491881.2171430001</v>
        <stp/>
        <stp>ContractData</stp>
        <stp>S.FOXA</stp>
        <stp>T_CVol</stp>
        <stp/>
        <stp>T</stp>
        <tr r="M197" s="1"/>
      </tp>
      <tp>
        <v>2484406.6219060002</v>
        <stp/>
        <stp>ContractData</stp>
        <stp>S.CTVA</stp>
        <stp>T_CVol</stp>
        <stp/>
        <stp>T</stp>
        <tr r="M124" s="1"/>
      </tp>
      <tp>
        <v>6438400.337975</v>
        <stp/>
        <stp>ContractData</stp>
        <stp>S.CVNA</stp>
        <stp>T_CVol</stp>
        <stp/>
        <stp>T</stp>
        <tr r="M125" s="1"/>
      </tp>
      <tp>
        <v>406199.56875199999</v>
        <stp/>
        <stp>ContractData</stp>
        <stp>S.ZBRA</stp>
        <stp>T_CVol</stp>
        <stp/>
        <stp>T</stp>
        <tr r="M503" s="1"/>
      </tp>
      <tp>
        <v>545383.71894499997</v>
        <stp/>
        <stp>ContractData</stp>
        <stp>S.ULTA</stp>
        <stp>T_CVol</stp>
        <stp/>
        <stp>T</stp>
        <tr r="M460" s="1"/>
      </tp>
      <tp>
        <v>62760007.674768999</v>
        <stp/>
        <stp>ContractData</stp>
        <stp>S.TSLA</stp>
        <stp>T_CVol</stp>
        <stp/>
        <stp>T</stp>
        <tr r="M448" s="1"/>
      </tp>
      <tp>
        <v>335.24</v>
        <stp/>
        <stp>ContractData</stp>
        <stp>S.CDNS</stp>
        <stp>Open</stp>
        <stp/>
        <stp>T</stp>
        <tr r="F85" s="1"/>
      </tp>
      <tp>
        <v>248.44</v>
        <stp/>
        <stp>ContractData</stp>
        <stp>S.DDOG</stp>
        <stp>Open</stp>
        <stp/>
        <stp>T</stp>
        <tr r="F132" s="1"/>
      </tp>
      <tp>
        <v>112.01</v>
        <stp/>
        <stp>ContractData</stp>
        <stp>S.LDOS</stp>
        <stp>Open</stp>
        <stp/>
        <stp>T</stp>
        <tr r="F279" s="1"/>
      </tp>
      <tp>
        <v>60.04</v>
        <stp/>
        <stp>ContractData</stp>
        <stp>S.MDLZ</stp>
        <stp>Open</stp>
        <stp/>
        <stp>T</stp>
        <tr r="F304" s="1"/>
      </tp>
      <tp>
        <v>0.27000000000000313</v>
        <stp/>
        <stp>ContractData</stp>
        <stp>S.CVNA</stp>
        <stp>NetLastTrade</stp>
        <stp/>
        <stp>T</stp>
        <tr r="D125" s="1"/>
      </tp>
      <tp>
        <v>230.4</v>
        <stp/>
        <stp>ContractData</stp>
        <stp>S.ODFL</stp>
        <stp>Open</stp>
        <stp/>
        <stp>T</stp>
        <tr r="F349" s="1"/>
      </tp>
      <tp>
        <v>89.02</v>
        <stp/>
        <stp>ContractData</stp>
        <stp>S.GDDY</stp>
        <stp>Open</stp>
        <stp/>
        <stp>T</stp>
        <tr r="F203" s="1"/>
      </tp>
      <tp>
        <v>216.49</v>
        <stp/>
        <stp>ContractData</stp>
        <stp>S.ADBE</stp>
        <stp>Open</stp>
        <stp/>
        <stp>T</stp>
        <tr r="F9" s="1"/>
      </tp>
      <tp>
        <v>-1.9199999999999875</v>
        <stp/>
        <stp>ContractData</stp>
        <stp>S.NVDA</stp>
        <stp>NetLastTrade</stp>
        <stp/>
        <stp>T</stp>
        <tr r="D343" s="1"/>
      </tp>
      <tp>
        <v>-10.550000000000011</v>
        <stp/>
        <stp>ContractData</stp>
        <stp>S.AVGO</stp>
        <stp>NetLastTrade</stp>
        <stp/>
        <stp>T</stp>
        <tr r="D47" s="1"/>
      </tp>
      <tp>
        <v>130.49</v>
        <stp/>
        <stp>ContractData</stp>
        <stp>S.WDAY</stp>
        <stp>Open</stp>
        <stp/>
        <stp>T</stp>
        <tr r="F483" s="1"/>
      </tp>
      <tp>
        <v>91.48</v>
        <stp/>
        <stp>ContractData</stp>
        <stp>S.NDAQ</stp>
        <stp>Open</stp>
        <stp/>
        <stp>T</stp>
        <tr r="F329" s="1"/>
      </tp>
      <tp>
        <v>103.42</v>
        <stp/>
        <stp>ContractData</stp>
        <stp>S.ACGL</stp>
        <stp>High</stp>
        <stp/>
        <stp>T</stp>
        <tr r="G7" s="1"/>
      </tp>
      <tp>
        <v>155.15</v>
        <stp/>
        <stp>ContractData</stp>
        <stp>S.FDXF</stp>
        <stp>Open</stp>
        <stp/>
        <stp>T</stp>
        <tr r="F187" s="1"/>
      </tp>
      <tp>
        <v>539.47</v>
        <stp/>
        <stp>ContractData</stp>
        <stp>S.IDXX</stp>
        <stp>Open</stp>
        <stp/>
        <stp>T</stp>
        <tr r="F244" s="1"/>
      </tp>
      <tp>
        <v>133.9</v>
        <stp/>
        <stp>ContractData</stp>
        <stp>S.PCAR</stp>
        <stp>High</stp>
        <stp/>
        <stp>T</stp>
        <tr r="G359" s="1"/>
      </tp>
      <tp>
        <v>171.1</v>
        <stp/>
        <stp>ContractData</stp>
        <stp>S.QCOM</stp>
        <stp>High</stp>
        <stp/>
        <stp>T</stp>
        <tr r="G387" s="1"/>
      </tp>
      <tp>
        <v>19.940000000000001</v>
        <stp/>
        <stp>ContractData</stp>
        <stp>S.NCLH</stp>
        <stp>High</stp>
        <stp/>
        <stp>T</stp>
        <tr r="G328" s="1"/>
      </tp>
      <tp>
        <v>0.53000000000000114</v>
        <stp/>
        <stp>ContractData</stp>
        <stp>S.EVRG</stp>
        <stp>NetLastTrade</stp>
        <stp/>
        <stp>T</stp>
        <tr r="D174" s="1"/>
      </tp>
      <tp>
        <v>0.37999999999999901</v>
        <stp/>
        <stp>ContractData</stp>
        <stp>S.KVUE</stp>
        <stp>NetLastTrade</stp>
        <stp/>
        <stp>T</stp>
        <tr r="D277" s="1"/>
      </tp>
      <tp>
        <v>294.42</v>
        <stp/>
        <stp>ContractData</stp>
        <stp>S.NDSN</stp>
        <stp>Open</stp>
        <stp/>
        <stp>T</stp>
        <tr r="F330" s="1"/>
      </tp>
      <tp>
        <v>208.75</v>
        <stp/>
        <stp>ContractData</stp>
        <stp>S.ADSK</stp>
        <stp>Open</stp>
        <stp/>
        <stp>T</stp>
        <tr r="F13" s="1"/>
      </tp>
      <tp>
        <v>-2.7000000000000028</v>
        <stp/>
        <stp>ContractData</stp>
        <stp>S.RVTY</stp>
        <stp>NetLastTrade</stp>
        <stp/>
        <stp>T</stp>
        <tr r="D401" s="1"/>
      </tp>
      <tp>
        <v>90.9</v>
        <stp/>
        <stp>ContractData</stp>
        <stp>S.ECHO</stp>
        <stp>High</stp>
        <stp/>
        <stp>T</stp>
        <tr r="G155" s="1"/>
      </tp>
      <tp>
        <v>102</v>
        <stp/>
        <stp>ContractData</stp>
        <stp>S.SCHW</stp>
        <stp>High</stp>
        <stp/>
        <stp>T</stp>
        <tr r="G404" s="1"/>
      </tp>
      <tp>
        <v>81.239999999999995</v>
        <stp/>
        <stp>ContractData</stp>
        <stp>S.MCHP</stp>
        <stp>High</stp>
        <stp/>
        <stp>T</stp>
        <tr r="G301" s="1"/>
      </tp>
      <tp>
        <v>93.74</v>
        <stp/>
        <stp>ContractData</stp>
        <stp>S.NEM</stp>
        <stp>Open</stp>
        <stp/>
        <stp>T</stp>
        <tr r="F332" s="1"/>
      </tp>
      <tp>
        <v>90.91</v>
        <stp/>
        <stp>ContractData</stp>
        <stp>S.NEE</stp>
        <stp>Open</stp>
        <stp/>
        <stp>T</stp>
        <tr r="F331" s="1"/>
      </tp>
      <tp>
        <v>283.03000000000003</v>
        <stp/>
        <stp>ContractData</stp>
        <stp>S.ITW</stp>
        <stp>High</stp>
        <stp/>
        <stp>T</stp>
        <tr r="G257" s="1"/>
      </tp>
      <tp>
        <v>535.5</v>
        <stp/>
        <stp>ContractData</stp>
        <stp>S.NOC</stp>
        <stp>Open</stp>
        <stp/>
        <stp>T</stp>
        <tr r="F336" s="1"/>
      </tp>
      <tp>
        <v>30.36</v>
        <stp/>
        <stp>ContractData</stp>
        <stp>S.IVZ</stp>
        <stp>High</stp>
        <stp/>
        <stp>T</stp>
        <tr r="G258" s="1"/>
      </tp>
      <tp>
        <v>94.92</v>
        <stp/>
        <stp>ContractData</stp>
        <stp>S.NOW</stp>
        <stp>Open</stp>
        <stp/>
        <stp>T</stp>
        <tr r="F337" s="1"/>
      </tp>
      <tp>
        <v>209.99</v>
        <stp/>
        <stp>ContractData</stp>
        <stp>S.IQV</stp>
        <stp>High</stp>
        <stp/>
        <stp>T</stp>
        <tr r="G252" s="1"/>
      </tp>
      <tp>
        <v>132.87</v>
        <stp/>
        <stp>ContractData</stp>
        <stp>S.IRM</stp>
        <stp>High</stp>
        <stp/>
        <stp>T</stp>
        <tr r="G254" s="1"/>
      </tp>
      <tp>
        <v>41.19</v>
        <stp/>
        <stp>ContractData</stp>
        <stp>S.NKE</stp>
        <stp>Open</stp>
        <stp/>
        <stp>T</stp>
        <tr r="F335" s="1"/>
      </tp>
      <tp>
        <v>242.34</v>
        <stp/>
        <stp>ContractData</stp>
        <stp>S.NUE</stp>
        <stp>Open</stp>
        <stp/>
        <stp>T</stp>
        <tr r="F342" s="1"/>
      </tp>
      <tp>
        <v>6152.83</v>
        <stp/>
        <stp>ContractData</stp>
        <stp>S.NVR</stp>
        <stp>Open</stp>
        <stp/>
        <stp>T</stp>
        <tr r="F344" s="1"/>
      </tp>
      <tp>
        <v>29.69</v>
        <stp/>
        <stp>ContractData</stp>
        <stp>S.NWS</stp>
        <stp>Open</stp>
        <stp/>
        <stp>T</stp>
        <tr r="F345" s="1"/>
      </tp>
      <tp>
        <v>142.77000000000001</v>
        <stp/>
        <stp>ContractData</stp>
        <stp>S.NRG</stp>
        <stp>Open</stp>
        <stp/>
        <stp>T</stp>
        <tr r="F338" s="1"/>
      </tp>
      <tp>
        <v>351.59000000000003</v>
        <stp/>
        <stp>ContractData</stp>
        <stp>S.NSC</stp>
        <stp>Open</stp>
        <stp/>
        <stp>T</stp>
        <tr r="F339" s="1"/>
      </tp>
      <tp>
        <v>224.69</v>
        <stp/>
        <stp>ContractData</stp>
        <stp>S.IEX</stp>
        <stp>High</stp>
        <stp/>
        <stp>T</stp>
        <tr r="G245" s="1"/>
      </tp>
      <tp>
        <v>76.61</v>
        <stp/>
        <stp>ContractData</stp>
        <stp>S.IFF</stp>
        <stp>High</stp>
        <stp/>
        <stp>T</stp>
        <tr r="G246" s="1"/>
      </tp>
      <tp>
        <v>146.11000000000001</v>
        <stp/>
        <stp>ContractData</stp>
        <stp>S.ICE</stp>
        <stp>High</stp>
        <stp/>
        <stp>T</stp>
        <tr r="G243" s="1"/>
      </tp>
      <tp>
        <v>216.1</v>
        <stp/>
        <stp>ContractData</stp>
        <stp>S.IBM</stp>
        <stp>High</stp>
        <stp/>
        <stp>T</stp>
        <tr r="G242" s="1"/>
      </tp>
      <tp>
        <v>248.53</v>
        <stp/>
        <stp>ContractData</stp>
        <stp>S.PNC</stp>
        <stp>Low</stp>
        <stp/>
        <stp>T</stp>
        <tr r="H373" s="1"/>
      </tp>
      <tp>
        <v>61.74</v>
        <stp/>
        <stp>ContractData</stp>
        <stp>S.PNR</stp>
        <stp>Low</stp>
        <stp/>
        <stp>T</stp>
        <tr r="H374" s="1"/>
      </tp>
      <tp>
        <v>105.60000000000001</v>
        <stp/>
        <stp>ContractData</stp>
        <stp>S.PNW</stp>
        <stp>Low</stp>
        <stp/>
        <stp>T</stp>
        <tr r="H375" s="1"/>
      </tp>
      <tp>
        <v>144</v>
        <stp/>
        <stp>ContractData</stp>
        <stp>S.PLD</stp>
        <stp>Low</stp>
        <stp/>
        <stp>T</stp>
        <tr r="H370" s="1"/>
      </tp>
      <tp>
        <v>233.77</v>
        <stp/>
        <stp>ContractData</stp>
        <stp>S.PKG</stp>
        <stp>Low</stp>
        <stp/>
        <stp>T</stp>
        <tr r="H369" s="1"/>
      </tp>
      <tp>
        <v>124.37</v>
        <stp/>
        <stp>ContractData</stp>
        <stp>S.PHM</stp>
        <stp>Low</stp>
        <stp/>
        <stp>T</stp>
        <tr r="H368" s="1"/>
      </tp>
      <tp>
        <v>24.51</v>
        <stp/>
        <stp>ContractData</stp>
        <stp>S.PFE</stp>
        <stp>Low</stp>
        <stp/>
        <stp>T</stp>
        <tr r="H363" s="1"/>
      </tp>
      <tp>
        <v>107</v>
        <stp/>
        <stp>ContractData</stp>
        <stp>S.PFG</stp>
        <stp>Low</stp>
        <stp/>
        <stp>T</stp>
        <tr r="H364" s="1"/>
      </tp>
      <tp>
        <v>209.02</v>
        <stp/>
        <stp>ContractData</stp>
        <stp>S.PGR</stp>
        <stp>Low</stp>
        <stp/>
        <stp>T</stp>
        <tr r="H366" s="1"/>
      </tp>
      <tp>
        <v>79.66</v>
        <stp/>
        <stp>ContractData</stp>
        <stp>S.PEG</stp>
        <stp>Low</stp>
        <stp/>
        <stp>T</stp>
        <tr r="H361" s="1"/>
      </tp>
      <tp>
        <v>134.56</v>
        <stp/>
        <stp>ContractData</stp>
        <stp>S.PEP</stp>
        <stp>Low</stp>
        <stp/>
        <stp>T</stp>
        <tr r="H362" s="1"/>
      </tp>
      <tp>
        <v>17.52</v>
        <stp/>
        <stp>ContractData</stp>
        <stp>S.PCG</stp>
        <stp>Low</stp>
        <stp/>
        <stp>T</stp>
        <tr r="H360" s="1"/>
      </tp>
      <tp>
        <v>625.33000000000004</v>
        <stp/>
        <stp>ContractData</stp>
        <stp>S.PWR</stp>
        <stp>Low</stp>
        <stp/>
        <stp>T</stp>
        <tr r="H384" s="1"/>
      </tp>
      <tp>
        <v>114.35000000000001</v>
        <stp/>
        <stp>ContractData</stp>
        <stp>S.PTC</stp>
        <stp>Low</stp>
        <stp/>
        <stp>T</stp>
        <tr r="H383" s="1"/>
      </tp>
      <tp>
        <v>117.07000000000001</v>
        <stp/>
        <stp>ContractData</stp>
        <stp>S.PRU</stp>
        <stp>Low</stp>
        <stp/>
        <stp>T</stp>
        <tr r="H379" s="1"/>
      </tp>
      <tp>
        <v>316.97000000000003</v>
        <stp/>
        <stp>ContractData</stp>
        <stp>S.PSA</stp>
        <stp>Low</stp>
        <stp/>
        <stp>T</stp>
        <tr r="H380" s="1"/>
      </tp>
      <tp>
        <v>205.35</v>
        <stp/>
        <stp>ContractData</stp>
        <stp>S.PSX</stp>
        <stp>Low</stp>
        <stp/>
        <stp>T</stp>
        <tr r="H382" s="1"/>
      </tp>
      <tp>
        <v>35.67</v>
        <stp/>
        <stp>ContractData</stp>
        <stp>S.PPL</stp>
        <stp>Low</stp>
        <stp/>
        <stp>T</stp>
        <tr r="H378" s="1"/>
      </tp>
      <tp>
        <v>113.41</v>
        <stp/>
        <stp>ContractData</stp>
        <stp>S.PPG</stp>
        <stp>Low</stp>
        <stp/>
        <stp>T</stp>
        <tr r="H377" s="1"/>
      </tp>
      <tp>
        <v>392.42</v>
        <stp/>
        <stp>ContractData</stp>
        <stp>S.SNA</stp>
        <stp>Low</stp>
        <stp/>
        <stp>T</stp>
        <tr r="H409" s="1"/>
      </tp>
      <tp>
        <v>49.74</v>
        <stp/>
        <stp>ContractData</stp>
        <stp>S.SLB</stp>
        <stp>Low</stp>
        <stp/>
        <stp>T</stp>
        <tr r="H407" s="1"/>
      </tp>
      <tp>
        <v>115.89</v>
        <stp/>
        <stp>ContractData</stp>
        <stp>S.SJM</stp>
        <stp>Low</stp>
        <stp/>
        <stp>T</stp>
        <tr r="H406" s="1"/>
      </tp>
      <tp>
        <v>313.01</v>
        <stp/>
        <stp>ContractData</stp>
        <stp>S.SHW</stp>
        <stp>Low</stp>
        <stp/>
        <stp>T</stp>
        <tr r="H405" s="1"/>
      </tp>
      <tp>
        <v>324.01</v>
        <stp/>
        <stp>ContractData</stp>
        <stp>S.SYK</stp>
        <stp>Low</stp>
        <stp/>
        <stp>T</stp>
        <tr r="H426" s="1"/>
      </tp>
      <tp>
        <v>71.010000000000005</v>
        <stp/>
        <stp>ContractData</stp>
        <stp>S.SYF</stp>
        <stp>Low</stp>
        <stp/>
        <stp>T</stp>
        <tr r="H425" s="1"/>
      </tp>
      <tp>
        <v>81.960000000000008</v>
        <stp/>
        <stp>ContractData</stp>
        <stp>S.SYY</stp>
        <stp>Low</stp>
        <stp/>
        <stp>T</stp>
        <tr r="H427" s="1"/>
      </tp>
      <tp>
        <v>88.75</v>
        <stp/>
        <stp>ContractData</stp>
        <stp>S.SWK</stp>
        <stp>Low</stp>
        <stp/>
        <stp>T</stp>
        <tr r="H423" s="1"/>
      </tp>
      <tp>
        <v>211.78</v>
        <stp/>
        <stp>ContractData</stp>
        <stp>S.STE</stp>
        <stp>Low</stp>
        <stp/>
        <stp>T</stp>
        <tr r="H417" s="1"/>
      </tp>
      <tp>
        <v>835.5</v>
        <stp/>
        <stp>ContractData</stp>
        <stp>S.STX</stp>
        <stp>Low</stp>
        <stp/>
        <stp>T</stp>
        <tr r="H420" s="1"/>
      </tp>
      <tp>
        <v>129.1</v>
        <stp/>
        <stp>ContractData</stp>
        <stp>S.STZ</stp>
        <stp>Low</stp>
        <stp/>
        <stp>T</stp>
        <tr r="H421" s="1"/>
      </tp>
      <tp>
        <v>183.4</v>
        <stp/>
        <stp>ContractData</stp>
        <stp>S.STT</stp>
        <stp>Low</stp>
        <stp/>
        <stp>T</stp>
        <tr r="H419" s="1"/>
      </tp>
      <tp>
        <v>92.76</v>
        <stp/>
        <stp>ContractData</stp>
        <stp>S.SRE</stp>
        <stp>Low</stp>
        <stp/>
        <stp>T</stp>
        <tr r="H416" s="1"/>
      </tp>
      <tp>
        <v>225.83</v>
        <stp/>
        <stp>ContractData</stp>
        <stp>S.SPG</stp>
        <stp>Low</stp>
        <stp/>
        <stp>T</stp>
        <tr r="H414" s="1"/>
      </tp>
      <tp>
        <v>459.3</v>
        <stp/>
        <stp>ContractData</stp>
        <stp>S.ROK</stp>
        <stp>Low</stp>
        <stp/>
        <stp>T</stp>
        <tr r="H395" s="1"/>
      </tp>
      <tp>
        <v>37.9</v>
        <stp/>
        <stp>ContractData</stp>
        <stp>S.ROL</stp>
        <stp>Low</stp>
        <stp/>
        <stp>T</stp>
        <tr r="H396" s="1"/>
      </tp>
      <tp>
        <v>359.42</v>
        <stp/>
        <stp>ContractData</stp>
        <stp>S.ROP</stp>
        <stp>Low</stp>
        <stp/>
        <stp>T</stp>
        <tr r="H397" s="1"/>
      </tp>
      <tp>
        <v>194.23000000000002</v>
        <stp/>
        <stp>ContractData</stp>
        <stp>S.RMD</stp>
        <stp>Low</stp>
        <stp/>
        <stp>T</stp>
        <tr r="H394" s="1"/>
      </tp>
      <tp>
        <v>164.35</v>
        <stp/>
        <stp>ContractData</stp>
        <stp>S.RJF</stp>
        <stp>Low</stp>
        <stp/>
        <stp>T</stp>
        <tr r="H392" s="1"/>
      </tp>
      <tp>
        <v>81.2</v>
        <stp/>
        <stp>ContractData</stp>
        <stp>S.REG</stp>
        <stp>Low</stp>
        <stp/>
        <stp>T</stp>
        <tr r="H389" s="1"/>
      </tp>
      <tp>
        <v>284.56</v>
        <stp/>
        <stp>ContractData</stp>
        <stp>S.RCL</stp>
        <stp>Low</stp>
        <stp/>
        <stp>T</stp>
        <tr r="H388" s="1"/>
      </tp>
      <tp>
        <v>209.26</v>
        <stp/>
        <stp>ContractData</stp>
        <stp>S.RTX</stp>
        <stp>Low</stp>
        <stp/>
        <stp>T</stp>
        <tr r="H400" s="1"/>
      </tp>
      <tp>
        <v>215.54</v>
        <stp/>
        <stp>ContractData</stp>
        <stp>S.RSG</stp>
        <stp>Low</stp>
        <stp/>
        <stp>T</stp>
        <tr r="H399" s="1"/>
      </tp>
      <tp>
        <v>418.92</v>
        <stp/>
        <stp>ContractData</stp>
        <stp>S.UNH</stp>
        <stp>Low</stp>
        <stp/>
        <stp>T</stp>
        <tr r="H461" s="1"/>
      </tp>
      <tp>
        <v>302.64</v>
        <stp/>
        <stp>ContractData</stp>
        <stp>S.UNP</stp>
        <stp>Low</stp>
        <stp/>
        <stp>T</stp>
        <tr r="H462" s="1"/>
      </tp>
      <tp>
        <v>155.20000000000002</v>
        <stp/>
        <stp>ContractData</stp>
        <stp>S.UHS</stp>
        <stp>Low</stp>
        <stp/>
        <stp>T</stp>
        <tr r="H459" s="1"/>
      </tp>
      <tp>
        <v>39.26</v>
        <stp/>
        <stp>ContractData</stp>
        <stp>S.UDR</stp>
        <stp>Low</stp>
        <stp/>
        <stp>T</stp>
        <tr r="H458" s="1"/>
      </tp>
      <tp>
        <v>115.87</v>
        <stp/>
        <stp>ContractData</stp>
        <stp>S.UAL</stp>
        <stp>Low</stp>
        <stp/>
        <stp>T</stp>
        <tr r="H456" s="1"/>
      </tp>
      <tp>
        <v>1124.3600000000001</v>
        <stp/>
        <stp>ContractData</stp>
        <stp>S.URI</stp>
        <stp>Low</stp>
        <stp/>
        <stp>T</stp>
        <tr r="H464" s="1"/>
      </tp>
      <tp>
        <v>63.36</v>
        <stp/>
        <stp>ContractData</stp>
        <stp>S.USB</stp>
        <stp>Low</stp>
        <stp/>
        <stp>T</stp>
        <tr r="H465" s="1"/>
      </tp>
      <tp>
        <v>113.3</v>
        <stp/>
        <stp>ContractData</stp>
        <stp>S.UPS</stp>
        <stp>Low</stp>
        <stp/>
        <stp>T</stp>
        <tr r="H463" s="1"/>
      </tp>
      <tp>
        <v>555.91</v>
        <stp/>
        <stp>ContractData</stp>
        <stp>S.TMO</stp>
        <stp>Low</stp>
        <stp/>
        <stp>T</stp>
        <tr r="H439" s="1"/>
      </tp>
      <tp>
        <v>152.12</v>
        <stp/>
        <stp>ContractData</stp>
        <stp>S.TJX</stp>
        <stp>Low</stp>
        <stp/>
        <stp>T</stp>
        <tr r="H437" s="1"/>
      </tp>
      <tp>
        <v>178.51</v>
        <stp/>
        <stp>ContractData</stp>
        <stp>S.TKO</stp>
        <stp>Low</stp>
        <stp/>
        <stp>T</stp>
        <tr r="H438" s="1"/>
      </tp>
      <tp>
        <v>51.28</v>
        <stp/>
        <stp>ContractData</stp>
        <stp>S.TFC</stp>
        <stp>Low</stp>
        <stp/>
        <stp>T</stp>
        <tr r="H435" s="1"/>
      </tp>
      <tp>
        <v>134.22999999999999</v>
        <stp/>
        <stp>ContractData</stp>
        <stp>S.TGT</stp>
        <stp>Low</stp>
        <stp/>
        <stp>T</stp>
        <tr r="H436" s="1"/>
      </tp>
      <tp>
        <v>1217.1300000000001</v>
        <stp/>
        <stp>ContractData</stp>
        <stp>S.TDG</stp>
        <stp>Low</stp>
        <stp/>
        <stp>T</stp>
        <tr r="H430" s="1"/>
      </tp>
      <tp>
        <v>646.48</v>
        <stp/>
        <stp>ContractData</stp>
        <stp>S.TDY</stp>
        <stp>Low</stp>
        <stp/>
        <stp>T</stp>
        <tr r="H431" s="1"/>
      </tp>
      <tp>
        <v>197.67000000000002</v>
        <stp/>
        <stp>ContractData</stp>
        <stp>S.TEL</stp>
        <stp>Low</stp>
        <stp/>
        <stp>T</stp>
        <tr r="H433" s="1"/>
      </tp>
      <tp>
        <v>345.46</v>
        <stp/>
        <stp>ContractData</stp>
        <stp>S.TER</stp>
        <stp>Low</stp>
        <stp/>
        <stp>T</stp>
        <tr r="H434" s="1"/>
      </tp>
      <tp>
        <v>40.01</v>
        <stp/>
        <stp>ContractData</stp>
        <stp>S.TAP</stp>
        <stp>Low</stp>
        <stp/>
        <stp>T</stp>
        <tr r="H429" s="1"/>
      </tp>
      <tp>
        <v>276.3</v>
        <stp/>
        <stp>ContractData</stp>
        <stp>S.TXN</stp>
        <stp>Low</stp>
        <stp/>
        <stp>T</stp>
        <tr r="H453" s="1"/>
      </tp>
      <tp>
        <v>93.27</v>
        <stp/>
        <stp>ContractData</stp>
        <stp>S.TXT</stp>
        <stp>Low</stp>
        <stp/>
        <stp>T</stp>
        <tr r="H454" s="1"/>
      </tp>
      <tp>
        <v>292.62</v>
        <stp/>
        <stp>ContractData</stp>
        <stp>S.TYL</stp>
        <stp>Low</stp>
        <stp/>
        <stp>T</stp>
        <tr r="H455" s="1"/>
      </tp>
      <tp>
        <v>16.86</v>
        <stp/>
        <stp>ContractData</stp>
        <stp>S.TTD</stp>
        <stp>Low</stp>
        <stp/>
        <stp>T</stp>
        <tr r="H451" s="1"/>
      </tp>
      <tp>
        <v>377.86</v>
        <stp/>
        <stp>ContractData</stp>
        <stp>S.TRV</stp>
        <stp>Low</stp>
        <stp/>
        <stp>T</stp>
        <tr r="H446" s="1"/>
      </tp>
      <tp>
        <v>56.660000000000004</v>
        <stp/>
        <stp>ContractData</stp>
        <stp>S.TSN</stp>
        <stp>Low</stp>
        <stp/>
        <stp>T</stp>
        <tr r="H449" s="1"/>
      </tp>
      <tp>
        <v>419.03000000000003</v>
        <stp/>
        <stp>ContractData</stp>
        <stp>S.TPL</stp>
        <stp>Low</stp>
        <stp/>
        <stp>T</stp>
        <tr r="H441" s="1"/>
      </tp>
      <tp>
        <v>137.46</v>
        <stp/>
        <stp>ContractData</stp>
        <stp>S.TPR</stp>
        <stp>Low</stp>
        <stp/>
        <stp>T</stp>
        <tr r="H442" s="1"/>
      </tp>
      <tp>
        <v>73.84</v>
        <stp/>
        <stp>ContractData</stp>
        <stp>S.WMB</stp>
        <stp>Low</stp>
        <stp/>
        <stp>T</stp>
        <tr r="H489" s="1"/>
      </tp>
      <tp>
        <v>108.01</v>
        <stp/>
        <stp>ContractData</stp>
        <stp>S.WMT</stp>
        <stp>Low</stp>
        <stp/>
        <stp>T</stp>
        <tr r="H490" s="1"/>
      </tp>
      <tp>
        <v>85.7</v>
        <stp/>
        <stp>ContractData</stp>
        <stp>S.WFC</stp>
        <stp>Low</stp>
        <stp/>
        <stp>T</stp>
        <tr r="H487" s="1"/>
      </tp>
      <tp>
        <v>509.56</v>
        <stp/>
        <stp>ContractData</stp>
        <stp>S.WDC</stp>
        <stp>Low</stp>
        <stp/>
        <stp>T</stp>
        <tr r="H484" s="1"/>
      </tp>
      <tp>
        <v>115</v>
        <stp/>
        <stp>ContractData</stp>
        <stp>S.WEC</stp>
        <stp>Low</stp>
        <stp/>
        <stp>T</stp>
        <tr r="H485" s="1"/>
      </tp>
      <tp>
        <v>25.76</v>
        <stp/>
        <stp>ContractData</stp>
        <stp>S.WBD</stp>
        <stp>Low</stp>
        <stp/>
        <stp>T</stp>
        <tr r="H482" s="1"/>
      </tp>
      <tp>
        <v>297</v>
        <stp/>
        <stp>ContractData</stp>
        <stp>S.WAB</stp>
        <stp>Low</stp>
        <stp/>
        <stp>T</stp>
        <tr r="H480" s="1"/>
      </tp>
      <tp>
        <v>372.51</v>
        <stp/>
        <stp>ContractData</stp>
        <stp>S.WAT</stp>
        <stp>Low</stp>
        <stp/>
        <stp>T</stp>
        <tr r="H481" s="1"/>
      </tp>
      <tp>
        <v>287.53000000000003</v>
        <stp/>
        <stp>ContractData</stp>
        <stp>S.WTW</stp>
        <stp>Low</stp>
        <stp/>
        <stp>T</stp>
        <tr r="H494" s="1"/>
      </tp>
      <tp>
        <v>73.52</v>
        <stp/>
        <stp>ContractData</stp>
        <stp>S.WRB</stp>
        <stp>Low</stp>
        <stp/>
        <stp>T</stp>
        <tr r="H491" s="1"/>
      </tp>
      <tp>
        <v>217.66</v>
        <stp/>
        <stp>ContractData</stp>
        <stp>S.WSM</stp>
        <stp>Low</stp>
        <stp/>
        <stp>T</stp>
        <tr r="H492" s="1"/>
      </tp>
      <tp>
        <v>327.97</v>
        <stp/>
        <stp>ContractData</stp>
        <stp>S.WST</stp>
        <stp>Low</stp>
        <stp/>
        <stp>T</stp>
        <tr r="H493" s="1"/>
      </tp>
      <tp>
        <v>301.05</v>
        <stp/>
        <stp>ContractData</stp>
        <stp>S.VLO</stp>
        <stp>Low</stp>
        <stp/>
        <stp>T</stp>
        <tr r="H469" s="1"/>
      </tp>
      <tp>
        <v>274.44</v>
        <stp/>
        <stp>ContractData</stp>
        <stp>S.VMC</stp>
        <stp>Low</stp>
        <stp/>
        <stp>T</stp>
        <tr r="H471" s="1"/>
      </tp>
      <tp>
        <v>98.210000000000008</v>
        <stp/>
        <stp>ContractData</stp>
        <stp>S.VTR</stp>
        <stp>Low</stp>
        <stp/>
        <stp>T</stp>
        <tr r="H477" s="1"/>
      </tp>
      <tp>
        <v>288.55</v>
        <stp/>
        <stp>ContractData</stp>
        <stp>S.VRT</stp>
        <stp>Low</stp>
        <stp/>
        <stp>T</stp>
        <tr r="H474" s="1"/>
      </tp>
      <tp>
        <v>162.31</v>
        <stp/>
        <stp>ContractData</stp>
        <stp>S.VST</stp>
        <stp>Low</stp>
        <stp/>
        <stp>T</stp>
        <tr r="H476" s="1"/>
      </tp>
      <tp>
        <v>147.69</v>
        <stp/>
        <stp>ContractData</stp>
        <stp>S.YUM</stp>
        <stp>Low</stp>
        <stp/>
        <stp>T</stp>
        <tr r="H501" s="1"/>
      </tp>
      <tp>
        <v>155.68</v>
        <stp/>
        <stp>ContractData</stp>
        <stp>S.XOM</stp>
        <stp>Low</stp>
        <stp/>
        <stp>T</stp>
        <tr r="H498" s="1"/>
      </tp>
      <tp>
        <v>80.960000000000008</v>
        <stp/>
        <stp>ContractData</stp>
        <stp>S.XEL</stp>
        <stp>Low</stp>
        <stp/>
        <stp>T</stp>
        <tr r="H497" s="1"/>
      </tp>
      <tp>
        <v>117.15</v>
        <stp/>
        <stp>ContractData</stp>
        <stp>S.XYL</stp>
        <stp>Low</stp>
        <stp/>
        <stp>T</stp>
        <tr r="H499" s="1"/>
      </tp>
      <tp>
        <v>75.98</v>
        <stp/>
        <stp>ContractData</stp>
        <stp>S.XYZ</stp>
        <stp>Low</stp>
        <stp/>
        <stp>T</stp>
        <tr r="H500" s="1"/>
      </tp>
      <tp>
        <v>90.43</v>
        <stp/>
        <stp>ContractData</stp>
        <stp>S.ZBH</stp>
        <stp>Low</stp>
        <stp/>
        <stp>T</stp>
        <tr r="H502" s="1"/>
      </tp>
      <tp>
        <v>74.28</v>
        <stp/>
        <stp>ContractData</stp>
        <stp>S.ZTS</stp>
        <stp>Low</stp>
        <stp/>
        <stp>T</stp>
        <tr r="H504" s="1"/>
      </tp>
      <tp>
        <v>355.65000000000003</v>
        <stp/>
        <stp>ContractData</stp>
        <stp>S.AON</stp>
        <stp>Low</stp>
        <stp/>
        <stp>T</stp>
        <tr r="H35" s="1"/>
      </tp>
      <tp>
        <v>59.15</v>
        <stp/>
        <stp>ContractData</stp>
        <stp>S.AOS</stp>
        <stp>Low</stp>
        <stp/>
        <stp>T</stp>
        <tr r="H36" s="1"/>
      </tp>
      <tp>
        <v>254.33</v>
        <stp/>
        <stp>ContractData</stp>
        <stp>S.ALL</stp>
        <stp>Low</stp>
        <stp/>
        <stp>T</stp>
        <tr r="H24" s="1"/>
      </tp>
      <tp>
        <v>114.74000000000001</v>
        <stp/>
        <stp>ContractData</stp>
        <stp>S.ALB</stp>
        <stp>Low</stp>
        <stp/>
        <stp>T</stp>
        <tr r="H22" s="1"/>
      </tp>
      <tp>
        <v>518</v>
        <stp/>
        <stp>ContractData</stp>
        <stp>S.AMD</stp>
        <stp>Low</stp>
        <stp/>
        <stp>T</stp>
        <tr r="H28" s="1"/>
      </tp>
      <tp>
        <v>240.53</v>
        <stp/>
        <stp>ContractData</stp>
        <stp>S.AME</stp>
        <stp>Low</stp>
        <stp/>
        <stp>T</stp>
        <tr r="H29" s="1"/>
      </tp>
      <tp>
        <v>510.74</v>
        <stp/>
        <stp>ContractData</stp>
        <stp>S.AMP</stp>
        <stp>Low</stp>
        <stp/>
        <stp>T</stp>
        <tr r="H31" s="1"/>
      </tp>
      <tp>
        <v>166.42000000000002</v>
        <stp/>
        <stp>ContractData</stp>
        <stp>S.AMT</stp>
        <stp>Low</stp>
        <stp/>
        <stp>T</stp>
        <tr r="H32" s="1"/>
      </tp>
      <tp>
        <v>241.12</v>
        <stp/>
        <stp>ContractData</stp>
        <stp>S.AJG</stp>
        <stp>Low</stp>
        <stp/>
        <stp>T</stp>
        <tr r="H20" s="1"/>
      </tp>
      <tp>
        <v>77.989999999999995</v>
        <stp/>
        <stp>ContractData</stp>
        <stp>S.AIG</stp>
        <stp>Low</stp>
        <stp/>
        <stp>T</stp>
        <tr r="H18" s="1"/>
      </tp>
      <tp>
        <v>272.38</v>
        <stp/>
        <stp>ContractData</stp>
        <stp>S.AIZ</stp>
        <stp>Low</stp>
        <stp/>
        <stp>T</stp>
        <tr r="H19" s="1"/>
      </tp>
      <tp>
        <v>123.75</v>
        <stp/>
        <stp>ContractData</stp>
        <stp>S.AFL</stp>
        <stp>Low</stp>
        <stp/>
        <stp>T</stp>
        <tr r="H17" s="1"/>
      </tp>
      <tp>
        <v>366.84000000000003</v>
        <stp/>
        <stp>ContractData</stp>
        <stp>S.ADI</stp>
        <stp>Low</stp>
        <stp/>
        <stp>T</stp>
        <tr r="H10" s="1"/>
      </tp>
      <tp>
        <v>85.78</v>
        <stp/>
        <stp>ContractData</stp>
        <stp>S.ADM</stp>
        <stp>Low</stp>
        <stp/>
        <stp>T</stp>
        <tr r="H11" s="1"/>
      </tp>
      <tp>
        <v>243.57</v>
        <stp/>
        <stp>ContractData</stp>
        <stp>S.ADP</stp>
        <stp>Low</stp>
        <stp/>
        <stp>T</stp>
        <tr r="H12" s="1"/>
      </tp>
      <tp>
        <v>113.24000000000001</v>
        <stp/>
        <stp>ContractData</stp>
        <stp>S.AEE</stp>
        <stp>Low</stp>
        <stp/>
        <stp>T</stp>
        <tr r="H14" s="1"/>
      </tp>
      <tp>
        <v>135.12</v>
        <stp/>
        <stp>ContractData</stp>
        <stp>S.AEP</stp>
        <stp>Low</stp>
        <stp/>
        <stp>T</stp>
        <tr r="H15" s="1"/>
      </tp>
      <tp>
        <v>14.81</v>
        <stp/>
        <stp>ContractData</stp>
        <stp>S.AES</stp>
        <stp>Low</stp>
        <stp/>
        <stp>T</stp>
        <tr r="H16" s="1"/>
      </tp>
      <tp>
        <v>101.5</v>
        <stp/>
        <stp>ContractData</stp>
        <stp>S.ABT</stp>
        <stp>Low</stp>
        <stp/>
        <stp>T</stp>
        <tr r="H6" s="1"/>
      </tp>
      <tp>
        <v>140.71</v>
        <stp/>
        <stp>ContractData</stp>
        <stp>S.ACN</stp>
        <stp>Low</stp>
        <stp/>
        <stp>T</stp>
        <tr r="H8" s="1"/>
      </tp>
      <tp>
        <v>2917.15</v>
        <stp/>
        <stp>ContractData</stp>
        <stp>S.AZO</stp>
        <stp>Low</stp>
        <stp/>
        <stp>T</stp>
        <tr r="H52" s="1"/>
      </tp>
      <tp>
        <v>318.2</v>
        <stp/>
        <stp>ContractData</stp>
        <stp>S.AXP</stp>
        <stp>Low</stp>
        <stp/>
        <stp>T</stp>
        <tr r="H51" s="1"/>
      </tp>
      <tp>
        <v>188.49</v>
        <stp/>
        <stp>ContractData</stp>
        <stp>S.AVB</stp>
        <stp>Low</stp>
        <stp/>
        <stp>T</stp>
        <tr r="H46" s="1"/>
      </tp>
      <tp>
        <v>155.20000000000002</v>
        <stp/>
        <stp>ContractData</stp>
        <stp>S.AVY</stp>
        <stp>Low</stp>
        <stp/>
        <stp>T</stp>
        <tr r="H48" s="1"/>
      </tp>
      <tp>
        <v>133.94999999999999</v>
        <stp/>
        <stp>ContractData</stp>
        <stp>S.AWK</stp>
        <stp>Low</stp>
        <stp/>
        <stp>T</stp>
        <tr r="H49" s="1"/>
      </tp>
      <tp>
        <v>178.1</v>
        <stp/>
        <stp>ContractData</stp>
        <stp>S.ATO</stp>
        <stp>Low</stp>
        <stp/>
        <stp>T</stp>
        <tr r="H45" s="1"/>
      </tp>
      <tp>
        <v>49.76</v>
        <stp/>
        <stp>ContractData</stp>
        <stp>S.ARE</stp>
        <stp>Low</stp>
        <stp/>
        <stp>T</stp>
        <tr r="H43" s="1"/>
      </tp>
      <tp>
        <v>151.29</v>
        <stp/>
        <stp>ContractData</stp>
        <stp>S.APH</stp>
        <stp>Low</stp>
        <stp/>
        <stp>T</stp>
        <tr r="H39" s="1"/>
      </tp>
      <tp>
        <v>118.01</v>
        <stp/>
        <stp>ContractData</stp>
        <stp>S.APO</stp>
        <stp>Low</stp>
        <stp/>
        <stp>T</stp>
        <tr r="H40" s="1"/>
      </tp>
      <tp>
        <v>36.04</v>
        <stp/>
        <stp>ContractData</stp>
        <stp>S.APA</stp>
        <stp>Low</stp>
        <stp/>
        <stp>T</stp>
        <tr r="H37" s="1"/>
      </tp>
      <tp>
        <v>293.98</v>
        <stp/>
        <stp>ContractData</stp>
        <stp>S.APD</stp>
        <stp>Low</stp>
        <stp/>
        <stp>T</stp>
        <tr r="H38" s="1"/>
      </tp>
      <tp>
        <v>386.97</v>
        <stp/>
        <stp>ContractData</stp>
        <stp>S.APP</stp>
        <stp>Low</stp>
        <stp/>
        <stp>T</stp>
        <tr r="H41" s="1"/>
      </tp>
      <tp>
        <v>62.97</v>
        <stp/>
        <stp>ContractData</stp>
        <stp>S.CNC</stp>
        <stp>Low</stp>
        <stp/>
        <stp>T</stp>
        <tr r="H103" s="1"/>
      </tp>
      <tp>
        <v>44.32</v>
        <stp/>
        <stp>ContractData</stp>
        <stp>S.CNP</stp>
        <stp>Low</stp>
        <stp/>
        <stp>T</stp>
        <tr r="H104" s="1"/>
      </tp>
      <tp>
        <v>70.2</v>
        <stp/>
        <stp>ContractData</stp>
        <stp>S.COO</stp>
        <stp>Low</stp>
        <stp/>
        <stp>T</stp>
        <tr r="H108" s="1"/>
      </tp>
      <tp>
        <v>196.51</v>
        <stp/>
        <stp>ContractData</stp>
        <stp>S.COF</stp>
        <stp>Low</stp>
        <stp/>
        <stp>T</stp>
        <tr r="H105" s="1"/>
      </tp>
      <tp>
        <v>119.63</v>
        <stp/>
        <stp>ContractData</stp>
        <stp>S.COP</stp>
        <stp>Low</stp>
        <stp/>
        <stp>T</stp>
        <tr r="H109" s="1"/>
      </tp>
      <tp>
        <v>304.25</v>
        <stp/>
        <stp>ContractData</stp>
        <stp>S.COR</stp>
        <stp>Low</stp>
        <stp/>
        <stp>T</stp>
        <tr r="H110" s="1"/>
      </tp>
      <tp>
        <v>93.45</v>
        <stp/>
        <stp>ContractData</stp>
        <stp>S.CLX</stp>
        <stp>Low</stp>
        <stp/>
        <stp>T</stp>
        <tr r="H97" s="1"/>
      </tp>
      <tp>
        <v>657.75</v>
        <stp/>
        <stp>ContractData</stp>
        <stp>S.CMI</stp>
        <stp>Low</stp>
        <stp/>
        <stp>T</stp>
        <tr r="H101" s="1"/>
      </tp>
      <tp>
        <v>251.34</v>
        <stp/>
        <stp>ContractData</stp>
        <stp>S.CME</stp>
        <stp>Low</stp>
        <stp/>
        <stp>T</stp>
        <tr r="H99" s="1"/>
      </tp>
      <tp>
        <v>31.57</v>
        <stp/>
        <stp>ContractData</stp>
        <stp>S.CMG</stp>
        <stp>Low</stp>
        <stp/>
        <stp>T</stp>
        <tr r="H100" s="1"/>
      </tp>
      <tp>
        <v>74.37</v>
        <stp/>
        <stp>ContractData</stp>
        <stp>S.CMS</stp>
        <stp>Low</stp>
        <stp/>
        <stp>T</stp>
        <tr r="H102" s="1"/>
      </tp>
      <tp>
        <v>96.23</v>
        <stp/>
        <stp>ContractData</stp>
        <stp>S.CHD</stp>
        <stp>Low</stp>
        <stp/>
        <stp>T</stp>
        <tr r="H90" s="1"/>
      </tp>
      <tp>
        <v>71.45</v>
        <stp/>
        <stp>ContractData</stp>
        <stp>S.CFG</stp>
        <stp>Low</stp>
        <stp/>
        <stp>T</stp>
        <tr r="H89" s="1"/>
      </tp>
      <tp>
        <v>129.79</v>
        <stp/>
        <stp>ContractData</stp>
        <stp>S.CDW</stp>
        <stp>Low</stp>
        <stp/>
        <stp>T</stp>
        <tr r="H86" s="1"/>
      </tp>
      <tp>
        <v>272.74</v>
        <stp/>
        <stp>ContractData</stp>
        <stp>S.CEG</stp>
        <stp>Low</stp>
        <stp/>
        <stp>T</stp>
        <tr r="H87" s="1"/>
      </tp>
      <tp>
        <v>74.73</v>
        <stp/>
        <stp>ContractData</stp>
        <stp>S.CCI</stp>
        <stp>Low</stp>
        <stp/>
        <stp>T</stp>
        <tr r="H83" s="1"/>
      </tp>
      <tp>
        <v>25.580000000000002</v>
        <stp/>
        <stp>ContractData</stp>
        <stp>S.CCL</stp>
        <stp>Low</stp>
        <stp/>
        <stp>T</stp>
        <tr r="H84" s="1"/>
      </tp>
      <tp>
        <v>225.96</v>
        <stp/>
        <stp>ContractData</stp>
        <stp>S.CAH</stp>
        <stp>Low</stp>
        <stp/>
        <stp>T</stp>
        <tr r="H76" s="1"/>
      </tp>
      <tp>
        <v>881.19</v>
        <stp/>
        <stp>ContractData</stp>
        <stp>S.CAT</stp>
        <stp>Low</stp>
        <stp/>
        <stp>T</stp>
        <tr r="H79" s="1"/>
      </tp>
      <tp>
        <v>193.8</v>
        <stp/>
        <stp>ContractData</stp>
        <stp>S.CVX</stp>
        <stp>Low</stp>
        <stp/>
        <stp>T</stp>
        <tr r="H127" s="1"/>
      </tp>
      <tp>
        <v>106.91</v>
        <stp/>
        <stp>ContractData</stp>
        <stp>S.CVS</stp>
        <stp>Low</stp>
        <stp/>
        <stp>T</stp>
        <tr r="H126" s="1"/>
      </tp>
      <tp>
        <v>97.42</v>
        <stp/>
        <stp>ContractData</stp>
        <stp>S.CRH</stp>
        <stp>Low</stp>
        <stp/>
        <stp>T</stp>
        <tr r="H115" s="1"/>
      </tp>
      <tp>
        <v>225.03</v>
        <stp/>
        <stp>ContractData</stp>
        <stp>S.CRL</stp>
        <stp>Low</stp>
        <stp/>
        <stp>T</stp>
        <tr r="H116" s="1"/>
      </tp>
      <tp>
        <v>159.55000000000001</v>
        <stp/>
        <stp>ContractData</stp>
        <stp>S.CRM</stp>
        <stp>Low</stp>
        <stp/>
        <stp>T</stp>
        <tr r="H117" s="1"/>
      </tp>
      <tp>
        <v>52.59</v>
        <stp/>
        <stp>ContractData</stp>
        <stp>S.CSX</stp>
        <stp>Low</stp>
        <stp/>
        <stp>T</stp>
        <tr r="H121" s="1"/>
      </tp>
      <tp>
        <v>112.68</v>
        <stp/>
        <stp>ContractData</stp>
        <stp>S.CPT</stp>
        <stp>Low</stp>
        <stp/>
        <stp>T</stp>
        <tr r="H114" s="1"/>
      </tp>
      <tp>
        <v>158.51</v>
        <stp/>
        <stp>ContractData</stp>
        <stp>S.BNY</stp>
        <stp>Low</stp>
        <stp/>
        <stp>T</stp>
        <tr r="H68" s="1"/>
      </tp>
      <tp>
        <v>1033.49</v>
        <stp/>
        <stp>ContractData</stp>
        <stp>S.BLK</stp>
        <stp>Low</stp>
        <stp/>
        <stp>T</stp>
        <tr r="H66" s="1"/>
      </tp>
      <tp>
        <v>61.6</v>
        <stp/>
        <stp>ContractData</stp>
        <stp>S.BMY</stp>
        <stp>Low</stp>
        <stp/>
        <stp>T</stp>
        <tr r="H67" s="1"/>
      </tp>
      <tp>
        <v>57.01</v>
        <stp/>
        <stp>ContractData</stp>
        <stp>S.BKR</stp>
        <stp>Low</stp>
        <stp/>
        <stp>T</stp>
        <tr r="H64" s="1"/>
      </tp>
      <tp>
        <v>25.69</v>
        <stp/>
        <stp>ContractData</stp>
        <stp>S.BFB</stp>
        <stp>Low</stp>
        <stp/>
        <stp>T</stp>
        <tr r="H60" s="1"/>
      </tp>
      <tp>
        <v>153.32</v>
        <stp/>
        <stp>ContractData</stp>
        <stp>S.BDX</stp>
        <stp>Low</stp>
        <stp/>
        <stp>T</stp>
        <tr r="H58" s="1"/>
      </tp>
      <tp>
        <v>32.19</v>
        <stp/>
        <stp>ContractData</stp>
        <stp>S.BEN</stp>
        <stp>Low</stp>
        <stp/>
        <stp>T</stp>
        <tr r="H59" s="1"/>
      </tp>
      <tp>
        <v>83.75</v>
        <stp/>
        <stp>ContractData</stp>
        <stp>S.BBY</stp>
        <stp>Low</stp>
        <stp/>
        <stp>T</stp>
        <tr r="H57" s="1"/>
      </tp>
      <tp>
        <v>61.28</v>
        <stp/>
        <stp>ContractData</stp>
        <stp>S.BAC</stp>
        <stp>Low</stp>
        <stp/>
        <stp>T</stp>
        <tr r="H54" s="1"/>
      </tp>
      <tp>
        <v>21.89</v>
        <stp/>
        <stp>ContractData</stp>
        <stp>S.BAX</stp>
        <stp>Low</stp>
        <stp/>
        <stp>T</stp>
        <tr r="H56" s="1"/>
      </tp>
      <tp>
        <v>68.22</v>
        <stp/>
        <stp>ContractData</stp>
        <stp>S.BXP</stp>
        <stp>Low</stp>
        <stp/>
        <stp>T</stp>
        <tr r="H74" s="1"/>
      </tp>
      <tp>
        <v>65.260000000000005</v>
        <stp/>
        <stp>ContractData</stp>
        <stp>S.BRO</stp>
        <stp>Low</stp>
        <stp/>
        <stp>T</stp>
        <tr r="H71" s="1"/>
      </tp>
      <tp>
        <v>43.72</v>
        <stp/>
        <stp>ContractData</stp>
        <stp>S.BSX</stp>
        <stp>Low</stp>
        <stp/>
        <stp>T</stp>
        <tr r="H72" s="1"/>
      </tp>
      <tp>
        <v>144</v>
        <stp/>
        <stp>ContractData</stp>
        <stp>S.EOG</stp>
        <stp>Low</stp>
        <stp/>
        <stp>T</stp>
        <tr r="H165" s="1"/>
      </tp>
      <tp>
        <v>375.91</v>
        <stp/>
        <stp>ContractData</stp>
        <stp>S.ELV</stp>
        <stp>Low</stp>
        <stp/>
        <stp>T</stp>
        <tr r="H162" s="1"/>
      </tp>
      <tp>
        <v>742.98</v>
        <stp/>
        <stp>ContractData</stp>
        <stp>S.EME</stp>
        <stp>Low</stp>
        <stp/>
        <stp>T</stp>
        <tr r="H163" s="1"/>
      </tp>
      <tp>
        <v>144.33000000000001</v>
        <stp/>
        <stp>ContractData</stp>
        <stp>S.EMR</stp>
        <stp>Low</stp>
        <stp/>
        <stp>T</stp>
        <tr r="H164" s="1"/>
      </tp>
      <tp>
        <v>79.36</v>
        <stp/>
        <stp>ContractData</stp>
        <stp>S.EIX</stp>
        <stp>Low</stp>
        <stp/>
        <stp>T</stp>
        <tr r="H160" s="1"/>
      </tp>
      <tp>
        <v>165.55</v>
        <stp/>
        <stp>ContractData</stp>
        <stp>S.EFX</stp>
        <stp>Low</stp>
        <stp/>
        <stp>T</stp>
        <tr r="H158" s="1"/>
      </tp>
      <tp>
        <v>263.2</v>
        <stp/>
        <stp>ContractData</stp>
        <stp>S.ECL</stp>
        <stp>Low</stp>
        <stp/>
        <stp>T</stp>
        <tr r="H156" s="1"/>
      </tp>
      <tp>
        <v>47.15</v>
        <stp/>
        <stp>ContractData</stp>
        <stp>S.EXC</stp>
        <stp>Low</stp>
        <stp/>
        <stp>T</stp>
        <tr r="H176" s="1"/>
      </tp>
      <tp>
        <v>91.45</v>
        <stp/>
        <stp>ContractData</stp>
        <stp>S.EXE</stp>
        <stp>Low</stp>
        <stp/>
        <stp>T</stp>
        <tr r="H177" s="1"/>
      </tp>
      <tp>
        <v>144.42000000000002</v>
        <stp/>
        <stp>ContractData</stp>
        <stp>S.EXR</stp>
        <stp>Low</stp>
        <stp/>
        <stp>T</stp>
        <tr r="H180" s="1"/>
      </tp>
      <tp>
        <v>400.87</v>
        <stp/>
        <stp>ContractData</stp>
        <stp>S.ETN</stp>
        <stp>Low</stp>
        <stp/>
        <stp>T</stp>
        <tr r="H172" s="1"/>
      </tp>
      <tp>
        <v>115.25</v>
        <stp/>
        <stp>ContractData</stp>
        <stp>S.ETR</stp>
        <stp>Low</stp>
        <stp/>
        <stp>T</stp>
        <tr r="H173" s="1"/>
      </tp>
      <tp>
        <v>292.19</v>
        <stp/>
        <stp>ContractData</stp>
        <stp>S.ESS</stp>
        <stp>Low</stp>
        <stp/>
        <stp>T</stp>
        <tr r="H171" s="1"/>
      </tp>
      <tp>
        <v>67.48</v>
        <stp/>
        <stp>ContractData</stp>
        <stp>S.EQR</stp>
        <stp>Low</stp>
        <stp/>
        <stp>T</stp>
        <tr r="H167" s="1"/>
      </tp>
      <tp>
        <v>52.78</v>
        <stp/>
        <stp>ContractData</stp>
        <stp>S.EQT</stp>
        <stp>Low</stp>
        <stp/>
        <stp>T</stp>
        <tr r="H168" s="1"/>
      </tp>
      <tp>
        <v>22.11</v>
        <stp/>
        <stp>ContractData</stp>
        <stp>S.DOC</stp>
        <stp>Low</stp>
        <stp/>
        <stp>T</stp>
        <tr r="H143" s="1"/>
      </tp>
      <tp>
        <v>200</v>
        <stp/>
        <stp>ContractData</stp>
        <stp>S.DOV</stp>
        <stp>Low</stp>
        <stp/>
        <stp>T</stp>
        <tr r="H144" s="1"/>
      </tp>
      <tp>
        <v>29.3</v>
        <stp/>
        <stp>ContractData</stp>
        <stp>S.DOW</stp>
        <stp>Low</stp>
        <stp/>
        <stp>T</stp>
        <tr r="H145" s="1"/>
      </tp>
      <tp>
        <v>188.97</v>
        <stp/>
        <stp>ContractData</stp>
        <stp>S.DLR</stp>
        <stp>Low</stp>
        <stp/>
        <stp>T</stp>
        <tr r="H141" s="1"/>
      </tp>
      <tp>
        <v>141.83000000000001</v>
        <stp/>
        <stp>ContractData</stp>
        <stp>S.DHI</stp>
        <stp>Low</stp>
        <stp/>
        <stp>T</stp>
        <tr r="H138" s="1"/>
      </tp>
      <tp>
        <v>190</v>
        <stp/>
        <stp>ContractData</stp>
        <stp>S.DHR</stp>
        <stp>Low</stp>
        <stp/>
        <stp>T</stp>
        <tr r="H139" s="1"/>
      </tp>
      <tp>
        <v>93</v>
        <stp/>
        <stp>ContractData</stp>
        <stp>S.DIS</stp>
        <stp>Low</stp>
        <stp/>
        <stp>T</stp>
        <tr r="H140" s="1"/>
      </tp>
      <tp>
        <v>223.42000000000002</v>
        <stp/>
        <stp>ContractData</stp>
        <stp>S.DGX</stp>
        <stp>Low</stp>
        <stp/>
        <stp>T</stp>
        <tr r="H137" s="1"/>
      </tp>
      <tp>
        <v>82.43</v>
        <stp/>
        <stp>ContractData</stp>
        <stp>S.DAL</stp>
        <stp>Low</stp>
        <stp/>
        <stp>T</stp>
        <tr r="H129" s="1"/>
      </tp>
      <tp>
        <v>44.86</v>
        <stp/>
        <stp>ContractData</stp>
        <stp>S.DVN</stp>
        <stp>Low</stp>
        <stp/>
        <stp>T</stp>
        <tr r="H151" s="1"/>
      </tp>
      <tp>
        <v>231.20000000000002</v>
        <stp/>
        <stp>ContractData</stp>
        <stp>S.DVA</stp>
        <stp>Low</stp>
        <stp/>
        <stp>T</stp>
        <tr r="H150" s="1"/>
      </tp>
      <tp>
        <v>148.39000000000001</v>
        <stp/>
        <stp>ContractData</stp>
        <stp>S.DTE</stp>
        <stp>Low</stp>
        <stp/>
        <stp>T</stp>
        <tr r="H148" s="1"/>
      </tp>
      <tp>
        <v>129.26</v>
        <stp/>
        <stp>ContractData</stp>
        <stp>S.DUK</stp>
        <stp>Low</stp>
        <stp/>
        <stp>T</stp>
        <tr r="H149" s="1"/>
      </tp>
      <tp>
        <v>192.79</v>
        <stp/>
        <stp>ContractData</stp>
        <stp>S.DRI</stp>
        <stp>Low</stp>
        <stp/>
        <stp>T</stp>
        <tr r="H147" s="1"/>
      </tp>
      <tp>
        <v>322.23</v>
        <stp/>
        <stp>ContractData</stp>
        <stp>S.DPZ</stp>
        <stp>Low</stp>
        <stp/>
        <stp>T</stp>
        <tr r="H146" s="1"/>
      </tp>
      <tp>
        <v>145.93</v>
        <stp/>
        <stp>ContractData</stp>
        <stp>S.GLW</stp>
        <stp>Low</stp>
        <stp/>
        <stp>T</stp>
        <tr r="H211" s="1"/>
      </tp>
      <tp>
        <v>35.57</v>
        <stp/>
        <stp>ContractData</stp>
        <stp>S.GIS</stp>
        <stp>Low</stp>
        <stp/>
        <stp>T</stp>
        <tr r="H209" s="1"/>
      </tp>
      <tp>
        <v>25.43</v>
        <stp/>
        <stp>ContractData</stp>
        <stp>S.GEN</stp>
        <stp>Low</stp>
        <stp/>
        <stp>T</stp>
        <tr r="H206" s="1"/>
      </tp>
      <tp>
        <v>997.04000000000008</v>
        <stp/>
        <stp>ContractData</stp>
        <stp>S.GEV</stp>
        <stp>Low</stp>
        <stp/>
        <stp>T</stp>
        <tr r="H207" s="1"/>
      </tp>
      <tp>
        <v>1350.28</v>
        <stp/>
        <stp>ContractData</stp>
        <stp>S.GWW</stp>
        <stp>Low</stp>
        <stp/>
        <stp>T</stp>
        <tr r="H220" s="1"/>
      </tp>
      <tp>
        <v>78.13</v>
        <stp/>
        <stp>ContractData</stp>
        <stp>S.GPN</stp>
        <stp>Low</stp>
        <stp/>
        <stp>T</stp>
        <tr r="H217" s="1"/>
      </tp>
      <tp>
        <v>120.02</v>
        <stp/>
        <stp>ContractData</stp>
        <stp>S.GPC</stp>
        <stp>Low</stp>
        <stp/>
        <stp>T</stp>
        <tr r="H216" s="1"/>
      </tp>
      <tp>
        <v>48.69</v>
        <stp/>
        <stp>ContractData</stp>
        <stp>S.FOX</stp>
        <stp>Low</stp>
        <stp/>
        <stp>T</stp>
        <tr r="H196" s="1"/>
      </tp>
      <tp>
        <v>1701.06</v>
        <stp/>
        <stp>ContractData</stp>
        <stp>S.FIX</stp>
        <stp>Low</stp>
        <stp/>
        <stp>T</stp>
        <tr r="H194" s="1"/>
      </tp>
      <tp>
        <v>40.36</v>
        <stp/>
        <stp>ContractData</stp>
        <stp>S.FIS</stp>
        <stp>Low</stp>
        <stp/>
        <stp>T</stp>
        <tr r="H191" s="1"/>
      </tp>
      <tp>
        <v>314</v>
        <stp/>
        <stp>ContractData</stp>
        <stp>S.FDX</stp>
        <stp>Low</stp>
        <stp/>
        <stp>T</stp>
        <tr r="H186" s="1"/>
      </tp>
      <tp>
        <v>246.02</v>
        <stp/>
        <stp>ContractData</stp>
        <stp>S.FDS</stp>
        <stp>Low</stp>
        <stp/>
        <stp>T</stp>
        <tr r="H185" s="1"/>
      </tp>
      <tp>
        <v>61.050000000000004</v>
        <stp/>
        <stp>ContractData</stp>
        <stp>S.FCX</stp>
        <stp>Low</stp>
        <stp/>
        <stp>T</stp>
        <tr r="H184" s="1"/>
      </tp>
      <tp>
        <v>60.56</v>
        <stp/>
        <stp>ContractData</stp>
        <stp>S.FTV</stp>
        <stp>Low</stp>
        <stp/>
        <stp>T</stp>
        <tr r="H201" s="1"/>
      </tp>
      <tp>
        <v>124.87</v>
        <stp/>
        <stp>ContractData</stp>
        <stp>S.FRT</stp>
        <stp>Low</stp>
        <stp/>
        <stp>T</stp>
        <tr r="H198" s="1"/>
      </tp>
      <tp>
        <v>73.78</v>
        <stp/>
        <stp>ContractData</stp>
        <stp>S.IFF</stp>
        <stp>Low</stp>
        <stp/>
        <stp>T</stp>
        <tr r="H246" s="1"/>
      </tp>
      <tp>
        <v>221.72</v>
        <stp/>
        <stp>ContractData</stp>
        <stp>S.IEX</stp>
        <stp>Low</stp>
        <stp/>
        <stp>T</stp>
        <tr r="H245" s="1"/>
      </tp>
      <tp>
        <v>206.8</v>
        <stp/>
        <stp>ContractData</stp>
        <stp>S.IBM</stp>
        <stp>Low</stp>
        <stp/>
        <stp>T</stp>
        <tr r="H242" s="1"/>
      </tp>
      <tp>
        <v>142.78</v>
        <stp/>
        <stp>ContractData</stp>
        <stp>S.ICE</stp>
        <stp>Low</stp>
        <stp/>
        <stp>T</stp>
        <tr r="H243" s="1"/>
      </tp>
      <tp>
        <v>29.810000000000002</v>
        <stp/>
        <stp>ContractData</stp>
        <stp>S.IVZ</stp>
        <stp>Low</stp>
        <stp/>
        <stp>T</stp>
        <tr r="H258" s="1"/>
      </tp>
      <tp>
        <v>276.23</v>
        <stp/>
        <stp>ContractData</stp>
        <stp>S.ITW</stp>
        <stp>Low</stp>
        <stp/>
        <stp>T</stp>
        <tr r="H257" s="1"/>
      </tp>
      <tp>
        <v>125.33</v>
        <stp/>
        <stp>ContractData</stp>
        <stp>S.IRM</stp>
        <stp>Low</stp>
        <stp/>
        <stp>T</stp>
        <tr r="H254" s="1"/>
      </tp>
      <tp>
        <v>206.92000000000002</v>
        <stp/>
        <stp>ContractData</stp>
        <stp>S.IQV</stp>
        <stp>Low</stp>
        <stp/>
        <stp>T</stp>
        <tr r="H252" s="1"/>
      </tp>
      <tp>
        <v>239.11</v>
        <stp/>
        <stp>ContractData</stp>
        <stp>S.HON</stp>
        <stp>Low</stp>
        <stp/>
        <stp>T</stp>
        <tr r="H229" s="1"/>
      </tp>
      <tp>
        <v>320.51</v>
        <stp/>
        <stp>ContractData</stp>
        <stp>S.HLT</stp>
        <stp>Low</stp>
        <stp/>
        <stp>T</stp>
        <tr r="H228" s="1"/>
      </tp>
      <tp>
        <v>286.86</v>
        <stp/>
        <stp>ContractData</stp>
        <stp>S.HII</stp>
        <stp>Low</stp>
        <stp/>
        <stp>T</stp>
        <tr r="H227" s="1"/>
      </tp>
      <tp>
        <v>134.16</v>
        <stp/>
        <stp>ContractData</stp>
        <stp>S.HIG</stp>
        <stp>Low</stp>
        <stp/>
        <stp>T</stp>
        <tr r="H226" s="1"/>
      </tp>
      <tp>
        <v>376.48</v>
        <stp/>
        <stp>ContractData</stp>
        <stp>S.HCA</stp>
        <stp>Low</stp>
        <stp/>
        <stp>T</stp>
        <tr r="H224" s="1"/>
      </tp>
      <tp>
        <v>32.9</v>
        <stp/>
        <stp>ContractData</stp>
        <stp>S.HAL</stp>
        <stp>Low</stp>
        <stp/>
        <stp>T</stp>
        <tr r="H221" s="1"/>
      </tp>
      <tp>
        <v>87.25</v>
        <stp/>
        <stp>ContractData</stp>
        <stp>S.HAS</stp>
        <stp>Low</stp>
        <stp/>
        <stp>T</stp>
        <tr r="H222" s="1"/>
      </tp>
      <tp>
        <v>286.45</v>
        <stp/>
        <stp>ContractData</stp>
        <stp>S.HWM</stp>
        <stp>Low</stp>
        <stp/>
        <stp>T</stp>
        <tr r="H240" s="1"/>
      </tp>
      <tp>
        <v>387.41</v>
        <stp/>
        <stp>ContractData</stp>
        <stp>S.HUM</stp>
        <stp>Low</stp>
        <stp/>
        <stp>T</stp>
        <tr r="H239" s="1"/>
      </tp>
      <tp>
        <v>24.8</v>
        <stp/>
        <stp>ContractData</stp>
        <stp>S.HRL</stp>
        <stp>Low</stp>
        <stp/>
        <stp>T</stp>
        <tr r="H234" s="1"/>
      </tp>
      <tp>
        <v>172.12</v>
        <stp/>
        <stp>ContractData</stp>
        <stp>S.HSY</stp>
        <stp>Low</stp>
        <stp/>
        <stp>T</stp>
        <tr r="H237" s="1"/>
      </tp>
      <tp>
        <v>23.990000000000002</v>
        <stp/>
        <stp>ContractData</stp>
        <stp>S.HST</stp>
        <stp>Low</stp>
        <stp/>
        <stp>T</stp>
        <tr r="H236" s="1"/>
      </tp>
      <tp>
        <v>47.34</v>
        <stp/>
        <stp>ContractData</stp>
        <stp>S.HPE</stp>
        <stp>Low</stp>
        <stp/>
        <stp>T</stp>
        <tr r="H232" s="1"/>
      </tp>
      <tp>
        <v>24.76</v>
        <stp/>
        <stp>ContractData</stp>
        <stp>S.HPQ</stp>
        <stp>Low</stp>
        <stp/>
        <stp>T</stp>
        <tr r="H233" s="1"/>
      </tp>
      <tp>
        <v>32.6</v>
        <stp/>
        <stp>ContractData</stp>
        <stp>S.KMI</stp>
        <stp>Low</stp>
        <stp/>
        <stp>T</stp>
        <tr r="H274" s="1"/>
      </tp>
      <tp>
        <v>107.06</v>
        <stp/>
        <stp>ContractData</stp>
        <stp>S.KMB</stp>
        <stp>Low</stp>
        <stp/>
        <stp>T</stp>
        <tr r="H273" s="1"/>
      </tp>
      <tp>
        <v>95.77</v>
        <stp/>
        <stp>ContractData</stp>
        <stp>S.KKR</stp>
        <stp>Low</stp>
        <stp/>
        <stp>T</stp>
        <tr r="H271" s="1"/>
      </tp>
      <tp>
        <v>25.25</v>
        <stp/>
        <stp>ContractData</stp>
        <stp>S.KHC</stp>
        <stp>Low</stp>
        <stp/>
        <stp>T</stp>
        <tr r="H269" s="1"/>
      </tp>
      <tp>
        <v>25.82</v>
        <stp/>
        <stp>ContractData</stp>
        <stp>S.KIM</stp>
        <stp>Low</stp>
        <stp/>
        <stp>T</stp>
        <tr r="H270" s="1"/>
      </tp>
      <tp>
        <v>29.53</v>
        <stp/>
        <stp>ContractData</stp>
        <stp>S.KDP</stp>
        <stp>Low</stp>
        <stp/>
        <stp>T</stp>
        <tr r="H266" s="1"/>
      </tp>
      <tp>
        <v>22.56</v>
        <stp/>
        <stp>ContractData</stp>
        <stp>S.KEY</stp>
        <stp>Low</stp>
        <stp/>
        <stp>T</stp>
        <tr r="H267" s="1"/>
      </tp>
      <tp>
        <v>259.61</v>
        <stp/>
        <stp>ContractData</stp>
        <stp>S.JNJ</stp>
        <stp>Low</stp>
        <stp/>
        <stp>T</stp>
        <tr r="H264" s="1"/>
      </tp>
      <tp>
        <v>309.83</v>
        <stp/>
        <stp>ContractData</stp>
        <stp>S.JBL</stp>
        <stp>Low</stp>
        <stp/>
        <stp>T</stp>
        <tr r="H261" s="1"/>
      </tp>
      <tp>
        <v>141.88</v>
        <stp/>
        <stp>ContractData</stp>
        <stp>S.JCI</stp>
        <stp>Low</stp>
        <stp/>
        <stp>T</stp>
        <tr r="H262" s="1"/>
      </tp>
      <tp>
        <v>347.5</v>
        <stp/>
        <stp>ContractData</stp>
        <stp>S.JPM</stp>
        <stp>Low</stp>
        <stp/>
        <stp>T</stp>
        <tr r="H265" s="1"/>
      </tp>
      <tp>
        <v>22.19</v>
        <stp/>
        <stp>ContractData</stp>
        <stp>S.MOS</stp>
        <stp>Low</stp>
        <stp/>
        <stp>T</stp>
        <tr r="H314" s="1"/>
      </tp>
      <tp>
        <v>547.88</v>
        <stp/>
        <stp>ContractData</stp>
        <stp>S.MLM</stp>
        <stp>Low</stp>
        <stp/>
        <stp>T</stp>
        <tr r="H310" s="1"/>
      </tp>
      <tp>
        <v>169.46</v>
        <stp/>
        <stp>ContractData</stp>
        <stp>S.MMM</stp>
        <stp>Low</stp>
        <stp/>
        <stp>T</stp>
        <tr r="H311" s="1"/>
      </tp>
      <tp>
        <v>49.82</v>
        <stp/>
        <stp>ContractData</stp>
        <stp>S.MKC</stp>
        <stp>Low</stp>
        <stp/>
        <stp>T</stp>
        <tr r="H309" s="1"/>
      </tp>
      <tp>
        <v>45.04</v>
        <stp/>
        <stp>ContractData</stp>
        <stp>S.MGM</stp>
        <stp>Low</stp>
        <stp/>
        <stp>T</stp>
        <tr r="H308" s="1"/>
      </tp>
      <tp>
        <v>82.41</v>
        <stp/>
        <stp>ContractData</stp>
        <stp>S.MDT</stp>
        <stp>Low</stp>
        <stp/>
        <stp>T</stp>
        <tr r="H305" s="1"/>
      </tp>
      <tp>
        <v>91.34</v>
        <stp/>
        <stp>ContractData</stp>
        <stp>S.MET</stp>
        <stp>Low</stp>
        <stp/>
        <stp>T</stp>
        <tr r="H306" s="1"/>
      </tp>
      <tp>
        <v>827.48</v>
        <stp/>
        <stp>ContractData</stp>
        <stp>S.MCK</stp>
        <stp>Low</stp>
        <stp/>
        <stp>T</stp>
        <tr r="H302" s="1"/>
      </tp>
      <tp>
        <v>468.37</v>
        <stp/>
        <stp>ContractData</stp>
        <stp>S.MCO</stp>
        <stp>Low</stp>
        <stp/>
        <stp>T</stp>
        <tr r="H303" s="1"/>
      </tp>
      <tp>
        <v>262.89999999999998</v>
        <stp/>
        <stp>ContractData</stp>
        <stp>S.MCD</stp>
        <stp>Low</stp>
        <stp/>
        <stp>T</stp>
        <tr r="H300" s="1"/>
      </tp>
      <tp>
        <v>132.85</v>
        <stp/>
        <stp>ContractData</stp>
        <stp>S.MAA</stp>
        <stp>Low</stp>
        <stp/>
        <stp>T</stp>
        <tr r="H297" s="1"/>
      </tp>
      <tp>
        <v>364.25</v>
        <stp/>
        <stp>ContractData</stp>
        <stp>S.MAR</stp>
        <stp>Low</stp>
        <stp/>
        <stp>T</stp>
        <tr r="H298" s="1"/>
      </tp>
      <tp>
        <v>77.31</v>
        <stp/>
        <stp>ContractData</stp>
        <stp>S.MAS</stp>
        <stp>Low</stp>
        <stp/>
        <stp>T</stp>
        <tr r="H299" s="1"/>
      </tp>
      <tp>
        <v>245.85</v>
        <stp/>
        <stp>ContractData</stp>
        <stp>S.MTB</stp>
        <stp>Low</stp>
        <stp/>
        <stp>T</stp>
        <tr r="H325" s="1"/>
      </tp>
      <tp>
        <v>1315.59</v>
        <stp/>
        <stp>ContractData</stp>
        <stp>S.MTD</stp>
        <stp>Low</stp>
        <stp/>
        <stp>T</stp>
        <tr r="H326" s="1"/>
      </tp>
      <tp>
        <v>130.24</v>
        <stp/>
        <stp>ContractData</stp>
        <stp>S.MRK</stp>
        <stp>Low</stp>
        <stp/>
        <stp>T</stp>
        <tr r="H317" s="1"/>
      </tp>
      <tp>
        <v>404.23</v>
        <stp/>
        <stp>ContractData</stp>
        <stp>S.MSI</stp>
        <stp>Low</stp>
        <stp/>
        <stp>T</stp>
        <tr r="H324" s="1"/>
      </tp>
      <tp>
        <v>308.68</v>
        <stp/>
        <stp>ContractData</stp>
        <stp>S.MPC</stp>
        <stp>Low</stp>
        <stp/>
        <stp>T</stp>
        <tr r="H315" s="1"/>
      </tp>
      <tp>
        <v>74.63</v>
        <stp/>
        <stp>ContractData</stp>
        <stp>S.LNT</stp>
        <stp>Low</stp>
        <stp/>
        <stp>T</stp>
        <tr r="H288" s="1"/>
      </tp>
      <tp>
        <v>201.95000000000002</v>
        <stp/>
        <stp>ContractData</stp>
        <stp>S.LOW</stp>
        <stp>Low</stp>
        <stp/>
        <stp>T</stp>
        <tr r="H289" s="1"/>
      </tp>
      <tp>
        <v>1187.49</v>
        <stp/>
        <stp>ContractData</stp>
        <stp>S.LLY</stp>
        <stp>Low</stp>
        <stp/>
        <stp>T</stp>
        <tr r="H286" s="1"/>
      </tp>
      <tp>
        <v>568.59</v>
        <stp/>
        <stp>ContractData</stp>
        <stp>S.LMT</stp>
        <stp>Low</stp>
        <stp/>
        <stp>T</stp>
        <tr r="H287" s="1"/>
      </tp>
      <tp>
        <v>299.25</v>
        <stp/>
        <stp>ContractData</stp>
        <stp>S.LHX</stp>
        <stp>Low</stp>
        <stp/>
        <stp>T</stp>
        <tr r="H282" s="1"/>
      </tp>
      <tp>
        <v>532.24</v>
        <stp/>
        <stp>ContractData</stp>
        <stp>S.LII</stp>
        <stp>Low</stp>
        <stp/>
        <stp>T</stp>
        <tr r="H283" s="1"/>
      </tp>
      <tp>
        <v>504.88</v>
        <stp/>
        <stp>ContractData</stp>
        <stp>S.LIN</stp>
        <stp>Low</stp>
        <stp/>
        <stp>T</stp>
        <tr r="H284" s="1"/>
      </tp>
      <tp>
        <v>82.100000000000009</v>
        <stp/>
        <stp>ContractData</stp>
        <stp>S.LEN</stp>
        <stp>Low</stp>
        <stp/>
        <stp>T</stp>
        <tr r="H280" s="1"/>
      </tp>
      <tp>
        <v>60.25</v>
        <stp/>
        <stp>ContractData</stp>
        <stp>S.LYB</stp>
        <stp>Low</stp>
        <stp/>
        <stp>T</stp>
        <tr r="H294" s="1"/>
      </tp>
      <tp>
        <v>175.29</v>
        <stp/>
        <stp>ContractData</stp>
        <stp>S.LYV</stp>
        <stp>Low</stp>
        <stp/>
        <stp>T</stp>
        <tr r="H295" s="1"/>
      </tp>
      <tp>
        <v>45.25</v>
        <stp/>
        <stp>ContractData</stp>
        <stp>S.LVS</stp>
        <stp>Low</stp>
        <stp/>
        <stp>T</stp>
        <tr r="H293" s="1"/>
      </tp>
      <tp>
        <v>44.47</v>
        <stp/>
        <stp>ContractData</stp>
        <stp>S.LUV</stp>
        <stp>Low</stp>
        <stp/>
        <stp>T</stp>
        <tr r="H292" s="1"/>
      </tp>
      <tp>
        <v>78.09</v>
        <stp/>
        <stp>ContractData</stp>
        <stp>S.OMC</stp>
        <stp>Low</stp>
        <stp/>
        <stp>T</stp>
        <tr r="H351" s="1"/>
      </tp>
      <tp>
        <v>93.070000000000007</v>
        <stp/>
        <stp>ContractData</stp>
        <stp>S.OKE</stp>
        <stp>Low</stp>
        <stp/>
        <stp>T</stp>
        <tr r="H350" s="1"/>
      </tp>
      <tp>
        <v>56.83</v>
        <stp/>
        <stp>ContractData</stp>
        <stp>S.OXY</stp>
        <stp>Low</stp>
        <stp/>
        <stp>T</stp>
        <tr r="H356" s="1"/>
      </tp>
      <tp>
        <v>534.44000000000005</v>
        <stp/>
        <stp>ContractData</stp>
        <stp>S.NOC</stp>
        <stp>Low</stp>
        <stp/>
        <stp>T</stp>
        <tr r="H336" s="1"/>
      </tp>
      <tp>
        <v>94.87</v>
        <stp/>
        <stp>ContractData</stp>
        <stp>S.NOW</stp>
        <stp>Low</stp>
        <stp/>
        <stp>T</stp>
        <tr r="H337" s="1"/>
      </tp>
      <tp>
        <v>40.880000000000003</v>
        <stp/>
        <stp>ContractData</stp>
        <stp>S.NKE</stp>
        <stp>Low</stp>
        <stp/>
        <stp>T</stp>
        <tr r="H335" s="1"/>
      </tp>
      <tp>
        <v>92.5</v>
        <stp/>
        <stp>ContractData</stp>
        <stp>S.NEM</stp>
        <stp>Low</stp>
        <stp/>
        <stp>T</stp>
        <tr r="H332" s="1"/>
      </tp>
      <tp>
        <v>88.43</v>
        <stp/>
        <stp>ContractData</stp>
        <stp>S.NEE</stp>
        <stp>Low</stp>
        <stp/>
        <stp>T</stp>
        <tr r="H331" s="1"/>
      </tp>
      <tp>
        <v>6152.83</v>
        <stp/>
        <stp>ContractData</stp>
        <stp>S.NVR</stp>
        <stp>Low</stp>
        <stp/>
        <stp>T</stp>
        <tr r="H344" s="1"/>
      </tp>
      <tp>
        <v>29.69</v>
        <stp/>
        <stp>ContractData</stp>
        <stp>S.NWS</stp>
        <stp>Low</stp>
        <stp/>
        <stp>T</stp>
        <tr r="H345" s="1"/>
      </tp>
      <tp>
        <v>241.63</v>
        <stp/>
        <stp>ContractData</stp>
        <stp>S.NUE</stp>
        <stp>Low</stp>
        <stp/>
        <stp>T</stp>
        <tr r="H342" s="1"/>
      </tp>
      <tp>
        <v>139.24</v>
        <stp/>
        <stp>ContractData</stp>
        <stp>S.NRG</stp>
        <stp>Low</stp>
        <stp/>
        <stp>T</stp>
        <tr r="H338" s="1"/>
      </tp>
      <tp>
        <v>347.32</v>
        <stp/>
        <stp>ContractData</stp>
        <stp>S.NSC</stp>
        <stp>Low</stp>
        <stp/>
        <stp>T</stp>
        <tr r="H339" s="1"/>
      </tp>
      <tp>
        <v>3.6500000000000057</v>
        <stp/>
        <stp>ContractData</stp>
        <stp>S.LULU</stp>
        <stp>NetLastTrade</stp>
        <stp/>
        <stp>T</stp>
        <tr r="D291" s="1"/>
      </tp>
      <tp>
        <v>-2.2899999999999636</v>
        <stp/>
        <stp>ContractData</stp>
        <stp>S.HUBB</stp>
        <stp>NetLastTrade</stp>
        <stp/>
        <stp>T</stp>
        <tr r="D238" s="1"/>
      </tp>
      <tp>
        <v>1516451.227471</v>
        <stp/>
        <stp>ContractData</stp>
        <stp>S.A</stp>
        <stp>T_CVol</stp>
        <stp/>
        <stp>T</stp>
        <tr r="M2" s="1"/>
      </tp>
      <tp>
        <v>139.46</v>
        <stp/>
        <stp>ContractData</stp>
        <stp>S.CBRE</stp>
        <stp>LastTrade</stp>
        <stp/>
        <stp>T</stp>
        <tr r="C82" s="1"/>
      </tp>
      <tp>
        <v>87.18</v>
        <stp/>
        <stp>ContractData</stp>
        <stp>S.EVRG</stp>
        <stp>LastTrade</stp>
        <stp/>
        <stp>T</stp>
        <tr r="C174" s="1"/>
      </tp>
      <tp>
        <v>337.5</v>
        <stp/>
        <stp>ContractData</stp>
        <stp>S.ISRG</stp>
        <stp>LastTrade</stp>
        <stp/>
        <stp>T</stp>
        <tr r="C255" s="1"/>
      </tp>
      <tp>
        <v>259.92</v>
        <stp/>
        <stp>ContractData</stp>
        <stp>S.ZBRA</stp>
        <stp>LastTrade</stp>
        <stp/>
        <stp>T</stp>
        <tr r="C503" s="1"/>
      </tp>
      <tp>
        <v>202.01</v>
        <stp/>
        <stp>ContractData</stp>
        <stp>S.GNRC</stp>
        <stp>LastTrade</stp>
        <stp/>
        <stp>T</stp>
        <tr r="C213" s="1"/>
      </tp>
      <tp>
        <v>27.94</v>
        <stp/>
        <stp>ContractData</stp>
        <stp>S.CPRT</stp>
        <stp>LastTrade</stp>
        <stp/>
        <stp>T</stp>
        <tr r="C113" s="1"/>
      </tp>
      <tp>
        <v>186.5</v>
        <stp/>
        <stp>ContractData</stp>
        <stp>S.CHRW</stp>
        <stp>LastTrade</stp>
        <stp/>
        <stp>T</stp>
        <tr r="C91" s="1"/>
      </tp>
      <tp>
        <v>17.240000000000002</v>
        <stp/>
        <stp>ContractData</stp>
        <stp>S.VTRS</stp>
        <stp>LastTrade</stp>
        <stp/>
        <stp>T</stp>
        <tr r="C478" s="1"/>
      </tp>
      <tp>
        <v>180.52</v>
        <stp/>
        <stp>ContractData</stp>
        <stp>S.NTRS</stp>
        <stp>LastTrade</stp>
        <stp/>
        <stp>T</stp>
        <tr r="C341" s="1"/>
      </tp>
      <tp>
        <v>68.88</v>
        <stp/>
        <stp>ContractData</stp>
        <stp>S.CARR</stp>
        <stp>LastTrade</stp>
        <stp/>
        <stp>T</stp>
        <tr r="C77" s="1"/>
      </tp>
      <tp>
        <v>82.87</v>
        <stp/>
        <stp>ContractData</stp>
        <stp>S.MDT</stp>
        <stp>Open</stp>
        <stp/>
        <stp>T</stp>
        <tr r="F305" s="1"/>
      </tp>
      <tp>
        <v>92.16</v>
        <stp/>
        <stp>ContractData</stp>
        <stp>S.MET</stp>
        <stp>Open</stp>
        <stp/>
        <stp>T</stp>
        <tr r="F306" s="1"/>
      </tp>
      <tp>
        <v>45.13</v>
        <stp/>
        <stp>ContractData</stp>
        <stp>S.MGM</stp>
        <stp>Open</stp>
        <stp/>
        <stp>T</stp>
        <tr r="F308" s="1"/>
      </tp>
      <tp>
        <v>133.65</v>
        <stp/>
        <stp>ContractData</stp>
        <stp>S.MAA</stp>
        <stp>Open</stp>
        <stp/>
        <stp>T</stp>
        <tr r="F297" s="1"/>
      </tp>
      <tp>
        <v>365.58</v>
        <stp/>
        <stp>ContractData</stp>
        <stp>S.MAR</stp>
        <stp>Open</stp>
        <stp/>
        <stp>T</stp>
        <tr r="F298" s="1"/>
      </tp>
      <tp>
        <v>77.55</v>
        <stp/>
        <stp>ContractData</stp>
        <stp>S.MAS</stp>
        <stp>Open</stp>
        <stp/>
        <stp>T</stp>
        <tr r="F299" s="1"/>
      </tp>
      <tp>
        <v>475.91</v>
        <stp/>
        <stp>ContractData</stp>
        <stp>S.MCO</stp>
        <stp>Open</stp>
        <stp/>
        <stp>T</stp>
        <tr r="F303" s="1"/>
      </tp>
      <tp>
        <v>829.93000000000006</v>
        <stp/>
        <stp>ContractData</stp>
        <stp>S.MCK</stp>
        <stp>Open</stp>
        <stp/>
        <stp>T</stp>
        <tr r="F302" s="1"/>
      </tp>
      <tp>
        <v>263.79000000000002</v>
        <stp/>
        <stp>ContractData</stp>
        <stp>S.MCD</stp>
        <stp>Open</stp>
        <stp/>
        <stp>T</stp>
        <tr r="F300" s="1"/>
      </tp>
      <tp>
        <v>549.68000000000006</v>
        <stp/>
        <stp>ContractData</stp>
        <stp>S.MLM</stp>
        <stp>Open</stp>
        <stp/>
        <stp>T</stp>
        <tr r="F310" s="1"/>
      </tp>
      <tp>
        <v>170.31</v>
        <stp/>
        <stp>ContractData</stp>
        <stp>S.MMM</stp>
        <stp>Open</stp>
        <stp/>
        <stp>T</stp>
        <tr r="F311" s="1"/>
      </tp>
      <tp>
        <v>22.25</v>
        <stp/>
        <stp>ContractData</stp>
        <stp>S.MOS</stp>
        <stp>Open</stp>
        <stp/>
        <stp>T</stp>
        <tr r="F314" s="1"/>
      </tp>
      <tp>
        <v>353.37</v>
        <stp/>
        <stp>ContractData</stp>
        <stp>S.JPM</stp>
        <stp>High</stp>
        <stp/>
        <stp>T</stp>
        <tr r="G265" s="1"/>
      </tp>
      <tp>
        <v>50.42</v>
        <stp/>
        <stp>ContractData</stp>
        <stp>S.MKC</stp>
        <stp>Open</stp>
        <stp/>
        <stp>T</stp>
        <tr r="F309" s="1"/>
      </tp>
      <tp>
        <v>1334.4</v>
        <stp/>
        <stp>ContractData</stp>
        <stp>S.MTD</stp>
        <stp>Open</stp>
        <stp/>
        <stp>T</stp>
        <tr r="F326" s="1"/>
      </tp>
      <tp>
        <v>246.74</v>
        <stp/>
        <stp>ContractData</stp>
        <stp>S.MTB</stp>
        <stp>Open</stp>
        <stp/>
        <stp>T</stp>
        <tr r="F325" s="1"/>
      </tp>
      <tp>
        <v>263.70999999999998</v>
        <stp/>
        <stp>ContractData</stp>
        <stp>S.JNJ</stp>
        <stp>High</stp>
        <stp/>
        <stp>T</stp>
        <tr r="G264" s="1"/>
      </tp>
      <tp>
        <v>311.7</v>
        <stp/>
        <stp>ContractData</stp>
        <stp>S.MPC</stp>
        <stp>Open</stp>
        <stp/>
        <stp>T</stp>
        <tr r="F315" s="1"/>
      </tp>
      <tp>
        <v>131.44</v>
        <stp/>
        <stp>ContractData</stp>
        <stp>S.MRK</stp>
        <stp>Open</stp>
        <stp/>
        <stp>T</stp>
        <tr r="F317" s="1"/>
      </tp>
      <tp>
        <v>406.71000000000004</v>
        <stp/>
        <stp>ContractData</stp>
        <stp>S.MSI</stp>
        <stp>Open</stp>
        <stp/>
        <stp>T</stp>
        <tr r="F324" s="1"/>
      </tp>
      <tp>
        <v>144.24</v>
        <stp/>
        <stp>ContractData</stp>
        <stp>S.JCI</stp>
        <stp>High</stp>
        <stp/>
        <stp>T</stp>
        <tr r="G262" s="1"/>
      </tp>
      <tp>
        <v>322</v>
        <stp/>
        <stp>ContractData</stp>
        <stp>S.JBL</stp>
        <stp>High</stp>
        <stp/>
        <stp>T</stp>
        <tr r="G261" s="1"/>
      </tp>
      <tp>
        <v>181132891.05211201</v>
        <stp/>
        <stp>ContractData</stp>
        <stp>S.INTC</stp>
        <stp>T_CVol</stp>
        <stp/>
        <stp>T</stp>
        <tr r="M248" s="1"/>
      </tp>
      <tp>
        <v>1481179.9763780001</v>
        <stp/>
        <stp>ContractData</stp>
        <stp>S.HSIC</stp>
        <stp>T_CVol</stp>
        <stp/>
        <stp>T</stp>
        <tr r="M235" s="1"/>
      </tp>
      <tp>
        <v>11304901.583551001</v>
        <stp/>
        <stp>ContractData</stp>
        <stp>S.KLAC</stp>
        <stp>T_CVol</stp>
        <stp/>
        <stp>T</stp>
        <tr r="M272" s="1"/>
      </tp>
      <tp>
        <v>1072391.6619239999</v>
        <stp/>
        <stp>ContractData</stp>
        <stp>S.GNRC</stp>
        <stp>T_CVol</stp>
        <stp/>
        <stp>T</stp>
        <tr r="M213" s="1"/>
      </tp>
      <tp>
        <v>9134012.5424809996</v>
        <stp/>
        <stp>ContractData</stp>
        <stp>S.GEHC</stp>
        <stp>T_CVol</stp>
        <stp/>
        <stp>T</stp>
        <tr r="M205" s="1"/>
      </tp>
      <tp>
        <v>3839961.3556670002</v>
        <stp/>
        <stp>ContractData</stp>
        <stp>S.NI</stp>
        <stp>T_CVol</stp>
        <stp/>
        <stp>T</stp>
        <tr r="M334" s="1"/>
      </tp>
      <tp>
        <v>1084218.3531810001</v>
        <stp/>
        <stp>ContractData</stp>
        <stp>S.CI</stp>
        <stp>T_CVol</stp>
        <stp/>
        <stp>T</stp>
        <tr r="M93" s="1"/>
      </tp>
      <tp>
        <v>1.5547703180212014</v>
        <stp/>
        <stp>ContractData</stp>
        <stp>S.F</stp>
        <stp>PerCentNetLastTrade</stp>
        <stp/>
        <stp>T</stp>
        <tr r="E181" s="1"/>
      </tp>
      <tp>
        <v>-0.50377833753148615</v>
        <stp/>
        <stp>ContractData</stp>
        <stp>S.D</stp>
        <stp>PerCentNetLastTrade</stp>
        <stp/>
        <stp>T</stp>
        <tr r="E128" s="1"/>
      </tp>
      <tp>
        <v>0.23506217773733698</v>
        <stp/>
        <stp>ContractData</stp>
        <stp>S.C</stp>
        <stp>PerCentNetLastTrade</stp>
        <stp/>
        <stp>T</stp>
        <tr r="E75" s="1"/>
      </tp>
      <tp>
        <v>-0.83726921425504508</v>
        <stp/>
        <stp>ContractData</stp>
        <stp>S.A</stp>
        <stp>PerCentNetLastTrade</stp>
        <stp/>
        <stp>T</stp>
        <tr r="E2" s="1"/>
      </tp>
      <tp>
        <v>1.3597033374536465</v>
        <stp/>
        <stp>ContractData</stp>
        <stp>S.O</stp>
        <stp>PerCentNetLastTrade</stp>
        <stp/>
        <stp>T</stp>
        <tr r="E348" s="1"/>
      </tp>
      <tp>
        <v>1.9631583499091931</v>
        <stp/>
        <stp>ContractData</stp>
        <stp>S.L</stp>
        <stp>PerCentNetLastTrade</stp>
        <stp/>
        <stp>T</stp>
        <tr r="E278" s="1"/>
      </tp>
      <tp>
        <v>1.9393939393939394</v>
        <stp/>
        <stp>ContractData</stp>
        <stp>S.J</stp>
        <stp>PerCentNetLastTrade</stp>
        <stp/>
        <stp>T</stp>
        <tr r="E259" s="1"/>
      </tp>
      <tp>
        <v>1.1774744027303754</v>
        <stp/>
        <stp>ContractData</stp>
        <stp>S.V</stp>
        <stp>PerCentNetLastTrade</stp>
        <stp/>
        <stp>T</stp>
        <tr r="E466" s="1"/>
      </tp>
      <tp>
        <v>5.0958188153310102</v>
        <stp/>
        <stp>ContractData</stp>
        <stp>S.T</stp>
        <stp>PerCentNetLastTrade</stp>
        <stp/>
        <stp>T</stp>
        <tr r="E428" s="1"/>
      </tp>
      <tp>
        <v>-2.5962786672436176</v>
        <stp/>
        <stp>ContractData</stp>
        <stp>S.Q</stp>
        <stp>PerCentNetLastTrade</stp>
        <stp/>
        <stp>T</stp>
        <tr r="E386" s="1"/>
      </tp>
      <tp>
        <v>1059360.9351300001</v>
        <stp/>
        <stp>ContractData</stp>
        <stp>S.SBAC</stp>
        <stp>T_CVol</stp>
        <stp/>
        <stp>T</stp>
        <tr r="M402" s="1"/>
      </tp>
      <tp>
        <v>1.1600000000000108</v>
        <stp/>
        <stp>ContractData</stp>
        <stp>S.OTIS</stp>
        <stp>NetLastTrade</stp>
        <stp/>
        <stp>T</stp>
        <tr r="D355" s="1"/>
      </tp>
      <tp>
        <v>69.290000000000006</v>
        <stp/>
        <stp>ContractData</stp>
        <stp>S.NFLX</stp>
        <stp>Open</stp>
        <stp/>
        <stp>T</stp>
        <tr r="F333" s="1"/>
      </tp>
      <tp>
        <v>175.55</v>
        <stp/>
        <stp>ContractData</stp>
        <stp>S.DASH</stp>
        <stp>High</stp>
        <stp/>
        <stp>T</stp>
        <tr r="G130" s="1"/>
      </tp>
      <tp>
        <v>882.77</v>
        <stp/>
        <stp>ContractData</stp>
        <stp>S.CASY</stp>
        <stp>High</stp>
        <stp/>
        <stp>T</stp>
        <tr r="G78" s="1"/>
      </tp>
      <tp>
        <v>47.09</v>
        <stp/>
        <stp>ContractData</stp>
        <stp>S.FAST</stp>
        <stp>High</stp>
        <stp/>
        <stp>T</stp>
        <tr r="G183" s="1"/>
      </tp>
      <tp>
        <v>6.5400000000000205</v>
        <stp/>
        <stp>ContractData</stp>
        <stp>S.STLD</stp>
        <stp>NetLastTrade</stp>
        <stp/>
        <stp>T</stp>
        <tr r="D418" s="1"/>
      </tp>
      <tp>
        <v>69.510000000000005</v>
        <stp/>
        <stp>ContractData</stp>
        <stp>S.CARR</stp>
        <stp>High</stp>
        <stp/>
        <stp>T</stp>
        <tr r="G77" s="1"/>
      </tp>
      <tp>
        <v>334.37</v>
        <stp/>
        <stp>ContractData</stp>
        <stp>S.AAPL</stp>
        <stp>High</stp>
        <stp/>
        <stp>T</stp>
        <tr r="G3" s="1"/>
      </tp>
      <tp>
        <v>393.77</v>
        <stp/>
        <stp>ContractData</stp>
        <stp>S.FFIV</stp>
        <stp>Open</stp>
        <stp/>
        <stp>T</stp>
        <tr r="F189" s="1"/>
      </tp>
      <tp>
        <v>0.83000000000001251</v>
        <stp/>
        <stp>ContractData</stp>
        <stp>S.FTNT</stp>
        <stp>NetLastTrade</stp>
        <stp/>
        <stp>T</stp>
        <tr r="D200" s="1"/>
      </tp>
      <tp>
        <v>2.6599999999999966</v>
        <stp/>
        <stp>ContractData</stp>
        <stp>S.CTAS</stp>
        <stp>NetLastTrade</stp>
        <stp/>
        <stp>T</stp>
        <tr r="D122" s="1"/>
      </tp>
      <tp>
        <v>3.0999999999999943</v>
        <stp/>
        <stp>ContractData</stp>
        <stp>S.NTAP</stp>
        <stp>NetLastTrade</stp>
        <stp/>
        <stp>T</stp>
        <tr r="D340" s="1"/>
      </tp>
      <tp>
        <v>3.0144167758846683</v>
        <stp/>
        <stp>StudyData</stp>
        <stp>S.L</stp>
        <stp>PCB</stp>
        <stp>BaseType=Index,Index=1</stp>
        <stp>Close</stp>
        <stp>W</stp>
        <stp>0</stp>
        <stp>all</stp>
        <stp/>
        <stp/>
        <stp/>
        <stp>T</stp>
        <tr r="I278" s="1"/>
      </tp>
      <tp>
        <v>4.1427435738892298</v>
        <stp/>
        <stp>StudyData</stp>
        <stp>S.L</stp>
        <stp>PCB</stp>
        <stp>BaseType=Index,Index=1</stp>
        <stp>Close</stp>
        <stp>Q</stp>
        <stp>0</stp>
        <stp>all</stp>
        <stp/>
        <stp/>
        <stp/>
        <stp>T</stp>
        <tr r="K278" s="1"/>
      </tp>
      <tp>
        <v>11.955179944924511</v>
        <stp/>
        <stp>StudyData</stp>
        <stp>S.L</stp>
        <stp>PCB</stp>
        <stp>BaseType=Index,Index=1</stp>
        <stp>Close</stp>
        <stp>A</stp>
        <stp>0</stp>
        <stp>all</stp>
        <stp/>
        <stp/>
        <stp/>
        <stp>T</stp>
        <tr r="L278" s="1"/>
      </tp>
      <tp>
        <v>4.1427435738892298</v>
        <stp/>
        <stp>StudyData</stp>
        <stp>S.L</stp>
        <stp>PCB</stp>
        <stp>BaseType=Index,Index=1</stp>
        <stp>Close</stp>
        <stp>M</stp>
        <stp>0</stp>
        <stp>all</stp>
        <stp/>
        <stp/>
        <stp/>
        <stp>T</stp>
        <tr r="J278" s="1"/>
      </tp>
      <tp>
        <v>114.35000000000001</v>
        <stp/>
        <stp>ContractData</stp>
        <stp>S.PAYX</stp>
        <stp>High</stp>
        <stp/>
        <stp>T</stp>
        <tr r="G358" s="1"/>
      </tp>
      <tp>
        <v>210.55</v>
        <stp/>
        <stp>ContractData</stp>
        <stp>S.FANG</stp>
        <stp>High</stp>
        <stp/>
        <stp>T</stp>
        <tr r="G182" s="1"/>
      </tp>
      <tp>
        <v>330</v>
        <stp/>
        <stp>ContractData</stp>
        <stp>S.PANW</stp>
        <stp>High</stp>
        <stp/>
        <stp>T</stp>
        <tr r="G357" s="1"/>
      </tp>
      <tp>
        <v>2.4400000000000048</v>
        <stp/>
        <stp>ContractData</stp>
        <stp>S.CTSH</stp>
        <stp>NetLastTrade</stp>
        <stp/>
        <stp>T</stp>
        <tr r="D123" s="1"/>
      </tp>
      <tp>
        <v>63.870000000000005</v>
        <stp/>
        <stp>ContractData</stp>
        <stp>S.BALL</stp>
        <stp>High</stp>
        <stp/>
        <stp>T</stp>
        <tr r="G55" s="1"/>
      </tp>
      <tp>
        <v>2.5699999999999932</v>
        <stp/>
        <stp>ContractData</stp>
        <stp>S.NTRS</stp>
        <stp>NetLastTrade</stp>
        <stp/>
        <stp>T</stp>
        <tr r="D341" s="1"/>
      </tp>
      <tp>
        <v>-3.9999999999999147E-2</v>
        <stp/>
        <stp>ContractData</stp>
        <stp>S.VTRS</stp>
        <stp>NetLastTrade</stp>
        <stp/>
        <stp>T</stp>
        <tr r="D478" s="1"/>
      </tp>
      <tp>
        <v>1.4000000000000057</v>
        <stp/>
        <stp>ContractData</stp>
        <stp>S.TTWO</stp>
        <stp>NetLastTrade</stp>
        <stp/>
        <stp>T</stp>
        <tr r="D452" s="1"/>
      </tp>
      <tp>
        <v>0.46999999999999886</v>
        <stp/>
        <stp>ContractData</stp>
        <stp>S.CTVA</stp>
        <stp>NetLastTrade</stp>
        <stp/>
        <stp>T</stp>
        <tr r="D124" s="1"/>
      </tp>
      <tp>
        <v>280</v>
        <stp/>
        <stp>ContractData</stp>
        <stp>S.VRSN</stp>
        <stp>LastTrade</stp>
        <stp/>
        <stp>T</stp>
        <tr r="C473" s="1"/>
      </tp>
      <tp>
        <v>295.77</v>
        <stp/>
        <stp>ContractData</stp>
        <stp>S.NDSN</stp>
        <stp>LastTrade</stp>
        <stp/>
        <stp>T</stp>
        <tr r="C330" s="1"/>
      </tp>
      <tp>
        <v>45.45</v>
        <stp/>
        <stp>ContractData</stp>
        <stp>S.CTSH</stp>
        <stp>LastTrade</stp>
        <stp/>
        <stp>T</stp>
        <tr r="C123" s="1"/>
      </tp>
      <tp>
        <v>172.91</v>
        <stp/>
        <stp>ContractData</stp>
        <stp>S.DASH</stp>
        <stp>LastTrade</stp>
        <stp/>
        <stp>T</stp>
        <tr r="C130" s="1"/>
      </tp>
      <tp>
        <v>180.74</v>
        <stp/>
        <stp>ContractData</stp>
        <stp>S.MRSH</stp>
        <stp>LastTrade</stp>
        <stp/>
        <stp>T</stp>
        <tr r="C319" s="1"/>
      </tp>
      <tp>
        <v>201.34</v>
        <stp/>
        <stp>ContractData</stp>
        <stp>S.VRSK</stp>
        <stp>LastTrade</stp>
        <stp/>
        <stp>T</stp>
        <tr r="C472" s="1"/>
      </tp>
      <tp>
        <v>209.75</v>
        <stp/>
        <stp>ContractData</stp>
        <stp>S.ADSK</stp>
        <stp>LastTrade</stp>
        <stp/>
        <stp>T</stp>
        <tr r="C13" s="1"/>
      </tp>
      <tp>
        <v>26.76</v>
        <stp/>
        <stp>ContractData</stp>
        <stp>S.NWSA</stp>
        <stp>LastTrade</stp>
        <stp/>
        <stp>T</stp>
        <tr r="C346" s="1"/>
      </tp>
      <tp>
        <v>861.63</v>
        <stp/>
        <stp>ContractData</stp>
        <stp>S.CASY</stp>
        <stp>LastTrade</stp>
        <stp/>
        <stp>T</stp>
        <tr r="C78" s="1"/>
      </tp>
      <tp>
        <v>238.89000000000001</v>
        <stp/>
        <stp>ContractData</stp>
        <stp>S.ROST</stp>
        <stp>LastTrade</stp>
        <stp/>
        <stp>T</stp>
        <tr r="C398" s="1"/>
      </tp>
      <tp>
        <v>935.03</v>
        <stp/>
        <stp>ContractData</stp>
        <stp>S.COST</stp>
        <stp>LastTrade</stp>
        <stp/>
        <stp>T</stp>
        <tr r="C111" s="1"/>
      </tp>
      <tp>
        <v>47.02</v>
        <stp/>
        <stp>ContractData</stp>
        <stp>S.FAST</stp>
        <stp>LastTrade</stp>
        <stp/>
        <stp>T</stp>
        <tr r="C183" s="1"/>
      </tp>
      <tp>
        <v>93.49</v>
        <stp/>
        <stp>ContractData</stp>
        <stp>S.MNST</stp>
        <stp>LastTrade</stp>
        <stp/>
        <stp>T</stp>
        <tr r="C312" s="1"/>
      </tp>
      <tp>
        <v>51.02</v>
        <stp/>
        <stp>ContractData</stp>
        <stp>S.FISV</stp>
        <stp>LastTrade</stp>
        <stp/>
        <stp>T</stp>
        <tr r="C192" s="1"/>
      </tp>
      <tp>
        <v>82.47</v>
        <stp/>
        <stp>ContractData</stp>
        <stp>S.LEN</stp>
        <stp>Open</stp>
        <stp/>
        <stp>T</stp>
        <tr r="F280" s="1"/>
      </tp>
      <tp>
        <v>1194.3500000000001</v>
        <stp/>
        <stp>ContractData</stp>
        <stp>S.LLY</stp>
        <stp>Open</stp>
        <stp/>
        <stp>T</stp>
        <tr r="F286" s="1"/>
      </tp>
      <tp>
        <v>568.59</v>
        <stp/>
        <stp>ContractData</stp>
        <stp>S.LMT</stp>
        <stp>Open</stp>
        <stp/>
        <stp>T</stp>
        <tr r="F287" s="1"/>
      </tp>
      <tp>
        <v>74.77</v>
        <stp/>
        <stp>ContractData</stp>
        <stp>S.LNT</stp>
        <stp>Open</stp>
        <stp/>
        <stp>T</stp>
        <tr r="F288" s="1"/>
      </tp>
      <tp>
        <v>202.6</v>
        <stp/>
        <stp>ContractData</stp>
        <stp>S.LOW</stp>
        <stp>Open</stp>
        <stp/>
        <stp>T</stp>
        <tr r="F289" s="1"/>
      </tp>
      <tp>
        <v>300.83</v>
        <stp/>
        <stp>ContractData</stp>
        <stp>S.LHX</stp>
        <stp>Open</stp>
        <stp/>
        <stp>T</stp>
        <tr r="F282" s="1"/>
      </tp>
      <tp>
        <v>505.45</v>
        <stp/>
        <stp>ContractData</stp>
        <stp>S.LIN</stp>
        <stp>Open</stp>
        <stp/>
        <stp>T</stp>
        <tr r="F284" s="1"/>
      </tp>
      <tp>
        <v>535.49</v>
        <stp/>
        <stp>ContractData</stp>
        <stp>S.LII</stp>
        <stp>Open</stp>
        <stp/>
        <stp>T</stp>
        <tr r="F283" s="1"/>
      </tp>
      <tp>
        <v>33.26</v>
        <stp/>
        <stp>ContractData</stp>
        <stp>S.KMI</stp>
        <stp>High</stp>
        <stp/>
        <stp>T</stp>
        <tr r="G274" s="1"/>
      </tp>
      <tp>
        <v>109.78</v>
        <stp/>
        <stp>ContractData</stp>
        <stp>S.KMB</stp>
        <stp>High</stp>
        <stp/>
        <stp>T</stp>
        <tr r="G273" s="1"/>
      </tp>
      <tp>
        <v>44.7</v>
        <stp/>
        <stp>ContractData</stp>
        <stp>S.LUV</stp>
        <stp>Open</stp>
        <stp/>
        <stp>T</stp>
        <tr r="F292" s="1"/>
      </tp>
      <tp>
        <v>46.6</v>
        <stp/>
        <stp>ContractData</stp>
        <stp>S.LVS</stp>
        <stp>Open</stp>
        <stp/>
        <stp>T</stp>
        <tr r="F293" s="1"/>
      </tp>
      <tp>
        <v>26.14</v>
        <stp/>
        <stp>ContractData</stp>
        <stp>S.KIM</stp>
        <stp>High</stp>
        <stp/>
        <stp>T</stp>
        <tr r="G270" s="1"/>
      </tp>
      <tp>
        <v>25.69</v>
        <stp/>
        <stp>ContractData</stp>
        <stp>S.KHC</stp>
        <stp>High</stp>
        <stp/>
        <stp>T</stp>
        <tr r="G269" s="1"/>
      </tp>
      <tp>
        <v>99.490000000000009</v>
        <stp/>
        <stp>ContractData</stp>
        <stp>S.KKR</stp>
        <stp>High</stp>
        <stp/>
        <stp>T</stp>
        <tr r="G271" s="1"/>
      </tp>
      <tp>
        <v>22.89</v>
        <stp/>
        <stp>ContractData</stp>
        <stp>S.KEY</stp>
        <stp>High</stp>
        <stp/>
        <stp>T</stp>
        <tr r="G267" s="1"/>
      </tp>
      <tp>
        <v>29.95</v>
        <stp/>
        <stp>ContractData</stp>
        <stp>S.KDP</stp>
        <stp>High</stp>
        <stp/>
        <stp>T</stp>
        <tr r="G266" s="1"/>
      </tp>
      <tp>
        <v>61.65</v>
        <stp/>
        <stp>ContractData</stp>
        <stp>S.LYB</stp>
        <stp>Open</stp>
        <stp/>
        <stp>T</stp>
        <tr r="F294" s="1"/>
      </tp>
      <tp>
        <v>177.3</v>
        <stp/>
        <stp>ContractData</stp>
        <stp>S.LYV</stp>
        <stp>Open</stp>
        <stp/>
        <stp>T</stp>
        <tr r="F295" s="1"/>
      </tp>
      <tp>
        <v>470412.09428100003</v>
        <stp/>
        <stp>ContractData</stp>
        <stp>S.HUBB</stp>
        <stp>T_CVol</stp>
        <stp/>
        <stp>T</stp>
        <tr r="M238" s="1"/>
      </tp>
      <tp>
        <v>5193439.0334419999</v>
        <stp/>
        <stp>ContractData</stp>
        <stp>S.FITB</stp>
        <stp>T_CVol</stp>
        <stp/>
        <stp>T</stp>
        <tr r="M193" s="1"/>
      </tp>
      <tp>
        <v>2414881.1264129998</v>
        <stp/>
        <stp>ContractData</stp>
        <stp>S.ABNB</stp>
        <stp>T_CVol</stp>
        <stp/>
        <stp>T</stp>
        <tr r="M5" s="1"/>
      </tp>
      <tp>
        <v>916285.089485</v>
        <stp/>
        <stp>ContractData</stp>
        <stp>S.LH</stp>
        <stp>T_CVol</stp>
        <stp/>
        <stp>T</stp>
        <tr r="M281" s="1"/>
      </tp>
      <tp>
        <v>696838.29478800006</v>
        <stp/>
        <stp>ContractData</stp>
        <stp>S.PH</stp>
        <stp>T_CVol</stp>
        <stp/>
        <stp>T</stp>
        <tr r="M367" s="1"/>
      </tp>
      <tp>
        <v>3932974.2580360002</v>
        <stp/>
        <stp>ContractData</stp>
        <stp>S.BRKB</stp>
        <stp>T_CVol</stp>
        <stp/>
        <stp>T</stp>
        <tr r="M70" s="1"/>
      </tp>
      <tp>
        <v>596372.18033899995</v>
        <stp/>
        <stp>ContractData</stp>
        <stp>S.BIIB</stp>
        <stp>T_CVol</stp>
        <stp/>
        <stp>T</stp>
        <tr r="M62" s="1"/>
      </tp>
      <tp>
        <v>3080275.3973759999</v>
        <stp/>
        <stp>ContractData</stp>
        <stp>S.TRMB</stp>
        <stp>T_CVol</stp>
        <stp/>
        <stp>T</stp>
        <tr r="M444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DACFF-25A4-48F1-8D48-5093128140C9}">
  <dimension ref="B1:X50"/>
  <sheetViews>
    <sheetView showGridLines="0" showRowColHeaders="0" tabSelected="1" workbookViewId="0">
      <selection activeCell="X6" sqref="X6"/>
    </sheetView>
  </sheetViews>
  <sheetFormatPr defaultRowHeight="16.5" x14ac:dyDescent="0.3"/>
  <cols>
    <col min="1" max="1" width="4.875" style="8" customWidth="1"/>
    <col min="2" max="2" width="9" style="8"/>
    <col min="3" max="5" width="11.625" style="8" customWidth="1"/>
    <col min="6" max="7" width="9" style="8"/>
    <col min="8" max="10" width="11.625" style="8" customWidth="1"/>
    <col min="11" max="12" width="9" style="8"/>
    <col min="13" max="15" width="11.625" style="8" customWidth="1"/>
    <col min="16" max="17" width="9" style="8"/>
    <col min="18" max="20" width="11.625" style="8" customWidth="1"/>
    <col min="21" max="21" width="9" style="8"/>
    <col min="22" max="22" width="0" style="8" hidden="1" customWidth="1"/>
    <col min="23" max="16384" width="9" style="8"/>
  </cols>
  <sheetData>
    <row r="1" spans="2:24" ht="18" customHeight="1" x14ac:dyDescent="0.3">
      <c r="C1" s="22"/>
      <c r="D1" s="22"/>
      <c r="E1" s="22"/>
      <c r="W1" s="29">
        <f>MOD(RTD("cqg.rtd", ,"SystemInfo", "Linetime"),1)</f>
        <v>0.74239583333110204</v>
      </c>
      <c r="X1" s="29"/>
    </row>
    <row r="2" spans="2:24" ht="18" customHeight="1" x14ac:dyDescent="0.3">
      <c r="B2" s="32" t="s">
        <v>529</v>
      </c>
      <c r="C2" s="32"/>
      <c r="D2" s="32"/>
      <c r="E2" s="32"/>
      <c r="F2" s="32"/>
      <c r="G2" s="32" t="s">
        <v>530</v>
      </c>
      <c r="H2" s="32"/>
      <c r="I2" s="32"/>
      <c r="J2" s="32"/>
      <c r="K2" s="32"/>
      <c r="L2" s="32" t="s">
        <v>531</v>
      </c>
      <c r="M2" s="32"/>
      <c r="N2" s="32"/>
      <c r="O2" s="32"/>
      <c r="P2" s="32"/>
      <c r="Q2" s="32" t="s">
        <v>532</v>
      </c>
      <c r="R2" s="32"/>
      <c r="S2" s="32"/>
      <c r="T2" s="32"/>
      <c r="U2" s="32"/>
      <c r="W2" s="29"/>
      <c r="X2" s="29"/>
    </row>
    <row r="3" spans="2:24" ht="18" customHeight="1" x14ac:dyDescent="0.3">
      <c r="B3" s="13" t="s">
        <v>0</v>
      </c>
      <c r="C3" s="31" t="s">
        <v>507</v>
      </c>
      <c r="D3" s="31"/>
      <c r="E3" s="31"/>
      <c r="F3" s="13" t="s">
        <v>511</v>
      </c>
      <c r="G3" s="13" t="s">
        <v>0</v>
      </c>
      <c r="H3" s="31" t="s">
        <v>507</v>
      </c>
      <c r="I3" s="31"/>
      <c r="J3" s="31"/>
      <c r="K3" s="13" t="s">
        <v>512</v>
      </c>
      <c r="L3" s="13" t="s">
        <v>0</v>
      </c>
      <c r="M3" s="31" t="s">
        <v>507</v>
      </c>
      <c r="N3" s="31"/>
      <c r="O3" s="31"/>
      <c r="P3" s="13" t="s">
        <v>515</v>
      </c>
      <c r="Q3" s="13" t="s">
        <v>0</v>
      </c>
      <c r="R3" s="31" t="s">
        <v>507</v>
      </c>
      <c r="S3" s="31"/>
      <c r="T3" s="31"/>
      <c r="U3" s="13" t="s">
        <v>514</v>
      </c>
      <c r="W3" s="6"/>
    </row>
    <row r="4" spans="2:24" ht="18" customHeight="1" x14ac:dyDescent="0.3">
      <c r="B4" s="14" t="str" cm="1">
        <f t="array" ref="B4:B13">_xlfn.CHOOSECOLS(_xlfn.TAKE(_xlfn.SORTBY(Data!A2:I504,Data!I2:I504,-1),10),1)</f>
        <v>S.SMCI</v>
      </c>
      <c r="C4" s="30" t="str">
        <f>PROPER(RTD("cqg.rtd", ,"ContractData",B4, "LongDescription",, "T"))</f>
        <v>Super Micro Computer</v>
      </c>
      <c r="D4" s="30"/>
      <c r="E4" s="30"/>
      <c r="F4" s="20" cm="1">
        <f t="array" ref="F4:F13">_xlfn.CHOOSECOLS(_xlfn.TAKE(_xlfn.SORTBY(Data!A2:I504,Data!I2:I504,-1),10),9)</f>
        <v>0.24483043837882554</v>
      </c>
      <c r="G4" s="21" t="str" cm="1">
        <f t="array" ref="G4:G13">_xlfn.CHOOSECOLS(_xlfn.TAKE(_xlfn.SORTBY(Data!A2:J504,Data!J2:J504,-1),10),1)</f>
        <v>S.PYPL</v>
      </c>
      <c r="H4" s="30" t="str">
        <f>PROPER(RTD("cqg.rtd", ,"ContractData",G4, "LongDescription",, "T"))</f>
        <v>Paypal Holdings</v>
      </c>
      <c r="I4" s="30"/>
      <c r="J4" s="30"/>
      <c r="K4" s="20" cm="1">
        <f t="array" ref="K4:K13">_xlfn.CHOOSECOLS(_xlfn.TAKE(_xlfn.SORTBY(Data!A2:J504,Data!J2:J504,-1),10),10)</f>
        <v>0.30037054191755436</v>
      </c>
      <c r="L4" s="23" t="str" cm="1">
        <f t="array" ref="L4:L13">_xlfn.CHOOSECOLS(_xlfn.TAKE(_xlfn.SORTBY(Data!A2:K504,Data!K2:K504,-1),10),1)</f>
        <v>S.PYPL</v>
      </c>
      <c r="M4" s="30" t="str">
        <f>PROPER(RTD("cqg.rtd", ,"ContractData",L4, "LongDescription",, "T"))</f>
        <v>Paypal Holdings</v>
      </c>
      <c r="N4" s="30"/>
      <c r="O4" s="30"/>
      <c r="P4" s="20" cm="1">
        <f t="array" ref="P4:P13">_xlfn.CHOOSECOLS(_xlfn.TAKE(_xlfn.SORTBY(Data!A2:K504,Data!K2:K504,-1),10),11)</f>
        <v>0.30037054191755436</v>
      </c>
      <c r="Q4" s="23" t="str" cm="1">
        <f t="array" ref="Q4:Q13">_xlfn.CHOOSECOLS(_xlfn.TAKE(_xlfn.SORTBY(Data!A2:L504,Data!L2:L504,-1),10),1)</f>
        <v>S.SNDK</v>
      </c>
      <c r="R4" s="30" t="str">
        <f>PROPER(RTD("cqg.rtd", ,"ContractData",Q4, "LongDescription",, "T"))</f>
        <v>Sandisk Cp Cmn</v>
      </c>
      <c r="S4" s="30"/>
      <c r="T4" s="30"/>
      <c r="U4" s="15" cm="1">
        <f t="array" ref="U4:U13">_xlfn.CHOOSECOLS(_xlfn.TAKE(_xlfn.SORTBY(Data!A2:L504,Data!L2:L504,-1),10),12)</f>
        <v>5.0517314011289907</v>
      </c>
    </row>
    <row r="5" spans="2:24" ht="18" customHeight="1" x14ac:dyDescent="0.3">
      <c r="B5" s="14" t="str">
        <v>S.WAB</v>
      </c>
      <c r="C5" s="30" t="str">
        <f>PROPER(RTD("cqg.rtd", ,"ContractData",B5, "LongDescription",, "T"))</f>
        <v>Westinghouse Air Brake Co</v>
      </c>
      <c r="D5" s="30"/>
      <c r="E5" s="30"/>
      <c r="F5" s="20">
        <v>0.15422771672771679</v>
      </c>
      <c r="G5" s="21" t="str">
        <v>S.PSX</v>
      </c>
      <c r="H5" s="30" t="str">
        <f>PROPER(RTD("cqg.rtd", ,"ContractData",G5, "LongDescription",, "T"))</f>
        <v>Phillips 66 Common Stock</v>
      </c>
      <c r="I5" s="30"/>
      <c r="J5" s="30"/>
      <c r="K5" s="20">
        <v>0.22312925170068024</v>
      </c>
      <c r="L5" s="23" t="str">
        <v>S.PSX</v>
      </c>
      <c r="M5" s="30" t="str">
        <f>PROPER(RTD("cqg.rtd", ,"ContractData",L5, "LongDescription",, "T"))</f>
        <v>Phillips 66 Common Stock</v>
      </c>
      <c r="N5" s="30"/>
      <c r="O5" s="30"/>
      <c r="P5" s="20">
        <v>0.22312925170068024</v>
      </c>
      <c r="Q5" s="23" t="str">
        <v>S.DELL</v>
      </c>
      <c r="R5" s="30" t="str">
        <f>PROPER(RTD("cqg.rtd", ,"ContractData",Q5, "LongDescription",, "T"))</f>
        <v>Dell Technologies Inc.</v>
      </c>
      <c r="S5" s="30"/>
      <c r="T5" s="30"/>
      <c r="U5" s="15">
        <v>2.4755322529393071</v>
      </c>
    </row>
    <row r="6" spans="2:24" ht="18" customHeight="1" x14ac:dyDescent="0.3">
      <c r="B6" s="14" t="str">
        <v>S.LMT</v>
      </c>
      <c r="C6" s="30" t="str">
        <f>PROPER(RTD("cqg.rtd", ,"ContractData",B6, "LongDescription",, "T"))</f>
        <v>Lockheed Martin Corp</v>
      </c>
      <c r="D6" s="30"/>
      <c r="E6" s="30"/>
      <c r="F6" s="20">
        <v>0.14511468836605926</v>
      </c>
      <c r="G6" s="21" t="str">
        <v>S.CTAS</v>
      </c>
      <c r="H6" s="30" t="str">
        <f>PROPER(RTD("cqg.rtd", ,"ContractData",G6, "LongDescription",, "T"))</f>
        <v>Cintas Corp</v>
      </c>
      <c r="I6" s="30"/>
      <c r="J6" s="30"/>
      <c r="K6" s="20">
        <v>0.21066556914393214</v>
      </c>
      <c r="L6" s="23" t="str">
        <v>S.CTAS</v>
      </c>
      <c r="M6" s="30" t="str">
        <f>PROPER(RTD("cqg.rtd", ,"ContractData",L6, "LongDescription",, "T"))</f>
        <v>Cintas Corp</v>
      </c>
      <c r="N6" s="30"/>
      <c r="O6" s="30"/>
      <c r="P6" s="20">
        <v>0.21066556914393214</v>
      </c>
      <c r="Q6" s="23" t="str">
        <v>S.MU</v>
      </c>
      <c r="R6" s="30" t="str">
        <f>PROPER(RTD("cqg.rtd", ,"ContractData",Q6, "LongDescription",, "T"))</f>
        <v>Micron Technology</v>
      </c>
      <c r="S6" s="30"/>
      <c r="T6" s="30"/>
      <c r="U6" s="15">
        <v>2.2267615009985628</v>
      </c>
    </row>
    <row r="7" spans="2:24" ht="18" customHeight="1" x14ac:dyDescent="0.3">
      <c r="B7" s="14" t="str">
        <v>S.DLR</v>
      </c>
      <c r="C7" s="30" t="str">
        <f>PROPER(RTD("cqg.rtd", ,"ContractData",B7, "LongDescription",, "T"))</f>
        <v>Digital Realty</v>
      </c>
      <c r="D7" s="30"/>
      <c r="E7" s="30"/>
      <c r="F7" s="20">
        <v>0.14492753623188417</v>
      </c>
      <c r="G7" s="21" t="str">
        <v>S.MPC</v>
      </c>
      <c r="H7" s="30" t="str">
        <f>PROPER(RTD("cqg.rtd", ,"ContractData",G7, "LongDescription",, "T"))</f>
        <v>Marathon Petroleum Corporation</v>
      </c>
      <c r="I7" s="30"/>
      <c r="J7" s="30"/>
      <c r="K7" s="20">
        <v>0.20952790706770441</v>
      </c>
      <c r="L7" s="23" t="str">
        <v>S.MPC</v>
      </c>
      <c r="M7" s="30" t="str">
        <f>PROPER(RTD("cqg.rtd", ,"ContractData",L7, "LongDescription",, "T"))</f>
        <v>Marathon Petroleum Corporation</v>
      </c>
      <c r="N7" s="30"/>
      <c r="O7" s="30"/>
      <c r="P7" s="20">
        <v>0.20952790706770441</v>
      </c>
      <c r="Q7" s="23" t="str">
        <v>S.STX</v>
      </c>
      <c r="R7" s="30" t="str">
        <f>PROPER(RTD("cqg.rtd", ,"ContractData",Q7, "LongDescription",, "T"))</f>
        <v>Seagate Tch Hldgs Or</v>
      </c>
      <c r="S7" s="30"/>
      <c r="T7" s="30"/>
      <c r="U7" s="15">
        <v>2.0926685791059954</v>
      </c>
    </row>
    <row r="8" spans="2:24" ht="18" customHeight="1" x14ac:dyDescent="0.3">
      <c r="B8" s="14" t="str">
        <v>S.IP</v>
      </c>
      <c r="C8" s="30" t="str">
        <f>PROPER(RTD("cqg.rtd", ,"ContractData",B8, "LongDescription",, "T"))</f>
        <v>International Paper Co</v>
      </c>
      <c r="D8" s="30"/>
      <c r="E8" s="30"/>
      <c r="F8" s="20">
        <v>0.12247071352502666</v>
      </c>
      <c r="G8" s="21" t="str">
        <v>S.ICE</v>
      </c>
      <c r="H8" s="30" t="str">
        <f>PROPER(RTD("cqg.rtd", ,"ContractData",G8, "LongDescription",, "T"))</f>
        <v>Intercontinental, Inc.</v>
      </c>
      <c r="I8" s="30"/>
      <c r="J8" s="30"/>
      <c r="K8" s="20">
        <v>0.18422548939972377</v>
      </c>
      <c r="L8" s="23" t="str">
        <v>S.ICE</v>
      </c>
      <c r="M8" s="30" t="str">
        <f>PROPER(RTD("cqg.rtd", ,"ContractData",L8, "LongDescription",, "T"))</f>
        <v>Intercontinental, Inc.</v>
      </c>
      <c r="N8" s="30"/>
      <c r="O8" s="30"/>
      <c r="P8" s="20">
        <v>0.18422548939972377</v>
      </c>
      <c r="Q8" s="23" t="str">
        <v>S.HONA</v>
      </c>
      <c r="R8" s="30" t="str">
        <f>PROPER(RTD("cqg.rtd", ,"ContractData",Q8, "LongDescription",, "T"))</f>
        <v>Honeywell Aerospace Inc</v>
      </c>
      <c r="S8" s="30"/>
      <c r="T8" s="30"/>
      <c r="U8" s="15">
        <v>2.0406999999999997</v>
      </c>
    </row>
    <row r="9" spans="2:24" ht="18" customHeight="1" x14ac:dyDescent="0.3">
      <c r="B9" s="14" t="str">
        <v>S.ALLE</v>
      </c>
      <c r="C9" s="30" t="str">
        <f>PROPER(RTD("cqg.rtd", ,"ContractData",B9, "LongDescription",, "T"))</f>
        <v>Allegion Plc</v>
      </c>
      <c r="D9" s="30"/>
      <c r="E9" s="30"/>
      <c r="F9" s="20">
        <v>0.11745846691926555</v>
      </c>
      <c r="G9" s="21" t="str">
        <v>S.ACN</v>
      </c>
      <c r="H9" s="30" t="str">
        <f>PROPER(RTD("cqg.rtd", ,"ContractData",G9, "LongDescription",, "T"))</f>
        <v>Accenture Plc Ireland</v>
      </c>
      <c r="I9" s="30"/>
      <c r="J9" s="30"/>
      <c r="K9" s="20">
        <v>0.18121182899389277</v>
      </c>
      <c r="L9" s="23" t="str">
        <v>S.ACN</v>
      </c>
      <c r="M9" s="30" t="str">
        <f>PROPER(RTD("cqg.rtd", ,"ContractData",L9, "LongDescription",, "T"))</f>
        <v>Accenture Plc Ireland</v>
      </c>
      <c r="N9" s="30"/>
      <c r="O9" s="30"/>
      <c r="P9" s="20">
        <v>0.18121182899389277</v>
      </c>
      <c r="Q9" s="23" t="str">
        <v>S.WDC</v>
      </c>
      <c r="R9" s="30" t="str">
        <f>PROPER(RTD("cqg.rtd", ,"ContractData",Q9, "LongDescription",, "T"))</f>
        <v>Western Digital Cp</v>
      </c>
      <c r="S9" s="30"/>
      <c r="T9" s="30"/>
      <c r="U9" s="15">
        <v>2.0173564753004003</v>
      </c>
    </row>
    <row r="10" spans="2:24" ht="18" customHeight="1" x14ac:dyDescent="0.3">
      <c r="B10" s="14" t="str">
        <v>S.SLB</v>
      </c>
      <c r="C10" s="30" t="str">
        <f>PROPER(RTD("cqg.rtd", ,"ContractData",B10, "LongDescription",, "T"))</f>
        <v>Slb</v>
      </c>
      <c r="D10" s="30"/>
      <c r="E10" s="30"/>
      <c r="F10" s="20">
        <v>0.11555650138327302</v>
      </c>
      <c r="G10" s="21" t="str">
        <v>S.OXY</v>
      </c>
      <c r="H10" s="30" t="str">
        <f>PROPER(RTD("cqg.rtd", ,"ContractData",G10, "LongDescription",, "T"))</f>
        <v>Occidental Petroleum</v>
      </c>
      <c r="I10" s="30"/>
      <c r="J10" s="30"/>
      <c r="K10" s="20">
        <v>0.17974058060531203</v>
      </c>
      <c r="L10" s="23" t="str">
        <v>S.OXY</v>
      </c>
      <c r="M10" s="30" t="str">
        <f>PROPER(RTD("cqg.rtd", ,"ContractData",L10, "LongDescription",, "T"))</f>
        <v>Occidental Petroleum</v>
      </c>
      <c r="N10" s="30"/>
      <c r="O10" s="30"/>
      <c r="P10" s="20">
        <v>0.17974058060531203</v>
      </c>
      <c r="Q10" s="23" t="str">
        <v>S.FDXF</v>
      </c>
      <c r="R10" s="30" t="str">
        <f>PROPER(RTD("cqg.rtd", ,"ContractData",Q10, "LongDescription",, "T"))</f>
        <v>Fedex Freight Holding Company, Inc.</v>
      </c>
      <c r="S10" s="30"/>
      <c r="T10" s="30"/>
      <c r="U10" s="15">
        <v>1.58</v>
      </c>
    </row>
    <row r="11" spans="2:24" ht="18" customHeight="1" x14ac:dyDescent="0.3">
      <c r="B11" s="14" t="str">
        <v>S.T</v>
      </c>
      <c r="C11" s="30" t="str">
        <f>PROPER(RTD("cqg.rtd", ,"ContractData",B11, "LongDescription",, "T"))</f>
        <v>At&amp;T Inc</v>
      </c>
      <c r="D11" s="30"/>
      <c r="E11" s="30"/>
      <c r="F11" s="20">
        <v>0.10637322329206787</v>
      </c>
      <c r="G11" s="21" t="str">
        <v>S.CVX</v>
      </c>
      <c r="H11" s="30" t="str">
        <f>PROPER(RTD("cqg.rtd", ,"ContractData",G11, "LongDescription",, "T"))</f>
        <v>Chevron Corp</v>
      </c>
      <c r="I11" s="30"/>
      <c r="J11" s="30"/>
      <c r="K11" s="20">
        <v>0.17513272200772204</v>
      </c>
      <c r="L11" s="23" t="str">
        <v>S.CVX</v>
      </c>
      <c r="M11" s="30" t="str">
        <f>PROPER(RTD("cqg.rtd", ,"ContractData",L11, "LongDescription",, "T"))</f>
        <v>Chevron Corp</v>
      </c>
      <c r="N11" s="30"/>
      <c r="O11" s="30"/>
      <c r="P11" s="20">
        <v>0.17513272200772204</v>
      </c>
      <c r="Q11" s="23" t="str">
        <v>S.INTC</v>
      </c>
      <c r="R11" s="30" t="str">
        <f>PROPER(RTD("cqg.rtd", ,"ContractData",Q11, "LongDescription",, "T"))</f>
        <v>Intel Corp</v>
      </c>
      <c r="S11" s="30"/>
      <c r="T11" s="30"/>
      <c r="U11" s="15">
        <v>1.5018970189701901</v>
      </c>
    </row>
    <row r="12" spans="2:24" ht="18" customHeight="1" x14ac:dyDescent="0.3">
      <c r="B12" s="14" t="str">
        <v>S.DELL</v>
      </c>
      <c r="C12" s="30" t="str">
        <f>PROPER(RTD("cqg.rtd", ,"ContractData",B12, "LongDescription",, "T"))</f>
        <v>Dell Technologies Inc.</v>
      </c>
      <c r="D12" s="30"/>
      <c r="E12" s="30"/>
      <c r="F12" s="20">
        <v>0.10385022960084767</v>
      </c>
      <c r="G12" s="21" t="str">
        <v>S.CBOE</v>
      </c>
      <c r="H12" s="30" t="str">
        <f>PROPER(RTD("cqg.rtd", ,"ContractData",G12, "LongDescription",, "T"))</f>
        <v>Cboe Global Markets, Inc.</v>
      </c>
      <c r="I12" s="30"/>
      <c r="J12" s="30"/>
      <c r="K12" s="20">
        <v>0.17472287468578718</v>
      </c>
      <c r="L12" s="23" t="str">
        <v>S.CBOE</v>
      </c>
      <c r="M12" s="30" t="str">
        <f>PROPER(RTD("cqg.rtd", ,"ContractData",L12, "LongDescription",, "T"))</f>
        <v>Cboe Global Markets, Inc.</v>
      </c>
      <c r="N12" s="30"/>
      <c r="O12" s="30"/>
      <c r="P12" s="20">
        <v>0.17472287468578718</v>
      </c>
      <c r="Q12" s="23" t="str">
        <v>S.AMD</v>
      </c>
      <c r="R12" s="30" t="str">
        <f>PROPER(RTD("cqg.rtd", ,"ContractData",Q12, "LongDescription",, "T"))</f>
        <v>Adv Micro Devices</v>
      </c>
      <c r="S12" s="30"/>
      <c r="T12" s="30"/>
      <c r="U12" s="15">
        <v>1.4371964886066495</v>
      </c>
    </row>
    <row r="13" spans="2:24" ht="18" customHeight="1" x14ac:dyDescent="0.3">
      <c r="B13" s="14" t="str">
        <v>S.RTX</v>
      </c>
      <c r="C13" s="30" t="str">
        <f>PROPER(RTD("cqg.rtd", ,"ContractData",B13, "LongDescription",, "T"))</f>
        <v>Rtx Corporation</v>
      </c>
      <c r="D13" s="30"/>
      <c r="E13" s="30"/>
      <c r="F13" s="20">
        <v>9.9633093896956237E-2</v>
      </c>
      <c r="G13" s="21" t="str">
        <v>S.HPQ</v>
      </c>
      <c r="H13" s="30" t="str">
        <f>PROPER(RTD("cqg.rtd", ,"ContractData",G13, "LongDescription",, "T"))</f>
        <v>Hewlett-Packard Company</v>
      </c>
      <c r="I13" s="30"/>
      <c r="J13" s="30"/>
      <c r="K13" s="20">
        <v>0.17365542388331806</v>
      </c>
      <c r="L13" s="23" t="str">
        <v>S.HPQ</v>
      </c>
      <c r="M13" s="30" t="str">
        <f>PROPER(RTD("cqg.rtd", ,"ContractData",L13, "LongDescription",, "T"))</f>
        <v>Hewlett-Packard Company</v>
      </c>
      <c r="N13" s="30"/>
      <c r="O13" s="30"/>
      <c r="P13" s="20">
        <v>0.17365542388331806</v>
      </c>
      <c r="Q13" s="23" t="str">
        <v>S.MRVL</v>
      </c>
      <c r="R13" s="30" t="str">
        <f>PROPER(RTD("cqg.rtd", ,"ContractData",Q13, "LongDescription",, "T"))</f>
        <v>Marvell Tech Inc Cmn</v>
      </c>
      <c r="S13" s="30"/>
      <c r="T13" s="30"/>
      <c r="U13" s="15">
        <v>1.2855966109672865</v>
      </c>
    </row>
    <row r="14" spans="2:24" ht="18" customHeight="1" x14ac:dyDescent="0.3"/>
    <row r="15" spans="2:24" ht="18" customHeight="1" x14ac:dyDescent="0.3">
      <c r="B15" s="32" t="s">
        <v>536</v>
      </c>
      <c r="C15" s="32"/>
      <c r="D15" s="32"/>
      <c r="E15" s="32"/>
      <c r="F15" s="32"/>
      <c r="G15" s="32" t="s">
        <v>533</v>
      </c>
      <c r="H15" s="32"/>
      <c r="I15" s="32"/>
      <c r="J15" s="32"/>
      <c r="K15" s="32"/>
      <c r="L15" s="32" t="s">
        <v>528</v>
      </c>
      <c r="M15" s="32"/>
      <c r="N15" s="32"/>
      <c r="O15" s="32"/>
      <c r="P15" s="32"/>
      <c r="Q15" s="32" t="s">
        <v>534</v>
      </c>
      <c r="R15" s="32"/>
      <c r="S15" s="32"/>
      <c r="T15" s="32"/>
      <c r="U15" s="32"/>
    </row>
    <row r="16" spans="2:24" ht="18" customHeight="1" x14ac:dyDescent="0.3">
      <c r="B16" s="13" t="s">
        <v>0</v>
      </c>
      <c r="C16" s="31" t="s">
        <v>507</v>
      </c>
      <c r="D16" s="31"/>
      <c r="E16" s="31"/>
      <c r="F16" s="13" t="s">
        <v>511</v>
      </c>
      <c r="G16" s="13" t="s">
        <v>0</v>
      </c>
      <c r="H16" s="31" t="s">
        <v>507</v>
      </c>
      <c r="I16" s="31"/>
      <c r="J16" s="31"/>
      <c r="K16" s="13" t="s">
        <v>512</v>
      </c>
      <c r="L16" s="13" t="s">
        <v>0</v>
      </c>
      <c r="M16" s="31" t="s">
        <v>507</v>
      </c>
      <c r="N16" s="31"/>
      <c r="O16" s="31"/>
      <c r="P16" s="13" t="s">
        <v>515</v>
      </c>
      <c r="Q16" s="13" t="s">
        <v>0</v>
      </c>
      <c r="R16" s="31" t="s">
        <v>507</v>
      </c>
      <c r="S16" s="31"/>
      <c r="T16" s="31"/>
      <c r="U16" s="13" t="s">
        <v>514</v>
      </c>
    </row>
    <row r="17" spans="2:24" ht="18" customHeight="1" x14ac:dyDescent="0.3">
      <c r="B17" s="14" t="str" cm="1">
        <f t="array" ref="B17:B26">_xlfn.CHOOSECOLS(_xlfn.TAKE(_xlfn.SORTBY(Data!A2:I504,Data!I2:I504,1),10),1)</f>
        <v>S.TSLA</v>
      </c>
      <c r="C17" s="30" t="str">
        <f>PROPER(RTD("cqg.rtd", ,"ContractData",B17, "LongDescription",, "T"))</f>
        <v>Tesla, Inc.</v>
      </c>
      <c r="D17" s="30"/>
      <c r="E17" s="30"/>
      <c r="F17" s="20" cm="1">
        <f t="array" ref="F17:F26">_xlfn.CHOOSECOLS(_xlfn.TAKE(_xlfn.SORTBY(Data!A2:I504,Data!I2:I504,1),10),9)</f>
        <v>-0.17805377586387983</v>
      </c>
      <c r="G17" s="21" t="str" cm="1">
        <f t="array" ref="G17:G26">_xlfn.CHOOSECOLS(_xlfn.TAKE(_xlfn.SORTBY(Data!A2:J504,Data!J2:J504,1),10),1)</f>
        <v>S.GLW</v>
      </c>
      <c r="H17" s="30" t="str">
        <f>PROPER(RTD("cqg.rtd", ,"ContractData",G17, "LongDescription",, "T"))</f>
        <v>Corning Incorporated</v>
      </c>
      <c r="I17" s="30"/>
      <c r="J17" s="30"/>
      <c r="K17" s="20" cm="1">
        <f t="array" ref="K17:K26">_xlfn.CHOOSECOLS(_xlfn.TAKE(_xlfn.SORTBY(Data!A2:J504,Data!J2:J504,1),10),10)</f>
        <v>-0.42587010139764314</v>
      </c>
      <c r="L17" s="24" t="str" cm="1">
        <f t="array" ref="L17:L26">_xlfn.CHOOSECOLS(_xlfn.TAKE(_xlfn.SORTBY(Data!A2:K504,Data!K2:K504,1),10),1)</f>
        <v>S.GLW</v>
      </c>
      <c r="M17" s="30" t="str">
        <f>PROPER(RTD("cqg.rtd", ,"ContractData",L17, "LongDescription",, "T"))</f>
        <v>Corning Incorporated</v>
      </c>
      <c r="N17" s="30"/>
      <c r="O17" s="30"/>
      <c r="P17" s="20" cm="1">
        <f t="array" ref="P17:P26">_xlfn.CHOOSECOLS(_xlfn.TAKE(_xlfn.SORTBY(Data!A2:K504,Data!K2:K504,1),10),11)</f>
        <v>-0.42587010139764314</v>
      </c>
      <c r="Q17" s="23" t="str" cm="1">
        <f t="array" ref="Q17:Q26">_xlfn.CHOOSECOLS(_xlfn.TAKE(_xlfn.SORTBY(Data!A2:L504,Data!L2:L504,1),10),1)</f>
        <v>S.CSGP</v>
      </c>
      <c r="R17" s="30" t="str">
        <f>PROPER(RTD("cqg.rtd", ,"ContractData",Q17, "LongDescription",, "T"))</f>
        <v>Costar Group Inc ##</v>
      </c>
      <c r="S17" s="30"/>
      <c r="T17" s="30"/>
      <c r="U17" s="15" cm="1">
        <f t="array" ref="U17:U26">_xlfn.CHOOSECOLS(_xlfn.TAKE(_xlfn.SORTBY(Data!A2:L504,Data!L2:L504,1),10),12)</f>
        <v>-0.58863771564544909</v>
      </c>
    </row>
    <row r="18" spans="2:24" ht="18" customHeight="1" x14ac:dyDescent="0.3">
      <c r="B18" s="14" t="str">
        <v>S.ROL</v>
      </c>
      <c r="C18" s="30" t="str">
        <f>PROPER(RTD("cqg.rtd", ,"ContractData",B18, "LongDescription",, "T"))</f>
        <v>Rollins Inc</v>
      </c>
      <c r="D18" s="30"/>
      <c r="E18" s="30"/>
      <c r="F18" s="20">
        <v>-0.14520062070494341</v>
      </c>
      <c r="G18" s="21" t="str">
        <v>S.SNDK</v>
      </c>
      <c r="H18" s="30" t="str">
        <f>PROPER(RTD("cqg.rtd", ,"ContractData",G18, "LongDescription",, "T"))</f>
        <v>Sandisk Cp Cmn</v>
      </c>
      <c r="I18" s="30"/>
      <c r="J18" s="30"/>
      <c r="K18" s="20">
        <v>-0.36819235353362101</v>
      </c>
      <c r="L18" s="24" t="str">
        <v>S.SNDK</v>
      </c>
      <c r="M18" s="30" t="str">
        <f>PROPER(RTD("cqg.rtd", ,"ContractData",L18, "LongDescription",, "T"))</f>
        <v>Sandisk Cp Cmn</v>
      </c>
      <c r="N18" s="30"/>
      <c r="O18" s="30"/>
      <c r="P18" s="20">
        <v>-0.36819235353362101</v>
      </c>
      <c r="Q18" s="23" t="str">
        <v>S.INTU</v>
      </c>
      <c r="R18" s="30" t="str">
        <f>PROPER(RTD("cqg.rtd", ,"ContractData",Q18, "LongDescription",, "T"))</f>
        <v>Intuit Inc</v>
      </c>
      <c r="S18" s="30"/>
      <c r="T18" s="30"/>
      <c r="U18" s="15">
        <v>-0.55265541499350868</v>
      </c>
    </row>
    <row r="19" spans="2:24" ht="18" customHeight="1" x14ac:dyDescent="0.3">
      <c r="B19" s="14" t="str">
        <v>S.MRNA</v>
      </c>
      <c r="C19" s="30" t="str">
        <f>PROPER(RTD("cqg.rtd", ,"ContractData",B19, "LongDescription",, "T"))</f>
        <v>Moderna Inc Cs</v>
      </c>
      <c r="D19" s="30"/>
      <c r="E19" s="30"/>
      <c r="F19" s="20">
        <v>-0.12536395988353286</v>
      </c>
      <c r="G19" s="21" t="str">
        <v>S.MRVL</v>
      </c>
      <c r="H19" s="30" t="str">
        <f>PROPER(RTD("cqg.rtd", ,"ContractData",G19, "LongDescription",, "T"))</f>
        <v>Marvell Tech Inc Cmn</v>
      </c>
      <c r="I19" s="30"/>
      <c r="J19" s="30"/>
      <c r="K19" s="20">
        <v>-0.34798079828124462</v>
      </c>
      <c r="L19" s="24" t="str">
        <v>S.MRVL</v>
      </c>
      <c r="M19" s="30" t="str">
        <f>PROPER(RTD("cqg.rtd", ,"ContractData",L19, "LongDescription",, "T"))</f>
        <v>Marvell Tech Inc Cmn</v>
      </c>
      <c r="N19" s="30"/>
      <c r="O19" s="30"/>
      <c r="P19" s="20">
        <v>-0.34798079828124462</v>
      </c>
      <c r="Q19" s="23" t="str">
        <v>S.TTD</v>
      </c>
      <c r="R19" s="30" t="str">
        <f>PROPER(RTD("cqg.rtd", ,"ContractData",Q19, "LongDescription",, "T"))</f>
        <v>The Trade Desk Cl A</v>
      </c>
      <c r="S19" s="30"/>
      <c r="T19" s="30"/>
      <c r="U19" s="15">
        <v>-0.54452054794520555</v>
      </c>
    </row>
    <row r="20" spans="2:24" ht="18" customHeight="1" x14ac:dyDescent="0.3">
      <c r="B20" s="14" t="str">
        <v>S.MSCI</v>
      </c>
      <c r="C20" s="30" t="str">
        <f>PROPER(RTD("cqg.rtd", ,"ContractData",B20, "LongDescription",, "T"))</f>
        <v>Msci, Inc.</v>
      </c>
      <c r="D20" s="30"/>
      <c r="E20" s="30"/>
      <c r="F20" s="20">
        <v>-0.12386663697388096</v>
      </c>
      <c r="G20" s="21" t="str">
        <v>S.INTC</v>
      </c>
      <c r="H20" s="30" t="str">
        <f>PROPER(RTD("cqg.rtd", ,"ContractData",G20, "LongDescription",, "T"))</f>
        <v>Intel Corp</v>
      </c>
      <c r="I20" s="30"/>
      <c r="J20" s="30"/>
      <c r="K20" s="20">
        <v>-0.33882403494950936</v>
      </c>
      <c r="L20" s="24" t="str">
        <v>S.INTC</v>
      </c>
      <c r="M20" s="30" t="str">
        <f>PROPER(RTD("cqg.rtd", ,"ContractData",L20, "LongDescription",, "T"))</f>
        <v>Intel Corp</v>
      </c>
      <c r="N20" s="30"/>
      <c r="O20" s="30"/>
      <c r="P20" s="20">
        <v>-0.33882403494950936</v>
      </c>
      <c r="Q20" s="23" t="str">
        <v>S.BSX</v>
      </c>
      <c r="R20" s="30" t="str">
        <f>PROPER(RTD("cqg.rtd", ,"ContractData",Q20, "LongDescription",, "T"))</f>
        <v>Boston Scientific Corp</v>
      </c>
      <c r="S20" s="30"/>
      <c r="T20" s="30"/>
      <c r="U20" s="15">
        <v>-0.53592029365495553</v>
      </c>
    </row>
    <row r="21" spans="2:24" ht="18" customHeight="1" x14ac:dyDescent="0.3">
      <c r="B21" s="14" t="str">
        <v>S.CHRW</v>
      </c>
      <c r="C21" s="30" t="str">
        <f>PROPER(RTD("cqg.rtd", ,"ContractData",B21, "LongDescription",, "T"))</f>
        <v>C.H. Robinson Ww</v>
      </c>
      <c r="D21" s="30"/>
      <c r="E21" s="30"/>
      <c r="F21" s="20">
        <v>-0.10551558752997602</v>
      </c>
      <c r="G21" s="21" t="str">
        <v>S.GNRC</v>
      </c>
      <c r="H21" s="30" t="str">
        <f>PROPER(RTD("cqg.rtd", ,"ContractData",G21, "LongDescription",, "T"))</f>
        <v>Generac Holdings Inc.</v>
      </c>
      <c r="I21" s="30"/>
      <c r="J21" s="30"/>
      <c r="K21" s="20">
        <v>-0.31009869881493124</v>
      </c>
      <c r="L21" s="24" t="str">
        <v>S.GNRC</v>
      </c>
      <c r="M21" s="30" t="str">
        <f>PROPER(RTD("cqg.rtd", ,"ContractData",L21, "LongDescription",, "T"))</f>
        <v>Generac Holdings Inc.</v>
      </c>
      <c r="N21" s="30"/>
      <c r="O21" s="30"/>
      <c r="P21" s="20">
        <v>-0.31009869881493124</v>
      </c>
      <c r="Q21" s="23" t="str">
        <v>S.CTSH</v>
      </c>
      <c r="R21" s="30" t="str">
        <f>PROPER(RTD("cqg.rtd", ,"ContractData",Q21, "LongDescription",, "T"))</f>
        <v>Cognizant Tech Sol</v>
      </c>
      <c r="S21" s="30"/>
      <c r="T21" s="30"/>
      <c r="U21" s="15">
        <v>-0.4524096385542169</v>
      </c>
    </row>
    <row r="22" spans="2:24" ht="18" customHeight="1" x14ac:dyDescent="0.3">
      <c r="B22" s="14" t="str">
        <v>S.CVNA</v>
      </c>
      <c r="C22" s="30" t="str">
        <f>PROPER(RTD("cqg.rtd", ,"ContractData",B22, "LongDescription",, "T"))</f>
        <v>Carvana Co.</v>
      </c>
      <c r="D22" s="30"/>
      <c r="E22" s="30"/>
      <c r="F22" s="20">
        <v>-0.1021681021681022</v>
      </c>
      <c r="G22" s="21" t="str">
        <v>S.KLAC</v>
      </c>
      <c r="H22" s="30" t="str">
        <f>PROPER(RTD("cqg.rtd", ,"ContractData",G22, "LongDescription",, "T"))</f>
        <v>Kla Cp Cmn Stk</v>
      </c>
      <c r="I22" s="30"/>
      <c r="J22" s="30"/>
      <c r="K22" s="20">
        <v>-0.3022438765702164</v>
      </c>
      <c r="L22" s="24" t="str">
        <v>S.KLAC</v>
      </c>
      <c r="M22" s="30" t="str">
        <f>PROPER(RTD("cqg.rtd", ,"ContractData",L22, "LongDescription",, "T"))</f>
        <v>Kla Cp Cmn Stk</v>
      </c>
      <c r="N22" s="30"/>
      <c r="O22" s="30"/>
      <c r="P22" s="20">
        <v>-0.3022438765702164</v>
      </c>
      <c r="Q22" s="23" t="str">
        <v>S.ACN</v>
      </c>
      <c r="R22" s="30" t="str">
        <f>PROPER(RTD("cqg.rtd", ,"ContractData",Q22, "LongDescription",, "T"))</f>
        <v>Accenture Plc Ireland</v>
      </c>
      <c r="S22" s="30"/>
      <c r="T22" s="30"/>
      <c r="U22" s="15">
        <v>-0.45214312336936269</v>
      </c>
    </row>
    <row r="23" spans="2:24" ht="18" customHeight="1" x14ac:dyDescent="0.3">
      <c r="B23" s="14" t="str">
        <v>S.DECK</v>
      </c>
      <c r="C23" s="30" t="str">
        <f>PROPER(RTD("cqg.rtd", ,"ContractData",B23, "LongDescription",, "T"))</f>
        <v>Deckers Outdoor Corp</v>
      </c>
      <c r="D23" s="30"/>
      <c r="E23" s="30"/>
      <c r="F23" s="20">
        <v>-9.813127993238803E-2</v>
      </c>
      <c r="G23" s="21" t="str">
        <v>S.LRCX</v>
      </c>
      <c r="H23" s="30" t="str">
        <f>PROPER(RTD("cqg.rtd", ,"ContractData",G23, "LongDescription",, "T"))</f>
        <v>Lam Research Corp</v>
      </c>
      <c r="I23" s="30"/>
      <c r="J23" s="30"/>
      <c r="K23" s="20">
        <v>-0.29566381279856002</v>
      </c>
      <c r="L23" s="24" t="str">
        <v>S.LRCX</v>
      </c>
      <c r="M23" s="30" t="str">
        <f>PROPER(RTD("cqg.rtd", ,"ContractData",L23, "LongDescription",, "T"))</f>
        <v>Lam Research Corp</v>
      </c>
      <c r="N23" s="30"/>
      <c r="O23" s="30"/>
      <c r="P23" s="20">
        <v>-0.29566381279856002</v>
      </c>
      <c r="Q23" s="23" t="str">
        <v>S.LULU</v>
      </c>
      <c r="R23" s="30" t="str">
        <f>PROPER(RTD("cqg.rtd", ,"ContractData",Q23, "LongDescription",, "T"))</f>
        <v>Lululemon Athletica</v>
      </c>
      <c r="S23" s="30"/>
      <c r="T23" s="30"/>
      <c r="U23" s="15">
        <v>-0.45007458736345696</v>
      </c>
    </row>
    <row r="24" spans="2:24" ht="18" customHeight="1" x14ac:dyDescent="0.3">
      <c r="B24" s="14" t="str">
        <v>S.CRWD</v>
      </c>
      <c r="C24" s="30" t="str">
        <f>PROPER(RTD("cqg.rtd", ,"ContractData",B24, "LongDescription",, "T"))</f>
        <v>Crowdstrike Hld Cm A</v>
      </c>
      <c r="D24" s="30"/>
      <c r="E24" s="30"/>
      <c r="F24" s="20">
        <v>-9.7498522749655356E-2</v>
      </c>
      <c r="G24" s="21" t="str">
        <v>S.COHR</v>
      </c>
      <c r="H24" s="30" t="str">
        <f>PROPER(RTD("cqg.rtd", ,"ContractData",G24, "LongDescription",, "T"))</f>
        <v>Coherent Inc.</v>
      </c>
      <c r="I24" s="30"/>
      <c r="J24" s="30"/>
      <c r="K24" s="20">
        <v>-0.28412807057570921</v>
      </c>
      <c r="L24" s="24" t="str">
        <v>S.COHR</v>
      </c>
      <c r="M24" s="30" t="str">
        <f>PROPER(RTD("cqg.rtd", ,"ContractData",L24, "LongDescription",, "T"))</f>
        <v>Coherent Inc.</v>
      </c>
      <c r="N24" s="30"/>
      <c r="O24" s="30"/>
      <c r="P24" s="20">
        <v>-0.28412807057570921</v>
      </c>
      <c r="Q24" s="23" t="str">
        <v>S.IT</v>
      </c>
      <c r="R24" s="30" t="str">
        <f>PROPER(RTD("cqg.rtd", ,"ContractData",Q24, "LongDescription",, "T"))</f>
        <v>Gartner Group</v>
      </c>
      <c r="S24" s="30"/>
      <c r="T24" s="30"/>
      <c r="U24" s="15">
        <v>-0.44307911843982878</v>
      </c>
    </row>
    <row r="25" spans="2:24" ht="18" customHeight="1" x14ac:dyDescent="0.3">
      <c r="B25" s="14" t="str">
        <v>S.PANW</v>
      </c>
      <c r="C25" s="30" t="str">
        <f>PROPER(RTD("cqg.rtd", ,"ContractData",B25, "LongDescription",, "T"))</f>
        <v>Palo Alto Ntwks Cm</v>
      </c>
      <c r="D25" s="30"/>
      <c r="E25" s="30"/>
      <c r="F25" s="20">
        <v>-9.7273335563733646E-2</v>
      </c>
      <c r="G25" s="21" t="str">
        <v>S.TER</v>
      </c>
      <c r="H25" s="30" t="str">
        <f>PROPER(RTD("cqg.rtd", ,"ContractData",G25, "LongDescription",, "T"))</f>
        <v>Teradyne Inc Cmn</v>
      </c>
      <c r="I25" s="30"/>
      <c r="J25" s="30"/>
      <c r="K25" s="20">
        <v>-0.2767857142857143</v>
      </c>
      <c r="L25" s="24" t="str">
        <v>S.TER</v>
      </c>
      <c r="M25" s="30" t="str">
        <f>PROPER(RTD("cqg.rtd", ,"ContractData",L25, "LongDescription",, "T"))</f>
        <v>Teradyne Inc Cmn</v>
      </c>
      <c r="N25" s="30"/>
      <c r="O25" s="30"/>
      <c r="P25" s="20">
        <v>-0.2767857142857143</v>
      </c>
      <c r="Q25" s="23" t="str">
        <v>S.PODD</v>
      </c>
      <c r="R25" s="30" t="str">
        <f>PROPER(RTD("cqg.rtd", ,"ContractData",Q25, "LongDescription",, "T"))</f>
        <v>Insulet Corporation</v>
      </c>
      <c r="S25" s="30"/>
      <c r="T25" s="30"/>
      <c r="U25" s="15">
        <v>-0.42562623135378558</v>
      </c>
    </row>
    <row r="26" spans="2:24" ht="18" customHeight="1" x14ac:dyDescent="0.3">
      <c r="B26" s="14" t="str">
        <v>S.ORCL</v>
      </c>
      <c r="C26" s="30" t="str">
        <f>PROPER(RTD("cqg.rtd", ,"ContractData",B26, "LongDescription",, "T"))</f>
        <v>Oracle Corporation</v>
      </c>
      <c r="D26" s="30"/>
      <c r="E26" s="30"/>
      <c r="F26" s="20">
        <v>-9.034095403844622E-2</v>
      </c>
      <c r="G26" s="21" t="str">
        <v>S.FLEX</v>
      </c>
      <c r="H26" s="30" t="str">
        <f>PROPER(RTD("cqg.rtd", ,"ContractData",G26, "LongDescription",, "T"))</f>
        <v>Flex Ltd.</v>
      </c>
      <c r="I26" s="30"/>
      <c r="J26" s="30"/>
      <c r="K26" s="20">
        <v>-0.26877275251434557</v>
      </c>
      <c r="L26" s="24" t="str">
        <v>S.FLEX</v>
      </c>
      <c r="M26" s="30" t="str">
        <f>PROPER(RTD("cqg.rtd", ,"ContractData",L26, "LongDescription",, "T"))</f>
        <v>Flex Ltd.</v>
      </c>
      <c r="N26" s="30"/>
      <c r="O26" s="30"/>
      <c r="P26" s="20">
        <v>-0.26877275251434557</v>
      </c>
      <c r="Q26" s="23" t="str">
        <v>S.APP</v>
      </c>
      <c r="R26" s="30" t="str">
        <f>PROPER(RTD("cqg.rtd", ,"ContractData",Q26, "LongDescription",, "T"))</f>
        <v>Applovin Corp Cla Cm</v>
      </c>
      <c r="S26" s="30"/>
      <c r="T26" s="30"/>
      <c r="U26" s="15">
        <v>-0.41827194206167817</v>
      </c>
    </row>
    <row r="27" spans="2:24" ht="18" customHeight="1" x14ac:dyDescent="0.3"/>
    <row r="28" spans="2:24" ht="18" customHeight="1" x14ac:dyDescent="0.3">
      <c r="B28" s="32" t="s">
        <v>519</v>
      </c>
      <c r="C28" s="32"/>
      <c r="D28" s="32"/>
      <c r="E28" s="32"/>
      <c r="F28" s="32"/>
      <c r="G28" s="32"/>
      <c r="H28" s="32" t="s">
        <v>523</v>
      </c>
      <c r="I28" s="32"/>
      <c r="J28" s="32"/>
      <c r="K28" s="32"/>
      <c r="L28" s="32"/>
      <c r="M28" s="32"/>
      <c r="N28" s="32" t="s">
        <v>535</v>
      </c>
      <c r="O28" s="32"/>
      <c r="P28" s="32"/>
      <c r="Q28" s="32"/>
      <c r="R28" s="32"/>
      <c r="S28" s="32"/>
      <c r="T28" s="32"/>
      <c r="U28" s="32"/>
    </row>
    <row r="29" spans="2:24" ht="18" customHeight="1" x14ac:dyDescent="0.3">
      <c r="B29" s="13" t="s">
        <v>0</v>
      </c>
      <c r="C29" s="31" t="s">
        <v>507</v>
      </c>
      <c r="D29" s="31"/>
      <c r="E29" s="31"/>
      <c r="F29" s="13" t="s">
        <v>516</v>
      </c>
      <c r="G29" s="13" t="s">
        <v>518</v>
      </c>
      <c r="H29" s="13" t="s">
        <v>0</v>
      </c>
      <c r="I29" s="31" t="s">
        <v>507</v>
      </c>
      <c r="J29" s="31"/>
      <c r="K29" s="31"/>
      <c r="L29" s="13" t="s">
        <v>521</v>
      </c>
      <c r="M29" s="13" t="s">
        <v>522</v>
      </c>
      <c r="N29" s="19" t="s">
        <v>0</v>
      </c>
      <c r="O29" s="33" t="s">
        <v>507</v>
      </c>
      <c r="P29" s="33"/>
      <c r="Q29" s="33"/>
      <c r="R29" s="19" t="s">
        <v>527</v>
      </c>
      <c r="S29" s="19" t="s">
        <v>537</v>
      </c>
      <c r="T29" s="19" t="s">
        <v>538</v>
      </c>
      <c r="U29" s="19" t="s">
        <v>526</v>
      </c>
    </row>
    <row r="30" spans="2:24" ht="18" customHeight="1" x14ac:dyDescent="0.3">
      <c r="B30" s="17" t="str" cm="1">
        <f t="array" ref="B30:B39">_xlfn.CHOOSECOLS(_xlfn.TAKE(_xlfn.SORTBY(_xlfn._xlws.FILTER(Data!A2:N504,Data!N2:N504&lt;&gt;""),_xlfn._xlws.FILTER(Data!N2:N504,Data!N2:N504&lt;&gt;""),-1),10),1)</f>
        <v>S.DLR</v>
      </c>
      <c r="C30" s="30" t="str">
        <f>PROPER(RTD("cqg.rtd", ,"ContractData",B30, "LongDescription",, "T"))</f>
        <v>Digital Realty</v>
      </c>
      <c r="D30" s="30"/>
      <c r="E30" s="30"/>
      <c r="F30" s="18">
        <f>RTD("cqg.rtd", ,"ContractData",B30, "T_CVol",, "T")</f>
        <v>10764776.270291001</v>
      </c>
      <c r="G30" s="20">
        <f>VLOOKUP(B30,Data!$A$2:$N$504,14,FALSE)</f>
        <v>2.8591944792608266</v>
      </c>
      <c r="H30" s="23" t="str" cm="1">
        <f t="array" ref="H30:H39">_xlfn.CHOOSECOLS(_xlfn.TAKE(_xlfn.SORTBY(_xlfn._xlws.FILTER(Data!A2:O504,Data!O2:O504&lt;&gt;""),_xlfn._xlws.FILTER(Data!O2:O504,Data!O2:O504&lt;&gt;""),-1),10),1)</f>
        <v>S.SLB</v>
      </c>
      <c r="I30" s="30" t="str">
        <f>IF(H30="","",PROPER(RTD("cqg.rtd", ,"ContractData",H30, "LongDescription",, "T")))</f>
        <v>Slb</v>
      </c>
      <c r="J30" s="30"/>
      <c r="K30" s="30"/>
      <c r="L30" s="16">
        <f>IF(H30="","",RTD("cqg.rtd",,"StudyData","ATR("&amp;H30&amp;",MAType:=Sim,Period:=21)","Bar",, "Close", "D",,,,,,"T"))</f>
        <v>1.3123809524000001</v>
      </c>
      <c r="M30" s="26">
        <f>VLOOKUP(H30,Data!$A$2:$O$504,15,FALSE)</f>
        <v>3.9622641508858907</v>
      </c>
      <c r="N30" s="25" t="str" cm="1">
        <f t="array" ref="N30:N39">_xlfn.CHOOSECOLS(_xlfn.TAKE(_xlfn.SORTBY(_xlfn._xlws.FILTER(Data!A2:R504,Data!R2:R504&lt;&gt;""),_xlfn._xlws.FILTER(Data!R2:R504,Data!R2:R504&lt;&gt;""),-1),10),1)</f>
        <v>S.SLB</v>
      </c>
      <c r="O30" s="30" t="str">
        <f>PROPER(RTD("cqg.rtd", ,"ContractData",N30, "LongDescription",, "T"))</f>
        <v>Slb</v>
      </c>
      <c r="P30" s="30"/>
      <c r="Q30" s="30"/>
      <c r="R30" s="16">
        <f>RTD("cqg.rtd", ,"ContractData",N30, "LastTrade",, "T")</f>
        <v>52.42</v>
      </c>
      <c r="S30" s="16">
        <f>VLOOKUP(N30,Data!$A$2:$P$504,16,FALSE)</f>
        <v>47.09</v>
      </c>
      <c r="T30" s="16">
        <f>VLOOKUP(N30,Data!$A$2:$Q$504,17,FALSE)</f>
        <v>1.4097416176999999</v>
      </c>
      <c r="U30" s="16">
        <f>VLOOKUP(N30,Data!$A$2:$R$504,18,FALSE)</f>
        <v>3.7808346813907066</v>
      </c>
      <c r="X30" s="12"/>
    </row>
    <row r="31" spans="2:24" ht="18" customHeight="1" x14ac:dyDescent="0.3">
      <c r="B31" s="14" t="str">
        <v>S.CHTR</v>
      </c>
      <c r="C31" s="30" t="str">
        <f>PROPER(RTD("cqg.rtd", ,"ContractData",B31, "LongDescription",, "T"))</f>
        <v>Charter Communicatio</v>
      </c>
      <c r="D31" s="30"/>
      <c r="E31" s="30"/>
      <c r="F31" s="18">
        <f>RTD("cqg.rtd", ,"ContractData",B31, "T_CVol",, "T")</f>
        <v>8765568.0910330005</v>
      </c>
      <c r="G31" s="20">
        <f>VLOOKUP(B31,Data!$A$2:$N$504,14,FALSE)</f>
        <v>2.8449557351536412</v>
      </c>
      <c r="H31" s="23" t="str">
        <v>S.DLR</v>
      </c>
      <c r="I31" s="30" t="str">
        <f>IF(H31="","",PROPER(RTD("cqg.rtd", ,"ContractData",H31, "LongDescription",, "T")))</f>
        <v>Digital Realty</v>
      </c>
      <c r="J31" s="30"/>
      <c r="K31" s="30"/>
      <c r="L31" s="16">
        <f>IF(H31="","",RTD("cqg.rtd",,"StudyData","ATR("&amp;H31&amp;",MAType:=Sim,Period:=21)","Bar",, "Close", "D",,,,,,"T"))</f>
        <v>5.75</v>
      </c>
      <c r="M31" s="26">
        <f>VLOOKUP(H31,Data!$A$2:$O$504,15,FALSE)</f>
        <v>3.433043478260871</v>
      </c>
      <c r="N31" s="25" t="str">
        <v>S.IP</v>
      </c>
      <c r="O31" s="30" t="str">
        <f>PROPER(RTD("cqg.rtd", ,"ContractData",N31, "LongDescription",, "T"))</f>
        <v>International Paper Co</v>
      </c>
      <c r="P31" s="30"/>
      <c r="Q31" s="30"/>
      <c r="R31" s="16">
        <f>RTD("cqg.rtd", ,"ContractData",N31, "LastTrade",, "T")</f>
        <v>42.160000000000004</v>
      </c>
      <c r="S31" s="16">
        <f>VLOOKUP(N31,Data!$A$2:$P$504,16,FALSE)</f>
        <v>37.902380952400001</v>
      </c>
      <c r="T31" s="16">
        <f>VLOOKUP(N31,Data!$A$2:$Q$504,17,FALSE)</f>
        <v>1.2566846207</v>
      </c>
      <c r="U31" s="16">
        <f>VLOOKUP(N31,Data!$A$2:$R$504,18,FALSE)</f>
        <v>3.3879773631895156</v>
      </c>
    </row>
    <row r="32" spans="2:24" ht="18" customHeight="1" x14ac:dyDescent="0.3">
      <c r="B32" s="14" t="str">
        <v>S.VRSN</v>
      </c>
      <c r="C32" s="30" t="str">
        <f>PROPER(RTD("cqg.rtd", ,"ContractData",B32, "LongDescription",, "T"))</f>
        <v>Verisign, Inc.</v>
      </c>
      <c r="D32" s="30"/>
      <c r="E32" s="30"/>
      <c r="F32" s="18">
        <f>RTD("cqg.rtd", ,"ContractData",B32, "T_CVol",, "T")</f>
        <v>2091413.0819039999</v>
      </c>
      <c r="G32" s="20">
        <f>VLOOKUP(B32,Data!$A$2:$N$504,14,FALSE)</f>
        <v>2.7326117278301818</v>
      </c>
      <c r="H32" s="23" t="str">
        <v>S.IP</v>
      </c>
      <c r="I32" s="30" t="str">
        <f>IF(H32="","",PROPER(RTD("cqg.rtd", ,"ContractData",H32, "LongDescription",, "T")))</f>
        <v>International Paper Co</v>
      </c>
      <c r="J32" s="30"/>
      <c r="K32" s="30"/>
      <c r="L32" s="16">
        <f>IF(H32="","",RTD("cqg.rtd",,"StudyData","ATR("&amp;H32&amp;",MAType:=Sim,Period:=21)","Bar",, "Close", "D",,,,,,"T"))</f>
        <v>1.4219047619</v>
      </c>
      <c r="M32" s="26">
        <f>VLOOKUP(H32,Data!$A$2:$O$504,15,FALSE)</f>
        <v>2.9889484259979535</v>
      </c>
      <c r="N32" s="25" t="str">
        <v>S.PKG</v>
      </c>
      <c r="O32" s="30" t="str">
        <f>PROPER(RTD("cqg.rtd", ,"ContractData",N32, "LongDescription",, "T"))</f>
        <v>Packaging Corp Of America</v>
      </c>
      <c r="P32" s="30"/>
      <c r="Q32" s="30"/>
      <c r="R32" s="16">
        <f>RTD("cqg.rtd", ,"ContractData",N32, "LastTrade",, "T")</f>
        <v>254.39000000000001</v>
      </c>
      <c r="S32" s="16">
        <f>VLOOKUP(N32,Data!$A$2:$P$504,16,FALSE)</f>
        <v>233.37714285710001</v>
      </c>
      <c r="T32" s="16">
        <f>VLOOKUP(N32,Data!$A$2:$Q$504,17,FALSE)</f>
        <v>7.1304732648</v>
      </c>
      <c r="U32" s="16">
        <f>VLOOKUP(N32,Data!$A$2:$R$504,18,FALSE)</f>
        <v>2.9469091829614182</v>
      </c>
    </row>
    <row r="33" spans="2:21" ht="18" customHeight="1" x14ac:dyDescent="0.3">
      <c r="B33" s="14" t="str">
        <v>S.IP</v>
      </c>
      <c r="C33" s="30" t="str">
        <f>PROPER(RTD("cqg.rtd", ,"ContractData",B33, "LongDescription",, "T"))</f>
        <v>International Paper Co</v>
      </c>
      <c r="D33" s="30"/>
      <c r="E33" s="30"/>
      <c r="F33" s="18">
        <f>RTD("cqg.rtd", ,"ContractData",B33, "T_CVol",, "T")</f>
        <v>11975298.236924</v>
      </c>
      <c r="G33" s="20">
        <f>VLOOKUP(B33,Data!$A$2:$N$504,14,FALSE)</f>
        <v>2.353931472375141</v>
      </c>
      <c r="H33" s="23" t="str">
        <v>S.PKG</v>
      </c>
      <c r="I33" s="30" t="str">
        <f>IF(H33="","",PROPER(RTD("cqg.rtd", ,"ContractData",H33, "LongDescription",, "T")))</f>
        <v>Packaging Corp Of America</v>
      </c>
      <c r="J33" s="30"/>
      <c r="K33" s="30"/>
      <c r="L33" s="16">
        <f>IF(H33="","",RTD("cqg.rtd",,"StudyData","ATR("&amp;H33&amp;",MAType:=Sim,Period:=21)","Bar",, "Close", "D",,,,,,"T"))</f>
        <v>7.12</v>
      </c>
      <c r="M33" s="26">
        <f>VLOOKUP(H33,Data!$A$2:$O$504,15,FALSE)</f>
        <v>2.8778089887640461</v>
      </c>
      <c r="N33" s="25" t="str">
        <v>S.LMT</v>
      </c>
      <c r="O33" s="30" t="str">
        <f>PROPER(RTD("cqg.rtd", ,"ContractData",N33, "LongDescription",, "T"))</f>
        <v>Lockheed Martin Corp</v>
      </c>
      <c r="P33" s="30"/>
      <c r="Q33" s="30"/>
      <c r="R33" s="16">
        <f>RTD("cqg.rtd", ,"ContractData",N33, "LastTrade",, "T")</f>
        <v>582.6</v>
      </c>
      <c r="S33" s="16">
        <f>VLOOKUP(N33,Data!$A$2:$P$504,16,FALSE)</f>
        <v>523.29047619050004</v>
      </c>
      <c r="T33" s="16">
        <f>VLOOKUP(N33,Data!$A$2:$Q$504,17,FALSE)</f>
        <v>20.3683955644</v>
      </c>
      <c r="U33" s="16">
        <f>VLOOKUP(N33,Data!$A$2:$R$504,18,FALSE)</f>
        <v>2.9118407300161389</v>
      </c>
    </row>
    <row r="34" spans="2:21" ht="18" customHeight="1" x14ac:dyDescent="0.3">
      <c r="B34" s="14" t="str">
        <v>S.DECK</v>
      </c>
      <c r="C34" s="30" t="str">
        <f>PROPER(RTD("cqg.rtd", ,"ContractData",B34, "LongDescription",, "T"))</f>
        <v>Deckers Outdoor Corp</v>
      </c>
      <c r="D34" s="30"/>
      <c r="E34" s="30"/>
      <c r="F34" s="18">
        <f>RTD("cqg.rtd", ,"ContractData",B34, "T_CVol",, "T")</f>
        <v>5138382.1147429999</v>
      </c>
      <c r="G34" s="20">
        <f>VLOOKUP(B34,Data!$A$2:$N$504,14,FALSE)</f>
        <v>2.2478329777604307</v>
      </c>
      <c r="H34" s="23" t="str">
        <v>S.SW</v>
      </c>
      <c r="I34" s="30" t="str">
        <f>IF(H34="","",PROPER(RTD("cqg.rtd", ,"ContractData",H34, "LongDescription",, "T")))</f>
        <v>Smurfit Westrock Plc</v>
      </c>
      <c r="J34" s="30"/>
      <c r="K34" s="30"/>
      <c r="L34" s="16">
        <f>IF(H34="","",RTD("cqg.rtd",,"StudyData","ATR("&amp;H34&amp;",MAType:=Sim,Period:=21)","Bar",, "Close", "D",,,,,,"T"))</f>
        <v>1.9119047619</v>
      </c>
      <c r="M34" s="26">
        <f>VLOOKUP(H34,Data!$A$2:$O$504,15,FALSE)</f>
        <v>2.5367372353736912</v>
      </c>
      <c r="N34" s="25" t="str">
        <v>S.ALLE</v>
      </c>
      <c r="O34" s="30" t="str">
        <f>RTD("cqg.rtd", ,"ContractData",N34, "LongDescription",, "T")</f>
        <v>Allegion plc</v>
      </c>
      <c r="P34" s="30"/>
      <c r="Q34" s="30"/>
      <c r="R34" s="16">
        <f>RTD("cqg.rtd", ,"ContractData",N34, "LastTrade",, "T")</f>
        <v>153.36000000000001</v>
      </c>
      <c r="S34" s="16">
        <f>VLOOKUP(N34,Data!$A$2:$P$504,16,FALSE)</f>
        <v>139.63</v>
      </c>
      <c r="T34" s="16">
        <f>VLOOKUP(N34,Data!$A$2:$Q$504,17,FALSE)</f>
        <v>4.9785779190000001</v>
      </c>
      <c r="U34" s="16">
        <f>VLOOKUP(N34,Data!$A$2:$R$504,18,FALSE)</f>
        <v>2.7578156299616245</v>
      </c>
    </row>
    <row r="35" spans="2:21" ht="18" customHeight="1" x14ac:dyDescent="0.3">
      <c r="B35" s="14" t="str">
        <v>S.PKG</v>
      </c>
      <c r="C35" s="30" t="str">
        <f>PROPER(RTD("cqg.rtd", ,"ContractData",B35, "LongDescription",, "T"))</f>
        <v>Packaging Corp Of America</v>
      </c>
      <c r="D35" s="30"/>
      <c r="E35" s="30"/>
      <c r="F35" s="18">
        <f>RTD("cqg.rtd", ,"ContractData",B35, "T_CVol",, "T")</f>
        <v>1424156.3429980001</v>
      </c>
      <c r="G35" s="20">
        <f>VLOOKUP(B35,Data!$A$2:$N$504,14,FALSE)</f>
        <v>2.217700391795761</v>
      </c>
      <c r="H35" s="23" t="str">
        <v>S.VRSN</v>
      </c>
      <c r="I35" s="30" t="str">
        <f>IF(H35="","",PROPER(RTD("cqg.rtd", ,"ContractData",H35, "LongDescription",, "T")))</f>
        <v>Verisign, Inc.</v>
      </c>
      <c r="J35" s="30"/>
      <c r="K35" s="30"/>
      <c r="L35" s="16">
        <f>IF(H35="","",RTD("cqg.rtd",,"StudyData","ATR("&amp;H35&amp;",MAType:=Sim,Period:=21)","Bar",, "Close", "D",,,,,,"T"))</f>
        <v>8.1728571428999999</v>
      </c>
      <c r="M35" s="26">
        <f>VLOOKUP(H35,Data!$A$2:$O$504,15,FALSE)</f>
        <v>2.2538017828932699</v>
      </c>
      <c r="N35" s="25" t="str">
        <v>S.RTX</v>
      </c>
      <c r="O35" s="30" t="str">
        <f>PROPER(RTD("cqg.rtd", ,"ContractData",N35, "LongDescription",, "T"))</f>
        <v>Rtx Corporation</v>
      </c>
      <c r="P35" s="30"/>
      <c r="Q35" s="30"/>
      <c r="R35" s="16">
        <f>RTD("cqg.rtd", ,"ContractData",N35, "LastTrade",, "T")</f>
        <v>212.79</v>
      </c>
      <c r="S35" s="16">
        <f>VLOOKUP(N35,Data!$A$2:$P$504,16,FALSE)</f>
        <v>195.68619047620001</v>
      </c>
      <c r="T35" s="16">
        <f>VLOOKUP(N35,Data!$A$2:$Q$504,17,FALSE)</f>
        <v>6.2782993422000004</v>
      </c>
      <c r="U35" s="16">
        <f>VLOOKUP(N35,Data!$A$2:$R$504,18,FALSE)</f>
        <v>2.7242742965177853</v>
      </c>
    </row>
    <row r="36" spans="2:21" ht="18" customHeight="1" x14ac:dyDescent="0.3">
      <c r="B36" s="14" t="str">
        <v>S.SLB</v>
      </c>
      <c r="C36" s="30" t="str">
        <f>PROPER(RTD("cqg.rtd", ,"ContractData",B36, "LongDescription",, "T"))</f>
        <v>Slb</v>
      </c>
      <c r="D36" s="30"/>
      <c r="E36" s="30"/>
      <c r="F36" s="18">
        <f>RTD("cqg.rtd", ,"ContractData",B36, "T_CVol",, "T")</f>
        <v>28901064.870154001</v>
      </c>
      <c r="G36" s="20">
        <f>VLOOKUP(B36,Data!$A$2:$N$504,14,FALSE)</f>
        <v>2.203601837825484</v>
      </c>
      <c r="H36" s="23" t="str">
        <v>S.VZ</v>
      </c>
      <c r="I36" s="30" t="str">
        <f>IF(H36="","",PROPER(RTD("cqg.rtd", ,"ContractData",H36, "LongDescription",, "T")))</f>
        <v>Verizon Communications</v>
      </c>
      <c r="J36" s="30"/>
      <c r="K36" s="30"/>
      <c r="L36" s="16">
        <f>IF(H36="","",RTD("cqg.rtd",,"StudyData","ATR("&amp;H36&amp;",MAType:=Sim,Period:=21)","Bar",, "Close", "D",,,,,,"T"))</f>
        <v>1.380952381</v>
      </c>
      <c r="M36" s="26">
        <f>VLOOKUP(H36,Data!$A$2:$O$504,15,FALSE)</f>
        <v>1.8537931033843538</v>
      </c>
      <c r="N36" s="25" t="str">
        <v>S.TXT</v>
      </c>
      <c r="O36" s="30" t="str">
        <f>PROPER(RTD("cqg.rtd", ,"ContractData",N36, "LongDescription",, "T"))</f>
        <v>Textron Inc</v>
      </c>
      <c r="P36" s="30"/>
      <c r="Q36" s="30"/>
      <c r="R36" s="16">
        <f>RTD("cqg.rtd", ,"ContractData",N36, "LastTrade",, "T")</f>
        <v>95.53</v>
      </c>
      <c r="S36" s="16">
        <f>VLOOKUP(N36,Data!$A$2:$P$504,16,FALSE)</f>
        <v>91.177142857099994</v>
      </c>
      <c r="T36" s="16">
        <f>VLOOKUP(N36,Data!$A$2:$Q$504,17,FALSE)</f>
        <v>1.6018178449</v>
      </c>
      <c r="U36" s="16">
        <f>VLOOKUP(N36,Data!$A$2:$R$504,18,FALSE)</f>
        <v>2.7174482771302575</v>
      </c>
    </row>
    <row r="37" spans="2:21" ht="18" customHeight="1" x14ac:dyDescent="0.3">
      <c r="B37" s="14" t="str">
        <v>S.CHRW</v>
      </c>
      <c r="C37" s="30" t="str">
        <f>PROPER(RTD("cqg.rtd", ,"ContractData",B37, "LongDescription",, "T"))</f>
        <v>C.H. Robinson Ww</v>
      </c>
      <c r="D37" s="30"/>
      <c r="E37" s="30"/>
      <c r="F37" s="18">
        <f>RTD("cqg.rtd", ,"ContractData",B37, "T_CVol",, "T")</f>
        <v>3602159.1790789999</v>
      </c>
      <c r="G37" s="20">
        <f>VLOOKUP(B37,Data!$A$2:$N$504,14,FALSE)</f>
        <v>2.2021058083929361</v>
      </c>
      <c r="H37" s="23" t="str">
        <v>S.EQIX</v>
      </c>
      <c r="I37" s="30" t="str">
        <f>IF(H37="","",PROPER(RTD("cqg.rtd", ,"ContractData",H37, "LongDescription",, "T")))</f>
        <v>Equinix, Inc.</v>
      </c>
      <c r="J37" s="30"/>
      <c r="K37" s="30"/>
      <c r="L37" s="16">
        <f>IF(H37="","",RTD("cqg.rtd",,"StudyData","ATR("&amp;H37&amp;",MAType:=Sim,Period:=21)","Bar",, "Close", "D",,,,,,"T"))</f>
        <v>28.7176190476</v>
      </c>
      <c r="M37" s="26">
        <f>VLOOKUP(H37,Data!$A$2:$O$504,15,FALSE)</f>
        <v>1.7651184771265478</v>
      </c>
      <c r="N37" s="25" t="str">
        <v>S.WRB</v>
      </c>
      <c r="O37" s="30" t="str">
        <f>PROPER(RTD("cqg.rtd", ,"ContractData",N37, "LongDescription",, "T"))</f>
        <v>Wr Berkley Corp</v>
      </c>
      <c r="P37" s="30"/>
      <c r="Q37" s="30"/>
      <c r="R37" s="16">
        <f>RTD("cqg.rtd", ,"ContractData",N37, "LastTrade",, "T")</f>
        <v>75.460000000000008</v>
      </c>
      <c r="S37" s="16">
        <f>VLOOKUP(N37,Data!$A$2:$P$504,16,FALSE)</f>
        <v>71.711428571400006</v>
      </c>
      <c r="T37" s="16">
        <f>VLOOKUP(N37,Data!$A$2:$Q$504,17,FALSE)</f>
        <v>1.383288992</v>
      </c>
      <c r="U37" s="16">
        <f>VLOOKUP(N37,Data!$A$2:$R$504,18,FALSE)</f>
        <v>2.7098975342673746</v>
      </c>
    </row>
    <row r="38" spans="2:21" ht="18" customHeight="1" x14ac:dyDescent="0.3">
      <c r="B38" s="14" t="str">
        <v>S.AXP</v>
      </c>
      <c r="C38" s="30" t="str">
        <f>PROPER(RTD("cqg.rtd", ,"ContractData",B38, "LongDescription",, "T"))</f>
        <v>American Express Co</v>
      </c>
      <c r="D38" s="30"/>
      <c r="E38" s="30"/>
      <c r="F38" s="18">
        <f>RTD("cqg.rtd", ,"ContractData",B38, "T_CVol",, "T")</f>
        <v>6365056.0615450004</v>
      </c>
      <c r="G38" s="20">
        <f>VLOOKUP(B38,Data!$A$2:$N$504,14,FALSE)</f>
        <v>2.0519640833876833</v>
      </c>
      <c r="H38" s="23" t="str">
        <v>S.T</v>
      </c>
      <c r="I38" s="30" t="str">
        <f>IF(H38="","",PROPER(RTD("cqg.rtd", ,"ContractData",H38, "LongDescription",, "T")))</f>
        <v>At&amp;T Inc</v>
      </c>
      <c r="J38" s="30"/>
      <c r="K38" s="30"/>
      <c r="L38" s="16">
        <f>IF(H38="","",RTD("cqg.rtd",,"StudyData","ATR("&amp;H38&amp;",MAType:=Sim,Period:=21)","Bar",, "Close", "D",,,,,,"T"))</f>
        <v>0.76047619050000004</v>
      </c>
      <c r="M38" s="26">
        <f>VLOOKUP(H38,Data!$A$2:$O$504,15,FALSE)</f>
        <v>1.5385097056500128</v>
      </c>
      <c r="N38" s="25" t="str">
        <v>S.DLR</v>
      </c>
      <c r="O38" s="30" t="str">
        <f>PROPER(RTD("cqg.rtd", ,"ContractData",N38, "LongDescription",, "T"))</f>
        <v>Digital Realty</v>
      </c>
      <c r="P38" s="30"/>
      <c r="Q38" s="30"/>
      <c r="R38" s="16">
        <f>RTD("cqg.rtd", ,"ContractData",N38, "LastTrade",, "T")</f>
        <v>199.08</v>
      </c>
      <c r="S38" s="16">
        <f>VLOOKUP(N38,Data!$A$2:$P$504,16,FALSE)</f>
        <v>179.849047619</v>
      </c>
      <c r="T38" s="16">
        <f>VLOOKUP(N38,Data!$A$2:$Q$504,17,FALSE)</f>
        <v>7.2408687355000003</v>
      </c>
      <c r="U38" s="16">
        <f>VLOOKUP(N38,Data!$A$2:$R$504,18,FALSE)</f>
        <v>2.6558902092391077</v>
      </c>
    </row>
    <row r="39" spans="2:21" ht="18" customHeight="1" x14ac:dyDescent="0.3">
      <c r="B39" s="14" t="str">
        <v>S.EW</v>
      </c>
      <c r="C39" s="30" t="str">
        <f>PROPER(RTD("cqg.rtd", ,"ContractData",B39, "LongDescription",, "T"))</f>
        <v>Edwards Lifesciences</v>
      </c>
      <c r="D39" s="30"/>
      <c r="E39" s="30"/>
      <c r="F39" s="18">
        <f>RTD("cqg.rtd", ,"ContractData",B39, "T_CVol",, "T")</f>
        <v>10480908.527584</v>
      </c>
      <c r="G39" s="20">
        <f>VLOOKUP(B39,Data!$A$2:$N$504,14,FALSE)</f>
        <v>2.0449255245816524</v>
      </c>
      <c r="H39" s="23" t="str">
        <v>S.AMCR</v>
      </c>
      <c r="I39" s="30" t="str">
        <f>IF(H39="","",PROPER(RTD("cqg.rtd", ,"ContractData",H39, "LongDescription",, "T")))</f>
        <v>Amcor Plc</v>
      </c>
      <c r="J39" s="30"/>
      <c r="K39" s="30"/>
      <c r="L39" s="16">
        <f>IF(H39="","",RTD("cqg.rtd",,"StudyData","ATR("&amp;H39&amp;",MAType:=Sim,Period:=21)","Bar",, "Close", "D",,,,,,"T"))</f>
        <v>1.3028571429</v>
      </c>
      <c r="M39" s="26">
        <f>VLOOKUP(H39,Data!$A$2:$O$504,15,FALSE)</f>
        <v>1.4660087718815979</v>
      </c>
      <c r="N39" s="25" t="str">
        <v>S.WAB</v>
      </c>
      <c r="O39" s="30" t="str">
        <f>PROPER(RTD("cqg.rtd", ,"ContractData",N39, "LongDescription",, "T"))</f>
        <v>Westinghouse Air Brake Co</v>
      </c>
      <c r="P39" s="30"/>
      <c r="Q39" s="30"/>
      <c r="R39" s="16">
        <f>RTD("cqg.rtd", ,"ContractData",N39, "LastTrade",, "T")</f>
        <v>302.5</v>
      </c>
      <c r="S39" s="16">
        <f>VLOOKUP(N39,Data!$A$2:$P$504,16,FALSE)</f>
        <v>268.42761904759999</v>
      </c>
      <c r="T39" s="16">
        <f>VLOOKUP(N39,Data!$A$2:$Q$504,17,FALSE)</f>
        <v>12.8748088861</v>
      </c>
      <c r="U39" s="16">
        <f>VLOOKUP(N39,Data!$A$2:$R$504,18,FALSE)</f>
        <v>2.6464378037630909</v>
      </c>
    </row>
    <row r="40" spans="2:21" ht="18" customHeight="1" x14ac:dyDescent="0.3">
      <c r="C40" s="28" t="s">
        <v>539</v>
      </c>
      <c r="D40" s="28"/>
      <c r="E40" s="28"/>
      <c r="F40" s="28"/>
      <c r="G40" s="28"/>
      <c r="H40" s="28"/>
    </row>
    <row r="41" spans="2:21" ht="18" customHeight="1" x14ac:dyDescent="0.3">
      <c r="M41" s="10"/>
      <c r="N41" s="10"/>
      <c r="O41" s="27"/>
      <c r="P41" s="27"/>
      <c r="Q41" s="27"/>
      <c r="R41" s="10"/>
      <c r="S41" s="12"/>
      <c r="T41" s="12"/>
      <c r="U41" s="10"/>
    </row>
    <row r="42" spans="2:21" ht="18" customHeight="1" x14ac:dyDescent="0.3">
      <c r="M42" s="10"/>
      <c r="N42" s="10"/>
      <c r="O42" s="27"/>
      <c r="P42" s="27"/>
      <c r="Q42" s="27"/>
      <c r="R42" s="10"/>
      <c r="S42" s="12"/>
      <c r="T42" s="12"/>
      <c r="U42" s="10"/>
    </row>
    <row r="43" spans="2:21" x14ac:dyDescent="0.3">
      <c r="M43" s="10"/>
      <c r="N43" s="10"/>
      <c r="O43" s="27"/>
      <c r="P43" s="27"/>
      <c r="Q43" s="27"/>
      <c r="R43" s="10"/>
      <c r="S43" s="12"/>
      <c r="T43" s="12"/>
      <c r="U43" s="10"/>
    </row>
    <row r="44" spans="2:21" x14ac:dyDescent="0.3">
      <c r="M44" s="10"/>
      <c r="N44" s="10"/>
      <c r="O44" s="27"/>
      <c r="P44" s="27"/>
      <c r="Q44" s="27"/>
      <c r="R44" s="10"/>
      <c r="S44" s="12"/>
      <c r="T44" s="12"/>
      <c r="U44" s="10"/>
    </row>
    <row r="45" spans="2:21" x14ac:dyDescent="0.3">
      <c r="M45" s="10"/>
      <c r="N45" s="10"/>
      <c r="O45" s="27"/>
      <c r="P45" s="27"/>
      <c r="Q45" s="27"/>
      <c r="R45" s="10"/>
      <c r="S45" s="12"/>
      <c r="T45" s="12"/>
      <c r="U45" s="10"/>
    </row>
    <row r="46" spans="2:21" x14ac:dyDescent="0.3">
      <c r="M46" s="10"/>
      <c r="N46" s="10"/>
      <c r="O46" s="27"/>
      <c r="P46" s="27"/>
      <c r="Q46" s="27"/>
      <c r="R46" s="10"/>
      <c r="S46" s="12"/>
      <c r="T46" s="12"/>
      <c r="U46" s="10"/>
    </row>
    <row r="47" spans="2:21" x14ac:dyDescent="0.3">
      <c r="M47" s="10"/>
      <c r="N47" s="10"/>
      <c r="O47" s="27"/>
      <c r="P47" s="27"/>
      <c r="Q47" s="27"/>
      <c r="R47" s="10"/>
      <c r="S47" s="12"/>
      <c r="T47" s="12"/>
      <c r="U47" s="10"/>
    </row>
    <row r="48" spans="2:21" x14ac:dyDescent="0.3">
      <c r="M48" s="10"/>
      <c r="N48" s="10"/>
      <c r="O48" s="27"/>
      <c r="P48" s="27"/>
      <c r="Q48" s="27"/>
      <c r="R48" s="10"/>
      <c r="S48" s="12"/>
      <c r="T48" s="12"/>
      <c r="U48" s="10"/>
    </row>
    <row r="49" spans="13:21" x14ac:dyDescent="0.3">
      <c r="M49" s="10"/>
      <c r="N49" s="10"/>
      <c r="O49" s="27"/>
      <c r="P49" s="27"/>
      <c r="Q49" s="27"/>
      <c r="R49" s="10"/>
      <c r="S49" s="12"/>
      <c r="T49" s="12"/>
      <c r="U49" s="10"/>
    </row>
    <row r="50" spans="13:21" x14ac:dyDescent="0.3">
      <c r="M50" s="10"/>
      <c r="N50" s="10"/>
      <c r="O50" s="27"/>
      <c r="P50" s="27"/>
      <c r="Q50" s="27"/>
      <c r="R50" s="10"/>
      <c r="S50" s="12"/>
      <c r="T50" s="12"/>
      <c r="U50" s="10"/>
    </row>
  </sheetData>
  <mergeCells count="144">
    <mergeCell ref="O38:Q38"/>
    <mergeCell ref="O39:Q39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I34:K34"/>
    <mergeCell ref="I35:K35"/>
    <mergeCell ref="I36:K36"/>
    <mergeCell ref="I37:K37"/>
    <mergeCell ref="I38:K38"/>
    <mergeCell ref="I39:K39"/>
    <mergeCell ref="H28:M28"/>
    <mergeCell ref="I29:K29"/>
    <mergeCell ref="I30:K30"/>
    <mergeCell ref="I31:K31"/>
    <mergeCell ref="I32:K32"/>
    <mergeCell ref="I33:K33"/>
    <mergeCell ref="C34:E34"/>
    <mergeCell ref="C35:E35"/>
    <mergeCell ref="C36:E36"/>
    <mergeCell ref="C37:E37"/>
    <mergeCell ref="C38:E38"/>
    <mergeCell ref="C39:E39"/>
    <mergeCell ref="C29:E29"/>
    <mergeCell ref="C30:E30"/>
    <mergeCell ref="C31:E31"/>
    <mergeCell ref="C32:E32"/>
    <mergeCell ref="C33:E33"/>
    <mergeCell ref="H26:J26"/>
    <mergeCell ref="L15:P15"/>
    <mergeCell ref="M17:O17"/>
    <mergeCell ref="M18:O18"/>
    <mergeCell ref="M19:O19"/>
    <mergeCell ref="M20:O20"/>
    <mergeCell ref="M21:O21"/>
    <mergeCell ref="B28:G28"/>
    <mergeCell ref="R21:T21"/>
    <mergeCell ref="R22:T22"/>
    <mergeCell ref="R23:T23"/>
    <mergeCell ref="R24:T24"/>
    <mergeCell ref="R25:T25"/>
    <mergeCell ref="R26:T26"/>
    <mergeCell ref="M22:O22"/>
    <mergeCell ref="M23:O23"/>
    <mergeCell ref="M24:O24"/>
    <mergeCell ref="M25:O25"/>
    <mergeCell ref="M26:O26"/>
    <mergeCell ref="C26:E26"/>
    <mergeCell ref="N28:U28"/>
    <mergeCell ref="B15:F15"/>
    <mergeCell ref="C23:E23"/>
    <mergeCell ref="C24:E24"/>
    <mergeCell ref="R18:T18"/>
    <mergeCell ref="R19:T19"/>
    <mergeCell ref="R20:T20"/>
    <mergeCell ref="H23:J23"/>
    <mergeCell ref="G15:K15"/>
    <mergeCell ref="H17:J17"/>
    <mergeCell ref="H18:J18"/>
    <mergeCell ref="M16:O16"/>
    <mergeCell ref="R16:T16"/>
    <mergeCell ref="R11:T11"/>
    <mergeCell ref="R12:T12"/>
    <mergeCell ref="R13:T13"/>
    <mergeCell ref="M12:O12"/>
    <mergeCell ref="M13:O13"/>
    <mergeCell ref="C25:E25"/>
    <mergeCell ref="B2:F2"/>
    <mergeCell ref="G2:K2"/>
    <mergeCell ref="H19:J19"/>
    <mergeCell ref="H20:J20"/>
    <mergeCell ref="H21:J21"/>
    <mergeCell ref="H22:J22"/>
    <mergeCell ref="C17:E17"/>
    <mergeCell ref="C18:E18"/>
    <mergeCell ref="C19:E19"/>
    <mergeCell ref="C20:E20"/>
    <mergeCell ref="C21:E21"/>
    <mergeCell ref="C22:E22"/>
    <mergeCell ref="H24:J24"/>
    <mergeCell ref="H25:J25"/>
    <mergeCell ref="C16:E16"/>
    <mergeCell ref="H16:J16"/>
    <mergeCell ref="Q15:U15"/>
    <mergeCell ref="R17:T17"/>
    <mergeCell ref="H13:J13"/>
    <mergeCell ref="M3:O3"/>
    <mergeCell ref="M4:O4"/>
    <mergeCell ref="M5:O5"/>
    <mergeCell ref="M6:O6"/>
    <mergeCell ref="M7:O7"/>
    <mergeCell ref="M8:O8"/>
    <mergeCell ref="M9:O9"/>
    <mergeCell ref="M10:O10"/>
    <mergeCell ref="M11:O11"/>
    <mergeCell ref="Q2:U2"/>
    <mergeCell ref="R3:T3"/>
    <mergeCell ref="R4:T4"/>
    <mergeCell ref="R5:T5"/>
    <mergeCell ref="R6:T6"/>
    <mergeCell ref="R7:T7"/>
    <mergeCell ref="R8:T8"/>
    <mergeCell ref="R9:T9"/>
    <mergeCell ref="R10:T10"/>
    <mergeCell ref="C40:H40"/>
    <mergeCell ref="W1:X2"/>
    <mergeCell ref="C13:E13"/>
    <mergeCell ref="C3:E3"/>
    <mergeCell ref="H3:J3"/>
    <mergeCell ref="H4:J4"/>
    <mergeCell ref="H5:J5"/>
    <mergeCell ref="H6:J6"/>
    <mergeCell ref="C4:E4"/>
    <mergeCell ref="C5:E5"/>
    <mergeCell ref="C6:E6"/>
    <mergeCell ref="C7:E7"/>
    <mergeCell ref="C8:E8"/>
    <mergeCell ref="C9:E9"/>
    <mergeCell ref="H7:J7"/>
    <mergeCell ref="H8:J8"/>
    <mergeCell ref="H9:J9"/>
    <mergeCell ref="H10:J10"/>
    <mergeCell ref="H11:J11"/>
    <mergeCell ref="H12:J12"/>
    <mergeCell ref="C10:E10"/>
    <mergeCell ref="C11:E11"/>
    <mergeCell ref="C12:E12"/>
    <mergeCell ref="L2:P2"/>
    <mergeCell ref="O50:Q50"/>
    <mergeCell ref="O41:Q41"/>
    <mergeCell ref="O42:Q42"/>
    <mergeCell ref="O43:Q43"/>
    <mergeCell ref="O44:Q44"/>
    <mergeCell ref="O45:Q45"/>
    <mergeCell ref="O46:Q46"/>
    <mergeCell ref="O47:Q47"/>
    <mergeCell ref="O48:Q48"/>
    <mergeCell ref="O49:Q4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D57D-89E6-41A0-86BC-CFCAE03F0E9A}">
  <dimension ref="A1:R589"/>
  <sheetViews>
    <sheetView workbookViewId="0">
      <selection activeCell="O3" sqref="O3"/>
    </sheetView>
  </sheetViews>
  <sheetFormatPr defaultRowHeight="16.5" x14ac:dyDescent="0.3"/>
  <cols>
    <col min="2" max="2" width="39.625" customWidth="1"/>
    <col min="3" max="3" width="12.125" style="3" customWidth="1"/>
    <col min="4" max="4" width="9" style="3"/>
    <col min="5" max="5" width="9" style="4"/>
    <col min="6" max="8" width="9" style="3"/>
    <col min="9" max="12" width="9" style="5"/>
    <col min="14" max="15" width="9" style="6"/>
    <col min="16" max="18" width="9" style="4"/>
  </cols>
  <sheetData>
    <row r="1" spans="1:18" x14ac:dyDescent="0.3">
      <c r="A1" t="s">
        <v>0</v>
      </c>
      <c r="B1" t="s">
        <v>507</v>
      </c>
      <c r="C1" s="3" t="s">
        <v>508</v>
      </c>
      <c r="D1" s="3" t="s">
        <v>509</v>
      </c>
      <c r="E1" s="4" t="s">
        <v>510</v>
      </c>
      <c r="F1" s="3" t="s">
        <v>1</v>
      </c>
      <c r="G1" s="3" t="s">
        <v>2</v>
      </c>
      <c r="H1" s="3" t="s">
        <v>3</v>
      </c>
      <c r="I1" s="5" t="s">
        <v>511</v>
      </c>
      <c r="J1" s="5" t="s">
        <v>512</v>
      </c>
      <c r="K1" s="5" t="s">
        <v>513</v>
      </c>
      <c r="L1" s="5" t="s">
        <v>514</v>
      </c>
      <c r="M1" s="5" t="s">
        <v>516</v>
      </c>
      <c r="N1" s="9" t="s">
        <v>517</v>
      </c>
      <c r="O1" s="9" t="s">
        <v>520</v>
      </c>
      <c r="P1" s="5" t="s">
        <v>524</v>
      </c>
      <c r="Q1" s="5" t="s">
        <v>525</v>
      </c>
      <c r="R1" s="5" t="s">
        <v>526</v>
      </c>
    </row>
    <row r="2" spans="1:18" x14ac:dyDescent="0.3">
      <c r="A2" t="s">
        <v>4</v>
      </c>
      <c r="B2" t="str">
        <f>PROPER(RTD("cqg.rtd", ,"ContractData",A2, "LongDescription",, "T"))</f>
        <v>Agilent Technologies</v>
      </c>
      <c r="C2" s="3">
        <f>RTD("cqg.rtd", ,"ContractData",A2, "LastTrade",, "T")</f>
        <v>138.57</v>
      </c>
      <c r="D2" s="3">
        <f>RTD("cqg.rtd", ,"ContractData",A2, "NetLastTrade",, "T")</f>
        <v>-1.1700000000000159</v>
      </c>
      <c r="E2" s="5">
        <f>IFERROR(RTD("cqg.rtd", ,"ContractData",A2, "PerCentNetLastTrade",, "T")/100,"")</f>
        <v>-8.3726921425504516E-3</v>
      </c>
      <c r="F2" s="3">
        <f>RTD("cqg.rtd", ,"ContractData",A2, "Open",, "T")</f>
        <v>140.46</v>
      </c>
      <c r="G2" s="3">
        <f>RTD("cqg.rtd", ,"ContractData",A2, "High",, "T")</f>
        <v>140.88</v>
      </c>
      <c r="H2" s="3">
        <f>RTD("cqg.rtd", ,"ContractData",A2, "Low",, "T")</f>
        <v>138.02000000000001</v>
      </c>
      <c r="I2" s="5">
        <f>IFERROR(RTD("cqg.rtd",,"StudyData",A2, "PCB","BaseType=Index,Index=1", "Close", "W","0","all",,,,"T")/100,"")</f>
        <v>5.4084892743039584E-2</v>
      </c>
      <c r="J2" s="5">
        <f>IFERROR(RTD("cqg.rtd",,"StudyData",A2, "PCB","BaseType=Index,Index=1", "Close", "M","0","all",,,,"T")/100,"")</f>
        <v>4.3213129564104343E-2</v>
      </c>
      <c r="K2" s="5">
        <f>IFERROR(RTD("cqg.rtd",,"StudyData",A2, "PCB","BaseType=Index,Index=1", "Close", "Q","0","all",,,,"T")/100,"")</f>
        <v>4.3213129564104343E-2</v>
      </c>
      <c r="L2" s="5">
        <f>IFERROR(RTD("cqg.rtd",,"StudyData",A2, "PCB","BaseType=Index,Index=1", "Close", "A","0","all",,,,"T")/100,"")</f>
        <v>1.8372896303373264E-2</v>
      </c>
      <c r="M2" s="7">
        <f>RTD("cqg.rtd", ,"ContractData",A2, "T_CVol",, "T")</f>
        <v>1516451.227471</v>
      </c>
      <c r="N2" s="9">
        <f xml:space="preserve"> IFERROR(M2/RTD("cqg.rtd",,"StudyData", $A2, "MA", "InputChoice=Vol,MAType=Sim,Period=21", "MA","D","-1","all",,,,"T"),"")</f>
        <v>0.64377387532629282</v>
      </c>
      <c r="O2" s="10">
        <f>IFERROR(D2/RTD("cqg.rtd",,"StudyData","ATR("&amp;A2&amp;",MAType:=Sim,Period:=21)","Bar",, "Close", "D",,,,,,"T"),"")</f>
        <v>-0.2786978221412485</v>
      </c>
      <c r="P2" s="11">
        <f xml:space="preserve"> RTD("cqg.rtd",,"StudyData", $A2, "MA", "InputChoice=Close,MAType=Sim,Period=21", "MA","D",,"all",,,,"T")</f>
        <v>133.6357142857</v>
      </c>
      <c r="Q2" s="3">
        <f xml:space="preserve"> RTD("cqg.rtd",,"StudyData",$A2, "StdDev", "InputChoice=Close,Period1=21", "STDDEV","D",,"all",,,,"T")</f>
        <v>2.6196575047000001</v>
      </c>
      <c r="R2" s="3">
        <f>IFERROR(STANDARDIZE(C2,P2,Q2),"")</f>
        <v>1.8835613836721976</v>
      </c>
    </row>
    <row r="3" spans="1:18" x14ac:dyDescent="0.3">
      <c r="A3" t="s">
        <v>5</v>
      </c>
      <c r="B3" t="str">
        <f>PROPER(RTD("cqg.rtd", ,"ContractData",A3, "LongDescription",, "T"))</f>
        <v>Apple Inc.</v>
      </c>
      <c r="C3" s="3">
        <f>RTD("cqg.rtd", ,"ContractData",A3, "LastTrade",, "T")</f>
        <v>333.02</v>
      </c>
      <c r="D3" s="3">
        <f>RTD("cqg.rtd", ,"ContractData",A3, "NetLastTrade",, "T")</f>
        <v>11.359999999999957</v>
      </c>
      <c r="E3" s="5">
        <f>IFERROR(RTD("cqg.rtd", ,"ContractData",A3, "PerCentNetLastTrade",, "T")/100,"")</f>
        <v>3.5316794130448297E-2</v>
      </c>
      <c r="F3" s="3">
        <f>RTD("cqg.rtd", ,"ContractData",A3, "Open",, "T")</f>
        <v>321.79000000000002</v>
      </c>
      <c r="G3" s="3">
        <f>RTD("cqg.rtd", ,"ContractData",A3, "High",, "T")</f>
        <v>334.37</v>
      </c>
      <c r="H3" s="3">
        <f>RTD("cqg.rtd", ,"ContractData",A3, "Low",, "T")</f>
        <v>321.62</v>
      </c>
      <c r="I3" s="5">
        <f>IFERROR(RTD("cqg.rtd",,"StudyData",A3, "PCB","BaseType=Index,Index=1", "Close", "W","0","all",,,,"T")/100,"")</f>
        <v>-2.1573680110266295E-3</v>
      </c>
      <c r="J3" s="5">
        <f>IFERROR(RTD("cqg.rtd",,"StudyData",A3, "PCB","BaseType=Index,Index=1", "Close", "M","0","all",,,,"T")/100,"")</f>
        <v>0.1508847110865357</v>
      </c>
      <c r="K3" s="5">
        <f>IFERROR(RTD("cqg.rtd",,"StudyData",A3, "PCB","BaseType=Index,Index=1", "Close", "Q","0","all",,,,"T")/100,"")</f>
        <v>0.1508847110865357</v>
      </c>
      <c r="L3" s="5">
        <f>IFERROR(RTD("cqg.rtd",,"StudyData",A3, "PCB","BaseType=Index,Index=1", "Close", "A","0","all",,,,"T")/100,"")</f>
        <v>0.22496873390715794</v>
      </c>
      <c r="M3" s="7">
        <f>RTD("cqg.rtd", ,"ContractData",A3, "T_CVol",, "T")</f>
        <v>47489415.903843999</v>
      </c>
      <c r="N3" s="9">
        <f xml:space="preserve"> IFERROR(M3/RTD("cqg.rtd",,"StudyData", $A3, "MA", "InputChoice=Vol,MAType=Sim,Period=21", "MA","D","-1","all",,,,"T"),"")</f>
        <v>0.74412780103050791</v>
      </c>
      <c r="O3" s="10">
        <f>IFERROR(D3/RTD("cqg.rtd",,"StudyData","ATR("&amp;A3&amp;",MAType:=Sim,Period:=21)","Bar",, "Close", "D",,,,,,"T"),"")</f>
        <v>1.2619551417696004</v>
      </c>
      <c r="P3" s="11">
        <f xml:space="preserve"> RTD("cqg.rtd",,"StudyData", $A3, "MA", "InputChoice=Close,MAType=Sim,Period=21", "MA","D",,"all",,,,"T")</f>
        <v>312.5171428571</v>
      </c>
      <c r="Q3" s="3">
        <f xml:space="preserve"> RTD("cqg.rtd",,"StudyData",$A3, "StdDev", "InputChoice=Close,Period1=21", "STDDEV","D",,"all",,,,"T")</f>
        <v>17.350273812299999</v>
      </c>
      <c r="R3" s="3">
        <f t="shared" ref="R3:R66" si="0">IFERROR(STANDARDIZE(C3,P3,Q3),"")</f>
        <v>1.1817022235329246</v>
      </c>
    </row>
    <row r="4" spans="1:18" x14ac:dyDescent="0.3">
      <c r="A4" t="s">
        <v>6</v>
      </c>
      <c r="B4" t="str">
        <f>PROPER(RTD("cqg.rtd", ,"ContractData",A4, "LongDescription",, "T"))</f>
        <v>Abbvie Inc.</v>
      </c>
      <c r="C4" s="3">
        <f>RTD("cqg.rtd", ,"ContractData",A4, "LastTrade",, "T")</f>
        <v>259.36</v>
      </c>
      <c r="D4" s="3">
        <f>RTD("cqg.rtd", ,"ContractData",A4, "NetLastTrade",, "T")</f>
        <v>2.4399999999999977</v>
      </c>
      <c r="E4" s="5">
        <f>IFERROR(RTD("cqg.rtd", ,"ContractData",A4, "PerCentNetLastTrade",, "T")/100,"")</f>
        <v>9.4971197259847429E-3</v>
      </c>
      <c r="F4" s="3">
        <f>RTD("cqg.rtd", ,"ContractData",A4, "Open",, "T")</f>
        <v>258.54000000000002</v>
      </c>
      <c r="G4" s="3">
        <f>RTD("cqg.rtd", ,"ContractData",A4, "High",, "T")</f>
        <v>260.22000000000003</v>
      </c>
      <c r="H4" s="3">
        <f>RTD("cqg.rtd", ,"ContractData",A4, "Low",, "T")</f>
        <v>256.76</v>
      </c>
      <c r="I4" s="5">
        <f>IFERROR(RTD("cqg.rtd",,"StudyData",A4, "PCB","BaseType=Index,Index=1", "Close", "W","0","all",,,,"T")/100,"")</f>
        <v>1.9136311839365025E-2</v>
      </c>
      <c r="J4" s="5">
        <f>IFERROR(RTD("cqg.rtd",,"StudyData",A4, "PCB","BaseType=Index,Index=1", "Close", "M","0","all",,,,"T")/100,"")</f>
        <v>3.0678747416944832E-2</v>
      </c>
      <c r="K4" s="5">
        <f>IFERROR(RTD("cqg.rtd",,"StudyData",A4, "PCB","BaseType=Index,Index=1", "Close", "Q","0","all",,,,"T")/100,"")</f>
        <v>3.0678747416944832E-2</v>
      </c>
      <c r="L4" s="5">
        <f>IFERROR(RTD("cqg.rtd",,"StudyData",A4, "PCB","BaseType=Index,Index=1", "Close", "A","0","all",,,,"T")/100,"")</f>
        <v>0.13510438093570837</v>
      </c>
      <c r="M4" s="7">
        <f>RTD("cqg.rtd", ,"ContractData",A4, "T_CVol",, "T")</f>
        <v>4195437.1531269997</v>
      </c>
      <c r="N4" s="9">
        <f xml:space="preserve"> IFERROR(M4/RTD("cqg.rtd",,"StudyData", $A4, "MA", "InputChoice=Vol,MAType=Sim,Period=21", "MA","D","-1","all",,,,"T"),"")</f>
        <v>0.47689914683696527</v>
      </c>
      <c r="O4" s="10">
        <f>IFERROR(D4/RTD("cqg.rtd",,"StudyData","ATR("&amp;A4&amp;",MAType:=Sim,Period:=21)","Bar",, "Close", "D",,,,,,"T"),"")</f>
        <v>0.37840632154170384</v>
      </c>
      <c r="P4" s="11">
        <f xml:space="preserve"> RTD("cqg.rtd",,"StudyData", $A4, "MA", "InputChoice=Close,MAType=Sim,Period=21", "MA","D",,"all",,,,"T")</f>
        <v>252.35904761899999</v>
      </c>
      <c r="Q4" s="3">
        <f xml:space="preserve"> RTD("cqg.rtd",,"StudyData",$A4, "StdDev", "InputChoice=Close,Period1=21", "STDDEV","D",,"all",,,,"T")</f>
        <v>4.5889327577000003</v>
      </c>
      <c r="R4" s="3">
        <f t="shared" si="0"/>
        <v>1.5256166848931856</v>
      </c>
    </row>
    <row r="5" spans="1:18" x14ac:dyDescent="0.3">
      <c r="A5" t="s">
        <v>7</v>
      </c>
      <c r="B5" t="str">
        <f>PROPER(RTD("cqg.rtd", ,"ContractData",A5, "LongDescription",, "T"))</f>
        <v>Airbnb, Inc. Class A</v>
      </c>
      <c r="C5" s="3">
        <f>RTD("cqg.rtd", ,"ContractData",A5, "LastTrade",, "T")</f>
        <v>141.1</v>
      </c>
      <c r="D5" s="3">
        <f>RTD("cqg.rtd", ,"ContractData",A5, "NetLastTrade",, "T")</f>
        <v>3.5300000000000011</v>
      </c>
      <c r="E5" s="5">
        <f>IFERROR(RTD("cqg.rtd", ,"ContractData",A5, "PerCentNetLastTrade",, "T")/100,"")</f>
        <v>2.565966417096751E-2</v>
      </c>
      <c r="F5" s="3">
        <f>RTD("cqg.rtd", ,"ContractData",A5, "Open",, "T")</f>
        <v>138.24</v>
      </c>
      <c r="G5" s="3">
        <f>RTD("cqg.rtd", ,"ContractData",A5, "High",, "T")</f>
        <v>142.70000000000002</v>
      </c>
      <c r="H5" s="3">
        <f>RTD("cqg.rtd", ,"ContractData",A5, "Low",, "T")</f>
        <v>138.16</v>
      </c>
      <c r="I5" s="5">
        <f>IFERROR(RTD("cqg.rtd",,"StudyData",A5, "PCB","BaseType=Index,Index=1", "Close", "W","0","all",,,,"T")/100,"")</f>
        <v>-3.34292368817646E-2</v>
      </c>
      <c r="J5" s="5">
        <f>IFERROR(RTD("cqg.rtd",,"StudyData",A5, "PCB","BaseType=Index,Index=1", "Close", "M","0","all",,,,"T")/100,"")</f>
        <v>-1.3976240391334731E-2</v>
      </c>
      <c r="K5" s="5">
        <f>IFERROR(RTD("cqg.rtd",,"StudyData",A5, "PCB","BaseType=Index,Index=1", "Close", "Q","0","all",,,,"T")/100,"")</f>
        <v>-1.3976240391334731E-2</v>
      </c>
      <c r="L5" s="5">
        <f>IFERROR(RTD("cqg.rtd",,"StudyData",A5, "PCB","BaseType=Index,Index=1", "Close", "A","0","all",,,,"T")/100,"")</f>
        <v>3.9640436192160296E-2</v>
      </c>
      <c r="M5" s="7">
        <f>RTD("cqg.rtd", ,"ContractData",A5, "T_CVol",, "T")</f>
        <v>2414881.1264129998</v>
      </c>
      <c r="N5" s="9">
        <f xml:space="preserve"> IFERROR(M5/RTD("cqg.rtd",,"StudyData", $A5, "MA", "InputChoice=Vol,MAType=Sim,Period=21", "MA","D","-1","all",,,,"T"),"")</f>
        <v>0.68990371340519097</v>
      </c>
      <c r="O5" s="10">
        <f>IFERROR(D5/RTD("cqg.rtd",,"StudyData","ATR("&amp;A5&amp;",MAType:=Sim,Period:=21)","Bar",, "Close", "D",,,,,,"T"),"")</f>
        <v>0.82863849765258246</v>
      </c>
      <c r="P5" s="11">
        <f xml:space="preserve"> RTD("cqg.rtd",,"StudyData", $A5, "MA", "InputChoice=Close,MAType=Sim,Period=21", "MA","D",,"all",,,,"T")</f>
        <v>145.3166666667</v>
      </c>
      <c r="Q5" s="3">
        <f xml:space="preserve"> RTD("cqg.rtd",,"StudyData",$A5, "StdDev", "InputChoice=Close,Period1=21", "STDDEV","D",,"all",,,,"T")</f>
        <v>3.0820514710000002</v>
      </c>
      <c r="R5" s="3">
        <f t="shared" si="0"/>
        <v>-1.3681363554035231</v>
      </c>
    </row>
    <row r="6" spans="1:18" x14ac:dyDescent="0.3">
      <c r="A6" t="s">
        <v>8</v>
      </c>
      <c r="B6" t="str">
        <f>PROPER(RTD("cqg.rtd", ,"ContractData",A6, "LongDescription",, "T"))</f>
        <v>Abbott Laboratories</v>
      </c>
      <c r="C6" s="3">
        <f>RTD("cqg.rtd", ,"ContractData",A6, "LastTrade",, "T")</f>
        <v>103.06</v>
      </c>
      <c r="D6" s="3">
        <f>RTD("cqg.rtd", ,"ContractData",A6, "NetLastTrade",, "T")</f>
        <v>2.3100000000000023</v>
      </c>
      <c r="E6" s="5">
        <f>IFERROR(RTD("cqg.rtd", ,"ContractData",A6, "PerCentNetLastTrade",, "T")/100,"")</f>
        <v>2.2928039702233248E-2</v>
      </c>
      <c r="F6" s="3">
        <f>RTD("cqg.rtd", ,"ContractData",A6, "Open",, "T")</f>
        <v>101.5</v>
      </c>
      <c r="G6" s="3">
        <f>RTD("cqg.rtd", ,"ContractData",A6, "High",, "T")</f>
        <v>104.17</v>
      </c>
      <c r="H6" s="3">
        <f>RTD("cqg.rtd", ,"ContractData",A6, "Low",, "T")</f>
        <v>101.5</v>
      </c>
      <c r="I6" s="5">
        <f>IFERROR(RTD("cqg.rtd",,"StudyData",A6, "PCB","BaseType=Index,Index=1", "Close", "W","0","all",,,,"T")/100,"")</f>
        <v>2.3639253079062329E-2</v>
      </c>
      <c r="J6" s="5">
        <f>IFERROR(RTD("cqg.rtd",,"StudyData",A6, "PCB","BaseType=Index,Index=1", "Close", "M","0","all",,,,"T")/100,"")</f>
        <v>0.13577253691866881</v>
      </c>
      <c r="K6" s="5">
        <f>IFERROR(RTD("cqg.rtd",,"StudyData",A6, "PCB","BaseType=Index,Index=1", "Close", "Q","0","all",,,,"T")/100,"")</f>
        <v>0.13577253691866881</v>
      </c>
      <c r="L6" s="5">
        <f>IFERROR(RTD("cqg.rtd",,"StudyData",A6, "PCB","BaseType=Index,Index=1", "Close", "A","0","all",,,,"T")/100,"")</f>
        <v>-0.17742836619043822</v>
      </c>
      <c r="M6" s="7">
        <f>RTD("cqg.rtd", ,"ContractData",A6, "T_CVol",, "T")</f>
        <v>10367079.666113</v>
      </c>
      <c r="N6" s="9">
        <f xml:space="preserve"> IFERROR(M6/RTD("cqg.rtd",,"StudyData", $A6, "MA", "InputChoice=Vol,MAType=Sim,Period=21", "MA","D","-1","all",,,,"T"),"")</f>
        <v>0.77266628940911397</v>
      </c>
      <c r="O6" s="10">
        <f>IFERROR(D6/RTD("cqg.rtd",,"StudyData","ATR("&amp;A6&amp;",MAType:=Sim,Period:=21)","Bar",, "Close", "D",,,,,,"T"),"")</f>
        <v>0.7569043532544194</v>
      </c>
      <c r="P6" s="11">
        <f xml:space="preserve"> RTD("cqg.rtd",,"StudyData", $A6, "MA", "InputChoice=Close,MAType=Sim,Period=21", "MA","D",,"all",,,,"T")</f>
        <v>95.663333333300002</v>
      </c>
      <c r="Q6" s="3">
        <f xml:space="preserve"> RTD("cqg.rtd",,"StudyData",$A6, "StdDev", "InputChoice=Close,Period1=21", "STDDEV","D",,"all",,,,"T")</f>
        <v>4.0742458645999999</v>
      </c>
      <c r="R6" s="3">
        <f t="shared" si="0"/>
        <v>1.8154689021022514</v>
      </c>
    </row>
    <row r="7" spans="1:18" x14ac:dyDescent="0.3">
      <c r="A7" t="s">
        <v>9</v>
      </c>
      <c r="B7" t="str">
        <f>PROPER(RTD("cqg.rtd", ,"ContractData",A7, "LongDescription",, "T"))</f>
        <v>Arch Capital Grp Ltd</v>
      </c>
      <c r="C7" s="3">
        <f>RTD("cqg.rtd", ,"ContractData",A7, "LastTrade",, "T")</f>
        <v>103.36</v>
      </c>
      <c r="D7" s="3">
        <f>RTD("cqg.rtd", ,"ContractData",A7, "NetLastTrade",, "T")</f>
        <v>3.2599999999999909</v>
      </c>
      <c r="E7" s="5">
        <f>IFERROR(RTD("cqg.rtd", ,"ContractData",A7, "PerCentNetLastTrade",, "T")/100,"")</f>
        <v>3.2567432567432567E-2</v>
      </c>
      <c r="F7" s="3">
        <f>RTD("cqg.rtd", ,"ContractData",A7, "Open",, "T")</f>
        <v>100.39</v>
      </c>
      <c r="G7" s="3">
        <f>RTD("cqg.rtd", ,"ContractData",A7, "High",, "T")</f>
        <v>103.42</v>
      </c>
      <c r="H7" s="3">
        <f>RTD("cqg.rtd", ,"ContractData",A7, "Low",, "T")</f>
        <v>100.39</v>
      </c>
      <c r="I7" s="5">
        <f>IFERROR(RTD("cqg.rtd",,"StudyData",A7, "PCB","BaseType=Index,Index=1", "Close", "W","0","all",,,,"T")/100,"")</f>
        <v>1.9832264430192311E-2</v>
      </c>
      <c r="J7" s="5">
        <f>IFERROR(RTD("cqg.rtd",,"StudyData",A7, "PCB","BaseType=Index,Index=1", "Close", "M","0","all",,,,"T")/100,"")</f>
        <v>6.4908304141767945E-2</v>
      </c>
      <c r="K7" s="5">
        <f>IFERROR(RTD("cqg.rtd",,"StudyData",A7, "PCB","BaseType=Index,Index=1", "Close", "Q","0","all",,,,"T")/100,"")</f>
        <v>6.4908304141767945E-2</v>
      </c>
      <c r="L7" s="5">
        <f>IFERROR(RTD("cqg.rtd",,"StudyData",A7, "PCB","BaseType=Index,Index=1", "Close", "A","0","all",,,,"T")/100,"")</f>
        <v>7.7564637197664696E-2</v>
      </c>
      <c r="M7" s="7">
        <f>RTD("cqg.rtd", ,"ContractData",A7, "T_CVol",, "T")</f>
        <v>2502679.9148960002</v>
      </c>
      <c r="N7" s="9">
        <f xml:space="preserve"> IFERROR(M7/RTD("cqg.rtd",,"StudyData", $A7, "MA", "InputChoice=Vol,MAType=Sim,Period=21", "MA","D","-1","all",,,,"T"),"")</f>
        <v>1.3928654094685466</v>
      </c>
      <c r="O7" s="10">
        <f>IFERROR(D7/RTD("cqg.rtd",,"StudyData","ATR("&amp;A7&amp;",MAType:=Sim,Period:=21)","Bar",, "Close", "D",,,,,,"T"),"")</f>
        <v>1.36810551556292</v>
      </c>
      <c r="P7" s="11">
        <f xml:space="preserve"> RTD("cqg.rtd",,"StudyData", $A7, "MA", "InputChoice=Close,MAType=Sim,Period=21", "MA","D",,"all",,,,"T")</f>
        <v>100.2933333333</v>
      </c>
      <c r="Q7" s="3">
        <f xml:space="preserve"> RTD("cqg.rtd",,"StudyData",$A7, "StdDev", "InputChoice=Close,Period1=21", "STDDEV","D",,"all",,,,"T")</f>
        <v>2.2644632147000001</v>
      </c>
      <c r="R7" s="3">
        <f t="shared" si="0"/>
        <v>1.3542576654778111</v>
      </c>
    </row>
    <row r="8" spans="1:18" x14ac:dyDescent="0.3">
      <c r="A8" t="s">
        <v>10</v>
      </c>
      <c r="B8" t="str">
        <f>PROPER(RTD("cqg.rtd", ,"ContractData",A8, "LongDescription",, "T"))</f>
        <v>Accenture Plc Ireland</v>
      </c>
      <c r="C8" s="3">
        <f>RTD("cqg.rtd", ,"ContractData",A8, "LastTrade",, "T")</f>
        <v>146.99</v>
      </c>
      <c r="D8" s="3">
        <f>RTD("cqg.rtd", ,"ContractData",A8, "NetLastTrade",, "T")</f>
        <v>8.25</v>
      </c>
      <c r="E8" s="5">
        <f>IFERROR(RTD("cqg.rtd", ,"ContractData",A8, "PerCentNetLastTrade",, "T")/100,"")</f>
        <v>5.9463745134784488E-2</v>
      </c>
      <c r="F8" s="3">
        <f>RTD("cqg.rtd", ,"ContractData",A8, "Open",, "T")</f>
        <v>142.5</v>
      </c>
      <c r="G8" s="3">
        <f>RTD("cqg.rtd", ,"ContractData",A8, "High",, "T")</f>
        <v>147.52000000000001</v>
      </c>
      <c r="H8" s="3">
        <f>RTD("cqg.rtd", ,"ContractData",A8, "Low",, "T")</f>
        <v>140.71</v>
      </c>
      <c r="I8" s="5">
        <f>IFERROR(RTD("cqg.rtd",,"StudyData",A8, "PCB","BaseType=Index,Index=1", "Close", "W","0","all",,,,"T")/100,"")</f>
        <v>2.3821132548582688E-2</v>
      </c>
      <c r="J8" s="5">
        <f>IFERROR(RTD("cqg.rtd",,"StudyData",A8, "PCB","BaseType=Index,Index=1", "Close", "M","0","all",,,,"T")/100,"")</f>
        <v>0.18121182899389277</v>
      </c>
      <c r="K8" s="5">
        <f>IFERROR(RTD("cqg.rtd",,"StudyData",A8, "PCB","BaseType=Index,Index=1", "Close", "Q","0","all",,,,"T")/100,"")</f>
        <v>0.18121182899389277</v>
      </c>
      <c r="L8" s="5">
        <f>IFERROR(RTD("cqg.rtd",,"StudyData",A8, "PCB","BaseType=Index,Index=1", "Close", "A","0","all",,,,"T")/100,"")</f>
        <v>-0.45214312336936269</v>
      </c>
      <c r="M8" s="7">
        <f>RTD("cqg.rtd", ,"ContractData",A8, "T_CVol",, "T")</f>
        <v>6570587.6937830001</v>
      </c>
      <c r="N8" s="9">
        <f xml:space="preserve"> IFERROR(M8/RTD("cqg.rtd",,"StudyData", $A8, "MA", "InputChoice=Vol,MAType=Sim,Period=21", "MA","D","-1","all",,,,"T"),"")</f>
        <v>0.64635410773729762</v>
      </c>
      <c r="O8" s="10">
        <f>IFERROR(D8/RTD("cqg.rtd",,"StudyData","ATR("&amp;A8&amp;",MAType:=Sim,Period:=21)","Bar",, "Close", "D",,,,,,"T"),"")</f>
        <v>1.278314764260722</v>
      </c>
      <c r="P8" s="11">
        <f xml:space="preserve"> RTD("cqg.rtd",,"StudyData", $A8, "MA", "InputChoice=Close,MAType=Sim,Period=21", "MA","D",,"all",,,,"T")</f>
        <v>136.79666666669999</v>
      </c>
      <c r="Q8" s="3">
        <f xml:space="preserve"> RTD("cqg.rtd",,"StudyData",$A8, "StdDev", "InputChoice=Close,Period1=21", "STDDEV","D",,"all",,,,"T")</f>
        <v>6.4041975322000004</v>
      </c>
      <c r="R8" s="3">
        <f t="shared" si="0"/>
        <v>1.5916644172901324</v>
      </c>
    </row>
    <row r="9" spans="1:18" x14ac:dyDescent="0.3">
      <c r="A9" t="s">
        <v>11</v>
      </c>
      <c r="B9" t="str">
        <f>PROPER(RTD("cqg.rtd", ,"ContractData",A9, "LongDescription",, "T"))</f>
        <v>Adobe Inc.</v>
      </c>
      <c r="C9" s="3">
        <f>RTD("cqg.rtd", ,"ContractData",A9, "LastTrade",, "T")</f>
        <v>225.11</v>
      </c>
      <c r="D9" s="3">
        <f>RTD("cqg.rtd", ,"ContractData",A9, "NetLastTrade",, "T")</f>
        <v>12.939999999999998</v>
      </c>
      <c r="E9" s="5">
        <f>IFERROR(RTD("cqg.rtd", ,"ContractData",A9, "PerCentNetLastTrade",, "T")/100,"")</f>
        <v>6.0988829712023379E-2</v>
      </c>
      <c r="F9" s="3">
        <f>RTD("cqg.rtd", ,"ContractData",A9, "Open",, "T")</f>
        <v>216.49</v>
      </c>
      <c r="G9" s="3">
        <f>RTD("cqg.rtd", ,"ContractData",A9, "High",, "T")</f>
        <v>226.93</v>
      </c>
      <c r="H9" s="3">
        <f>RTD("cqg.rtd", ,"ContractData",A9, "Low",, "T")</f>
        <v>216.15</v>
      </c>
      <c r="I9" s="5">
        <f>IFERROR(RTD("cqg.rtd",,"StudyData",A9, "PCB","BaseType=Index,Index=1", "Close", "W","0","all",,,,"T")/100,"")</f>
        <v>-5.1169652265542619E-2</v>
      </c>
      <c r="J9" s="5">
        <f>IFERROR(RTD("cqg.rtd",,"StudyData",A9, "PCB","BaseType=Index,Index=1", "Close", "M","0","all",,,,"T")/100,"")</f>
        <v>9.7990439957077374E-2</v>
      </c>
      <c r="K9" s="5">
        <f>IFERROR(RTD("cqg.rtd",,"StudyData",A9, "PCB","BaseType=Index,Index=1", "Close", "Q","0","all",,,,"T")/100,"")</f>
        <v>9.7990439957077374E-2</v>
      </c>
      <c r="L9" s="5">
        <f>IFERROR(RTD("cqg.rtd",,"StudyData",A9, "PCB","BaseType=Index,Index=1", "Close", "A","0","all",,,,"T")/100,"")</f>
        <v>-0.35681019457698787</v>
      </c>
      <c r="M9" s="7">
        <f>RTD("cqg.rtd", ,"ContractData",A9, "T_CVol",, "T")</f>
        <v>4719923.2072620001</v>
      </c>
      <c r="N9" s="9">
        <f xml:space="preserve"> IFERROR(M9/RTD("cqg.rtd",,"StudyData", $A9, "MA", "InputChoice=Vol,MAType=Sim,Period=21", "MA","D","-1","all",,,,"T"),"")</f>
        <v>0.80246158425852354</v>
      </c>
      <c r="O9" s="10">
        <f>IFERROR(D9/RTD("cqg.rtd",,"StudyData","ATR("&amp;A9&amp;",MAType:=Sim,Period:=21)","Bar",, "Close", "D",,,,,,"T"),"")</f>
        <v>1.33671110236279</v>
      </c>
      <c r="P9" s="11">
        <f xml:space="preserve"> RTD("cqg.rtd",,"StudyData", $A9, "MA", "InputChoice=Close,MAType=Sim,Period=21", "MA","D",,"all",,,,"T")</f>
        <v>219.58</v>
      </c>
      <c r="Q9" s="3">
        <f xml:space="preserve"> RTD("cqg.rtd",,"StudyData",$A9, "StdDev", "InputChoice=Close,Period1=21", "STDDEV","D",,"all",,,,"T")</f>
        <v>11.0051706462</v>
      </c>
      <c r="R9" s="3">
        <f t="shared" si="0"/>
        <v>0.50249107240417645</v>
      </c>
    </row>
    <row r="10" spans="1:18" x14ac:dyDescent="0.3">
      <c r="A10" t="s">
        <v>12</v>
      </c>
      <c r="B10" t="str">
        <f>PROPER(RTD("cqg.rtd", ,"ContractData",A10, "LongDescription",, "T"))</f>
        <v>Analog Devices Inc</v>
      </c>
      <c r="C10" s="3">
        <f>RTD("cqg.rtd", ,"ContractData",A10, "LastTrade",, "T")</f>
        <v>371.86</v>
      </c>
      <c r="D10" s="3">
        <f>RTD("cqg.rtd", ,"ContractData",A10, "NetLastTrade",, "T")</f>
        <v>-8.339999999999975</v>
      </c>
      <c r="E10" s="5">
        <f>IFERROR(RTD("cqg.rtd", ,"ContractData",A10, "PerCentNetLastTrade",, "T")/100,"")</f>
        <v>-2.1935823250920569E-2</v>
      </c>
      <c r="F10" s="3">
        <f>RTD("cqg.rtd", ,"ContractData",A10, "Open",, "T")</f>
        <v>374.63</v>
      </c>
      <c r="G10" s="3">
        <f>RTD("cqg.rtd", ,"ContractData",A10, "High",, "T")</f>
        <v>379.58</v>
      </c>
      <c r="H10" s="3">
        <f>RTD("cqg.rtd", ,"ContractData",A10, "Low",, "T")</f>
        <v>366.84000000000003</v>
      </c>
      <c r="I10" s="5">
        <f>IFERROR(RTD("cqg.rtd",,"StudyData",A10, "PCB","BaseType=Index,Index=1", "Close", "W","0","all",,,,"T")/100,"")</f>
        <v>-9.3243819266837173E-3</v>
      </c>
      <c r="J10" s="5">
        <f>IFERROR(RTD("cqg.rtd",,"StudyData",A10, "PCB","BaseType=Index,Index=1", "Close", "M","0","all",,,,"T")/100,"")</f>
        <v>-6.3725860462774134E-2</v>
      </c>
      <c r="K10" s="5">
        <f>IFERROR(RTD("cqg.rtd",,"StudyData",A10, "PCB","BaseType=Index,Index=1", "Close", "Q","0","all",,,,"T")/100,"")</f>
        <v>-6.3725860462774134E-2</v>
      </c>
      <c r="L10" s="5">
        <f>IFERROR(RTD("cqg.rtd",,"StudyData",A10, "PCB","BaseType=Index,Index=1", "Close", "A","0","all",,,,"T")/100,"")</f>
        <v>0.37116519174041307</v>
      </c>
      <c r="M10" s="7">
        <f>RTD("cqg.rtd", ,"ContractData",A10, "T_CVol",, "T")</f>
        <v>4080902.7636060002</v>
      </c>
      <c r="N10" s="9">
        <f xml:space="preserve"> IFERROR(M10/RTD("cqg.rtd",,"StudyData", $A10, "MA", "InputChoice=Vol,MAType=Sim,Period=21", "MA","D","-1","all",,,,"T"),"")</f>
        <v>0.89121414717670433</v>
      </c>
      <c r="O10" s="10">
        <f>IFERROR(D10/RTD("cqg.rtd",,"StudyData","ATR("&amp;A10&amp;",MAType:=Sim,Period:=21)","Bar",, "Close", "D",,,,,,"T"),"")</f>
        <v>-0.53917433734552089</v>
      </c>
      <c r="P10" s="11">
        <f xml:space="preserve"> RTD("cqg.rtd",,"StudyData", $A10, "MA", "InputChoice=Close,MAType=Sim,Period=21", "MA","D",,"all",,,,"T")</f>
        <v>386.76904761899999</v>
      </c>
      <c r="Q10" s="3">
        <f xml:space="preserve"> RTD("cqg.rtd",,"StudyData",$A10, "StdDev", "InputChoice=Close,Period1=21", "STDDEV","D",,"all",,,,"T")</f>
        <v>10.005933908399999</v>
      </c>
      <c r="R10" s="3">
        <f t="shared" si="0"/>
        <v>-1.4900205973261331</v>
      </c>
    </row>
    <row r="11" spans="1:18" x14ac:dyDescent="0.3">
      <c r="A11" t="s">
        <v>13</v>
      </c>
      <c r="B11" t="str">
        <f>PROPER(RTD("cqg.rtd", ,"ContractData",A11, "LongDescription",, "T"))</f>
        <v>Archer-Daniels-Midland</v>
      </c>
      <c r="C11" s="3">
        <f>RTD("cqg.rtd", ,"ContractData",A11, "LastTrade",, "T")</f>
        <v>85.92</v>
      </c>
      <c r="D11" s="3">
        <f>RTD("cqg.rtd", ,"ContractData",A11, "NetLastTrade",, "T")</f>
        <v>-0.43000000000000682</v>
      </c>
      <c r="E11" s="5">
        <f>IFERROR(RTD("cqg.rtd", ,"ContractData",A11, "PerCentNetLastTrade",, "T")/100,"")</f>
        <v>-4.9797336421540245E-3</v>
      </c>
      <c r="F11" s="3">
        <f>RTD("cqg.rtd", ,"ContractData",A11, "Open",, "T")</f>
        <v>86.61</v>
      </c>
      <c r="G11" s="3">
        <f>RTD("cqg.rtd", ,"ContractData",A11, "High",, "T")</f>
        <v>87.210000000000008</v>
      </c>
      <c r="H11" s="3">
        <f>RTD("cqg.rtd", ,"ContractData",A11, "Low",, "T")</f>
        <v>85.78</v>
      </c>
      <c r="I11" s="5">
        <f>IFERROR(RTD("cqg.rtd",,"StudyData",A11, "PCB","BaseType=Index,Index=1", "Close", "W","0","all",,,,"T")/100,"")</f>
        <v>2.3282887077993037E-4</v>
      </c>
      <c r="J11" s="5">
        <f>IFERROR(RTD("cqg.rtd",,"StudyData",A11, "PCB","BaseType=Index,Index=1", "Close", "M","0","all",,,,"T")/100,"")</f>
        <v>0.12460732984293188</v>
      </c>
      <c r="K11" s="5">
        <f>IFERROR(RTD("cqg.rtd",,"StudyData",A11, "PCB","BaseType=Index,Index=1", "Close", "Q","0","all",,,,"T")/100,"")</f>
        <v>0.12460732984293188</v>
      </c>
      <c r="L11" s="5">
        <f>IFERROR(RTD("cqg.rtd",,"StudyData",A11, "PCB","BaseType=Index,Index=1", "Close", "A","0","all",,,,"T")/100,"")</f>
        <v>0.49452078622369106</v>
      </c>
      <c r="M11" s="7">
        <f>RTD("cqg.rtd", ,"ContractData",A11, "T_CVol",, "T")</f>
        <v>2315467.701262</v>
      </c>
      <c r="N11" s="9">
        <f xml:space="preserve"> IFERROR(M11/RTD("cqg.rtd",,"StudyData", $A11, "MA", "InputChoice=Vol,MAType=Sim,Period=21", "MA","D","-1","all",,,,"T"),"")</f>
        <v>0.70167607688151812</v>
      </c>
      <c r="O11" s="10">
        <f>IFERROR(D11/RTD("cqg.rtd",,"StudyData","ATR("&amp;A11&amp;",MAType:=Sim,Period:=21)","Bar",, "Close", "D",,,,,,"T"),"")</f>
        <v>-0.23920529801578344</v>
      </c>
      <c r="P11" s="11">
        <f xml:space="preserve"> RTD("cqg.rtd",,"StudyData", $A11, "MA", "InputChoice=Close,MAType=Sim,Period=21", "MA","D",,"all",,,,"T")</f>
        <v>81.085238095199998</v>
      </c>
      <c r="Q11" s="3">
        <f xml:space="preserve"> RTD("cqg.rtd",,"StudyData",$A11, "StdDev", "InputChoice=Close,Period1=21", "STDDEV","D",,"all",,,,"T")</f>
        <v>3.8353861406999998</v>
      </c>
      <c r="R11" s="3">
        <f t="shared" si="0"/>
        <v>1.2605671834433878</v>
      </c>
    </row>
    <row r="12" spans="1:18" x14ac:dyDescent="0.3">
      <c r="A12" t="s">
        <v>14</v>
      </c>
      <c r="B12" t="str">
        <f>PROPER(RTD("cqg.rtd", ,"ContractData",A12, "LongDescription",, "T"))</f>
        <v>Automatic Data Procs</v>
      </c>
      <c r="C12" s="3">
        <f>RTD("cqg.rtd", ,"ContractData",A12, "LastTrade",, "T")</f>
        <v>250.09</v>
      </c>
      <c r="D12" s="3">
        <f>RTD("cqg.rtd", ,"ContractData",A12, "NetLastTrade",, "T")</f>
        <v>7.210000000000008</v>
      </c>
      <c r="E12" s="5">
        <f>IFERROR(RTD("cqg.rtd", ,"ContractData",A12, "PerCentNetLastTrade",, "T")/100,"")</f>
        <v>2.968544137022398E-2</v>
      </c>
      <c r="F12" s="3">
        <f>RTD("cqg.rtd", ,"ContractData",A12, "Open",, "T")</f>
        <v>244.56</v>
      </c>
      <c r="G12" s="3">
        <f>RTD("cqg.rtd", ,"ContractData",A12, "High",, "T")</f>
        <v>250.84</v>
      </c>
      <c r="H12" s="3">
        <f>RTD("cqg.rtd", ,"ContractData",A12, "Low",, "T")</f>
        <v>243.57</v>
      </c>
      <c r="I12" s="5">
        <f>IFERROR(RTD("cqg.rtd",,"StudyData",A12, "PCB","BaseType=Index,Index=1", "Close", "W","0","all",,,,"T")/100,"")</f>
        <v>-2.0253858810624518E-2</v>
      </c>
      <c r="J12" s="5">
        <f>IFERROR(RTD("cqg.rtd",,"StudyData",A12, "PCB","BaseType=Index,Index=1", "Close", "M","0","all",,,,"T")/100,"")</f>
        <v>0.11672248269703052</v>
      </c>
      <c r="K12" s="5">
        <f>IFERROR(RTD("cqg.rtd",,"StudyData",A12, "PCB","BaseType=Index,Index=1", "Close", "Q","0","all",,,,"T")/100,"")</f>
        <v>0.11672248269703052</v>
      </c>
      <c r="L12" s="5">
        <f>IFERROR(RTD("cqg.rtd",,"StudyData",A12, "PCB","BaseType=Index,Index=1", "Close", "A","0","all",,,,"T")/100,"")</f>
        <v>-2.7757260039653283E-2</v>
      </c>
      <c r="M12" s="7">
        <f>RTD("cqg.rtd", ,"ContractData",A12, "T_CVol",, "T")</f>
        <v>1763767.9645769999</v>
      </c>
      <c r="N12" s="9">
        <f xml:space="preserve"> IFERROR(M12/RTD("cqg.rtd",,"StudyData", $A12, "MA", "InputChoice=Vol,MAType=Sim,Period=21", "MA","D","-1","all",,,,"T"),"")</f>
        <v>0.66991842467973317</v>
      </c>
      <c r="O12" s="10">
        <f>IFERROR(D12/RTD("cqg.rtd",,"StudyData","ATR("&amp;A12&amp;",MAType:=Sim,Period:=21)","Bar",, "Close", "D",,,,,,"T"),"")</f>
        <v>0.99664296998223512</v>
      </c>
      <c r="P12" s="11">
        <f xml:space="preserve"> RTD("cqg.rtd",,"StudyData", $A12, "MA", "InputChoice=Close,MAType=Sim,Period=21", "MA","D",,"all",,,,"T")</f>
        <v>241.46523809519999</v>
      </c>
      <c r="Q12" s="3">
        <f xml:space="preserve"> RTD("cqg.rtd",,"StudyData",$A12, "StdDev", "InputChoice=Close,Period1=21", "STDDEV","D",,"all",,,,"T")</f>
        <v>10.8005849132</v>
      </c>
      <c r="R12" s="3">
        <f t="shared" si="0"/>
        <v>0.79854581711210892</v>
      </c>
    </row>
    <row r="13" spans="1:18" x14ac:dyDescent="0.3">
      <c r="A13" t="s">
        <v>15</v>
      </c>
      <c r="B13" t="str">
        <f>PROPER(RTD("cqg.rtd", ,"ContractData",A13, "LongDescription",, "T"))</f>
        <v>Autodesk Inc</v>
      </c>
      <c r="C13" s="3">
        <f>RTD("cqg.rtd", ,"ContractData",A13, "LastTrade",, "T")</f>
        <v>209.75</v>
      </c>
      <c r="D13" s="3">
        <f>RTD("cqg.rtd", ,"ContractData",A13, "NetLastTrade",, "T")</f>
        <v>4.4900000000000091</v>
      </c>
      <c r="E13" s="5">
        <f>IFERROR(RTD("cqg.rtd", ,"ContractData",A13, "PerCentNetLastTrade",, "T")/100,"")</f>
        <v>2.1874695508136022E-2</v>
      </c>
      <c r="F13" s="3">
        <f>RTD("cqg.rtd", ,"ContractData",A13, "Open",, "T")</f>
        <v>208.75</v>
      </c>
      <c r="G13" s="3">
        <f>RTD("cqg.rtd", ,"ContractData",A13, "High",, "T")</f>
        <v>214.45000000000002</v>
      </c>
      <c r="H13" s="3">
        <f>RTD("cqg.rtd", ,"ContractData",A13, "Low",, "T")</f>
        <v>204.48000000000002</v>
      </c>
      <c r="I13" s="5">
        <f>IFERROR(RTD("cqg.rtd",,"StudyData",A13, "PCB","BaseType=Index,Index=1", "Close", "W","0","all",,,,"T")/100,"")</f>
        <v>-3.9386306388825253E-2</v>
      </c>
      <c r="J13" s="5">
        <f>IFERROR(RTD("cqg.rtd",,"StudyData",A13, "PCB","BaseType=Index,Index=1", "Close", "M","0","all",,,,"T")/100,"")</f>
        <v>7.8849912560436067E-2</v>
      </c>
      <c r="K13" s="5">
        <f>IFERROR(RTD("cqg.rtd",,"StudyData",A13, "PCB","BaseType=Index,Index=1", "Close", "Q","0","all",,,,"T")/100,"")</f>
        <v>7.8849912560436067E-2</v>
      </c>
      <c r="L13" s="5">
        <f>IFERROR(RTD("cqg.rtd",,"StudyData",A13, "PCB","BaseType=Index,Index=1", "Close", "A","0","all",,,,"T")/100,"")</f>
        <v>-0.29140907401776966</v>
      </c>
      <c r="M13" s="7">
        <f>RTD("cqg.rtd", ,"ContractData",A13, "T_CVol",, "T")</f>
        <v>2888592.9485800001</v>
      </c>
      <c r="N13" s="9">
        <f xml:space="preserve"> IFERROR(M13/RTD("cqg.rtd",,"StudyData", $A13, "MA", "InputChoice=Vol,MAType=Sim,Period=21", "MA","D","-1","all",,,,"T"),"")</f>
        <v>1.1943107659044001</v>
      </c>
      <c r="O13" s="10">
        <f>IFERROR(D13/RTD("cqg.rtd",,"StudyData","ATR("&amp;A13&amp;",MAType:=Sim,Period:=21)","Bar",, "Close", "D",,,,,,"T"),"")</f>
        <v>0.58627121805414673</v>
      </c>
      <c r="P13" s="11">
        <f xml:space="preserve"> RTD("cqg.rtd",,"StudyData", $A13, "MA", "InputChoice=Close,MAType=Sim,Period=21", "MA","D",,"all",,,,"T")</f>
        <v>206.47</v>
      </c>
      <c r="Q13" s="3">
        <f xml:space="preserve"> RTD("cqg.rtd",,"StudyData",$A13, "StdDev", "InputChoice=Close,Period1=21", "STDDEV","D",,"all",,,,"T")</f>
        <v>7.5929917562</v>
      </c>
      <c r="R13" s="3">
        <f t="shared" si="0"/>
        <v>0.43197728975824873</v>
      </c>
    </row>
    <row r="14" spans="1:18" x14ac:dyDescent="0.3">
      <c r="A14" t="s">
        <v>16</v>
      </c>
      <c r="B14" t="str">
        <f>PROPER(RTD("cqg.rtd", ,"ContractData",A14, "LongDescription",, "T"))</f>
        <v>Ameren Corp</v>
      </c>
      <c r="C14" s="3">
        <f>RTD("cqg.rtd", ,"ContractData",A14, "LastTrade",, "T")</f>
        <v>113.78</v>
      </c>
      <c r="D14" s="3">
        <f>RTD("cqg.rtd", ,"ContractData",A14, "NetLastTrade",, "T")</f>
        <v>0.51000000000000512</v>
      </c>
      <c r="E14" s="5">
        <f>IFERROR(RTD("cqg.rtd", ,"ContractData",A14, "PerCentNetLastTrade",, "T")/100,"")</f>
        <v>4.5025161119449106E-3</v>
      </c>
      <c r="F14" s="3">
        <f>RTD("cqg.rtd", ,"ContractData",A14, "Open",, "T")</f>
        <v>113.94</v>
      </c>
      <c r="G14" s="3">
        <f>RTD("cqg.rtd", ,"ContractData",A14, "High",, "T")</f>
        <v>114.82000000000001</v>
      </c>
      <c r="H14" s="3">
        <f>RTD("cqg.rtd", ,"ContractData",A14, "Low",, "T")</f>
        <v>113.24000000000001</v>
      </c>
      <c r="I14" s="5">
        <f>IFERROR(RTD("cqg.rtd",,"StudyData",A14, "PCB","BaseType=Index,Index=1", "Close", "W","0","all",,,,"T")/100,"")</f>
        <v>1.9991035410130021E-2</v>
      </c>
      <c r="J14" s="5">
        <f>IFERROR(RTD("cqg.rtd",,"StudyData",A14, "PCB","BaseType=Index,Index=1", "Close", "M","0","all",,,,"T")/100,"")</f>
        <v>6.5463552724698768E-3</v>
      </c>
      <c r="K14" s="5">
        <f>IFERROR(RTD("cqg.rtd",,"StudyData",A14, "PCB","BaseType=Index,Index=1", "Close", "Q","0","all",,,,"T")/100,"")</f>
        <v>6.5463552724698768E-3</v>
      </c>
      <c r="L14" s="5">
        <f>IFERROR(RTD("cqg.rtd",,"StudyData",A14, "PCB","BaseType=Index,Index=1", "Close", "A","0","all",,,,"T")/100,"")</f>
        <v>0.1393951532145003</v>
      </c>
      <c r="M14" s="7">
        <f>RTD("cqg.rtd", ,"ContractData",A14, "T_CVol",, "T")</f>
        <v>1090736.7309900001</v>
      </c>
      <c r="N14" s="9">
        <f xml:space="preserve"> IFERROR(M14/RTD("cqg.rtd",,"StudyData", $A14, "MA", "InputChoice=Vol,MAType=Sim,Period=21", "MA","D","-1","all",,,,"T"),"")</f>
        <v>0.60679866126908355</v>
      </c>
      <c r="O14" s="10">
        <f>IFERROR(D14/RTD("cqg.rtd",,"StudyData","ATR("&amp;A14&amp;",MAType:=Sim,Period:=21)","Bar",, "Close", "D",,,,,,"T"),"")</f>
        <v>0.22657076369311482</v>
      </c>
      <c r="P14" s="11">
        <f xml:space="preserve"> RTD("cqg.rtd",,"StudyData", $A14, "MA", "InputChoice=Close,MAType=Sim,Period=21", "MA","D",,"all",,,,"T")</f>
        <v>113.0876190476</v>
      </c>
      <c r="Q14" s="3">
        <f xml:space="preserve"> RTD("cqg.rtd",,"StudyData",$A14, "StdDev", "InputChoice=Close,Period1=21", "STDDEV","D",,"all",,,,"T")</f>
        <v>1.745082628</v>
      </c>
      <c r="R14" s="3">
        <f t="shared" si="0"/>
        <v>0.39676112826446669</v>
      </c>
    </row>
    <row r="15" spans="1:18" x14ac:dyDescent="0.3">
      <c r="A15" t="s">
        <v>17</v>
      </c>
      <c r="B15" t="str">
        <f>PROPER(RTD("cqg.rtd", ,"ContractData",A15, "LongDescription",, "T"))</f>
        <v>Amer Elc Pwr Co Cmn</v>
      </c>
      <c r="C15" s="3">
        <f>RTD("cqg.rtd", ,"ContractData",A15, "LastTrade",, "T")</f>
        <v>135.54</v>
      </c>
      <c r="D15" s="3">
        <f>RTD("cqg.rtd", ,"ContractData",A15, "NetLastTrade",, "T")</f>
        <v>0.61999999999997613</v>
      </c>
      <c r="E15" s="5">
        <f>IFERROR(RTD("cqg.rtd", ,"ContractData",A15, "PerCentNetLastTrade",, "T")/100,"")</f>
        <v>4.5953157426623188E-3</v>
      </c>
      <c r="F15" s="3">
        <f>RTD("cqg.rtd", ,"ContractData",A15, "Open",, "T")</f>
        <v>135.43</v>
      </c>
      <c r="G15" s="3">
        <f>RTD("cqg.rtd", ,"ContractData",A15, "High",, "T")</f>
        <v>136.56</v>
      </c>
      <c r="H15" s="3">
        <f>RTD("cqg.rtd", ,"ContractData",A15, "Low",, "T")</f>
        <v>135.12</v>
      </c>
      <c r="I15" s="5">
        <f>IFERROR(RTD("cqg.rtd",,"StudyData",A15, "PCB","BaseType=Index,Index=1", "Close", "W","0","all",,,,"T")/100,"")</f>
        <v>2.5730286060238968E-2</v>
      </c>
      <c r="J15" s="5">
        <f>IFERROR(RTD("cqg.rtd",,"StudyData",A15, "PCB","BaseType=Index,Index=1", "Close", "M","0","all",,,,"T")/100,"")</f>
        <v>-9.2829471529859656E-3</v>
      </c>
      <c r="K15" s="5">
        <f>IFERROR(RTD("cqg.rtd",,"StudyData",A15, "PCB","BaseType=Index,Index=1", "Close", "Q","0","all",,,,"T")/100,"")</f>
        <v>-9.2829471529859656E-3</v>
      </c>
      <c r="L15" s="5">
        <f>IFERROR(RTD("cqg.rtd",,"StudyData",A15, "PCB","BaseType=Index,Index=1", "Close", "A","0","all",,,,"T")/100,"")</f>
        <v>0.17544011794293635</v>
      </c>
      <c r="M15" s="7">
        <f>RTD("cqg.rtd", ,"ContractData",A15, "T_CVol",, "T")</f>
        <v>3184710.7081300002</v>
      </c>
      <c r="N15" s="9">
        <f xml:space="preserve"> IFERROR(M15/RTD("cqg.rtd",,"StudyData", $A15, "MA", "InputChoice=Vol,MAType=Sim,Period=21", "MA","D","-1","all",,,,"T"),"")</f>
        <v>0.65631482456662282</v>
      </c>
      <c r="O15" s="10">
        <f>IFERROR(D15/RTD("cqg.rtd",,"StudyData","ATR("&amp;A15&amp;",MAType:=Sim,Period:=21)","Bar",, "Close", "D",,,,,,"T"),"")</f>
        <v>0.23535791756921354</v>
      </c>
      <c r="P15" s="11">
        <f xml:space="preserve"> RTD("cqg.rtd",,"StudyData", $A15, "MA", "InputChoice=Close,MAType=Sim,Period=21", "MA","D",,"all",,,,"T")</f>
        <v>135.0533333333</v>
      </c>
      <c r="Q15" s="3">
        <f xml:space="preserve"> RTD("cqg.rtd",,"StudyData",$A15, "StdDev", "InputChoice=Close,Period1=21", "STDDEV","D",,"all",,,,"T")</f>
        <v>2.2890782784999999</v>
      </c>
      <c r="R15" s="3">
        <f t="shared" si="0"/>
        <v>0.21260376775707937</v>
      </c>
    </row>
    <row r="16" spans="1:18" x14ac:dyDescent="0.3">
      <c r="A16" t="s">
        <v>18</v>
      </c>
      <c r="B16" t="str">
        <f>PROPER(RTD("cqg.rtd", ,"ContractData",A16, "LongDescription",, "T"))</f>
        <v>Aes Corp</v>
      </c>
      <c r="C16" s="3">
        <f>RTD("cqg.rtd", ,"ContractData",A16, "LastTrade",, "T")</f>
        <v>14.84</v>
      </c>
      <c r="D16" s="3">
        <f>RTD("cqg.rtd", ,"ContractData",A16, "NetLastTrade",, "T")</f>
        <v>9.9999999999997868E-3</v>
      </c>
      <c r="E16" s="5">
        <f>IFERROR(RTD("cqg.rtd", ,"ContractData",A16, "PerCentNetLastTrade",, "T")/100,"")</f>
        <v>6.7430883344571813E-4</v>
      </c>
      <c r="F16" s="3">
        <f>RTD("cqg.rtd", ,"ContractData",A16, "Open",, "T")</f>
        <v>14.85</v>
      </c>
      <c r="G16" s="3">
        <f>RTD("cqg.rtd", ,"ContractData",A16, "High",, "T")</f>
        <v>14.85</v>
      </c>
      <c r="H16" s="3">
        <f>RTD("cqg.rtd", ,"ContractData",A16, "Low",, "T")</f>
        <v>14.81</v>
      </c>
      <c r="I16" s="5">
        <f>IFERROR(RTD("cqg.rtd",,"StudyData",A16, "PCB","BaseType=Index,Index=1", "Close", "W","0","all",,,,"T")/100,"")</f>
        <v>4.7393364928910147E-3</v>
      </c>
      <c r="J16" s="5">
        <f>IFERROR(RTD("cqg.rtd",,"StudyData",A16, "PCB","BaseType=Index,Index=1", "Close", "M","0","all",,,,"T")/100,"")</f>
        <v>1.2278308321964511E-2</v>
      </c>
      <c r="K16" s="5">
        <f>IFERROR(RTD("cqg.rtd",,"StudyData",A16, "PCB","BaseType=Index,Index=1", "Close", "Q","0","all",,,,"T")/100,"")</f>
        <v>1.2278308321964511E-2</v>
      </c>
      <c r="L16" s="5">
        <f>IFERROR(RTD("cqg.rtd",,"StudyData",A16, "PCB","BaseType=Index,Index=1", "Close", "A","0","all",,,,"T")/100,"")</f>
        <v>3.4867503486750349E-2</v>
      </c>
      <c r="M16" s="7">
        <f>RTD("cqg.rtd", ,"ContractData",A16, "T_CVol",, "T")</f>
        <v>6998085.9113189997</v>
      </c>
      <c r="N16" s="9">
        <f xml:space="preserve"> IFERROR(M16/RTD("cqg.rtd",,"StudyData", $A16, "MA", "InputChoice=Vol,MAType=Sim,Period=21", "MA","D","-1","all",,,,"T"),"")</f>
        <v>0.82410021049885962</v>
      </c>
      <c r="O16" s="10">
        <f>IFERROR(D16/RTD("cqg.rtd",,"StudyData","ATR("&amp;A16&amp;",MAType:=Sim,Period:=21)","Bar",, "Close", "D",,,,,,"T"),"")</f>
        <v>0.15217391307655631</v>
      </c>
      <c r="P16" s="11">
        <f xml:space="preserve"> RTD("cqg.rtd",,"StudyData", $A16, "MA", "InputChoice=Close,MAType=Sim,Period=21", "MA","D",,"all",,,,"T")</f>
        <v>14.7271428571</v>
      </c>
      <c r="Q16" s="3">
        <f xml:space="preserve"> RTD("cqg.rtd",,"StudyData",$A16, "StdDev", "InputChoice=Close,Period1=21", "STDDEV","D",,"all",,,,"T")</f>
        <v>9.0718972499999995E-2</v>
      </c>
      <c r="R16" s="3">
        <f t="shared" si="0"/>
        <v>1.2440302153995337</v>
      </c>
    </row>
    <row r="17" spans="1:18" x14ac:dyDescent="0.3">
      <c r="A17" t="s">
        <v>19</v>
      </c>
      <c r="B17" t="str">
        <f>PROPER(RTD("cqg.rtd", ,"ContractData",A17, "LongDescription",, "T"))</f>
        <v>Aflac Inc</v>
      </c>
      <c r="C17" s="3">
        <f>RTD("cqg.rtd", ,"ContractData",A17, "LastTrade",, "T")</f>
        <v>125.60000000000001</v>
      </c>
      <c r="D17" s="3">
        <f>RTD("cqg.rtd", ,"ContractData",A17, "NetLastTrade",, "T")</f>
        <v>1.2600000000000051</v>
      </c>
      <c r="E17" s="5">
        <f>IFERROR(RTD("cqg.rtd", ,"ContractData",A17, "PerCentNetLastTrade",, "T")/100,"")</f>
        <v>1.0133504905903168E-2</v>
      </c>
      <c r="F17" s="3">
        <f>RTD("cqg.rtd", ,"ContractData",A17, "Open",, "T")</f>
        <v>124.29</v>
      </c>
      <c r="G17" s="3">
        <f>RTD("cqg.rtd", ,"ContractData",A17, "High",, "T")</f>
        <v>125.7</v>
      </c>
      <c r="H17" s="3">
        <f>RTD("cqg.rtd", ,"ContractData",A17, "Low",, "T")</f>
        <v>123.75</v>
      </c>
      <c r="I17" s="5">
        <f>IFERROR(RTD("cqg.rtd",,"StudyData",A17, "PCB","BaseType=Index,Index=1", "Close", "W","0","all",,,,"T")/100,"")</f>
        <v>7.0558050032072618E-3</v>
      </c>
      <c r="J17" s="5">
        <f>IFERROR(RTD("cqg.rtd",,"StudyData",A17, "PCB","BaseType=Index,Index=1", "Close", "M","0","all",,,,"T")/100,"")</f>
        <v>7.1215351812366809E-2</v>
      </c>
      <c r="K17" s="5">
        <f>IFERROR(RTD("cqg.rtd",,"StudyData",A17, "PCB","BaseType=Index,Index=1", "Close", "Q","0","all",,,,"T")/100,"")</f>
        <v>7.1215351812366809E-2</v>
      </c>
      <c r="L17" s="5">
        <f>IFERROR(RTD("cqg.rtd",,"StudyData",A17, "PCB","BaseType=Index,Index=1", "Close", "A","0","all",,,,"T")/100,"")</f>
        <v>0.13902239956470494</v>
      </c>
      <c r="M17" s="7">
        <f>RTD("cqg.rtd", ,"ContractData",A17, "T_CVol",, "T")</f>
        <v>1518624.4357690001</v>
      </c>
      <c r="N17" s="9">
        <f xml:space="preserve"> IFERROR(M17/RTD("cqg.rtd",,"StudyData", $A17, "MA", "InputChoice=Vol,MAType=Sim,Period=21", "MA","D","-1","all",,,,"T"),"")</f>
        <v>0.75944970582843052</v>
      </c>
      <c r="O17" s="10">
        <f>IFERROR(D17/RTD("cqg.rtd",,"StudyData","ATR("&amp;A17&amp;",MAType:=Sim,Period:=21)","Bar",, "Close", "D",,,,,,"T"),"")</f>
        <v>0.59447315210733198</v>
      </c>
      <c r="P17" s="11">
        <f xml:space="preserve"> RTD("cqg.rtd",,"StudyData", $A17, "MA", "InputChoice=Close,MAType=Sim,Period=21", "MA","D",,"all",,,,"T")</f>
        <v>121.79380952379999</v>
      </c>
      <c r="Q17" s="3">
        <f xml:space="preserve"> RTD("cqg.rtd",,"StudyData",$A17, "StdDev", "InputChoice=Close,Period1=21", "STDDEV","D",,"all",,,,"T")</f>
        <v>2.1645047299</v>
      </c>
      <c r="R17" s="3">
        <f t="shared" si="0"/>
        <v>1.7584579158558185</v>
      </c>
    </row>
    <row r="18" spans="1:18" x14ac:dyDescent="0.3">
      <c r="A18" t="s">
        <v>20</v>
      </c>
      <c r="B18" t="str">
        <f>PROPER(RTD("cqg.rtd", ,"ContractData",A18, "LongDescription",, "T"))</f>
        <v>American Intl Group Inc</v>
      </c>
      <c r="C18" s="3">
        <f>RTD("cqg.rtd", ,"ContractData",A18, "LastTrade",, "T")</f>
        <v>79.06</v>
      </c>
      <c r="D18" s="3">
        <f>RTD("cqg.rtd", ,"ContractData",A18, "NetLastTrade",, "T")</f>
        <v>0.90000000000000568</v>
      </c>
      <c r="E18" s="5">
        <f>IFERROR(RTD("cqg.rtd", ,"ContractData",A18, "PerCentNetLastTrade",, "T")/100,"")</f>
        <v>1.1514841351074718E-2</v>
      </c>
      <c r="F18" s="3">
        <f>RTD("cqg.rtd", ,"ContractData",A18, "Open",, "T")</f>
        <v>78.100000000000009</v>
      </c>
      <c r="G18" s="3">
        <f>RTD("cqg.rtd", ,"ContractData",A18, "High",, "T")</f>
        <v>79.22</v>
      </c>
      <c r="H18" s="3">
        <f>RTD("cqg.rtd", ,"ContractData",A18, "Low",, "T")</f>
        <v>77.989999999999995</v>
      </c>
      <c r="I18" s="5">
        <f>IFERROR(RTD("cqg.rtd",,"StudyData",A18, "PCB","BaseType=Index,Index=1", "Close", "W","0","all",,,,"T")/100,"")</f>
        <v>-1.7888198757763943E-2</v>
      </c>
      <c r="J18" s="5">
        <f>IFERROR(RTD("cqg.rtd",,"StudyData",A18, "PCB","BaseType=Index,Index=1", "Close", "M","0","all",,,,"T")/100,"")</f>
        <v>6.078089359989268E-2</v>
      </c>
      <c r="K18" s="5">
        <f>IFERROR(RTD("cqg.rtd",,"StudyData",A18, "PCB","BaseType=Index,Index=1", "Close", "Q","0","all",,,,"T")/100,"")</f>
        <v>6.078089359989268E-2</v>
      </c>
      <c r="L18" s="5">
        <f>IFERROR(RTD("cqg.rtd",,"StudyData",A18, "PCB","BaseType=Index,Index=1", "Close", "A","0","all",,,,"T")/100,"")</f>
        <v>-7.5862068965517185E-2</v>
      </c>
      <c r="M18" s="7">
        <f>RTD("cqg.rtd", ,"ContractData",A18, "T_CVol",, "T")</f>
        <v>2212309.8614759999</v>
      </c>
      <c r="N18" s="9">
        <f xml:space="preserve"> IFERROR(M18/RTD("cqg.rtd",,"StudyData", $A18, "MA", "InputChoice=Vol,MAType=Sim,Period=21", "MA","D","-1","all",,,,"T"),"")</f>
        <v>0.52851485785681429</v>
      </c>
      <c r="O18" s="10">
        <f>IFERROR(D18/RTD("cqg.rtd",,"StudyData","ATR("&amp;A18&amp;",MAType:=Sim,Period:=21)","Bar",, "Close", "D",,,,,,"T"),"")</f>
        <v>0.50079491257156428</v>
      </c>
      <c r="P18" s="11">
        <f xml:space="preserve"> RTD("cqg.rtd",,"StudyData", $A18, "MA", "InputChoice=Close,MAType=Sim,Period=21", "MA","D",,"all",,,,"T")</f>
        <v>78.356190476199998</v>
      </c>
      <c r="Q18" s="3">
        <f xml:space="preserve"> RTD("cqg.rtd",,"StudyData",$A18, "StdDev", "InputChoice=Close,Period1=21", "STDDEV","D",,"all",,,,"T")</f>
        <v>1.9686676088999999</v>
      </c>
      <c r="R18" s="3">
        <f t="shared" si="0"/>
        <v>0.35750551317967794</v>
      </c>
    </row>
    <row r="19" spans="1:18" x14ac:dyDescent="0.3">
      <c r="A19" t="s">
        <v>21</v>
      </c>
      <c r="B19" t="str">
        <f>PROPER(RTD("cqg.rtd", ,"ContractData",A19, "LongDescription",, "T"))</f>
        <v>Assurant Inc</v>
      </c>
      <c r="C19" s="3">
        <f>RTD("cqg.rtd", ,"ContractData",A19, "LastTrade",, "T")</f>
        <v>276.94</v>
      </c>
      <c r="D19" s="3">
        <f>RTD("cqg.rtd", ,"ContractData",A19, "NetLastTrade",, "T")</f>
        <v>3.1399999999999864</v>
      </c>
      <c r="E19" s="5">
        <f>IFERROR(RTD("cqg.rtd", ,"ContractData",A19, "PerCentNetLastTrade",, "T")/100,"")</f>
        <v>1.1468224981738495E-2</v>
      </c>
      <c r="F19" s="3">
        <f>RTD("cqg.rtd", ,"ContractData",A19, "Open",, "T")</f>
        <v>274.02</v>
      </c>
      <c r="G19" s="3">
        <f>RTD("cqg.rtd", ,"ContractData",A19, "High",, "T")</f>
        <v>277.88</v>
      </c>
      <c r="H19" s="3">
        <f>RTD("cqg.rtd", ,"ContractData",A19, "Low",, "T")</f>
        <v>272.38</v>
      </c>
      <c r="I19" s="5">
        <f>IFERROR(RTD("cqg.rtd",,"StudyData",A19, "PCB","BaseType=Index,Index=1", "Close", "W","0","all",,,,"T")/100,"")</f>
        <v>3.6121947695407413E-4</v>
      </c>
      <c r="J19" s="5">
        <f>IFERROR(RTD("cqg.rtd",,"StudyData",A19, "PCB","BaseType=Index,Index=1", "Close", "M","0","all",,,,"T")/100,"")</f>
        <v>3.1318660857259775E-2</v>
      </c>
      <c r="K19" s="5">
        <f>IFERROR(RTD("cqg.rtd",,"StudyData",A19, "PCB","BaseType=Index,Index=1", "Close", "Q","0","all",,,,"T")/100,"")</f>
        <v>3.1318660857259775E-2</v>
      </c>
      <c r="L19" s="5">
        <f>IFERROR(RTD("cqg.rtd",,"StudyData",A19, "PCB","BaseType=Index,Index=1", "Close", "A","0","all",,,,"T")/100,"")</f>
        <v>0.14984430143242683</v>
      </c>
      <c r="M19" s="7">
        <f>RTD("cqg.rtd", ,"ContractData",A19, "T_CVol",, "T")</f>
        <v>235468.705568</v>
      </c>
      <c r="N19" s="9">
        <f xml:space="preserve"> IFERROR(M19/RTD("cqg.rtd",,"StudyData", $A19, "MA", "InputChoice=Vol,MAType=Sim,Period=21", "MA","D","-1","all",,,,"T"),"")</f>
        <v>0.67672386923308459</v>
      </c>
      <c r="O19" s="10">
        <f>IFERROR(D19/RTD("cqg.rtd",,"StudyData","ATR("&amp;A19&amp;",MAType:=Sim,Period:=21)","Bar",, "Close", "D",,,,,,"T"),"")</f>
        <v>0.60612188619998753</v>
      </c>
      <c r="P19" s="11">
        <f xml:space="preserve"> RTD("cqg.rtd",,"StudyData", $A19, "MA", "InputChoice=Close,MAType=Sim,Period=21", "MA","D",,"all",,,,"T")</f>
        <v>274.71904761899998</v>
      </c>
      <c r="Q19" s="3">
        <f xml:space="preserve"> RTD("cqg.rtd",,"StudyData",$A19, "StdDev", "InputChoice=Close,Period1=21", "STDDEV","D",,"all",,,,"T")</f>
        <v>5.1312672757</v>
      </c>
      <c r="R19" s="3">
        <f t="shared" si="0"/>
        <v>0.43282726501457452</v>
      </c>
    </row>
    <row r="20" spans="1:18" x14ac:dyDescent="0.3">
      <c r="A20" t="s">
        <v>22</v>
      </c>
      <c r="B20" t="str">
        <f>PROPER(RTD("cqg.rtd", ,"ContractData",A20, "LongDescription",, "T"))</f>
        <v>Arthur J Gallagher Co</v>
      </c>
      <c r="C20" s="3">
        <f>RTD("cqg.rtd", ,"ContractData",A20, "LastTrade",, "T")</f>
        <v>247.77</v>
      </c>
      <c r="D20" s="3">
        <f>RTD("cqg.rtd", ,"ContractData",A20, "NetLastTrade",, "T")</f>
        <v>5.5600000000000023</v>
      </c>
      <c r="E20" s="5">
        <f>IFERROR(RTD("cqg.rtd", ,"ContractData",A20, "PerCentNetLastTrade",, "T")/100,"")</f>
        <v>2.2955286734651748E-2</v>
      </c>
      <c r="F20" s="3">
        <f>RTD("cqg.rtd", ,"ContractData",A20, "Open",, "T")</f>
        <v>242.93</v>
      </c>
      <c r="G20" s="3">
        <f>RTD("cqg.rtd", ,"ContractData",A20, "High",, "T")</f>
        <v>248.44</v>
      </c>
      <c r="H20" s="3">
        <f>RTD("cqg.rtd", ,"ContractData",A20, "Low",, "T")</f>
        <v>241.12</v>
      </c>
      <c r="I20" s="5">
        <f>IFERROR(RTD("cqg.rtd",,"StudyData",A20, "PCB","BaseType=Index,Index=1", "Close", "W","0","all",,,,"T")/100,"")</f>
        <v>-2.4143363528948386E-2</v>
      </c>
      <c r="J20" s="5">
        <f>IFERROR(RTD("cqg.rtd",,"StudyData",A20, "PCB","BaseType=Index,Index=1", "Close", "M","0","all",,,,"T")/100,"")</f>
        <v>7.9278651391732444E-2</v>
      </c>
      <c r="K20" s="5">
        <f>IFERROR(RTD("cqg.rtd",,"StudyData",A20, "PCB","BaseType=Index,Index=1", "Close", "Q","0","all",,,,"T")/100,"")</f>
        <v>7.9278651391732444E-2</v>
      </c>
      <c r="L20" s="5">
        <f>IFERROR(RTD("cqg.rtd",,"StudyData",A20, "PCB","BaseType=Index,Index=1", "Close", "A","0","all",,,,"T")/100,"")</f>
        <v>-4.258278913404695E-2</v>
      </c>
      <c r="M20" s="7">
        <f>RTD("cqg.rtd", ,"ContractData",A20, "T_CVol",, "T")</f>
        <v>1259583.8646800001</v>
      </c>
      <c r="N20" s="9">
        <f xml:space="preserve"> IFERROR(M20/RTD("cqg.rtd",,"StudyData", $A20, "MA", "InputChoice=Vol,MAType=Sim,Period=21", "MA","D","-1","all",,,,"T"),"")</f>
        <v>0.73670368051806279</v>
      </c>
      <c r="O20" s="10">
        <f>IFERROR(D20/RTD("cqg.rtd",,"StudyData","ATR("&amp;A20&amp;",MAType:=Sim,Period:=21)","Bar",, "Close", "D",,,,,,"T"),"")</f>
        <v>0.77324503311002268</v>
      </c>
      <c r="P20" s="11">
        <f xml:space="preserve"> RTD("cqg.rtd",,"StudyData", $A20, "MA", "InputChoice=Close,MAType=Sim,Period=21", "MA","D",,"all",,,,"T")</f>
        <v>246.0757142857</v>
      </c>
      <c r="Q20" s="3">
        <f xml:space="preserve"> RTD("cqg.rtd",,"StudyData",$A20, "StdDev", "InputChoice=Close,Period1=21", "STDDEV","D",,"all",,,,"T")</f>
        <v>11.469382252400001</v>
      </c>
      <c r="R20" s="3">
        <f t="shared" si="0"/>
        <v>0.14772249080332764</v>
      </c>
    </row>
    <row r="21" spans="1:18" x14ac:dyDescent="0.3">
      <c r="A21" t="s">
        <v>23</v>
      </c>
      <c r="B21" t="str">
        <f>PROPER(RTD("cqg.rtd", ,"ContractData",A21, "LongDescription",, "T"))</f>
        <v>Akamai Technologies</v>
      </c>
      <c r="C21" s="3">
        <f>RTD("cqg.rtd", ,"ContractData",A21, "LastTrade",, "T")</f>
        <v>115.37</v>
      </c>
      <c r="D21" s="3">
        <f>RTD("cqg.rtd", ,"ContractData",A21, "NetLastTrade",, "T")</f>
        <v>-2</v>
      </c>
      <c r="E21" s="5">
        <f>IFERROR(RTD("cqg.rtd", ,"ContractData",A21, "PerCentNetLastTrade",, "T")/100,"")</f>
        <v>-1.704012950498424E-2</v>
      </c>
      <c r="F21" s="3">
        <f>RTD("cqg.rtd", ,"ContractData",A21, "Open",, "T")</f>
        <v>117.53</v>
      </c>
      <c r="G21" s="3">
        <f>RTD("cqg.rtd", ,"ContractData",A21, "High",, "T")</f>
        <v>119.08</v>
      </c>
      <c r="H21" s="3">
        <f>RTD("cqg.rtd", ,"ContractData",A21, "Low",, "T")</f>
        <v>115.24000000000001</v>
      </c>
      <c r="I21" s="5">
        <f>IFERROR(RTD("cqg.rtd",,"StudyData",A21, "PCB","BaseType=Index,Index=1", "Close", "W","0","all",,,,"T")/100,"")</f>
        <v>-4.0103169980863579E-2</v>
      </c>
      <c r="J21" s="5">
        <f>IFERROR(RTD("cqg.rtd",,"StudyData",A21, "PCB","BaseType=Index,Index=1", "Close", "M","0","all",,,,"T")/100,"")</f>
        <v>-2.4025040182725683E-2</v>
      </c>
      <c r="K21" s="5">
        <f>IFERROR(RTD("cqg.rtd",,"StudyData",A21, "PCB","BaseType=Index,Index=1", "Close", "Q","0","all",,,,"T")/100,"")</f>
        <v>-2.4025040182725683E-2</v>
      </c>
      <c r="L21" s="5">
        <f>IFERROR(RTD("cqg.rtd",,"StudyData",A21, "PCB","BaseType=Index,Index=1", "Close", "A","0","all",,,,"T")/100,"")</f>
        <v>0.32229226361031521</v>
      </c>
      <c r="M21" s="7">
        <f>RTD("cqg.rtd", ,"ContractData",A21, "T_CVol",, "T")</f>
        <v>3096781.3814610001</v>
      </c>
      <c r="N21" s="9">
        <f xml:space="preserve"> IFERROR(M21/RTD("cqg.rtd",,"StudyData", $A21, "MA", "InputChoice=Vol,MAType=Sim,Period=21", "MA","D","-1","all",,,,"T"),"")</f>
        <v>0.79572649779882298</v>
      </c>
      <c r="O21" s="10">
        <f>IFERROR(D21/RTD("cqg.rtd",,"StudyData","ATR("&amp;A21&amp;",MAType:=Sim,Period:=21)","Bar",, "Close", "D",,,,,,"T"),"")</f>
        <v>-0.33670033670033667</v>
      </c>
      <c r="P21" s="11">
        <f xml:space="preserve"> RTD("cqg.rtd",,"StudyData", $A21, "MA", "InputChoice=Close,MAType=Sim,Period=21", "MA","D",,"all",,,,"T")</f>
        <v>119.47047619049999</v>
      </c>
      <c r="Q21" s="3">
        <f xml:space="preserve"> RTD("cqg.rtd",,"StudyData",$A21, "StdDev", "InputChoice=Close,Period1=21", "STDDEV","D",,"all",,,,"T")</f>
        <v>5.4867298580000003</v>
      </c>
      <c r="R21" s="3">
        <f t="shared" si="0"/>
        <v>-0.74734428277368803</v>
      </c>
    </row>
    <row r="22" spans="1:18" x14ac:dyDescent="0.3">
      <c r="A22" t="s">
        <v>24</v>
      </c>
      <c r="B22" t="str">
        <f>PROPER(RTD("cqg.rtd", ,"ContractData",A22, "LongDescription",, "T"))</f>
        <v>Albemarle Corporation</v>
      </c>
      <c r="C22" s="3">
        <f>RTD("cqg.rtd", ,"ContractData",A22, "LastTrade",, "T")</f>
        <v>114.85000000000001</v>
      </c>
      <c r="D22" s="3">
        <f>RTD("cqg.rtd", ,"ContractData",A22, "NetLastTrade",, "T")</f>
        <v>-2.0599999999999881</v>
      </c>
      <c r="E22" s="5">
        <f>IFERROR(RTD("cqg.rtd", ,"ContractData",A22, "PerCentNetLastTrade",, "T")/100,"")</f>
        <v>-1.7620391754340946E-2</v>
      </c>
      <c r="F22" s="3">
        <f>RTD("cqg.rtd", ,"ContractData",A22, "Open",, "T")</f>
        <v>116.62</v>
      </c>
      <c r="G22" s="3">
        <f>RTD("cqg.rtd", ,"ContractData",A22, "High",, "T")</f>
        <v>119.60000000000001</v>
      </c>
      <c r="H22" s="3">
        <f>RTD("cqg.rtd", ,"ContractData",A22, "Low",, "T")</f>
        <v>114.74000000000001</v>
      </c>
      <c r="I22" s="5">
        <f>IFERROR(RTD("cqg.rtd",,"StudyData",A22, "PCB","BaseType=Index,Index=1", "Close", "W","0","all",,,,"T")/100,"")</f>
        <v>-4.9097532704090015E-2</v>
      </c>
      <c r="J22" s="5">
        <f>IFERROR(RTD("cqg.rtd",,"StudyData",A22, "PCB","BaseType=Index,Index=1", "Close", "M","0","all",,,,"T")/100,"")</f>
        <v>-0.14944827075464706</v>
      </c>
      <c r="K22" s="5">
        <f>IFERROR(RTD("cqg.rtd",,"StudyData",A22, "PCB","BaseType=Index,Index=1", "Close", "Q","0","all",,,,"T")/100,"")</f>
        <v>-0.14944827075464706</v>
      </c>
      <c r="L22" s="5">
        <f>IFERROR(RTD("cqg.rtd",,"StudyData",A22, "PCB","BaseType=Index,Index=1", "Close", "A","0","all",,,,"T")/100,"")</f>
        <v>-0.18799490950226239</v>
      </c>
      <c r="M22" s="7">
        <f>RTD("cqg.rtd", ,"ContractData",A22, "T_CVol",, "T")</f>
        <v>1638310.8985599999</v>
      </c>
      <c r="N22" s="9">
        <f xml:space="preserve"> IFERROR(M22/RTD("cqg.rtd",,"StudyData", $A22, "MA", "InputChoice=Vol,MAType=Sim,Period=21", "MA","D","-1","all",,,,"T"),"")</f>
        <v>0.69903891212908098</v>
      </c>
      <c r="O22" s="10">
        <f>IFERROR(D22/RTD("cqg.rtd",,"StudyData","ATR("&amp;A22&amp;",MAType:=Sim,Period:=21)","Bar",, "Close", "D",,,,,,"T"),"")</f>
        <v>-0.34814099469107579</v>
      </c>
      <c r="P22" s="11">
        <f xml:space="preserve"> RTD("cqg.rtd",,"StudyData", $A22, "MA", "InputChoice=Close,MAType=Sim,Period=21", "MA","D",,"all",,,,"T")</f>
        <v>126.82666666670001</v>
      </c>
      <c r="Q22" s="3">
        <f xml:space="preserve"> RTD("cqg.rtd",,"StudyData",$A22, "StdDev", "InputChoice=Close,Period1=21", "STDDEV","D",,"all",,,,"T")</f>
        <v>7.3083001302000001</v>
      </c>
      <c r="R22" s="3">
        <f t="shared" si="0"/>
        <v>-1.6387759743485306</v>
      </c>
    </row>
    <row r="23" spans="1:18" x14ac:dyDescent="0.3">
      <c r="A23" t="s">
        <v>25</v>
      </c>
      <c r="B23" t="str">
        <f>PROPER(RTD("cqg.rtd", ,"ContractData",A23, "LongDescription",, "T"))</f>
        <v>Align Technology Inc</v>
      </c>
      <c r="C23" s="3">
        <f>RTD("cqg.rtd", ,"ContractData",A23, "LastTrade",, "T")</f>
        <v>167.01</v>
      </c>
      <c r="D23" s="3">
        <f>RTD("cqg.rtd", ,"ContractData",A23, "NetLastTrade",, "T")</f>
        <v>-1.2300000000000182</v>
      </c>
      <c r="E23" s="5">
        <f>IFERROR(RTD("cqg.rtd", ,"ContractData",A23, "PerCentNetLastTrade",, "T")/100,"")</f>
        <v>-7.3109843081312405E-3</v>
      </c>
      <c r="F23" s="3">
        <f>RTD("cqg.rtd", ,"ContractData",A23, "Open",, "T")</f>
        <v>168.5</v>
      </c>
      <c r="G23" s="3">
        <f>RTD("cqg.rtd", ,"ContractData",A23, "High",, "T")</f>
        <v>170.5</v>
      </c>
      <c r="H23" s="3">
        <f>RTD("cqg.rtd", ,"ContractData",A23, "Low",, "T")</f>
        <v>165.96</v>
      </c>
      <c r="I23" s="5">
        <f>IFERROR(RTD("cqg.rtd",,"StudyData",A23, "PCB","BaseType=Index,Index=1", "Close", "W","0","all",,,,"T")/100,"")</f>
        <v>-5.5159538357094376E-2</v>
      </c>
      <c r="J23" s="5">
        <f>IFERROR(RTD("cqg.rtd",,"StudyData",A23, "PCB","BaseType=Index,Index=1", "Close", "M","0","all",,,,"T")/100,"")</f>
        <v>-9.7829953753113125E-3</v>
      </c>
      <c r="K23" s="5">
        <f>IFERROR(RTD("cqg.rtd",,"StudyData",A23, "PCB","BaseType=Index,Index=1", "Close", "Q","0","all",,,,"T")/100,"")</f>
        <v>-9.7829953753113125E-3</v>
      </c>
      <c r="L23" s="5">
        <f>IFERROR(RTD("cqg.rtd",,"StudyData",A23, "PCB","BaseType=Index,Index=1", "Close", "A","0","all",,,,"T")/100,"")</f>
        <v>6.9548511047070022E-2</v>
      </c>
      <c r="M23" s="7">
        <f>RTD("cqg.rtd", ,"ContractData",A23, "T_CVol",, "T")</f>
        <v>845955.77030600002</v>
      </c>
      <c r="N23" s="9">
        <f xml:space="preserve"> IFERROR(M23/RTD("cqg.rtd",,"StudyData", $A23, "MA", "InputChoice=Vol,MAType=Sim,Period=21", "MA","D","-1","all",,,,"T"),"")</f>
        <v>0.85514581837597348</v>
      </c>
      <c r="O23" s="10">
        <f>IFERROR(D23/RTD("cqg.rtd",,"StudyData","ATR("&amp;A23&amp;",MAType:=Sim,Period:=21)","Bar",, "Close", "D",,,,,,"T"),"")</f>
        <v>-0.17463322290665018</v>
      </c>
      <c r="P23" s="11">
        <f xml:space="preserve"> RTD("cqg.rtd",,"StudyData", $A23, "MA", "InputChoice=Close,MAType=Sim,Period=21", "MA","D",,"all",,,,"T")</f>
        <v>177.32809523809999</v>
      </c>
      <c r="Q23" s="3">
        <f xml:space="preserve"> RTD("cqg.rtd",,"StudyData",$A23, "StdDev", "InputChoice=Close,Period1=21", "STDDEV","D",,"all",,,,"T")</f>
        <v>5.3759983515999998</v>
      </c>
      <c r="R23" s="3">
        <f t="shared" si="0"/>
        <v>-1.9192891372500398</v>
      </c>
    </row>
    <row r="24" spans="1:18" x14ac:dyDescent="0.3">
      <c r="A24" t="s">
        <v>26</v>
      </c>
      <c r="B24" t="str">
        <f>PROPER(RTD("cqg.rtd", ,"ContractData",A24, "LongDescription",, "T"))</f>
        <v>Allstate Corporation</v>
      </c>
      <c r="C24" s="3">
        <f>RTD("cqg.rtd", ,"ContractData",A24, "LastTrade",, "T")</f>
        <v>259.97000000000003</v>
      </c>
      <c r="D24" s="3">
        <f>RTD("cqg.rtd", ,"ContractData",A24, "NetLastTrade",, "T")</f>
        <v>5.4500000000000171</v>
      </c>
      <c r="E24" s="5">
        <f>IFERROR(RTD("cqg.rtd", ,"ContractData",A24, "PerCentNetLastTrade",, "T")/100,"")</f>
        <v>2.1412855571271414E-2</v>
      </c>
      <c r="F24" s="3">
        <f>RTD("cqg.rtd", ,"ContractData",A24, "Open",, "T")</f>
        <v>254.38</v>
      </c>
      <c r="G24" s="3">
        <f>RTD("cqg.rtd", ,"ContractData",A24, "High",, "T")</f>
        <v>260.64999999999998</v>
      </c>
      <c r="H24" s="3">
        <f>RTD("cqg.rtd", ,"ContractData",A24, "Low",, "T")</f>
        <v>254.33</v>
      </c>
      <c r="I24" s="5">
        <f>IFERROR(RTD("cqg.rtd",,"StudyData",A24, "PCB","BaseType=Index,Index=1", "Close", "W","0","all",,,,"T")/100,"")</f>
        <v>4.0296118447379035E-2</v>
      </c>
      <c r="J24" s="5">
        <f>IFERROR(RTD("cqg.rtd",,"StudyData",A24, "PCB","BaseType=Index,Index=1", "Close", "M","0","all",,,,"T")/100,"")</f>
        <v>9.2586366310834792E-2</v>
      </c>
      <c r="K24" s="5">
        <f>IFERROR(RTD("cqg.rtd",,"StudyData",A24, "PCB","BaseType=Index,Index=1", "Close", "Q","0","all",,,,"T")/100,"")</f>
        <v>9.2586366310834792E-2</v>
      </c>
      <c r="L24" s="5">
        <f>IFERROR(RTD("cqg.rtd",,"StudyData",A24, "PCB","BaseType=Index,Index=1", "Close", "A","0","all",,,,"T")/100,"")</f>
        <v>0.24895508047081441</v>
      </c>
      <c r="M24" s="7">
        <f>RTD("cqg.rtd", ,"ContractData",A24, "T_CVol",, "T")</f>
        <v>1070188.8958429999</v>
      </c>
      <c r="N24" s="9">
        <f xml:space="preserve"> IFERROR(M24/RTD("cqg.rtd",,"StudyData", $A24, "MA", "InputChoice=Vol,MAType=Sim,Period=21", "MA","D","-1","all",,,,"T"),"")</f>
        <v>0.60445096989063885</v>
      </c>
      <c r="O24" s="10">
        <f>IFERROR(D24/RTD("cqg.rtd",,"StudyData","ATR("&amp;A24&amp;",MAType:=Sim,Period:=21)","Bar",, "Close", "D",,,,,,"T"),"")</f>
        <v>0.8743983497533302</v>
      </c>
      <c r="P24" s="11">
        <f xml:space="preserve"> RTD("cqg.rtd",,"StudyData", $A24, "MA", "InputChoice=Close,MAType=Sim,Period=21", "MA","D",,"all",,,,"T")</f>
        <v>247.86</v>
      </c>
      <c r="Q24" s="3">
        <f xml:space="preserve"> RTD("cqg.rtd",,"StudyData",$A24, "StdDev", "InputChoice=Close,Period1=21", "STDDEV","D",,"all",,,,"T")</f>
        <v>6.8553649481000001</v>
      </c>
      <c r="R24" s="3">
        <f t="shared" si="0"/>
        <v>1.7664996818814676</v>
      </c>
    </row>
    <row r="25" spans="1:18" x14ac:dyDescent="0.3">
      <c r="A25" t="s">
        <v>27</v>
      </c>
      <c r="B25" t="str">
        <f>PROPER(RTD("cqg.rtd", ,"ContractData",A25, "LongDescription",, "T"))</f>
        <v>Allegion Plc</v>
      </c>
      <c r="C25" s="3">
        <f>RTD("cqg.rtd", ,"ContractData",A25, "LastTrade",, "T")</f>
        <v>153.36000000000001</v>
      </c>
      <c r="D25" s="3">
        <f>RTD("cqg.rtd", ,"ContractData",A25, "NetLastTrade",, "T")</f>
        <v>-1.2099999999999795</v>
      </c>
      <c r="E25" s="5">
        <f>IFERROR(RTD("cqg.rtd", ,"ContractData",A25, "PerCentNetLastTrade",, "T")/100,"")</f>
        <v>-7.8281684673610664E-3</v>
      </c>
      <c r="F25" s="3">
        <f>RTD("cqg.rtd", ,"ContractData",A25, "Open",, "T")</f>
        <v>152.25</v>
      </c>
      <c r="G25" s="3">
        <f>RTD("cqg.rtd", ,"ContractData",A25, "High",, "T")</f>
        <v>156.46</v>
      </c>
      <c r="H25" s="3">
        <f>RTD("cqg.rtd", ,"ContractData",A25, "Low",, "T")</f>
        <v>151.56</v>
      </c>
      <c r="I25" s="5">
        <f>IFERROR(RTD("cqg.rtd",,"StudyData",A25, "PCB","BaseType=Index,Index=1", "Close", "W","0","all",,,,"T")/100,"")</f>
        <v>0.11745846691926555</v>
      </c>
      <c r="J25" s="5">
        <f>IFERROR(RTD("cqg.rtd",,"StudyData",A25, "PCB","BaseType=Index,Index=1", "Close", "M","0","all",,,,"T")/100,"")</f>
        <v>9.1607943625880886E-2</v>
      </c>
      <c r="K25" s="5">
        <f>IFERROR(RTD("cqg.rtd",,"StudyData",A25, "PCB","BaseType=Index,Index=1", "Close", "Q","0","all",,,,"T")/100,"")</f>
        <v>9.1607943625880886E-2</v>
      </c>
      <c r="L25" s="5">
        <f>IFERROR(RTD("cqg.rtd",,"StudyData",A25, "PCB","BaseType=Index,Index=1", "Close", "A","0","all",,,,"T")/100,"")</f>
        <v>-3.6804421555080929E-2</v>
      </c>
      <c r="M25" s="7">
        <f>RTD("cqg.rtd", ,"ContractData",A25, "T_CVol",, "T")</f>
        <v>1710990.258803</v>
      </c>
      <c r="N25" s="9">
        <f xml:space="preserve"> IFERROR(M25/RTD("cqg.rtd",,"StudyData", $A25, "MA", "InputChoice=Vol,MAType=Sim,Period=21", "MA","D","-1","all",,,,"T"),"")</f>
        <v>1.1766599040762793</v>
      </c>
      <c r="O25" s="10">
        <f>IFERROR(D25/RTD("cqg.rtd",,"StudyData","ATR("&amp;A25&amp;",MAType:=Sim,Period:=21)","Bar",, "Close", "D",,,,,,"T"),"")</f>
        <v>-0.2752383015591911</v>
      </c>
      <c r="P25" s="11">
        <f xml:space="preserve"> RTD("cqg.rtd",,"StudyData", $A25, "MA", "InputChoice=Close,MAType=Sim,Period=21", "MA","D",,"all",,,,"T")</f>
        <v>139.63</v>
      </c>
      <c r="Q25" s="3">
        <f xml:space="preserve"> RTD("cqg.rtd",,"StudyData",$A25, "StdDev", "InputChoice=Close,Period1=21", "STDDEV","D",,"all",,,,"T")</f>
        <v>4.9785779190000001</v>
      </c>
      <c r="R25" s="3">
        <f t="shared" si="0"/>
        <v>2.7578156299616245</v>
      </c>
    </row>
    <row r="26" spans="1:18" x14ac:dyDescent="0.3">
      <c r="A26" t="s">
        <v>28</v>
      </c>
      <c r="B26" t="str">
        <f>PROPER(RTD("cqg.rtd", ,"ContractData",A26, "LongDescription",, "T"))</f>
        <v>Applied Materials</v>
      </c>
      <c r="C26" s="3">
        <f>RTD("cqg.rtd", ,"ContractData",A26, "LastTrade",, "T")</f>
        <v>536.25</v>
      </c>
      <c r="D26" s="3">
        <f>RTD("cqg.rtd", ,"ContractData",A26, "NetLastTrade",, "T")</f>
        <v>-26.550000000000068</v>
      </c>
      <c r="E26" s="5">
        <f>IFERROR(RTD("cqg.rtd", ,"ContractData",A26, "PerCentNetLastTrade",, "T")/100,"")</f>
        <v>-4.7174840085287849E-2</v>
      </c>
      <c r="F26" s="3">
        <f>RTD("cqg.rtd", ,"ContractData",A26, "Open",, "T")</f>
        <v>556.21</v>
      </c>
      <c r="G26" s="3">
        <f>RTD("cqg.rtd", ,"ContractData",A26, "High",, "T")</f>
        <v>562.80000000000007</v>
      </c>
      <c r="H26" s="3">
        <f>RTD("cqg.rtd", ,"ContractData",A26, "Low",, "T")</f>
        <v>530.01</v>
      </c>
      <c r="I26" s="5">
        <f>IFERROR(RTD("cqg.rtd",,"StudyData",A26, "PCB","BaseType=Index,Index=1", "Close", "W","0","all",,,,"T")/100,"")</f>
        <v>1.2441943888532328E-2</v>
      </c>
      <c r="J26" s="5">
        <f>IFERROR(RTD("cqg.rtd",,"StudyData",A26, "PCB","BaseType=Index,Index=1", "Close", "M","0","all",,,,"T")/100,"")</f>
        <v>-0.25829875518672202</v>
      </c>
      <c r="K26" s="5">
        <f>IFERROR(RTD("cqg.rtd",,"StudyData",A26, "PCB","BaseType=Index,Index=1", "Close", "Q","0","all",,,,"T")/100,"")</f>
        <v>-0.25829875518672202</v>
      </c>
      <c r="L26" s="5">
        <f>IFERROR(RTD("cqg.rtd",,"StudyData",A26, "PCB","BaseType=Index,Index=1", "Close", "A","0","all",,,,"T")/100,"")</f>
        <v>1.0866570683684189</v>
      </c>
      <c r="M26" s="7">
        <f>RTD("cqg.rtd", ,"ContractData",A26, "T_CVol",, "T")</f>
        <v>6262153.6112759998</v>
      </c>
      <c r="N26" s="9">
        <f xml:space="preserve"> IFERROR(M26/RTD("cqg.rtd",,"StudyData", $A26, "MA", "InputChoice=Vol,MAType=Sim,Period=21", "MA","D","-1","all",,,,"T"),"")</f>
        <v>0.56577332449737938</v>
      </c>
      <c r="O26" s="10">
        <f>IFERROR(D26/RTD("cqg.rtd",,"StudyData","ATR("&amp;A26&amp;",MAType:=Sim,Period:=21)","Bar",, "Close", "D",,,,,,"T"),"")</f>
        <v>-0.55013961932738642</v>
      </c>
      <c r="P26" s="11">
        <f xml:space="preserve"> RTD("cqg.rtd",,"StudyData", $A26, "MA", "InputChoice=Close,MAType=Sim,Period=21", "MA","D",,"all",,,,"T")</f>
        <v>593.31952380949997</v>
      </c>
      <c r="Q26" s="3">
        <f xml:space="preserve"> RTD("cqg.rtd",,"StudyData",$A26, "StdDev", "InputChoice=Close,Period1=21", "STDDEV","D",,"all",,,,"T")</f>
        <v>51.681819357999998</v>
      </c>
      <c r="R26" s="3">
        <f t="shared" si="0"/>
        <v>-1.1042475771640186</v>
      </c>
    </row>
    <row r="27" spans="1:18" x14ac:dyDescent="0.3">
      <c r="A27" t="s">
        <v>29</v>
      </c>
      <c r="B27" t="str">
        <f>PROPER(RTD("cqg.rtd", ,"ContractData",A27, "LongDescription",, "T"))</f>
        <v>Amcor Plc</v>
      </c>
      <c r="C27" s="3">
        <f>RTD("cqg.rtd", ,"ContractData",A27, "LastTrade",, "T")</f>
        <v>44.54</v>
      </c>
      <c r="D27" s="3">
        <f>RTD("cqg.rtd", ,"ContractData",A27, "NetLastTrade",, "T")</f>
        <v>1.9099999999999966</v>
      </c>
      <c r="E27" s="5">
        <f>IFERROR(RTD("cqg.rtd", ,"ContractData",A27, "PerCentNetLastTrade",, "T")/100,"")</f>
        <v>4.480412854797091E-2</v>
      </c>
      <c r="F27" s="3">
        <f>RTD("cqg.rtd", ,"ContractData",A27, "Open",, "T")</f>
        <v>43.04</v>
      </c>
      <c r="G27" s="3">
        <f>RTD("cqg.rtd", ,"ContractData",A27, "High",, "T")</f>
        <v>44.64</v>
      </c>
      <c r="H27" s="3">
        <f>RTD("cqg.rtd", ,"ContractData",A27, "Low",, "T")</f>
        <v>42.92</v>
      </c>
      <c r="I27" s="5">
        <f>IFERROR(RTD("cqg.rtd",,"StudyData",A27, "PCB","BaseType=Index,Index=1", "Close", "W","0","all",,,,"T")/100,"")</f>
        <v>1.3654984069185284E-2</v>
      </c>
      <c r="J27" s="5">
        <f>IFERROR(RTD("cqg.rtd",,"StudyData",A27, "PCB","BaseType=Index,Index=1", "Close", "M","0","all",,,,"T")/100,"")</f>
        <v>2.745098039215681E-2</v>
      </c>
      <c r="K27" s="5">
        <f>IFERROR(RTD("cqg.rtd",,"StudyData",A27, "PCB","BaseType=Index,Index=1", "Close", "Q","0","all",,,,"T")/100,"")</f>
        <v>2.745098039215681E-2</v>
      </c>
      <c r="L27" s="5">
        <f>IFERROR(RTD("cqg.rtd",,"StudyData",A27, "PCB","BaseType=Index,Index=1", "Close", "A","0","all",,,,"T")/100,"")</f>
        <v>6.8105515587529877E-2</v>
      </c>
      <c r="M27" s="7">
        <f>RTD("cqg.rtd", ,"ContractData",A27, "T_CVol",, "T")</f>
        <v>3827236.9329860001</v>
      </c>
      <c r="N27" s="9">
        <f xml:space="preserve"> IFERROR(M27/RTD("cqg.rtd",,"StudyData", $A27, "MA", "InputChoice=Vol,MAType=Sim,Period=21", "MA","D","-1","all",,,,"T"),"")</f>
        <v>1.1721755346623586</v>
      </c>
      <c r="O27" s="10">
        <f>IFERROR(D27/RTD("cqg.rtd",,"StudyData","ATR("&amp;A27&amp;",MAType:=Sim,Period:=21)","Bar",, "Close", "D",,,,,,"T"),"")</f>
        <v>1.4660087718815979</v>
      </c>
      <c r="P27" s="11">
        <f xml:space="preserve"> RTD("cqg.rtd",,"StudyData", $A27, "MA", "InputChoice=Close,MAType=Sim,Period=21", "MA","D",,"all",,,,"T")</f>
        <v>43.436190476199997</v>
      </c>
      <c r="Q27" s="3">
        <f xml:space="preserve"> RTD("cqg.rtd",,"StudyData",$A27, "StdDev", "InputChoice=Close,Period1=21", "STDDEV","D",,"all",,,,"T")</f>
        <v>0.81981691450000005</v>
      </c>
      <c r="R27" s="3">
        <f t="shared" si="0"/>
        <v>1.3464097950128382</v>
      </c>
    </row>
    <row r="28" spans="1:18" x14ac:dyDescent="0.3">
      <c r="A28" t="s">
        <v>30</v>
      </c>
      <c r="B28" t="str">
        <f>PROPER(RTD("cqg.rtd", ,"ContractData",A28, "LongDescription",, "T"))</f>
        <v>Adv Micro Devices</v>
      </c>
      <c r="C28" s="3">
        <f>RTD("cqg.rtd", ,"ContractData",A28, "LastTrade",, "T")</f>
        <v>521.95000000000005</v>
      </c>
      <c r="D28" s="3">
        <f>RTD("cqg.rtd", ,"ContractData",A28, "NetLastTrade",, "T")</f>
        <v>-17.740000000000009</v>
      </c>
      <c r="E28" s="5">
        <f>IFERROR(RTD("cqg.rtd", ,"ContractData",A28, "PerCentNetLastTrade",, "T")/100,"")</f>
        <v>-3.2870722081194764E-2</v>
      </c>
      <c r="F28" s="3">
        <f>RTD("cqg.rtd", ,"ContractData",A28, "Open",, "T")</f>
        <v>546.91999999999996</v>
      </c>
      <c r="G28" s="3">
        <f>RTD("cqg.rtd", ,"ContractData",A28, "High",, "T")</f>
        <v>549</v>
      </c>
      <c r="H28" s="3">
        <f>RTD("cqg.rtd", ,"ContractData",A28, "Low",, "T")</f>
        <v>518</v>
      </c>
      <c r="I28" s="5">
        <f>IFERROR(RTD("cqg.rtd",,"StudyData",A28, "PCB","BaseType=Index,Index=1", "Close", "W","0","all",,,,"T")/100,"")</f>
        <v>5.2827981281265243E-2</v>
      </c>
      <c r="J28" s="5">
        <f>IFERROR(RTD("cqg.rtd",,"StudyData",A28, "PCB","BaseType=Index,Index=1", "Close", "M","0","all",,,,"T")/100,"")</f>
        <v>-0.10149592880136325</v>
      </c>
      <c r="K28" s="5">
        <f>IFERROR(RTD("cqg.rtd",,"StudyData",A28, "PCB","BaseType=Index,Index=1", "Close", "Q","0","all",,,,"T")/100,"")</f>
        <v>-0.10149592880136325</v>
      </c>
      <c r="L28" s="5">
        <f>IFERROR(RTD("cqg.rtd",,"StudyData",A28, "PCB","BaseType=Index,Index=1", "Close", "A","0","all",,,,"T")/100,"")</f>
        <v>1.4371964886066495</v>
      </c>
      <c r="M28" s="7">
        <f>RTD("cqg.rtd", ,"ContractData",A28, "T_CVol",, "T")</f>
        <v>27200730.180190999</v>
      </c>
      <c r="N28" s="9">
        <f xml:space="preserve"> IFERROR(M28/RTD("cqg.rtd",,"StudyData", $A28, "MA", "InputChoice=Vol,MAType=Sim,Period=21", "MA","D","-1","all",,,,"T"),"")</f>
        <v>0.96665274571396487</v>
      </c>
      <c r="O28" s="10">
        <f>IFERROR(D28/RTD("cqg.rtd",,"StudyData","ATR("&amp;A28&amp;",MAType:=Sim,Period:=21)","Bar",, "Close", "D",,,,,,"T"),"")</f>
        <v>-0.45868577549605111</v>
      </c>
      <c r="P28" s="11">
        <f xml:space="preserve"> RTD("cqg.rtd",,"StudyData", $A28, "MA", "InputChoice=Close,MAType=Sim,Period=21", "MA","D",,"all",,,,"T")</f>
        <v>533.03571428570001</v>
      </c>
      <c r="Q28" s="3">
        <f xml:space="preserve"> RTD("cqg.rtd",,"StudyData",$A28, "StdDev", "InputChoice=Close,Period1=21", "STDDEV","D",,"all",,,,"T")</f>
        <v>20.3043060344</v>
      </c>
      <c r="R28" s="3">
        <f t="shared" si="0"/>
        <v>-0.54597848687457251</v>
      </c>
    </row>
    <row r="29" spans="1:18" x14ac:dyDescent="0.3">
      <c r="A29" t="s">
        <v>31</v>
      </c>
      <c r="B29" t="str">
        <f>PROPER(RTD("cqg.rtd", ,"ContractData",A29, "LongDescription",, "T"))</f>
        <v>Ametek Inc New</v>
      </c>
      <c r="C29" s="3">
        <f>RTD("cqg.rtd", ,"ContractData",A29, "LastTrade",, "T")</f>
        <v>241.97</v>
      </c>
      <c r="D29" s="3">
        <f>RTD("cqg.rtd", ,"ContractData",A29, "NetLastTrade",, "T")</f>
        <v>0.82999999999998408</v>
      </c>
      <c r="E29" s="5">
        <f>IFERROR(RTD("cqg.rtd", ,"ContractData",A29, "PerCentNetLastTrade",, "T")/100,"")</f>
        <v>3.4419839097619641E-3</v>
      </c>
      <c r="F29" s="3">
        <f>RTD("cqg.rtd", ,"ContractData",A29, "Open",, "T")</f>
        <v>242.03</v>
      </c>
      <c r="G29" s="3">
        <f>RTD("cqg.rtd", ,"ContractData",A29, "High",, "T")</f>
        <v>243.65</v>
      </c>
      <c r="H29" s="3">
        <f>RTD("cqg.rtd", ,"ContractData",A29, "Low",, "T")</f>
        <v>240.53</v>
      </c>
      <c r="I29" s="5">
        <f>IFERROR(RTD("cqg.rtd",,"StudyData",A29, "PCB","BaseType=Index,Index=1", "Close", "W","0","all",,,,"T")/100,"")</f>
        <v>2.0970464135021093E-2</v>
      </c>
      <c r="J29" s="5">
        <f>IFERROR(RTD("cqg.rtd",,"StudyData",A29, "PCB","BaseType=Index,Index=1", "Close", "M","0","all",,,,"T")/100,"")</f>
        <v>1.2399768537654432E-4</v>
      </c>
      <c r="K29" s="5">
        <f>IFERROR(RTD("cqg.rtd",,"StudyData",A29, "PCB","BaseType=Index,Index=1", "Close", "Q","0","all",,,,"T")/100,"")</f>
        <v>1.2399768537654432E-4</v>
      </c>
      <c r="L29" s="5">
        <f>IFERROR(RTD("cqg.rtd",,"StudyData",A29, "PCB","BaseType=Index,Index=1", "Close", "A","0","all",,,,"T")/100,"")</f>
        <v>0.17855925186303637</v>
      </c>
      <c r="M29" s="7">
        <f>RTD("cqg.rtd", ,"ContractData",A29, "T_CVol",, "T")</f>
        <v>1091413.867205</v>
      </c>
      <c r="N29" s="9">
        <f xml:space="preserve"> IFERROR(M29/RTD("cqg.rtd",,"StudyData", $A29, "MA", "InputChoice=Vol,MAType=Sim,Period=21", "MA","D","-1","all",,,,"T"),"")</f>
        <v>1.0814082491057901</v>
      </c>
      <c r="O29" s="10">
        <f>IFERROR(D29/RTD("cqg.rtd",,"StudyData","ATR("&amp;A29&amp;",MAType:=Sim,Period:=21)","Bar",, "Close", "D",,,,,,"T"),"")</f>
        <v>0.15317690482386642</v>
      </c>
      <c r="P29" s="11">
        <f xml:space="preserve"> RTD("cqg.rtd",,"StudyData", $A29, "MA", "InputChoice=Close,MAType=Sim,Period=21", "MA","D",,"all",,,,"T")</f>
        <v>236.3847619048</v>
      </c>
      <c r="Q29" s="3">
        <f xml:space="preserve"> RTD("cqg.rtd",,"StudyData",$A29, "StdDev", "InputChoice=Close,Period1=21", "STDDEV","D",,"all",,,,"T")</f>
        <v>3.1993699067999999</v>
      </c>
      <c r="R29" s="3">
        <f t="shared" si="0"/>
        <v>1.7457306463153976</v>
      </c>
    </row>
    <row r="30" spans="1:18" x14ac:dyDescent="0.3">
      <c r="A30" t="s">
        <v>32</v>
      </c>
      <c r="B30" t="str">
        <f>PROPER(RTD("cqg.rtd", ,"ContractData",A30, "LongDescription",, "T"))</f>
        <v>Amgen</v>
      </c>
      <c r="C30" s="3">
        <f>RTD("cqg.rtd", ,"ContractData",A30, "LastTrade",, "T")</f>
        <v>376.04</v>
      </c>
      <c r="D30" s="3">
        <f>RTD("cqg.rtd", ,"ContractData",A30, "NetLastTrade",, "T")</f>
        <v>4.5400000000000205</v>
      </c>
      <c r="E30" s="5">
        <f>IFERROR(RTD("cqg.rtd", ,"ContractData",A30, "PerCentNetLastTrade",, "T")/100,"")</f>
        <v>1.2220726783310902E-2</v>
      </c>
      <c r="F30" s="3">
        <f>RTD("cqg.rtd", ,"ContractData",A30, "Open",, "T")</f>
        <v>372.72</v>
      </c>
      <c r="G30" s="3">
        <f>RTD("cqg.rtd", ,"ContractData",A30, "High",, "T")</f>
        <v>379.41</v>
      </c>
      <c r="H30" s="3">
        <f>RTD("cqg.rtd", ,"ContractData",A30, "Low",, "T")</f>
        <v>372.16</v>
      </c>
      <c r="I30" s="5">
        <f>IFERROR(RTD("cqg.rtd",,"StudyData",A30, "PCB","BaseType=Index,Index=1", "Close", "W","0","all",,,,"T")/100,"")</f>
        <v>2.6618253296568292E-2</v>
      </c>
      <c r="J30" s="5">
        <f>IFERROR(RTD("cqg.rtd",,"StudyData",A30, "PCB","BaseType=Index,Index=1", "Close", "M","0","all",,,,"T")/100,"")</f>
        <v>3.8440296034463757E-2</v>
      </c>
      <c r="K30" s="5">
        <f>IFERROR(RTD("cqg.rtd",,"StudyData",A30, "PCB","BaseType=Index,Index=1", "Close", "Q","0","all",,,,"T")/100,"")</f>
        <v>3.8440296034463757E-2</v>
      </c>
      <c r="L30" s="5">
        <f>IFERROR(RTD("cqg.rtd",,"StudyData",A30, "PCB","BaseType=Index,Index=1", "Close", "A","0","all",,,,"T")/100,"")</f>
        <v>0.14888026641410287</v>
      </c>
      <c r="M30" s="7">
        <f>RTD("cqg.rtd", ,"ContractData",A30, "T_CVol",, "T")</f>
        <v>2493927.5966710001</v>
      </c>
      <c r="N30" s="9">
        <f xml:space="preserve"> IFERROR(M30/RTD("cqg.rtd",,"StudyData", $A30, "MA", "InputChoice=Vol,MAType=Sim,Period=21", "MA","D","-1","all",,,,"T"),"")</f>
        <v>1.0912225622930578</v>
      </c>
      <c r="O30" s="10">
        <f>IFERROR(D30/RTD("cqg.rtd",,"StudyData","ATR("&amp;A30&amp;",MAType:=Sim,Period:=21)","Bar",, "Close", "D",,,,,,"T"),"")</f>
        <v>0.52035803951306703</v>
      </c>
      <c r="P30" s="11">
        <f xml:space="preserve"> RTD("cqg.rtd",,"StudyData", $A30, "MA", "InputChoice=Close,MAType=Sim,Period=21", "MA","D",,"all",,,,"T")</f>
        <v>364.51095238099998</v>
      </c>
      <c r="Q30" s="3">
        <f xml:space="preserve"> RTD("cqg.rtd",,"StudyData",$A30, "StdDev", "InputChoice=Close,Period1=21", "STDDEV","D",,"all",,,,"T")</f>
        <v>5.8188355116999997</v>
      </c>
      <c r="R30" s="3">
        <f t="shared" si="0"/>
        <v>1.9813324497347364</v>
      </c>
    </row>
    <row r="31" spans="1:18" x14ac:dyDescent="0.3">
      <c r="A31" t="s">
        <v>33</v>
      </c>
      <c r="B31" t="str">
        <f>PROPER(RTD("cqg.rtd", ,"ContractData",A31, "LongDescription",, "T"))</f>
        <v>Ameriprise Financial Inc</v>
      </c>
      <c r="C31" s="3">
        <f>RTD("cqg.rtd", ,"ContractData",A31, "LastTrade",, "T")</f>
        <v>528.9</v>
      </c>
      <c r="D31" s="3">
        <f>RTD("cqg.rtd", ,"ContractData",A31, "NetLastTrade",, "T")</f>
        <v>8.7899999999999636</v>
      </c>
      <c r="E31" s="5">
        <f>IFERROR(RTD("cqg.rtd", ,"ContractData",A31, "PerCentNetLastTrade",, "T")/100,"")</f>
        <v>1.6900271096498817E-2</v>
      </c>
      <c r="F31" s="3">
        <f>RTD("cqg.rtd", ,"ContractData",A31, "Open",, "T")</f>
        <v>519.41</v>
      </c>
      <c r="G31" s="3">
        <f>RTD("cqg.rtd", ,"ContractData",A31, "High",, "T")</f>
        <v>530.21</v>
      </c>
      <c r="H31" s="3">
        <f>RTD("cqg.rtd", ,"ContractData",A31, "Low",, "T")</f>
        <v>510.74</v>
      </c>
      <c r="I31" s="5">
        <f>IFERROR(RTD("cqg.rtd",,"StudyData",A31, "PCB","BaseType=Index,Index=1", "Close", "W","0","all",,,,"T")/100,"")</f>
        <v>1.9512379942030666E-3</v>
      </c>
      <c r="J31" s="5">
        <f>IFERROR(RTD("cqg.rtd",,"StudyData",A31, "PCB","BaseType=Index,Index=1", "Close", "M","0","all",,,,"T")/100,"")</f>
        <v>0.1528904002092597</v>
      </c>
      <c r="K31" s="5">
        <f>IFERROR(RTD("cqg.rtd",,"StudyData",A31, "PCB","BaseType=Index,Index=1", "Close", "Q","0","all",,,,"T")/100,"")</f>
        <v>0.1528904002092597</v>
      </c>
      <c r="L31" s="5">
        <f>IFERROR(RTD("cqg.rtd",,"StudyData",A31, "PCB","BaseType=Index,Index=1", "Close", "A","0","all",,,,"T")/100,"")</f>
        <v>7.8639311498144029E-2</v>
      </c>
      <c r="M31" s="7">
        <f>RTD("cqg.rtd", ,"ContractData",A31, "T_CVol",, "T")</f>
        <v>491817.95218099997</v>
      </c>
      <c r="N31" s="9">
        <f xml:space="preserve"> IFERROR(M31/RTD("cqg.rtd",,"StudyData", $A31, "MA", "InputChoice=Vol,MAType=Sim,Period=21", "MA","D","-1","all",,,,"T"),"")</f>
        <v>0.63449849235893041</v>
      </c>
      <c r="O31" s="10">
        <f>IFERROR(D31/RTD("cqg.rtd",,"StudyData","ATR("&amp;A31&amp;",MAType:=Sim,Period:=21)","Bar",, "Close", "D",,,,,,"T"),"")</f>
        <v>0.59978554718117716</v>
      </c>
      <c r="P31" s="11">
        <f xml:space="preserve"> RTD("cqg.rtd",,"StudyData", $A31, "MA", "InputChoice=Close,MAType=Sim,Period=21", "MA","D",,"all",,,,"T")</f>
        <v>502.33047619050001</v>
      </c>
      <c r="Q31" s="3">
        <f xml:space="preserve"> RTD("cqg.rtd",,"StudyData",$A31, "StdDev", "InputChoice=Close,Period1=21", "STDDEV","D",,"all",,,,"T")</f>
        <v>27.913730786799999</v>
      </c>
      <c r="R31" s="3">
        <f t="shared" si="0"/>
        <v>0.9518442379642178</v>
      </c>
    </row>
    <row r="32" spans="1:18" x14ac:dyDescent="0.3">
      <c r="A32" t="s">
        <v>34</v>
      </c>
      <c r="B32" t="str">
        <f>PROPER(RTD("cqg.rtd", ,"ContractData",A32, "LongDescription",, "T"))</f>
        <v>American Tower Corp Cla</v>
      </c>
      <c r="C32" s="3">
        <f>RTD("cqg.rtd", ,"ContractData",A32, "LastTrade",, "T")</f>
        <v>166.67000000000002</v>
      </c>
      <c r="D32" s="3">
        <f>RTD("cqg.rtd", ,"ContractData",A32, "NetLastTrade",, "T")</f>
        <v>2.0200000000000102</v>
      </c>
      <c r="E32" s="5">
        <f>IFERROR(RTD("cqg.rtd", ,"ContractData",A32, "PerCentNetLastTrade",, "T")/100,"")</f>
        <v>1.2268448223504402E-2</v>
      </c>
      <c r="F32" s="3">
        <f>RTD("cqg.rtd", ,"ContractData",A32, "Open",, "T")</f>
        <v>166.53</v>
      </c>
      <c r="G32" s="3">
        <f>RTD("cqg.rtd", ,"ContractData",A32, "High",, "T")</f>
        <v>169.49</v>
      </c>
      <c r="H32" s="3">
        <f>RTD("cqg.rtd", ,"ContractData",A32, "Low",, "T")</f>
        <v>166.42000000000002</v>
      </c>
      <c r="I32" s="5">
        <f>IFERROR(RTD("cqg.rtd",,"StudyData",A32, "PCB","BaseType=Index,Index=1", "Close", "W","0","all",,,,"T")/100,"")</f>
        <v>-1.9934140891449997E-2</v>
      </c>
      <c r="J32" s="5">
        <f>IFERROR(RTD("cqg.rtd",,"StudyData",A32, "PCB","BaseType=Index,Index=1", "Close", "M","0","all",,,,"T")/100,"")</f>
        <v>1.895213058629347E-2</v>
      </c>
      <c r="K32" s="5">
        <f>IFERROR(RTD("cqg.rtd",,"StudyData",A32, "PCB","BaseType=Index,Index=1", "Close", "Q","0","all",,,,"T")/100,"")</f>
        <v>1.895213058629347E-2</v>
      </c>
      <c r="L32" s="5">
        <f>IFERROR(RTD("cqg.rtd",,"StudyData",A32, "PCB","BaseType=Index,Index=1", "Close", "A","0","all",,,,"T")/100,"")</f>
        <v>-5.0692031668280332E-2</v>
      </c>
      <c r="M32" s="7">
        <f>RTD("cqg.rtd", ,"ContractData",A32, "T_CVol",, "T")</f>
        <v>3343514.3129380001</v>
      </c>
      <c r="N32" s="9">
        <f xml:space="preserve"> IFERROR(M32/RTD("cqg.rtd",,"StudyData", $A32, "MA", "InputChoice=Vol,MAType=Sim,Period=21", "MA","D","-1","all",,,,"T"),"")</f>
        <v>0.97571607088904455</v>
      </c>
      <c r="O32" s="10">
        <f>IFERROR(D32/RTD("cqg.rtd",,"StudyData","ATR("&amp;A32&amp;",MAType:=Sim,Period:=21)","Bar",, "Close", "D",,,,,,"T"),"")</f>
        <v>0.44381669805677448</v>
      </c>
      <c r="P32" s="11">
        <f xml:space="preserve"> RTD("cqg.rtd",,"StudyData", $A32, "MA", "InputChoice=Close,MAType=Sim,Period=21", "MA","D",,"all",,,,"T")</f>
        <v>167.0676190476</v>
      </c>
      <c r="Q32" s="3">
        <f xml:space="preserve"> RTD("cqg.rtd",,"StudyData",$A32, "StdDev", "InputChoice=Close,Period1=21", "STDDEV","D",,"all",,,,"T")</f>
        <v>2.8883376415000002</v>
      </c>
      <c r="R32" s="3">
        <f t="shared" si="0"/>
        <v>-0.13766363110979404</v>
      </c>
    </row>
    <row r="33" spans="1:18" x14ac:dyDescent="0.3">
      <c r="A33" t="s">
        <v>35</v>
      </c>
      <c r="B33" t="str">
        <f>PROPER(RTD("cqg.rtd", ,"ContractData",A33, "LongDescription",, "T"))</f>
        <v>Amazon.Com Inc</v>
      </c>
      <c r="C33" s="3">
        <f>RTD("cqg.rtd", ,"ContractData",A33, "LastTrade",, "T")</f>
        <v>232.11</v>
      </c>
      <c r="D33" s="3">
        <f>RTD("cqg.rtd", ,"ContractData",A33, "NetLastTrade",, "T")</f>
        <v>-1.5499999999999829</v>
      </c>
      <c r="E33" s="5">
        <f>IFERROR(RTD("cqg.rtd", ,"ContractData",A33, "PerCentNetLastTrade",, "T")/100,"")</f>
        <v>-6.6335701446546269E-3</v>
      </c>
      <c r="F33" s="3">
        <f>RTD("cqg.rtd", ,"ContractData",A33, "Open",, "T")</f>
        <v>234.38</v>
      </c>
      <c r="G33" s="3">
        <f>RTD("cqg.rtd", ,"ContractData",A33, "High",, "T")</f>
        <v>234.95000000000002</v>
      </c>
      <c r="H33" s="3">
        <f>RTD("cqg.rtd", ,"ContractData",A33, "Low",, "T")</f>
        <v>231.34</v>
      </c>
      <c r="I33" s="5">
        <f>IFERROR(RTD("cqg.rtd",,"StudyData",A33, "PCB","BaseType=Index,Index=1", "Close", "W","0","all",,,,"T")/100,"")</f>
        <v>-6.1157626501638161E-2</v>
      </c>
      <c r="J33" s="5">
        <f>IFERROR(RTD("cqg.rtd",,"StudyData",A33, "PCB","BaseType=Index,Index=1", "Close", "M","0","all",,,,"T")/100,"")</f>
        <v>-2.6139128975413234E-2</v>
      </c>
      <c r="K33" s="5">
        <f>IFERROR(RTD("cqg.rtd",,"StudyData",A33, "PCB","BaseType=Index,Index=1", "Close", "Q","0","all",,,,"T")/100,"")</f>
        <v>-2.6139128975413234E-2</v>
      </c>
      <c r="L33" s="5">
        <f>IFERROR(RTD("cqg.rtd",,"StudyData",A33, "PCB","BaseType=Index,Index=1", "Close", "A","0","all",,,,"T")/100,"")</f>
        <v>5.588770470496579E-3</v>
      </c>
      <c r="M33" s="7">
        <f>RTD("cqg.rtd", ,"ContractData",A33, "T_CVol",, "T")</f>
        <v>35017357.929880999</v>
      </c>
      <c r="N33" s="9">
        <f xml:space="preserve"> IFERROR(M33/RTD("cqg.rtd",,"StudyData", $A33, "MA", "InputChoice=Vol,MAType=Sim,Period=21", "MA","D","-1","all",,,,"T"),"")</f>
        <v>0.63222984329931098</v>
      </c>
      <c r="O33" s="10">
        <f>IFERROR(D33/RTD("cqg.rtd",,"StudyData","ATR("&amp;A33&amp;",MAType:=Sim,Period:=21)","Bar",, "Close", "D",,,,,,"T"),"")</f>
        <v>-0.21158346333894382</v>
      </c>
      <c r="P33" s="11">
        <f xml:space="preserve"> RTD("cqg.rtd",,"StudyData", $A33, "MA", "InputChoice=Close,MAType=Sim,Period=21", "MA","D",,"all",,,,"T")</f>
        <v>243.03476190480001</v>
      </c>
      <c r="Q33" s="3">
        <f xml:space="preserve"> RTD("cqg.rtd",,"StudyData",$A33, "StdDev", "InputChoice=Close,Period1=21", "STDDEV","D",,"all",,,,"T")</f>
        <v>6.7330320199000004</v>
      </c>
      <c r="R33" s="3">
        <f t="shared" si="0"/>
        <v>-1.6225620006723582</v>
      </c>
    </row>
    <row r="34" spans="1:18" x14ac:dyDescent="0.3">
      <c r="A34" t="s">
        <v>36</v>
      </c>
      <c r="B34" t="str">
        <f>PROPER(RTD("cqg.rtd", ,"ContractData",A34, "LongDescription",, "T"))</f>
        <v>Arista Networks, Inc.</v>
      </c>
      <c r="C34" s="3">
        <f>RTD("cqg.rtd", ,"ContractData",A34, "LastTrade",, "T")</f>
        <v>173.99</v>
      </c>
      <c r="D34" s="3">
        <f>RTD("cqg.rtd", ,"ContractData",A34, "NetLastTrade",, "T")</f>
        <v>-2.6200000000000045</v>
      </c>
      <c r="E34" s="5">
        <f>IFERROR(RTD("cqg.rtd", ,"ContractData",A34, "PerCentNetLastTrade",, "T")/100,"")</f>
        <v>-1.483494705849046E-2</v>
      </c>
      <c r="F34" s="3">
        <f>RTD("cqg.rtd", ,"ContractData",A34, "Open",, "T")</f>
        <v>174</v>
      </c>
      <c r="G34" s="3">
        <f>RTD("cqg.rtd", ,"ContractData",A34, "High",, "T")</f>
        <v>177.51</v>
      </c>
      <c r="H34" s="3">
        <f>RTD("cqg.rtd", ,"ContractData",A34, "Low",, "T")</f>
        <v>170.9</v>
      </c>
      <c r="I34" s="5">
        <f>IFERROR(RTD("cqg.rtd",,"StudyData",A34, "PCB","BaseType=Index,Index=1", "Close", "W","0","all",,,,"T")/100,"")</f>
        <v>3.1907953264930879E-2</v>
      </c>
      <c r="J34" s="5">
        <f>IFERROR(RTD("cqg.rtd",,"StudyData",A34, "PCB","BaseType=Index,Index=1", "Close", "M","0","all",,,,"T")/100,"")</f>
        <v>2.4193548387096853E-2</v>
      </c>
      <c r="K34" s="5">
        <f>IFERROR(RTD("cqg.rtd",,"StudyData",A34, "PCB","BaseType=Index,Index=1", "Close", "Q","0","all",,,,"T")/100,"")</f>
        <v>2.4193548387096853E-2</v>
      </c>
      <c r="L34" s="5">
        <f>IFERROR(RTD("cqg.rtd",,"StudyData",A34, "PCB","BaseType=Index,Index=1", "Close", "A","0","all",,,,"T")/100,"")</f>
        <v>0.32786384797374651</v>
      </c>
      <c r="M34" s="7">
        <f>RTD("cqg.rtd", ,"ContractData",A34, "T_CVol",, "T")</f>
        <v>4721549.1678520003</v>
      </c>
      <c r="N34" s="9">
        <f xml:space="preserve"> IFERROR(M34/RTD("cqg.rtd",,"StudyData", $A34, "MA", "InputChoice=Vol,MAType=Sim,Period=21", "MA","D","-1","all",,,,"T"),"")</f>
        <v>0.58361130093726199</v>
      </c>
      <c r="O34" s="10">
        <f>IFERROR(D34/RTD("cqg.rtd",,"StudyData","ATR("&amp;A34&amp;",MAType:=Sim,Period:=21)","Bar",, "Close", "D",,,,,,"T"),"")</f>
        <v>-0.25455723142360631</v>
      </c>
      <c r="P34" s="11">
        <f xml:space="preserve"> RTD("cqg.rtd",,"StudyData", $A34, "MA", "InputChoice=Close,MAType=Sim,Period=21", "MA","D",,"all",,,,"T")</f>
        <v>172.29952380949999</v>
      </c>
      <c r="Q34" s="3">
        <f xml:space="preserve"> RTD("cqg.rtd",,"StudyData",$A34, "StdDev", "InputChoice=Close,Period1=21", "STDDEV","D",,"all",,,,"T")</f>
        <v>7.7257919774000001</v>
      </c>
      <c r="R34" s="3">
        <f t="shared" si="0"/>
        <v>0.21880943668236405</v>
      </c>
    </row>
    <row r="35" spans="1:18" x14ac:dyDescent="0.3">
      <c r="A35" t="s">
        <v>37</v>
      </c>
      <c r="B35" t="str">
        <f>PROPER(RTD("cqg.rtd", ,"ContractData",A35, "LongDescription",, "T"))</f>
        <v>Aon Corporation</v>
      </c>
      <c r="C35" s="3">
        <f>RTD("cqg.rtd", ,"ContractData",A35, "LastTrade",, "T")</f>
        <v>361.7</v>
      </c>
      <c r="D35" s="3">
        <f>RTD("cqg.rtd", ,"ContractData",A35, "NetLastTrade",, "T")</f>
        <v>5.9199999999999591</v>
      </c>
      <c r="E35" s="5">
        <f>IFERROR(RTD("cqg.rtd", ,"ContractData",A35, "PerCentNetLastTrade",, "T")/100,"")</f>
        <v>1.6639496317949296E-2</v>
      </c>
      <c r="F35" s="3">
        <f>RTD("cqg.rtd", ,"ContractData",A35, "Open",, "T")</f>
        <v>355.93</v>
      </c>
      <c r="G35" s="3">
        <f>RTD("cqg.rtd", ,"ContractData",A35, "High",, "T")</f>
        <v>362.6</v>
      </c>
      <c r="H35" s="3">
        <f>RTD("cqg.rtd", ,"ContractData",A35, "Low",, "T")</f>
        <v>355.65000000000003</v>
      </c>
      <c r="I35" s="5">
        <f>IFERROR(RTD("cqg.rtd",,"StudyData",A35, "PCB","BaseType=Index,Index=1", "Close", "W","0","all",,,,"T")/100,"")</f>
        <v>-1.5005037989161489E-2</v>
      </c>
      <c r="J35" s="5">
        <f>IFERROR(RTD("cqg.rtd",,"StudyData",A35, "PCB","BaseType=Index,Index=1", "Close", "M","0","all",,,,"T")/100,"")</f>
        <v>9.0476046911272548E-2</v>
      </c>
      <c r="K35" s="5">
        <f>IFERROR(RTD("cqg.rtd",,"StudyData",A35, "PCB","BaseType=Index,Index=1", "Close", "Q","0","all",,,,"T")/100,"")</f>
        <v>9.0476046911272548E-2</v>
      </c>
      <c r="L35" s="5">
        <f>IFERROR(RTD("cqg.rtd",,"StudyData",A35, "PCB","BaseType=Index,Index=1", "Close", "A","0","all",,,,"T")/100,"")</f>
        <v>2.4994332350940812E-2</v>
      </c>
      <c r="M35" s="7">
        <f>RTD("cqg.rtd", ,"ContractData",A35, "T_CVol",, "T")</f>
        <v>784967.11615999998</v>
      </c>
      <c r="N35" s="9">
        <f xml:space="preserve"> IFERROR(M35/RTD("cqg.rtd",,"StudyData", $A35, "MA", "InputChoice=Vol,MAType=Sim,Period=21", "MA","D","-1","all",,,,"T"),"")</f>
        <v>0.52278397401771481</v>
      </c>
      <c r="O35" s="10">
        <f>IFERROR(D35/RTD("cqg.rtd",,"StudyData","ATR("&amp;A35&amp;",MAType:=Sim,Period:=21)","Bar",, "Close", "D",,,,,,"T"),"")</f>
        <v>0.62851365015484151</v>
      </c>
      <c r="P35" s="11">
        <f xml:space="preserve"> RTD("cqg.rtd",,"StudyData", $A35, "MA", "InputChoice=Close,MAType=Sim,Period=21", "MA","D",,"all",,,,"T")</f>
        <v>352.4228571429</v>
      </c>
      <c r="Q35" s="3">
        <f xml:space="preserve"> RTD("cqg.rtd",,"StudyData",$A35, "StdDev", "InputChoice=Close,Period1=21", "STDDEV","D",,"all",,,,"T")</f>
        <v>14.112880689700001</v>
      </c>
      <c r="R35" s="3">
        <f t="shared" si="0"/>
        <v>0.65735288642174405</v>
      </c>
    </row>
    <row r="36" spans="1:18" x14ac:dyDescent="0.3">
      <c r="A36" t="s">
        <v>38</v>
      </c>
      <c r="B36" t="str">
        <f>PROPER(RTD("cqg.rtd", ,"ContractData",A36, "LongDescription",, "T"))</f>
        <v>Ao Smith Corp</v>
      </c>
      <c r="C36" s="3">
        <f>RTD("cqg.rtd", ,"ContractData",A36, "LastTrade",, "T")</f>
        <v>60.78</v>
      </c>
      <c r="D36" s="3">
        <f>RTD("cqg.rtd", ,"ContractData",A36, "NetLastTrade",, "T")</f>
        <v>1.2899999999999991</v>
      </c>
      <c r="E36" s="5">
        <f>IFERROR(RTD("cqg.rtd", ,"ContractData",A36, "PerCentNetLastTrade",, "T")/100,"")</f>
        <v>2.1684316691880989E-2</v>
      </c>
      <c r="F36" s="3">
        <f>RTD("cqg.rtd", ,"ContractData",A36, "Open",, "T")</f>
        <v>59.44</v>
      </c>
      <c r="G36" s="3">
        <f>RTD("cqg.rtd", ,"ContractData",A36, "High",, "T")</f>
        <v>61.230000000000004</v>
      </c>
      <c r="H36" s="3">
        <f>RTD("cqg.rtd", ,"ContractData",A36, "Low",, "T")</f>
        <v>59.15</v>
      </c>
      <c r="I36" s="5">
        <f>IFERROR(RTD("cqg.rtd",,"StudyData",A36, "PCB","BaseType=Index,Index=1", "Close", "W","0","all",,,,"T")/100,"")</f>
        <v>3.2795242141036532E-2</v>
      </c>
      <c r="J36" s="5">
        <f>IFERROR(RTD("cqg.rtd",,"StudyData",A36, "PCB","BaseType=Index,Index=1", "Close", "M","0","all",,,,"T")/100,"")</f>
        <v>-3.0931122448979557E-2</v>
      </c>
      <c r="K36" s="5">
        <f>IFERROR(RTD("cqg.rtd",,"StudyData",A36, "PCB","BaseType=Index,Index=1", "Close", "Q","0","all",,,,"T")/100,"")</f>
        <v>-3.0931122448979557E-2</v>
      </c>
      <c r="L36" s="5">
        <f>IFERROR(RTD("cqg.rtd",,"StudyData",A36, "PCB","BaseType=Index,Index=1", "Close", "A","0","all",,,,"T")/100,"")</f>
        <v>-9.1208133971291794E-2</v>
      </c>
      <c r="M36" s="7">
        <f>RTD("cqg.rtd", ,"ContractData",A36, "T_CVol",, "T")</f>
        <v>1507664.2430370001</v>
      </c>
      <c r="N36" s="9">
        <f xml:space="preserve"> IFERROR(M36/RTD("cqg.rtd",,"StudyData", $A36, "MA", "InputChoice=Vol,MAType=Sim,Period=21", "MA","D","-1","all",,,,"T"),"")</f>
        <v>0.87609664873369786</v>
      </c>
      <c r="O36" s="10">
        <f>IFERROR(D36/RTD("cqg.rtd",,"StudyData","ATR("&amp;A36&amp;",MAType:=Sim,Period:=21)","Bar",, "Close", "D",,,,,,"T"),"")</f>
        <v>0.80029542097725292</v>
      </c>
      <c r="P36" s="11">
        <f xml:space="preserve"> RTD("cqg.rtd",,"StudyData", $A36, "MA", "InputChoice=Close,MAType=Sim,Period=21", "MA","D",,"all",,,,"T")</f>
        <v>60.5785714286</v>
      </c>
      <c r="Q36" s="3">
        <f xml:space="preserve"> RTD("cqg.rtd",,"StudyData",$A36, "StdDev", "InputChoice=Close,Period1=21", "STDDEV","D",,"all",,,,"T")</f>
        <v>1.2968507117999999</v>
      </c>
      <c r="R36" s="3">
        <f t="shared" si="0"/>
        <v>0.15532132539791157</v>
      </c>
    </row>
    <row r="37" spans="1:18" x14ac:dyDescent="0.3">
      <c r="A37" t="s">
        <v>39</v>
      </c>
      <c r="B37" t="str">
        <f>PROPER(RTD("cqg.rtd", ,"ContractData",A37, "LongDescription",, "T"))</f>
        <v>Apa Corporation Cmn</v>
      </c>
      <c r="C37" s="3">
        <f>RTD("cqg.rtd", ,"ContractData",A37, "LastTrade",, "T")</f>
        <v>36.15</v>
      </c>
      <c r="D37" s="3">
        <f>RTD("cqg.rtd", ,"ContractData",A37, "NetLastTrade",, "T")</f>
        <v>-0.27000000000000313</v>
      </c>
      <c r="E37" s="5">
        <f>IFERROR(RTD("cqg.rtd", ,"ContractData",A37, "PerCentNetLastTrade",, "T")/100,"")</f>
        <v>-7.4135090609555188E-3</v>
      </c>
      <c r="F37" s="3">
        <f>RTD("cqg.rtd", ,"ContractData",A37, "Open",, "T")</f>
        <v>36.35</v>
      </c>
      <c r="G37" s="3">
        <f>RTD("cqg.rtd", ,"ContractData",A37, "High",, "T")</f>
        <v>36.96</v>
      </c>
      <c r="H37" s="3">
        <f>RTD("cqg.rtd", ,"ContractData",A37, "Low",, "T")</f>
        <v>36.04</v>
      </c>
      <c r="I37" s="5">
        <f>IFERROR(RTD("cqg.rtd",,"StudyData",A37, "PCB","BaseType=Index,Index=1", "Close", "W","0","all",,,,"T")/100,"")</f>
        <v>2.6405451448040879E-2</v>
      </c>
      <c r="J37" s="5">
        <f>IFERROR(RTD("cqg.rtd",,"StudyData",A37, "PCB","BaseType=Index,Index=1", "Close", "M","0","all",,,,"T")/100,"")</f>
        <v>0.10991710162726429</v>
      </c>
      <c r="K37" s="5">
        <f>IFERROR(RTD("cqg.rtd",,"StudyData",A37, "PCB","BaseType=Index,Index=1", "Close", "Q","0","all",,,,"T")/100,"")</f>
        <v>0.10991710162726429</v>
      </c>
      <c r="L37" s="5">
        <f>IFERROR(RTD("cqg.rtd",,"StudyData",A37, "PCB","BaseType=Index,Index=1", "Close", "A","0","all",,,,"T")/100,"")</f>
        <v>0.47792313982011436</v>
      </c>
      <c r="M37" s="7">
        <f>RTD("cqg.rtd", ,"ContractData",A37, "T_CVol",, "T")</f>
        <v>3368378.2899460001</v>
      </c>
      <c r="N37" s="9">
        <f xml:space="preserve"> IFERROR(M37/RTD("cqg.rtd",,"StudyData", $A37, "MA", "InputChoice=Vol,MAType=Sim,Period=21", "MA","D","-1","all",,,,"T"),"")</f>
        <v>0.63617688259143235</v>
      </c>
      <c r="O37" s="10">
        <f>IFERROR(D37/RTD("cqg.rtd",,"StudyData","ATR("&amp;A37&amp;",MAType:=Sim,Period:=21)","Bar",, "Close", "D",,,,,,"T"),"")</f>
        <v>-0.25000000000000289</v>
      </c>
      <c r="P37" s="11">
        <f xml:space="preserve"> RTD("cqg.rtd",,"StudyData", $A37, "MA", "InputChoice=Close,MAType=Sim,Period=21", "MA","D",,"all",,,,"T")</f>
        <v>34.131904761900003</v>
      </c>
      <c r="Q37" s="3">
        <f xml:space="preserve"> RTD("cqg.rtd",,"StudyData",$A37, "StdDev", "InputChoice=Close,Period1=21", "STDDEV","D",,"all",,,,"T")</f>
        <v>1.3283775247</v>
      </c>
      <c r="R37" s="3">
        <f t="shared" si="0"/>
        <v>1.5192181443718424</v>
      </c>
    </row>
    <row r="38" spans="1:18" x14ac:dyDescent="0.3">
      <c r="A38" t="s">
        <v>40</v>
      </c>
      <c r="B38" t="str">
        <f>PROPER(RTD("cqg.rtd", ,"ContractData",A38, "LongDescription",, "T"))</f>
        <v>Air Products &amp; Chems Inc</v>
      </c>
      <c r="C38" s="3">
        <f>RTD("cqg.rtd", ,"ContractData",A38, "LastTrade",, "T")</f>
        <v>297.87</v>
      </c>
      <c r="D38" s="3">
        <f>RTD("cqg.rtd", ,"ContractData",A38, "NetLastTrade",, "T")</f>
        <v>3.5799999999999841</v>
      </c>
      <c r="E38" s="5">
        <f>IFERROR(RTD("cqg.rtd", ,"ContractData",A38, "PerCentNetLastTrade",, "T")/100,"")</f>
        <v>1.2164871385368174E-2</v>
      </c>
      <c r="F38" s="3">
        <f>RTD("cqg.rtd", ,"ContractData",A38, "Open",, "T")</f>
        <v>294.77</v>
      </c>
      <c r="G38" s="3">
        <f>RTD("cqg.rtd", ,"ContractData",A38, "High",, "T")</f>
        <v>298.76</v>
      </c>
      <c r="H38" s="3">
        <f>RTD("cqg.rtd", ,"ContractData",A38, "Low",, "T")</f>
        <v>293.98</v>
      </c>
      <c r="I38" s="5">
        <f>IFERROR(RTD("cqg.rtd",,"StudyData",A38, "PCB","BaseType=Index,Index=1", "Close", "W","0","all",,,,"T")/100,"")</f>
        <v>7.6111223868479804E-3</v>
      </c>
      <c r="J38" s="5">
        <f>IFERROR(RTD("cqg.rtd",,"StudyData",A38, "PCB","BaseType=Index,Index=1", "Close", "M","0","all",,,,"T")/100,"")</f>
        <v>1.5996998430998013E-2</v>
      </c>
      <c r="K38" s="5">
        <f>IFERROR(RTD("cqg.rtd",,"StudyData",A38, "PCB","BaseType=Index,Index=1", "Close", "Q","0","all",,,,"T")/100,"")</f>
        <v>1.5996998430998013E-2</v>
      </c>
      <c r="L38" s="5">
        <f>IFERROR(RTD("cqg.rtd",,"StudyData",A38, "PCB","BaseType=Index,Index=1", "Close", "A","0","all",,,,"T")/100,"")</f>
        <v>0.20585377702210345</v>
      </c>
      <c r="M38" s="7">
        <f>RTD("cqg.rtd", ,"ContractData",A38, "T_CVol",, "T")</f>
        <v>734713.31635099999</v>
      </c>
      <c r="N38" s="9">
        <f xml:space="preserve"> IFERROR(M38/RTD("cqg.rtd",,"StudyData", $A38, "MA", "InputChoice=Vol,MAType=Sim,Period=21", "MA","D","-1","all",,,,"T"),"")</f>
        <v>0.52296003308676964</v>
      </c>
      <c r="O38" s="10">
        <f>IFERROR(D38/RTD("cqg.rtd",,"StudyData","ATR("&amp;A38&amp;",MAType:=Sim,Period:=21)","Bar",, "Close", "D",,,,,,"T"),"")</f>
        <v>0.40095999999871518</v>
      </c>
      <c r="P38" s="11">
        <f xml:space="preserve"> RTD("cqg.rtd",,"StudyData", $A38, "MA", "InputChoice=Close,MAType=Sim,Period=21", "MA","D",,"all",,,,"T")</f>
        <v>296.14380952379997</v>
      </c>
      <c r="Q38" s="3">
        <f xml:space="preserve"> RTD("cqg.rtd",,"StudyData",$A38, "StdDev", "InputChoice=Close,Period1=21", "STDDEV","D",,"all",,,,"T")</f>
        <v>9.6770467140999994</v>
      </c>
      <c r="R38" s="3">
        <f t="shared" si="0"/>
        <v>0.17837988460724025</v>
      </c>
    </row>
    <row r="39" spans="1:18" x14ac:dyDescent="0.3">
      <c r="A39" t="s">
        <v>41</v>
      </c>
      <c r="B39" t="str">
        <f>PROPER(RTD("cqg.rtd", ,"ContractData",A39, "LongDescription",, "T"))</f>
        <v>Amphenol</v>
      </c>
      <c r="C39" s="3">
        <f>RTD("cqg.rtd", ,"ContractData",A39, "LastTrade",, "T")</f>
        <v>152.67000000000002</v>
      </c>
      <c r="D39" s="3">
        <f>RTD("cqg.rtd", ,"ContractData",A39, "NetLastTrade",, "T")</f>
        <v>-4.7599999999999909</v>
      </c>
      <c r="E39" s="5">
        <f>IFERROR(RTD("cqg.rtd", ,"ContractData",A39, "PerCentNetLastTrade",, "T")/100,"")</f>
        <v>-3.0235660293463761E-2</v>
      </c>
      <c r="F39" s="3">
        <f>RTD("cqg.rtd", ,"ContractData",A39, "Open",, "T")</f>
        <v>156.30000000000001</v>
      </c>
      <c r="G39" s="3">
        <f>RTD("cqg.rtd", ,"ContractData",A39, "High",, "T")</f>
        <v>158.86000000000001</v>
      </c>
      <c r="H39" s="3">
        <f>RTD("cqg.rtd", ,"ContractData",A39, "Low",, "T")</f>
        <v>151.29</v>
      </c>
      <c r="I39" s="5">
        <f>IFERROR(RTD("cqg.rtd",,"StudyData",A39, "PCB","BaseType=Index,Index=1", "Close", "W","0","all",,,,"T")/100,"")</f>
        <v>9.7222222222222137E-3</v>
      </c>
      <c r="J39" s="5">
        <f>IFERROR(RTD("cqg.rtd",,"StudyData",A39, "PCB","BaseType=Index,Index=1", "Close", "M","0","all",,,,"T")/100,"")</f>
        <v>-0.13413112522686013</v>
      </c>
      <c r="K39" s="5">
        <f>IFERROR(RTD("cqg.rtd",,"StudyData",A39, "PCB","BaseType=Index,Index=1", "Close", "Q","0","all",,,,"T")/100,"")</f>
        <v>-0.13413112522686013</v>
      </c>
      <c r="L39" s="5">
        <f>IFERROR(RTD("cqg.rtd",,"StudyData",A39, "PCB","BaseType=Index,Index=1", "Close", "A","0","all",,,,"T")/100,"")</f>
        <v>0.12971733017611364</v>
      </c>
      <c r="M39" s="7">
        <f>RTD("cqg.rtd", ,"ContractData",A39, "T_CVol",, "T")</f>
        <v>5606016.7187449997</v>
      </c>
      <c r="N39" s="9">
        <f xml:space="preserve"> IFERROR(M39/RTD("cqg.rtd",,"StudyData", $A39, "MA", "InputChoice=Vol,MAType=Sim,Period=21", "MA","D","-1","all",,,,"T"),"")</f>
        <v>0.77819374687089238</v>
      </c>
      <c r="O39" s="10">
        <f>IFERROR(D39/RTD("cqg.rtd",,"StudyData","ATR("&amp;A39&amp;",MAType:=Sim,Period:=21)","Bar",, "Close", "D",,,,,,"T"),"")</f>
        <v>-0.70933863184533885</v>
      </c>
      <c r="P39" s="11">
        <f xml:space="preserve"> RTD("cqg.rtd",,"StudyData", $A39, "MA", "InputChoice=Close,MAType=Sim,Period=21", "MA","D",,"all",,,,"T")</f>
        <v>160.23952380950001</v>
      </c>
      <c r="Q39" s="3">
        <f xml:space="preserve"> RTD("cqg.rtd",,"StudyData",$A39, "StdDev", "InputChoice=Close,Period1=21", "STDDEV","D",,"all",,,,"T")</f>
        <v>6.5022981111</v>
      </c>
      <c r="R39" s="3">
        <f t="shared" si="0"/>
        <v>-1.1641305397207411</v>
      </c>
    </row>
    <row r="40" spans="1:18" x14ac:dyDescent="0.3">
      <c r="A40" t="s">
        <v>42</v>
      </c>
      <c r="B40" t="str">
        <f>PROPER(RTD("cqg.rtd", ,"ContractData",A40, "LongDescription",, "T"))</f>
        <v>Apollo Global Management, Llc</v>
      </c>
      <c r="C40" s="3">
        <f>RTD("cqg.rtd", ,"ContractData",A40, "LastTrade",, "T")</f>
        <v>122.61</v>
      </c>
      <c r="D40" s="3">
        <f>RTD("cqg.rtd", ,"ContractData",A40, "NetLastTrade",, "T")</f>
        <v>3.6099999999999994</v>
      </c>
      <c r="E40" s="5">
        <f>IFERROR(RTD("cqg.rtd", ,"ContractData",A40, "PerCentNetLastTrade",, "T")/100,"")</f>
        <v>3.0336134453781513E-2</v>
      </c>
      <c r="F40" s="3">
        <f>RTD("cqg.rtd", ,"ContractData",A40, "Open",, "T")</f>
        <v>118.84</v>
      </c>
      <c r="G40" s="3">
        <f>RTD("cqg.rtd", ,"ContractData",A40, "High",, "T")</f>
        <v>122.94</v>
      </c>
      <c r="H40" s="3">
        <f>RTD("cqg.rtd", ,"ContractData",A40, "Low",, "T")</f>
        <v>118.01</v>
      </c>
      <c r="I40" s="5">
        <f>IFERROR(RTD("cqg.rtd",,"StudyData",A40, "PCB","BaseType=Index,Index=1", "Close", "W","0","all",,,,"T")/100,"")</f>
        <v>1.7763758612102602E-2</v>
      </c>
      <c r="J40" s="5">
        <f>IFERROR(RTD("cqg.rtd",,"StudyData",A40, "PCB","BaseType=Index,Index=1", "Close", "M","0","all",,,,"T")/100,"")</f>
        <v>3.6345194827148992E-2</v>
      </c>
      <c r="K40" s="5">
        <f>IFERROR(RTD("cqg.rtd",,"StudyData",A40, "PCB","BaseType=Index,Index=1", "Close", "Q","0","all",,,,"T")/100,"")</f>
        <v>3.6345194827148992E-2</v>
      </c>
      <c r="L40" s="5">
        <f>IFERROR(RTD("cqg.rtd",,"StudyData",A40, "PCB","BaseType=Index,Index=1", "Close", "A","0","all",,,,"T")/100,"")</f>
        <v>-0.15301188173528593</v>
      </c>
      <c r="M40" s="7">
        <f>RTD("cqg.rtd", ,"ContractData",A40, "T_CVol",, "T")</f>
        <v>3415499.4880949999</v>
      </c>
      <c r="N40" s="9">
        <f xml:space="preserve"> IFERROR(M40/RTD("cqg.rtd",,"StudyData", $A40, "MA", "InputChoice=Vol,MAType=Sim,Period=21", "MA","D","-1","all",,,,"T"),"")</f>
        <v>0.66447807705807216</v>
      </c>
      <c r="O40" s="10">
        <f>IFERROR(D40/RTD("cqg.rtd",,"StudyData","ATR("&amp;A40&amp;",MAType:=Sim,Period:=21)","Bar",, "Close", "D",,,,,,"T"),"")</f>
        <v>0.89093900575965534</v>
      </c>
      <c r="P40" s="11">
        <f xml:space="preserve"> RTD("cqg.rtd",,"StudyData", $A40, "MA", "InputChoice=Close,MAType=Sim,Period=21", "MA","D",,"all",,,,"T")</f>
        <v>119.5952380952</v>
      </c>
      <c r="Q40" s="3">
        <f xml:space="preserve"> RTD("cqg.rtd",,"StudyData",$A40, "StdDev", "InputChoice=Close,Period1=21", "STDDEV","D",,"all",,,,"T")</f>
        <v>1.8893627524000001</v>
      </c>
      <c r="R40" s="3">
        <f t="shared" si="0"/>
        <v>1.5956501211693923</v>
      </c>
    </row>
    <row r="41" spans="1:18" x14ac:dyDescent="0.3">
      <c r="A41" t="s">
        <v>43</v>
      </c>
      <c r="B41" t="str">
        <f>PROPER(RTD("cqg.rtd", ,"ContractData",A41, "LongDescription",, "T"))</f>
        <v>Applovin Corp Cla Cm</v>
      </c>
      <c r="C41" s="3">
        <f>RTD("cqg.rtd", ,"ContractData",A41, "LastTrade",, "T")</f>
        <v>391.98</v>
      </c>
      <c r="D41" s="3">
        <f>RTD("cqg.rtd", ,"ContractData",A41, "NetLastTrade",, "T")</f>
        <v>-6.8799999999999955</v>
      </c>
      <c r="E41" s="5">
        <f>IFERROR(RTD("cqg.rtd", ,"ContractData",A41, "PerCentNetLastTrade",, "T")/100,"")</f>
        <v>-1.7249160106302962E-2</v>
      </c>
      <c r="F41" s="3">
        <f>RTD("cqg.rtd", ,"ContractData",A41, "Open",, "T")</f>
        <v>397.1</v>
      </c>
      <c r="G41" s="3">
        <f>RTD("cqg.rtd", ,"ContractData",A41, "High",, "T")</f>
        <v>400.90000000000003</v>
      </c>
      <c r="H41" s="3">
        <f>RTD("cqg.rtd", ,"ContractData",A41, "Low",, "T")</f>
        <v>386.97</v>
      </c>
      <c r="I41" s="5">
        <f>IFERROR(RTD("cqg.rtd",,"StudyData",A41, "PCB","BaseType=Index,Index=1", "Close", "W","0","all",,,,"T")/100,"")</f>
        <v>-7.6694775521741185E-2</v>
      </c>
      <c r="J41" s="5">
        <f>IFERROR(RTD("cqg.rtd",,"StudyData",A41, "PCB","BaseType=Index,Index=1", "Close", "M","0","all",,,,"T")/100,"")</f>
        <v>-0.23921355511130951</v>
      </c>
      <c r="K41" s="5">
        <f>IFERROR(RTD("cqg.rtd",,"StudyData",A41, "PCB","BaseType=Index,Index=1", "Close", "Q","0","all",,,,"T")/100,"")</f>
        <v>-0.23921355511130951</v>
      </c>
      <c r="L41" s="5">
        <f>IFERROR(RTD("cqg.rtd",,"StudyData",A41, "PCB","BaseType=Index,Index=1", "Close", "A","0","all",,,,"T")/100,"")</f>
        <v>-0.41827194206167817</v>
      </c>
      <c r="M41" s="7">
        <f>RTD("cqg.rtd", ,"ContractData",A41, "T_CVol",, "T")</f>
        <v>4855103.147384</v>
      </c>
      <c r="N41" s="9">
        <f xml:space="preserve"> IFERROR(M41/RTD("cqg.rtd",,"StudyData", $A41, "MA", "InputChoice=Vol,MAType=Sim,Period=21", "MA","D","-1","all",,,,"T"),"")</f>
        <v>0.88494104977241073</v>
      </c>
      <c r="O41" s="10">
        <f>IFERROR(D41/RTD("cqg.rtd",,"StudyData","ATR("&amp;A41&amp;",MAType:=Sim,Period:=21)","Bar",, "Close", "D",,,,,,"T"),"")</f>
        <v>-0.22311101502516134</v>
      </c>
      <c r="P41" s="11">
        <f xml:space="preserve"> RTD("cqg.rtd",,"StudyData", $A41, "MA", "InputChoice=Close,MAType=Sim,Period=21", "MA","D",,"all",,,,"T")</f>
        <v>471.91523809519998</v>
      </c>
      <c r="Q41" s="3">
        <f xml:space="preserve"> RTD("cqg.rtd",,"StudyData",$A41, "StdDev", "InputChoice=Close,Period1=21", "STDDEV","D",,"all",,,,"T")</f>
        <v>50.757168446999998</v>
      </c>
      <c r="R41" s="3">
        <f t="shared" si="0"/>
        <v>-1.5748561344328602</v>
      </c>
    </row>
    <row r="42" spans="1:18" x14ac:dyDescent="0.3">
      <c r="A42" t="s">
        <v>44</v>
      </c>
      <c r="B42" t="str">
        <f>PROPER(RTD("cqg.rtd", ,"ContractData",A42, "LongDescription",, "T"))</f>
        <v>Aptiv Plc</v>
      </c>
      <c r="C42" s="3">
        <f>RTD("cqg.rtd", ,"ContractData",A42, "LastTrade",, "T")</f>
        <v>56.550000000000004</v>
      </c>
      <c r="D42" s="3">
        <f>RTD("cqg.rtd", ,"ContractData",A42, "NetLastTrade",, "T")</f>
        <v>0.45000000000000284</v>
      </c>
      <c r="E42" s="5">
        <f>IFERROR(RTD("cqg.rtd", ,"ContractData",A42, "PerCentNetLastTrade",, "T")/100,"")</f>
        <v>8.0213903743315499E-3</v>
      </c>
      <c r="F42" s="3">
        <f>RTD("cqg.rtd", ,"ContractData",A42, "Open",, "T")</f>
        <v>56.26</v>
      </c>
      <c r="G42" s="3">
        <f>RTD("cqg.rtd", ,"ContractData",A42, "High",, "T")</f>
        <v>57.230000000000004</v>
      </c>
      <c r="H42" s="3">
        <f>RTD("cqg.rtd", ,"ContractData",A42, "Low",, "T")</f>
        <v>56.25</v>
      </c>
      <c r="I42" s="5">
        <f>IFERROR(RTD("cqg.rtd",,"StudyData",A42, "PCB","BaseType=Index,Index=1", "Close", "W","0","all",,,,"T")/100,"")</f>
        <v>-1.6008352183747951E-2</v>
      </c>
      <c r="J42" s="5">
        <f>IFERROR(RTD("cqg.rtd",,"StudyData",A42, "PCB","BaseType=Index,Index=1", "Close", "M","0","all",,,,"T")/100,"")</f>
        <v>-7.8690127077223823E-2</v>
      </c>
      <c r="K42" s="5">
        <f>IFERROR(RTD("cqg.rtd",,"StudyData",A42, "PCB","BaseType=Index,Index=1", "Close", "Q","0","all",,,,"T")/100,"")</f>
        <v>-7.8690127077223823E-2</v>
      </c>
      <c r="L42" s="5">
        <f>IFERROR(RTD("cqg.rtd",,"StudyData",A42, "PCB","BaseType=Index,Index=1", "Close", "A","0","all",,,,"T")/100,"")</f>
        <v>-0.25680115652516755</v>
      </c>
      <c r="M42" s="7">
        <f>RTD("cqg.rtd", ,"ContractData",A42, "T_CVol",, "T")</f>
        <v>1977121.4862230001</v>
      </c>
      <c r="N42" s="9">
        <f xml:space="preserve"> IFERROR(M42/RTD("cqg.rtd",,"StudyData", $A42, "MA", "InputChoice=Vol,MAType=Sim,Period=21", "MA","D","-1","all",,,,"T"),"")</f>
        <v>0.78241196987812534</v>
      </c>
      <c r="O42" s="10">
        <f>IFERROR(D42/RTD("cqg.rtd",,"StudyData","ATR("&amp;A42&amp;",MAType:=Sim,Period:=21)","Bar",, "Close", "D",,,,,,"T"),"")</f>
        <v>0.21992087502806784</v>
      </c>
      <c r="P42" s="11">
        <f xml:space="preserve"> RTD("cqg.rtd",,"StudyData", $A42, "MA", "InputChoice=Close,MAType=Sim,Period=21", "MA","D",,"all",,,,"T")</f>
        <v>58.986666666700003</v>
      </c>
      <c r="Q42" s="3">
        <f xml:space="preserve"> RTD("cqg.rtd",,"StudyData",$A42, "StdDev", "InputChoice=Close,Period1=21", "STDDEV","D",,"all",,,,"T")</f>
        <v>1.4521554860000001</v>
      </c>
      <c r="R42" s="3">
        <f t="shared" si="0"/>
        <v>-1.6779654039746532</v>
      </c>
    </row>
    <row r="43" spans="1:18" x14ac:dyDescent="0.3">
      <c r="A43" t="s">
        <v>45</v>
      </c>
      <c r="B43" t="str">
        <f>PROPER(RTD("cqg.rtd", ,"ContractData",A43, "LongDescription",, "T"))</f>
        <v>Alexandria Real Estate Equities Inc</v>
      </c>
      <c r="C43" s="3">
        <f>RTD("cqg.rtd", ,"ContractData",A43, "LastTrade",, "T")</f>
        <v>50.94</v>
      </c>
      <c r="D43" s="3">
        <f>RTD("cqg.rtd", ,"ContractData",A43, "NetLastTrade",, "T")</f>
        <v>0.81999999999999318</v>
      </c>
      <c r="E43" s="5">
        <f>IFERROR(RTD("cqg.rtd", ,"ContractData",A43, "PerCentNetLastTrade",, "T")/100,"")</f>
        <v>1.6360734237829209E-2</v>
      </c>
      <c r="F43" s="3">
        <f>RTD("cqg.rtd", ,"ContractData",A43, "Open",, "T")</f>
        <v>50.480000000000004</v>
      </c>
      <c r="G43" s="3">
        <f>RTD("cqg.rtd", ,"ContractData",A43, "High",, "T")</f>
        <v>51.15</v>
      </c>
      <c r="H43" s="3">
        <f>RTD("cqg.rtd", ,"ContractData",A43, "Low",, "T")</f>
        <v>49.76</v>
      </c>
      <c r="I43" s="5">
        <f>IFERROR(RTD("cqg.rtd",,"StudyData",A43, "PCB","BaseType=Index,Index=1", "Close", "W","0","all",,,,"T")/100,"")</f>
        <v>1.4336917562723992E-2</v>
      </c>
      <c r="J43" s="5">
        <f>IFERROR(RTD("cqg.rtd",,"StudyData",A43, "PCB","BaseType=Index,Index=1", "Close", "M","0","all",,,,"T")/100,"")</f>
        <v>-3.6140018921475947E-2</v>
      </c>
      <c r="K43" s="5">
        <f>IFERROR(RTD("cqg.rtd",,"StudyData",A43, "PCB","BaseType=Index,Index=1", "Close", "Q","0","all",,,,"T")/100,"")</f>
        <v>-3.6140018921475947E-2</v>
      </c>
      <c r="L43" s="5">
        <f>IFERROR(RTD("cqg.rtd",,"StudyData",A43, "PCB","BaseType=Index,Index=1", "Close", "A","0","all",,,,"T")/100,"")</f>
        <v>4.0866366979975484E-2</v>
      </c>
      <c r="M43" s="7">
        <f>RTD("cqg.rtd", ,"ContractData",A43, "T_CVol",, "T")</f>
        <v>1062147.928329</v>
      </c>
      <c r="N43" s="9">
        <f xml:space="preserve"> IFERROR(M43/RTD("cqg.rtd",,"StudyData", $A43, "MA", "InputChoice=Vol,MAType=Sim,Period=21", "MA","D","-1","all",,,,"T"),"")</f>
        <v>0.63960002564181773</v>
      </c>
      <c r="O43" s="10">
        <f>IFERROR(D43/RTD("cqg.rtd",,"StudyData","ATR("&amp;A43&amp;",MAType:=Sim,Period:=21)","Bar",, "Close", "D",,,,,,"T"),"")</f>
        <v>0.46203380734183602</v>
      </c>
      <c r="P43" s="11">
        <f xml:space="preserve"> RTD("cqg.rtd",,"StudyData", $A43, "MA", "InputChoice=Close,MAType=Sim,Period=21", "MA","D",,"all",,,,"T")</f>
        <v>50.583333333299997</v>
      </c>
      <c r="Q43" s="3">
        <f xml:space="preserve"> RTD("cqg.rtd",,"StudyData",$A43, "StdDev", "InputChoice=Close,Period1=21", "STDDEV","D",,"all",,,,"T")</f>
        <v>2.2890158695</v>
      </c>
      <c r="R43" s="3">
        <f t="shared" si="0"/>
        <v>0.15581659850086971</v>
      </c>
    </row>
    <row r="44" spans="1:18" x14ac:dyDescent="0.3">
      <c r="A44" t="s">
        <v>46</v>
      </c>
      <c r="B44" t="str">
        <f>PROPER(RTD("cqg.rtd", ,"ContractData",A44, "LongDescription",, "T"))</f>
        <v>Ares Management, L.P.</v>
      </c>
      <c r="C44" s="3">
        <f>RTD("cqg.rtd", ,"ContractData",A44, "LastTrade",, "T")</f>
        <v>126.51</v>
      </c>
      <c r="D44" s="3">
        <f>RTD("cqg.rtd", ,"ContractData",A44, "NetLastTrade",, "T")</f>
        <v>5.230000000000004</v>
      </c>
      <c r="E44" s="5">
        <f>IFERROR(RTD("cqg.rtd", ,"ContractData",A44, "PerCentNetLastTrade",, "T")/100,"")</f>
        <v>4.3123350923482844E-2</v>
      </c>
      <c r="F44" s="3">
        <f>RTD("cqg.rtd", ,"ContractData",A44, "Open",, "T")</f>
        <v>121.48</v>
      </c>
      <c r="G44" s="3">
        <f>RTD("cqg.rtd", ,"ContractData",A44, "High",, "T")</f>
        <v>126.58</v>
      </c>
      <c r="H44" s="3">
        <f>RTD("cqg.rtd", ,"ContractData",A44, "Low",, "T")</f>
        <v>120.62</v>
      </c>
      <c r="I44" s="5">
        <f>IFERROR(RTD("cqg.rtd",,"StudyData",A44, "PCB","BaseType=Index,Index=1", "Close", "W","0","all",,,,"T")/100,"")</f>
        <v>6.6040738383195277E-3</v>
      </c>
      <c r="J44" s="5">
        <f>IFERROR(RTD("cqg.rtd",,"StudyData",A44, "PCB","BaseType=Index,Index=1", "Close", "M","0","all",,,,"T")/100,"")</f>
        <v>0.13655556553768755</v>
      </c>
      <c r="K44" s="5">
        <f>IFERROR(RTD("cqg.rtd",,"StudyData",A44, "PCB","BaseType=Index,Index=1", "Close", "Q","0","all",,,,"T")/100,"")</f>
        <v>0.13655556553768755</v>
      </c>
      <c r="L44" s="5">
        <f>IFERROR(RTD("cqg.rtd",,"StudyData",A44, "PCB","BaseType=Index,Index=1", "Close", "A","0","all",,,,"T")/100,"")</f>
        <v>-0.21728639485244072</v>
      </c>
      <c r="M44" s="7">
        <f>RTD("cqg.rtd", ,"ContractData",A44, "T_CVol",, "T")</f>
        <v>1818175.3740129999</v>
      </c>
      <c r="N44" s="9">
        <f xml:space="preserve"> IFERROR(M44/RTD("cqg.rtd",,"StudyData", $A44, "MA", "InputChoice=Vol,MAType=Sim,Period=21", "MA","D","-1","all",,,,"T"),"")</f>
        <v>0.84637182745803397</v>
      </c>
      <c r="O44" s="10">
        <f>IFERROR(D44/RTD("cqg.rtd",,"StudyData","ATR("&amp;A44&amp;",MAType:=Sim,Period:=21)","Bar",, "Close", "D",,,,,,"T"),"")</f>
        <v>1.0836704489371816</v>
      </c>
      <c r="P44" s="11">
        <f xml:space="preserve"> RTD("cqg.rtd",,"StudyData", $A44, "MA", "InputChoice=Close,MAType=Sim,Period=21", "MA","D",,"all",,,,"T")</f>
        <v>119.1</v>
      </c>
      <c r="Q44" s="3">
        <f xml:space="preserve"> RTD("cqg.rtd",,"StudyData",$A44, "StdDev", "InputChoice=Close,Period1=21", "STDDEV","D",,"all",,,,"T")</f>
        <v>5.2671036588</v>
      </c>
      <c r="R44" s="3">
        <f t="shared" si="0"/>
        <v>1.4068452948746837</v>
      </c>
    </row>
    <row r="45" spans="1:18" x14ac:dyDescent="0.3">
      <c r="A45" t="s">
        <v>47</v>
      </c>
      <c r="B45" t="str">
        <f>PROPER(RTD("cqg.rtd", ,"ContractData",A45, "LongDescription",, "T"))</f>
        <v>Atmos Energy Corp</v>
      </c>
      <c r="C45" s="3">
        <f>RTD("cqg.rtd", ,"ContractData",A45, "LastTrade",, "T")</f>
        <v>179.22</v>
      </c>
      <c r="D45" s="3">
        <f>RTD("cqg.rtd", ,"ContractData",A45, "NetLastTrade",, "T")</f>
        <v>1.1800000000000068</v>
      </c>
      <c r="E45" s="5">
        <f>IFERROR(RTD("cqg.rtd", ,"ContractData",A45, "PerCentNetLastTrade",, "T")/100,"")</f>
        <v>6.6277241069422595E-3</v>
      </c>
      <c r="F45" s="3">
        <f>RTD("cqg.rtd", ,"ContractData",A45, "Open",, "T")</f>
        <v>179.09</v>
      </c>
      <c r="G45" s="3">
        <f>RTD("cqg.rtd", ,"ContractData",A45, "High",, "T")</f>
        <v>180</v>
      </c>
      <c r="H45" s="3">
        <f>RTD("cqg.rtd", ,"ContractData",A45, "Low",, "T")</f>
        <v>178.1</v>
      </c>
      <c r="I45" s="5">
        <f>IFERROR(RTD("cqg.rtd",,"StudyData",A45, "PCB","BaseType=Index,Index=1", "Close", "W","0","all",,,,"T")/100,"")</f>
        <v>8.6672669968482219E-3</v>
      </c>
      <c r="J45" s="5">
        <f>IFERROR(RTD("cqg.rtd",,"StudyData",A45, "PCB","BaseType=Index,Index=1", "Close", "M","0","all",,,,"T")/100,"")</f>
        <v>4.0343646601265382E-2</v>
      </c>
      <c r="K45" s="5">
        <f>IFERROR(RTD("cqg.rtd",,"StudyData",A45, "PCB","BaseType=Index,Index=1", "Close", "Q","0","all",,,,"T")/100,"")</f>
        <v>4.0343646601265382E-2</v>
      </c>
      <c r="L45" s="5">
        <f>IFERROR(RTD("cqg.rtd",,"StudyData",A45, "PCB","BaseType=Index,Index=1", "Close", "A","0","all",,,,"T")/100,"")</f>
        <v>6.9140368669092678E-2</v>
      </c>
      <c r="M45" s="7">
        <f>RTD("cqg.rtd", ,"ContractData",A45, "T_CVol",, "T")</f>
        <v>817406.60727899999</v>
      </c>
      <c r="N45" s="9">
        <f xml:space="preserve"> IFERROR(M45/RTD("cqg.rtd",,"StudyData", $A45, "MA", "InputChoice=Vol,MAType=Sim,Period=21", "MA","D","-1","all",,,,"T"),"")</f>
        <v>0.70047962731865321</v>
      </c>
      <c r="O45" s="10">
        <f>IFERROR(D45/RTD("cqg.rtd",,"StudyData","ATR("&amp;A45&amp;",MAType:=Sim,Period:=21)","Bar",, "Close", "D",,,,,,"T"),"")</f>
        <v>0.37947932618973784</v>
      </c>
      <c r="P45" s="11">
        <f xml:space="preserve"> RTD("cqg.rtd",,"StudyData", $A45, "MA", "InputChoice=Close,MAType=Sim,Period=21", "MA","D",,"all",,,,"T")</f>
        <v>176.28714285710001</v>
      </c>
      <c r="Q45" s="3">
        <f xml:space="preserve"> RTD("cqg.rtd",,"StudyData",$A45, "StdDev", "InputChoice=Close,Period1=21", "STDDEV","D",,"all",,,,"T")</f>
        <v>2.0572013881000002</v>
      </c>
      <c r="R45" s="3">
        <f t="shared" si="0"/>
        <v>1.4256538809789221</v>
      </c>
    </row>
    <row r="46" spans="1:18" x14ac:dyDescent="0.3">
      <c r="A46" t="s">
        <v>48</v>
      </c>
      <c r="B46" t="str">
        <f>PROPER(RTD("cqg.rtd", ,"ContractData",A46, "LongDescription",, "T"))</f>
        <v>Avalonbay Communities, Inc.</v>
      </c>
      <c r="C46" s="3">
        <f>RTD("cqg.rtd", ,"ContractData",A46, "LastTrade",, "T")</f>
        <v>189.61</v>
      </c>
      <c r="D46" s="3">
        <f>RTD("cqg.rtd", ,"ContractData",A46, "NetLastTrade",, "T")</f>
        <v>-1.1899999999999977</v>
      </c>
      <c r="E46" s="5">
        <f>IFERROR(RTD("cqg.rtd", ,"ContractData",A46, "PerCentNetLastTrade",, "T")/100,"")</f>
        <v>-6.2368972746331243E-3</v>
      </c>
      <c r="F46" s="3">
        <f>RTD("cqg.rtd", ,"ContractData",A46, "Open",, "T")</f>
        <v>191.9</v>
      </c>
      <c r="G46" s="3">
        <f>RTD("cqg.rtd", ,"ContractData",A46, "High",, "T")</f>
        <v>192.41</v>
      </c>
      <c r="H46" s="3">
        <f>RTD("cqg.rtd", ,"ContractData",A46, "Low",, "T")</f>
        <v>188.49</v>
      </c>
      <c r="I46" s="5">
        <f>IFERROR(RTD("cqg.rtd",,"StudyData",A46, "PCB","BaseType=Index,Index=1", "Close", "W","0","all",,,,"T")/100,"")</f>
        <v>-1.5166467563496534E-2</v>
      </c>
      <c r="J46" s="5">
        <f>IFERROR(RTD("cqg.rtd",,"StudyData",A46, "PCB","BaseType=Index,Index=1", "Close", "M","0","all",,,,"T")/100,"")</f>
        <v>4.8757220838413053E-3</v>
      </c>
      <c r="K46" s="5">
        <f>IFERROR(RTD("cqg.rtd",,"StudyData",A46, "PCB","BaseType=Index,Index=1", "Close", "Q","0","all",,,,"T")/100,"")</f>
        <v>4.8757220838413053E-3</v>
      </c>
      <c r="L46" s="5">
        <f>IFERROR(RTD("cqg.rtd",,"StudyData",A46, "PCB","BaseType=Index,Index=1", "Close", "A","0","all",,,,"T")/100,"")</f>
        <v>4.5777949368484977E-2</v>
      </c>
      <c r="M46" s="7">
        <f>RTD("cqg.rtd", ,"ContractData",A46, "T_CVol",, "T")</f>
        <v>711795.14132099994</v>
      </c>
      <c r="N46" s="9">
        <f xml:space="preserve"> IFERROR(M46/RTD("cqg.rtd",,"StudyData", $A46, "MA", "InputChoice=Vol,MAType=Sim,Period=21", "MA","D","-1","all",,,,"T"),"")</f>
        <v>0.77258151609473213</v>
      </c>
      <c r="O46" s="10">
        <f>IFERROR(D46/RTD("cqg.rtd",,"StudyData","ATR("&amp;A46&amp;",MAType:=Sim,Period:=21)","Bar",, "Close", "D",,,,,,"T"),"")</f>
        <v>-0.3128834355855637</v>
      </c>
      <c r="P46" s="11">
        <f xml:space="preserve"> RTD("cqg.rtd",,"StudyData", $A46, "MA", "InputChoice=Close,MAType=Sim,Period=21", "MA","D",,"all",,,,"T")</f>
        <v>191.4238095238</v>
      </c>
      <c r="Q46" s="3">
        <f xml:space="preserve"> RTD("cqg.rtd",,"StudyData",$A46, "StdDev", "InputChoice=Close,Period1=21", "STDDEV","D",,"all",,,,"T")</f>
        <v>2.3339043033000002</v>
      </c>
      <c r="R46" s="3">
        <f t="shared" si="0"/>
        <v>-0.77715676741131656</v>
      </c>
    </row>
    <row r="47" spans="1:18" x14ac:dyDescent="0.3">
      <c r="A47" t="s">
        <v>49</v>
      </c>
      <c r="B47" t="str">
        <f>PROPER(RTD("cqg.rtd", ,"ContractData",A47, "LongDescription",, "T"))</f>
        <v>Broadcom Inc.</v>
      </c>
      <c r="C47" s="3">
        <f>RTD("cqg.rtd", ,"ContractData",A47, "LastTrade",, "T")</f>
        <v>381.92</v>
      </c>
      <c r="D47" s="3">
        <f>RTD("cqg.rtd", ,"ContractData",A47, "NetLastTrade",, "T")</f>
        <v>-10.550000000000011</v>
      </c>
      <c r="E47" s="5">
        <f>IFERROR(RTD("cqg.rtd", ,"ContractData",A47, "PerCentNetLastTrade",, "T")/100,"")</f>
        <v>-2.6881035493158713E-2</v>
      </c>
      <c r="F47" s="3">
        <f>RTD("cqg.rtd", ,"ContractData",A47, "Open",, "T")</f>
        <v>387.68</v>
      </c>
      <c r="G47" s="3">
        <f>RTD("cqg.rtd", ,"ContractData",A47, "High",, "T")</f>
        <v>389.27</v>
      </c>
      <c r="H47" s="3">
        <f>RTD("cqg.rtd", ,"ContractData",A47, "Low",, "T")</f>
        <v>378.75</v>
      </c>
      <c r="I47" s="5">
        <f>IFERROR(RTD("cqg.rtd",,"StudyData",A47, "PCB","BaseType=Index,Index=1", "Close", "W","0","all",,,,"T")/100,"")</f>
        <v>2.9933660536109224E-2</v>
      </c>
      <c r="J47" s="5">
        <f>IFERROR(RTD("cqg.rtd",,"StudyData",A47, "PCB","BaseType=Index,Index=1", "Close", "M","0","all",,,,"T")/100,"")</f>
        <v>1.1039046988749215E-2</v>
      </c>
      <c r="K47" s="5">
        <f>IFERROR(RTD("cqg.rtd",,"StudyData",A47, "PCB","BaseType=Index,Index=1", "Close", "Q","0","all",,,,"T")/100,"")</f>
        <v>1.1039046988749215E-2</v>
      </c>
      <c r="L47" s="5">
        <f>IFERROR(RTD("cqg.rtd",,"StudyData",A47, "PCB","BaseType=Index,Index=1", "Close", "A","0","all",,,,"T")/100,"")</f>
        <v>0.10349609939323891</v>
      </c>
      <c r="M47" s="7">
        <f>RTD("cqg.rtd", ,"ContractData",A47, "T_CVol",, "T")</f>
        <v>15149396.243310001</v>
      </c>
      <c r="N47" s="9">
        <f xml:space="preserve"> IFERROR(M47/RTD("cqg.rtd",,"StudyData", $A47, "MA", "InputChoice=Vol,MAType=Sim,Period=21", "MA","D","-1","all",,,,"T"),"")</f>
        <v>0.65745521691655173</v>
      </c>
      <c r="O47" s="10">
        <f>IFERROR(D47/RTD("cqg.rtd",,"StudyData","ATR("&amp;A47&amp;",MAType:=Sim,Period:=21)","Bar",, "Close", "D",,,,,,"T"),"")</f>
        <v>-0.69078947368334964</v>
      </c>
      <c r="P47" s="11">
        <f xml:space="preserve"> RTD("cqg.rtd",,"StudyData", $A47, "MA", "InputChoice=Close,MAType=Sim,Period=21", "MA","D",,"all",,,,"T")</f>
        <v>381.28285714290001</v>
      </c>
      <c r="Q47" s="3">
        <f xml:space="preserve"> RTD("cqg.rtd",,"StudyData",$A47, "StdDev", "InputChoice=Close,Period1=21", "STDDEV","D",,"all",,,,"T")</f>
        <v>11.3323931583</v>
      </c>
      <c r="R47" s="3">
        <f t="shared" si="0"/>
        <v>5.6223151473821772E-2</v>
      </c>
    </row>
    <row r="48" spans="1:18" x14ac:dyDescent="0.3">
      <c r="A48" t="s">
        <v>50</v>
      </c>
      <c r="B48" t="str">
        <f>PROPER(RTD("cqg.rtd", ,"ContractData",A48, "LongDescription",, "T"))</f>
        <v>Avery Dennison Corp</v>
      </c>
      <c r="C48" s="3">
        <f>RTD("cqg.rtd", ,"ContractData",A48, "LastTrade",, "T")</f>
        <v>160.9</v>
      </c>
      <c r="D48" s="3">
        <f>RTD("cqg.rtd", ,"ContractData",A48, "NetLastTrade",, "T")</f>
        <v>5.6999999999999886</v>
      </c>
      <c r="E48" s="5">
        <f>IFERROR(RTD("cqg.rtd", ,"ContractData",A48, "PerCentNetLastTrade",, "T")/100,"")</f>
        <v>3.6726804123711342E-2</v>
      </c>
      <c r="F48" s="3">
        <f>RTD("cqg.rtd", ,"ContractData",A48, "Open",, "T")</f>
        <v>155.69</v>
      </c>
      <c r="G48" s="3">
        <f>RTD("cqg.rtd", ,"ContractData",A48, "High",, "T")</f>
        <v>161.42000000000002</v>
      </c>
      <c r="H48" s="3">
        <f>RTD("cqg.rtd", ,"ContractData",A48, "Low",, "T")</f>
        <v>155.20000000000002</v>
      </c>
      <c r="I48" s="5">
        <f>IFERROR(RTD("cqg.rtd",,"StudyData",A48, "PCB","BaseType=Index,Index=1", "Close", "W","0","all",,,,"T")/100,"")</f>
        <v>3.0546724019700085E-3</v>
      </c>
      <c r="J48" s="5">
        <f>IFERROR(RTD("cqg.rtd",,"StudyData",A48, "PCB","BaseType=Index,Index=1", "Close", "M","0","all",,,,"T")/100,"")</f>
        <v>-8.9313212195872415E-3</v>
      </c>
      <c r="K48" s="5">
        <f>IFERROR(RTD("cqg.rtd",,"StudyData",A48, "PCB","BaseType=Index,Index=1", "Close", "Q","0","all",,,,"T")/100,"")</f>
        <v>-8.9313212195872415E-3</v>
      </c>
      <c r="L48" s="5">
        <f>IFERROR(RTD("cqg.rtd",,"StudyData",A48, "PCB","BaseType=Index,Index=1", "Close", "A","0","all",,,,"T")/100,"")</f>
        <v>-0.1153507807345502</v>
      </c>
      <c r="M48" s="7">
        <f>RTD("cqg.rtd", ,"ContractData",A48, "T_CVol",, "T")</f>
        <v>678380.21382800001</v>
      </c>
      <c r="N48" s="9">
        <f xml:space="preserve"> IFERROR(M48/RTD("cqg.rtd",,"StudyData", $A48, "MA", "InputChoice=Vol,MAType=Sim,Period=21", "MA","D","-1","all",,,,"T"),"")</f>
        <v>0.95010987248615764</v>
      </c>
      <c r="O48" s="10">
        <f>IFERROR(D48/RTD("cqg.rtd",,"StudyData","ATR("&amp;A48&amp;",MAType:=Sim,Period:=21)","Bar",, "Close", "D",,,,,,"T"),"")</f>
        <v>1.3475177304964512</v>
      </c>
      <c r="P48" s="11">
        <f xml:space="preserve"> RTD("cqg.rtd",,"StudyData", $A48, "MA", "InputChoice=Close,MAType=Sim,Period=21", "MA","D",,"all",,,,"T")</f>
        <v>160.8952380952</v>
      </c>
      <c r="Q48" s="3">
        <f xml:space="preserve"> RTD("cqg.rtd",,"StudyData",$A48, "StdDev", "InputChoice=Close,Period1=21", "STDDEV","D",,"all",,,,"T")</f>
        <v>3.4634040769999999</v>
      </c>
      <c r="R48" s="3">
        <f t="shared" si="0"/>
        <v>1.3749203656682717E-3</v>
      </c>
    </row>
    <row r="49" spans="1:18" x14ac:dyDescent="0.3">
      <c r="A49" t="s">
        <v>51</v>
      </c>
      <c r="B49" t="str">
        <f>PROPER(RTD("cqg.rtd", ,"ContractData",A49, "LongDescription",, "T"))</f>
        <v>American Water Works</v>
      </c>
      <c r="C49" s="3">
        <f>RTD("cqg.rtd", ,"ContractData",A49, "LastTrade",, "T")</f>
        <v>134.66</v>
      </c>
      <c r="D49" s="3">
        <f>RTD("cqg.rtd", ,"ContractData",A49, "NetLastTrade",, "T")</f>
        <v>0.25</v>
      </c>
      <c r="E49" s="5">
        <f>IFERROR(RTD("cqg.rtd", ,"ContractData",A49, "PerCentNetLastTrade",, "T")/100,"")</f>
        <v>1.8599806562011757E-3</v>
      </c>
      <c r="F49" s="3">
        <f>RTD("cqg.rtd", ,"ContractData",A49, "Open",, "T")</f>
        <v>135.29</v>
      </c>
      <c r="G49" s="3">
        <f>RTD("cqg.rtd", ,"ContractData",A49, "High",, "T")</f>
        <v>135.81</v>
      </c>
      <c r="H49" s="3">
        <f>RTD("cqg.rtd", ,"ContractData",A49, "Low",, "T")</f>
        <v>133.94999999999999</v>
      </c>
      <c r="I49" s="5">
        <f>IFERROR(RTD("cqg.rtd",,"StudyData",A49, "PCB","BaseType=Index,Index=1", "Close", "W","0","all",,,,"T")/100,"")</f>
        <v>-3.330619495226238E-3</v>
      </c>
      <c r="J49" s="5">
        <f>IFERROR(RTD("cqg.rtd",,"StudyData",A49, "PCB","BaseType=Index,Index=1", "Close", "M","0","all",,,,"T")/100,"")</f>
        <v>2.3407812737497976E-2</v>
      </c>
      <c r="K49" s="5">
        <f>IFERROR(RTD("cqg.rtd",,"StudyData",A49, "PCB","BaseType=Index,Index=1", "Close", "Q","0","all",,,,"T")/100,"")</f>
        <v>2.3407812737497976E-2</v>
      </c>
      <c r="L49" s="5">
        <f>IFERROR(RTD("cqg.rtd",,"StudyData",A49, "PCB","BaseType=Index,Index=1", "Close", "A","0","all",,,,"T")/100,"")</f>
        <v>3.1877394636015299E-2</v>
      </c>
      <c r="M49" s="7">
        <f>RTD("cqg.rtd", ,"ContractData",A49, "T_CVol",, "T")</f>
        <v>1467977.043636</v>
      </c>
      <c r="N49" s="9">
        <f xml:space="preserve"> IFERROR(M49/RTD("cqg.rtd",,"StudyData", $A49, "MA", "InputChoice=Vol,MAType=Sim,Period=21", "MA","D","-1","all",,,,"T"),"")</f>
        <v>0.69537729153407202</v>
      </c>
      <c r="O49" s="10">
        <f>IFERROR(D49/RTD("cqg.rtd",,"StudyData","ATR("&amp;A49&amp;",MAType:=Sim,Period:=21)","Bar",, "Close", "D",,,,,,"T"),"")</f>
        <v>7.8288100209585473E-2</v>
      </c>
      <c r="P49" s="11">
        <f xml:space="preserve"> RTD("cqg.rtd",,"StudyData", $A49, "MA", "InputChoice=Close,MAType=Sim,Period=21", "MA","D",,"all",,,,"T")</f>
        <v>132.67952380950001</v>
      </c>
      <c r="Q49" s="3">
        <f xml:space="preserve"> RTD("cqg.rtd",,"StudyData",$A49, "StdDev", "InputChoice=Close,Period1=21", "STDDEV","D",,"all",,,,"T")</f>
        <v>1.8809330921</v>
      </c>
      <c r="R49" s="3">
        <f t="shared" si="0"/>
        <v>1.0529221899588403</v>
      </c>
    </row>
    <row r="50" spans="1:18" x14ac:dyDescent="0.3">
      <c r="A50" t="s">
        <v>52</v>
      </c>
      <c r="B50" t="str">
        <f>PROPER(RTD("cqg.rtd", ,"ContractData",A50, "LongDescription",, "T"))</f>
        <v>Axon Enterprise, Inc</v>
      </c>
      <c r="C50" s="3">
        <f>RTD("cqg.rtd", ,"ContractData",A50, "LastTrade",, "T")</f>
        <v>502.34000000000003</v>
      </c>
      <c r="D50" s="3">
        <f>RTD("cqg.rtd", ,"ContractData",A50, "NetLastTrade",, "T")</f>
        <v>10.439999999999998</v>
      </c>
      <c r="E50" s="5">
        <f>IFERROR(RTD("cqg.rtd", ,"ContractData",A50, "PerCentNetLastTrade",, "T")/100,"")</f>
        <v>2.1223825980890423E-2</v>
      </c>
      <c r="F50" s="3">
        <f>RTD("cqg.rtd", ,"ContractData",A50, "Open",, "T")</f>
        <v>499.75</v>
      </c>
      <c r="G50" s="3">
        <f>RTD("cqg.rtd", ,"ContractData",A50, "High",, "T")</f>
        <v>505.71000000000004</v>
      </c>
      <c r="H50" s="3">
        <f>RTD("cqg.rtd", ,"ContractData",A50, "Low",, "T")</f>
        <v>487.53000000000003</v>
      </c>
      <c r="I50" s="5">
        <f>IFERROR(RTD("cqg.rtd",,"StudyData",A50, "PCB","BaseType=Index,Index=1", "Close", "W","0","all",,,,"T")/100,"")</f>
        <v>-1.5560084659402675E-2</v>
      </c>
      <c r="J50" s="5">
        <f>IFERROR(RTD("cqg.rtd",,"StudyData",A50, "PCB","BaseType=Index,Index=1", "Close", "M","0","all",,,,"T")/100,"")</f>
        <v>-0.10394035068942754</v>
      </c>
      <c r="K50" s="5">
        <f>IFERROR(RTD("cqg.rtd",,"StudyData",A50, "PCB","BaseType=Index,Index=1", "Close", "Q","0","all",,,,"T")/100,"")</f>
        <v>-0.10394035068942754</v>
      </c>
      <c r="L50" s="5">
        <f>IFERROR(RTD("cqg.rtd",,"StudyData",A50, "PCB","BaseType=Index,Index=1", "Close", "A","0","all",,,,"T")/100,"")</f>
        <v>-0.11548958498406499</v>
      </c>
      <c r="M50" s="7">
        <f>RTD("cqg.rtd", ,"ContractData",A50, "T_CVol",, "T")</f>
        <v>730577.66732799995</v>
      </c>
      <c r="N50" s="9">
        <f xml:space="preserve"> IFERROR(M50/RTD("cqg.rtd",,"StudyData", $A50, "MA", "InputChoice=Vol,MAType=Sim,Period=21", "MA","D","-1","all",,,,"T"),"")</f>
        <v>0.69914499702104627</v>
      </c>
      <c r="O50" s="10">
        <f>IFERROR(D50/RTD("cqg.rtd",,"StudyData","ATR("&amp;A50&amp;",MAType:=Sim,Period:=21)","Bar",, "Close", "D",,,,,,"T"),"")</f>
        <v>0.31400744772289541</v>
      </c>
      <c r="P50" s="11">
        <f xml:space="preserve"> RTD("cqg.rtd",,"StudyData", $A50, "MA", "InputChoice=Close,MAType=Sim,Period=21", "MA","D",,"all",,,,"T")</f>
        <v>542.57142857140002</v>
      </c>
      <c r="Q50" s="3">
        <f xml:space="preserve"> RTD("cqg.rtd",,"StudyData",$A50, "StdDev", "InputChoice=Close,Period1=21", "STDDEV","D",,"all",,,,"T")</f>
        <v>50.230223711900003</v>
      </c>
      <c r="R50" s="3">
        <f t="shared" si="0"/>
        <v>-0.80094066078922899</v>
      </c>
    </row>
    <row r="51" spans="1:18" x14ac:dyDescent="0.3">
      <c r="A51" t="s">
        <v>53</v>
      </c>
      <c r="B51" t="str">
        <f>PROPER(RTD("cqg.rtd", ,"ContractData",A51, "LongDescription",, "T"))</f>
        <v>American Express Co</v>
      </c>
      <c r="C51" s="3">
        <f>RTD("cqg.rtd", ,"ContractData",A51, "LastTrade",, "T")</f>
        <v>326.17</v>
      </c>
      <c r="D51" s="3">
        <f>RTD("cqg.rtd", ,"ContractData",A51, "NetLastTrade",, "T")</f>
        <v>-14.670000000000016</v>
      </c>
      <c r="E51" s="5">
        <f>IFERROR(RTD("cqg.rtd", ,"ContractData",A51, "PerCentNetLastTrade",, "T")/100,"")</f>
        <v>-4.3040722919845092E-2</v>
      </c>
      <c r="F51" s="3">
        <f>RTD("cqg.rtd", ,"ContractData",A51, "Open",, "T")</f>
        <v>326.12</v>
      </c>
      <c r="G51" s="3">
        <f>RTD("cqg.rtd", ,"ContractData",A51, "High",, "T")</f>
        <v>329.05</v>
      </c>
      <c r="H51" s="3">
        <f>RTD("cqg.rtd", ,"ContractData",A51, "Low",, "T")</f>
        <v>318.2</v>
      </c>
      <c r="I51" s="5">
        <f>IFERROR(RTD("cqg.rtd",,"StudyData",A51, "PCB","BaseType=Index,Index=1", "Close", "W","0","all",,,,"T")/100,"")</f>
        <v>-8.2116223441677225E-2</v>
      </c>
      <c r="J51" s="5">
        <f>IFERROR(RTD("cqg.rtd",,"StudyData",A51, "PCB","BaseType=Index,Index=1", "Close", "M","0","all",,,,"T")/100,"")</f>
        <v>-3.5713229859571281E-2</v>
      </c>
      <c r="K51" s="5">
        <f>IFERROR(RTD("cqg.rtd",,"StudyData",A51, "PCB","BaseType=Index,Index=1", "Close", "Q","0","all",,,,"T")/100,"")</f>
        <v>-3.5713229859571281E-2</v>
      </c>
      <c r="L51" s="5">
        <f>IFERROR(RTD("cqg.rtd",,"StudyData",A51, "PCB","BaseType=Index,Index=1", "Close", "A","0","all",,,,"T")/100,"")</f>
        <v>-0.11834031625895385</v>
      </c>
      <c r="M51" s="7">
        <f>RTD("cqg.rtd", ,"ContractData",A51, "T_CVol",, "T")</f>
        <v>6365056.0615450004</v>
      </c>
      <c r="N51" s="9">
        <f xml:space="preserve"> IFERROR(M51/RTD("cqg.rtd",,"StudyData", $A51, "MA", "InputChoice=Vol,MAType=Sim,Period=21", "MA","D","-1","all",,,,"T"),"")</f>
        <v>2.0519640833876833</v>
      </c>
      <c r="O51" s="10">
        <f>IFERROR(D51/RTD("cqg.rtd",,"StudyData","ATR("&amp;A51&amp;",MAType:=Sim,Period:=21)","Bar",, "Close", "D",,,,,,"T"),"")</f>
        <v>-1.5995327102853585</v>
      </c>
      <c r="P51" s="11">
        <f xml:space="preserve"> RTD("cqg.rtd",,"StudyData", $A51, "MA", "InputChoice=Close,MAType=Sim,Period=21", "MA","D",,"all",,,,"T")</f>
        <v>347.83476190480002</v>
      </c>
      <c r="Q51" s="3">
        <f xml:space="preserve"> RTD("cqg.rtd",,"StudyData",$A51, "StdDev", "InputChoice=Close,Period1=21", "STDDEV","D",,"all",,,,"T")</f>
        <v>8.3092923422999991</v>
      </c>
      <c r="R51" s="3">
        <f t="shared" si="0"/>
        <v>-2.6072932582371062</v>
      </c>
    </row>
    <row r="52" spans="1:18" x14ac:dyDescent="0.3">
      <c r="A52" t="s">
        <v>54</v>
      </c>
      <c r="B52" t="str">
        <f>PROPER(RTD("cqg.rtd", ,"ContractData",A52, "LongDescription",, "T"))</f>
        <v>Autozone Inc</v>
      </c>
      <c r="C52" s="3">
        <f>RTD("cqg.rtd", ,"ContractData",A52, "LastTrade",, "T")</f>
        <v>2957.41</v>
      </c>
      <c r="D52" s="3">
        <f>RTD("cqg.rtd", ,"ContractData",A52, "NetLastTrade",, "T")</f>
        <v>33.909999999999854</v>
      </c>
      <c r="E52" s="5">
        <f>IFERROR(RTD("cqg.rtd", ,"ContractData",A52, "PerCentNetLastTrade",, "T")/100,"")</f>
        <v>1.1599110655036771E-2</v>
      </c>
      <c r="F52" s="3">
        <f>RTD("cqg.rtd", ,"ContractData",A52, "Open",, "T")</f>
        <v>2923</v>
      </c>
      <c r="G52" s="3">
        <f>RTD("cqg.rtd", ,"ContractData",A52, "High",, "T")</f>
        <v>2959.9900000000002</v>
      </c>
      <c r="H52" s="3">
        <f>RTD("cqg.rtd", ,"ContractData",A52, "Low",, "T")</f>
        <v>2917.15</v>
      </c>
      <c r="I52" s="5">
        <f>IFERROR(RTD("cqg.rtd",,"StudyData",A52, "PCB","BaseType=Index,Index=1", "Close", "W","0","all",,,,"T")/100,"")</f>
        <v>-2.922427489134866E-2</v>
      </c>
      <c r="J52" s="5">
        <f>IFERROR(RTD("cqg.rtd",,"StudyData",A52, "PCB","BaseType=Index,Index=1", "Close", "M","0","all",,,,"T")/100,"")</f>
        <v>-7.4635318560423589E-2</v>
      </c>
      <c r="K52" s="5">
        <f>IFERROR(RTD("cqg.rtd",,"StudyData",A52, "PCB","BaseType=Index,Index=1", "Close", "Q","0","all",,,,"T")/100,"")</f>
        <v>-7.4635318560423589E-2</v>
      </c>
      <c r="L52" s="5">
        <f>IFERROR(RTD("cqg.rtd",,"StudyData",A52, "PCB","BaseType=Index,Index=1", "Close", "A","0","all",,,,"T")/100,"")</f>
        <v>-0.12799351319475163</v>
      </c>
      <c r="M52" s="7">
        <f>RTD("cqg.rtd", ,"ContractData",A52, "T_CVol",, "T")</f>
        <v>137346.427428</v>
      </c>
      <c r="N52" s="9">
        <f xml:space="preserve"> IFERROR(M52/RTD("cqg.rtd",,"StudyData", $A52, "MA", "InputChoice=Vol,MAType=Sim,Period=21", "MA","D","-1","all",,,,"T"),"")</f>
        <v>0.39289920117897909</v>
      </c>
      <c r="O52" s="10">
        <f>IFERROR(D52/RTD("cqg.rtd",,"StudyData","ATR("&amp;A52&amp;",MAType:=Sim,Period:=21)","Bar",, "Close", "D",,,,,,"T"),"")</f>
        <v>0.35302078634127171</v>
      </c>
      <c r="P52" s="11">
        <f xml:space="preserve"> RTD("cqg.rtd",,"StudyData", $A52, "MA", "InputChoice=Close,MAType=Sim,Period=21", "MA","D",,"all",,,,"T")</f>
        <v>3054.8209523810001</v>
      </c>
      <c r="Q52" s="3">
        <f xml:space="preserve"> RTD("cqg.rtd",,"StudyData",$A52, "StdDev", "InputChoice=Close,Period1=21", "STDDEV","D",,"all",,,,"T")</f>
        <v>79.394035214599995</v>
      </c>
      <c r="R52" s="3">
        <f t="shared" si="0"/>
        <v>-1.2269303621827634</v>
      </c>
    </row>
    <row r="53" spans="1:18" x14ac:dyDescent="0.3">
      <c r="A53" t="s">
        <v>55</v>
      </c>
      <c r="B53" t="str">
        <f>PROPER(RTD("cqg.rtd", ,"ContractData",A53, "LongDescription",, "T"))</f>
        <v>Boeing Company</v>
      </c>
      <c r="C53" s="3">
        <f>RTD("cqg.rtd", ,"ContractData",A53, "LastTrade",, "T")</f>
        <v>209.52</v>
      </c>
      <c r="D53" s="3">
        <f>RTD("cqg.rtd", ,"ContractData",A53, "NetLastTrade",, "T")</f>
        <v>0.28999999999999204</v>
      </c>
      <c r="E53" s="5">
        <f>IFERROR(RTD("cqg.rtd", ,"ContractData",A53, "PerCentNetLastTrade",, "T")/100,"")</f>
        <v>1.3860345074798068E-3</v>
      </c>
      <c r="F53" s="3">
        <f>RTD("cqg.rtd", ,"ContractData",A53, "Open",, "T")</f>
        <v>210.09</v>
      </c>
      <c r="G53" s="3">
        <f>RTD("cqg.rtd", ,"ContractData",A53, "High",, "T")</f>
        <v>212.49</v>
      </c>
      <c r="H53" s="3">
        <f>RTD("cqg.rtd", ,"ContractData",A53, "Low",, "T")</f>
        <v>208.4</v>
      </c>
      <c r="I53" s="5">
        <f>IFERROR(RTD("cqg.rtd",,"StudyData",A53, "PCB","BaseType=Index,Index=1", "Close", "W","0","all",,,,"T")/100,"")</f>
        <v>-2.1071812362752844E-2</v>
      </c>
      <c r="J53" s="5">
        <f>IFERROR(RTD("cqg.rtd",,"StudyData",A53, "PCB","BaseType=Index,Index=1", "Close", "M","0","all",,,,"T")/100,"")</f>
        <v>-3.2106065505612735E-2</v>
      </c>
      <c r="K53" s="5">
        <f>IFERROR(RTD("cqg.rtd",,"StudyData",A53, "PCB","BaseType=Index,Index=1", "Close", "Q","0","all",,,,"T")/100,"")</f>
        <v>-3.2106065505612735E-2</v>
      </c>
      <c r="L53" s="5">
        <f>IFERROR(RTD("cqg.rtd",,"StudyData",A53, "PCB","BaseType=Index,Index=1", "Close", "A","0","all",,,,"T")/100,"")</f>
        <v>-3.500368459837875E-2</v>
      </c>
      <c r="M53" s="7">
        <f>RTD("cqg.rtd", ,"ContractData",A53, "T_CVol",, "T")</f>
        <v>3742692.194348</v>
      </c>
      <c r="N53" s="9">
        <f xml:space="preserve"> IFERROR(M53/RTD("cqg.rtd",,"StudyData", $A53, "MA", "InputChoice=Vol,MAType=Sim,Period=21", "MA","D","-1","all",,,,"T"),"")</f>
        <v>0.68363449245121533</v>
      </c>
      <c r="O53" s="10">
        <f>IFERROR(D53/RTD("cqg.rtd",,"StudyData","ATR("&amp;A53&amp;",MAType:=Sim,Period:=21)","Bar",, "Close", "D",,,,,,"T"),"")</f>
        <v>4.8157520164515646E-2</v>
      </c>
      <c r="P53" s="11">
        <f xml:space="preserve"> RTD("cqg.rtd",,"StudyData", $A53, "MA", "InputChoice=Close,MAType=Sim,Period=21", "MA","D",,"all",,,,"T")</f>
        <v>217.569047619</v>
      </c>
      <c r="Q53" s="3">
        <f xml:space="preserve"> RTD("cqg.rtd",,"StudyData",$A53, "StdDev", "InputChoice=Close,Period1=21", "STDDEV","D",,"all",,,,"T")</f>
        <v>7.4164443443000003</v>
      </c>
      <c r="R53" s="3">
        <f t="shared" si="0"/>
        <v>-1.085297380433548</v>
      </c>
    </row>
    <row r="54" spans="1:18" x14ac:dyDescent="0.3">
      <c r="A54" t="s">
        <v>56</v>
      </c>
      <c r="B54" t="str">
        <f>PROPER(RTD("cqg.rtd", ,"ContractData",A54, "LongDescription",, "T"))</f>
        <v>Bank Of America Corp</v>
      </c>
      <c r="C54" s="3">
        <f>RTD("cqg.rtd", ,"ContractData",A54, "LastTrade",, "T")</f>
        <v>62.050000000000004</v>
      </c>
      <c r="D54" s="3">
        <f>RTD("cqg.rtd", ,"ContractData",A54, "NetLastTrade",, "T")</f>
        <v>0.77000000000000313</v>
      </c>
      <c r="E54" s="5">
        <f>IFERROR(RTD("cqg.rtd", ,"ContractData",A54, "PerCentNetLastTrade",, "T")/100,"")</f>
        <v>1.2565274151436032E-2</v>
      </c>
      <c r="F54" s="3">
        <f>RTD("cqg.rtd", ,"ContractData",A54, "Open",, "T")</f>
        <v>61.53</v>
      </c>
      <c r="G54" s="3">
        <f>RTD("cqg.rtd", ,"ContractData",A54, "High",, "T")</f>
        <v>62.27</v>
      </c>
      <c r="H54" s="3">
        <f>RTD("cqg.rtd", ,"ContractData",A54, "Low",, "T")</f>
        <v>61.28</v>
      </c>
      <c r="I54" s="5">
        <f>IFERROR(RTD("cqg.rtd",,"StudyData",A54, "PCB","BaseType=Index,Index=1", "Close", "W","0","all",,,,"T")/100,"")</f>
        <v>1.2730536967520826E-2</v>
      </c>
      <c r="J54" s="5">
        <f>IFERROR(RTD("cqg.rtd",,"StudyData",A54, "PCB","BaseType=Index,Index=1", "Close", "M","0","all",,,,"T")/100,"")</f>
        <v>8.8978588978588971E-2</v>
      </c>
      <c r="K54" s="5">
        <f>IFERROR(RTD("cqg.rtd",,"StudyData",A54, "PCB","BaseType=Index,Index=1", "Close", "Q","0","all",,,,"T")/100,"")</f>
        <v>8.8978588978588971E-2</v>
      </c>
      <c r="L54" s="5">
        <f>IFERROR(RTD("cqg.rtd",,"StudyData",A54, "PCB","BaseType=Index,Index=1", "Close", "A","0","all",,,,"T")/100,"")</f>
        <v>0.12818181818181826</v>
      </c>
      <c r="M54" s="7">
        <f>RTD("cqg.rtd", ,"ContractData",A54, "T_CVol",, "T")</f>
        <v>29035417.762476999</v>
      </c>
      <c r="N54" s="9">
        <f xml:space="preserve"> IFERROR(M54/RTD("cqg.rtd",,"StudyData", $A54, "MA", "InputChoice=Vol,MAType=Sim,Period=21", "MA","D","-1","all",,,,"T"),"")</f>
        <v>0.82540573298651321</v>
      </c>
      <c r="O54" s="10">
        <f>IFERROR(D54/RTD("cqg.rtd",,"StudyData","ATR("&amp;A54&amp;",MAType:=Sim,Period:=21)","Bar",, "Close", "D",,,,,,"T"),"")</f>
        <v>0.63362068967503771</v>
      </c>
      <c r="P54" s="11">
        <f xml:space="preserve"> RTD("cqg.rtd",,"StudyData", $A54, "MA", "InputChoice=Close,MAType=Sim,Period=21", "MA","D",,"all",,,,"T")</f>
        <v>59.812380952399998</v>
      </c>
      <c r="Q54" s="3">
        <f xml:space="preserve"> RTD("cqg.rtd",,"StudyData",$A54, "StdDev", "InputChoice=Close,Period1=21", "STDDEV","D",,"all",,,,"T")</f>
        <v>1.4746295894999999</v>
      </c>
      <c r="R54" s="3">
        <f t="shared" si="0"/>
        <v>1.5174109237552407</v>
      </c>
    </row>
    <row r="55" spans="1:18" x14ac:dyDescent="0.3">
      <c r="A55" t="s">
        <v>57</v>
      </c>
      <c r="B55" t="str">
        <f>PROPER(RTD("cqg.rtd", ,"ContractData",A55, "LongDescription",, "T"))</f>
        <v>Ball Corp</v>
      </c>
      <c r="C55" s="3">
        <f>RTD("cqg.rtd", ,"ContractData",A55, "LastTrade",, "T")</f>
        <v>63.84</v>
      </c>
      <c r="D55" s="3">
        <f>RTD("cqg.rtd", ,"ContractData",A55, "NetLastTrade",, "T")</f>
        <v>1.6099999999999994</v>
      </c>
      <c r="E55" s="5">
        <f>IFERROR(RTD("cqg.rtd", ,"ContractData",A55, "PerCentNetLastTrade",, "T")/100,"")</f>
        <v>2.5871766029246346E-2</v>
      </c>
      <c r="F55" s="3">
        <f>RTD("cqg.rtd", ,"ContractData",A55, "Open",, "T")</f>
        <v>62.160000000000004</v>
      </c>
      <c r="G55" s="3">
        <f>RTD("cqg.rtd", ,"ContractData",A55, "High",, "T")</f>
        <v>63.870000000000005</v>
      </c>
      <c r="H55" s="3">
        <f>RTD("cqg.rtd", ,"ContractData",A55, "Low",, "T")</f>
        <v>61.690000000000005</v>
      </c>
      <c r="I55" s="5">
        <f>IFERROR(RTD("cqg.rtd",,"StudyData",A55, "PCB","BaseType=Index,Index=1", "Close", "W","0","all",,,,"T")/100,"")</f>
        <v>1.801945463243506E-2</v>
      </c>
      <c r="J55" s="5">
        <f>IFERROR(RTD("cqg.rtd",,"StudyData",A55, "PCB","BaseType=Index,Index=1", "Close", "M","0","all",,,,"T")/100,"")</f>
        <v>2.3076923076923155E-2</v>
      </c>
      <c r="K55" s="5">
        <f>IFERROR(RTD("cqg.rtd",,"StudyData",A55, "PCB","BaseType=Index,Index=1", "Close", "Q","0","all",,,,"T")/100,"")</f>
        <v>2.3076923076923155E-2</v>
      </c>
      <c r="L55" s="5">
        <f>IFERROR(RTD("cqg.rtd",,"StudyData",A55, "PCB","BaseType=Index,Index=1", "Close", "A","0","all",,,,"T")/100,"")</f>
        <v>0.20521049650745715</v>
      </c>
      <c r="M55" s="7">
        <f>RTD("cqg.rtd", ,"ContractData",A55, "T_CVol",, "T")</f>
        <v>1338156.823198</v>
      </c>
      <c r="N55" s="9">
        <f xml:space="preserve"> IFERROR(M55/RTD("cqg.rtd",,"StudyData", $A55, "MA", "InputChoice=Vol,MAType=Sim,Period=21", "MA","D","-1","all",,,,"T"),"")</f>
        <v>0.60146392546064231</v>
      </c>
      <c r="O55" s="10">
        <f>IFERROR(D55/RTD("cqg.rtd",,"StudyData","ATR("&amp;A55&amp;",MAType:=Sim,Period:=21)","Bar",, "Close", "D",,,,,,"T"),"")</f>
        <v>1.0490226496792048</v>
      </c>
      <c r="P55" s="11">
        <f xml:space="preserve"> RTD("cqg.rtd",,"StudyData", $A55, "MA", "InputChoice=Close,MAType=Sim,Period=21", "MA","D",,"all",,,,"T")</f>
        <v>62.045238095199998</v>
      </c>
      <c r="Q55" s="3">
        <f xml:space="preserve"> RTD("cqg.rtd",,"StudyData",$A55, "StdDev", "InputChoice=Close,Period1=21", "STDDEV","D",,"all",,,,"T")</f>
        <v>0.9249330429</v>
      </c>
      <c r="R55" s="3">
        <f t="shared" si="0"/>
        <v>1.9404235999319221</v>
      </c>
    </row>
    <row r="56" spans="1:18" x14ac:dyDescent="0.3">
      <c r="A56" t="s">
        <v>58</v>
      </c>
      <c r="B56" t="str">
        <f>PROPER(RTD("cqg.rtd", ,"ContractData",A56, "LongDescription",, "T"))</f>
        <v>Baxter International Inc</v>
      </c>
      <c r="C56" s="3">
        <f>RTD("cqg.rtd", ,"ContractData",A56, "LastTrade",, "T")</f>
        <v>22.400000000000002</v>
      </c>
      <c r="D56" s="3">
        <f>RTD("cqg.rtd", ,"ContractData",A56, "NetLastTrade",, "T")</f>
        <v>0.73000000000000043</v>
      </c>
      <c r="E56" s="5">
        <f>IFERROR(RTD("cqg.rtd", ,"ContractData",A56, "PerCentNetLastTrade",, "T")/100,"")</f>
        <v>3.3687125057683433E-2</v>
      </c>
      <c r="F56" s="3">
        <f>RTD("cqg.rtd", ,"ContractData",A56, "Open",, "T")</f>
        <v>21.95</v>
      </c>
      <c r="G56" s="3">
        <f>RTD("cqg.rtd", ,"ContractData",A56, "High",, "T")</f>
        <v>22.64</v>
      </c>
      <c r="H56" s="3">
        <f>RTD("cqg.rtd", ,"ContractData",A56, "Low",, "T")</f>
        <v>21.89</v>
      </c>
      <c r="I56" s="5">
        <f>IFERROR(RTD("cqg.rtd",,"StudyData",A56, "PCB","BaseType=Index,Index=1", "Close", "W","0","all",,,,"T")/100,"")</f>
        <v>-9.2879256965943072E-3</v>
      </c>
      <c r="J56" s="5">
        <f>IFERROR(RTD("cqg.rtd",,"StudyData",A56, "PCB","BaseType=Index,Index=1", "Close", "M","0","all",,,,"T")/100,"")</f>
        <v>5.0656660412758063E-2</v>
      </c>
      <c r="K56" s="5">
        <f>IFERROR(RTD("cqg.rtd",,"StudyData",A56, "PCB","BaseType=Index,Index=1", "Close", "Q","0","all",,,,"T")/100,"")</f>
        <v>5.0656660412758063E-2</v>
      </c>
      <c r="L56" s="5">
        <f>IFERROR(RTD("cqg.rtd",,"StudyData",A56, "PCB","BaseType=Index,Index=1", "Close", "A","0","all",,,,"T")/100,"")</f>
        <v>0.1721611721611723</v>
      </c>
      <c r="M56" s="7">
        <f>RTD("cqg.rtd", ,"ContractData",A56, "T_CVol",, "T")</f>
        <v>4982980.9952809997</v>
      </c>
      <c r="N56" s="9">
        <f xml:space="preserve"> IFERROR(M56/RTD("cqg.rtd",,"StudyData", $A56, "MA", "InputChoice=Vol,MAType=Sim,Period=21", "MA","D","-1","all",,,,"T"),"")</f>
        <v>0.84714682999849733</v>
      </c>
      <c r="O56" s="10">
        <f>IFERROR(D56/RTD("cqg.rtd",,"StudyData","ATR("&amp;A56&amp;",MAType:=Sim,Period:=21)","Bar",, "Close", "D",,,,,,"T"),"")</f>
        <v>0.94164619169246477</v>
      </c>
      <c r="P56" s="11">
        <f xml:space="preserve"> RTD("cqg.rtd",,"StudyData", $A56, "MA", "InputChoice=Close,MAType=Sim,Period=21", "MA","D",,"all",,,,"T")</f>
        <v>22.206666666699999</v>
      </c>
      <c r="Q56" s="3">
        <f xml:space="preserve"> RTD("cqg.rtd",,"StudyData",$A56, "StdDev", "InputChoice=Close,Period1=21", "STDDEV","D",,"all",,,,"T")</f>
        <v>0.48444699289999998</v>
      </c>
      <c r="R56" s="3">
        <f t="shared" si="0"/>
        <v>0.3990804693464402</v>
      </c>
    </row>
    <row r="57" spans="1:18" x14ac:dyDescent="0.3">
      <c r="A57" t="s">
        <v>59</v>
      </c>
      <c r="B57" t="str">
        <f>PROPER(RTD("cqg.rtd", ,"ContractData",A57, "LongDescription",, "T"))</f>
        <v>Best Buy Co Inc</v>
      </c>
      <c r="C57" s="3">
        <f>RTD("cqg.rtd", ,"ContractData",A57, "LastTrade",, "T")</f>
        <v>85.43</v>
      </c>
      <c r="D57" s="3">
        <f>RTD("cqg.rtd", ,"ContractData",A57, "NetLastTrade",, "T")</f>
        <v>1</v>
      </c>
      <c r="E57" s="5">
        <f>IFERROR(RTD("cqg.rtd", ,"ContractData",A57, "PerCentNetLastTrade",, "T")/100,"")</f>
        <v>1.1844131232974063E-2</v>
      </c>
      <c r="F57" s="3">
        <f>RTD("cqg.rtd", ,"ContractData",A57, "Open",, "T")</f>
        <v>83.850000000000009</v>
      </c>
      <c r="G57" s="3">
        <f>RTD("cqg.rtd", ,"ContractData",A57, "High",, "T")</f>
        <v>86.03</v>
      </c>
      <c r="H57" s="3">
        <f>RTD("cqg.rtd", ,"ContractData",A57, "Low",, "T")</f>
        <v>83.75</v>
      </c>
      <c r="I57" s="5">
        <f>IFERROR(RTD("cqg.rtd",,"StudyData",A57, "PCB","BaseType=Index,Index=1", "Close", "W","0","all",,,,"T")/100,"")</f>
        <v>2.3416461772638136E-4</v>
      </c>
      <c r="J57" s="5">
        <f>IFERROR(RTD("cqg.rtd",,"StudyData",A57, "PCB","BaseType=Index,Index=1", "Close", "M","0","all",,,,"T")/100,"")</f>
        <v>0.12585661570901438</v>
      </c>
      <c r="K57" s="5">
        <f>IFERROR(RTD("cqg.rtd",,"StudyData",A57, "PCB","BaseType=Index,Index=1", "Close", "Q","0","all",,,,"T")/100,"")</f>
        <v>0.12585661570901438</v>
      </c>
      <c r="L57" s="5">
        <f>IFERROR(RTD("cqg.rtd",,"StudyData",A57, "PCB","BaseType=Index,Index=1", "Close", "A","0","all",,,,"T")/100,"")</f>
        <v>0.27640818765874792</v>
      </c>
      <c r="M57" s="7">
        <f>RTD("cqg.rtd", ,"ContractData",A57, "T_CVol",, "T")</f>
        <v>2087232.570513</v>
      </c>
      <c r="N57" s="9">
        <f xml:space="preserve"> IFERROR(M57/RTD("cqg.rtd",,"StudyData", $A57, "MA", "InputChoice=Vol,MAType=Sim,Period=21", "MA","D","-1","all",,,,"T"),"")</f>
        <v>0.58230766295016567</v>
      </c>
      <c r="O57" s="10">
        <f>IFERROR(D57/RTD("cqg.rtd",,"StudyData","ATR("&amp;A57&amp;",MAType:=Sim,Period:=21)","Bar",, "Close", "D",,,,,,"T"),"")</f>
        <v>0.42177144003973144</v>
      </c>
      <c r="P57" s="11">
        <f xml:space="preserve"> RTD("cqg.rtd",,"StudyData", $A57, "MA", "InputChoice=Close,MAType=Sim,Period=21", "MA","D",,"all",,,,"T")</f>
        <v>81.425714285699996</v>
      </c>
      <c r="Q57" s="3">
        <f xml:space="preserve"> RTD("cqg.rtd",,"StudyData",$A57, "StdDev", "InputChoice=Close,Period1=21", "STDDEV","D",,"all",,,,"T")</f>
        <v>3.6617060444999998</v>
      </c>
      <c r="R57" s="3">
        <f t="shared" si="0"/>
        <v>1.0935573925478197</v>
      </c>
    </row>
    <row r="58" spans="1:18" x14ac:dyDescent="0.3">
      <c r="A58" t="s">
        <v>60</v>
      </c>
      <c r="B58" t="str">
        <f>PROPER(RTD("cqg.rtd", ,"ContractData",A58, "LongDescription",, "T"))</f>
        <v>Becton Dickinson &amp; Co</v>
      </c>
      <c r="C58" s="3">
        <f>RTD("cqg.rtd", ,"ContractData",A58, "LastTrade",, "T")</f>
        <v>156.36000000000001</v>
      </c>
      <c r="D58" s="3">
        <f>RTD("cqg.rtd", ,"ContractData",A58, "NetLastTrade",, "T")</f>
        <v>3.3900000000000148</v>
      </c>
      <c r="E58" s="5">
        <f>IFERROR(RTD("cqg.rtd", ,"ContractData",A58, "PerCentNetLastTrade",, "T")/100,"")</f>
        <v>2.216120808001569E-2</v>
      </c>
      <c r="F58" s="3">
        <f>RTD("cqg.rtd", ,"ContractData",A58, "Open",, "T")</f>
        <v>154.47999999999999</v>
      </c>
      <c r="G58" s="3">
        <f>RTD("cqg.rtd", ,"ContractData",A58, "High",, "T")</f>
        <v>156.80000000000001</v>
      </c>
      <c r="H58" s="3">
        <f>RTD("cqg.rtd", ,"ContractData",A58, "Low",, "T")</f>
        <v>153.32</v>
      </c>
      <c r="I58" s="5">
        <f>IFERROR(RTD("cqg.rtd",,"StudyData",A58, "PCB","BaseType=Index,Index=1", "Close", "W","0","all",,,,"T")/100,"")</f>
        <v>-1.1443383701081127E-2</v>
      </c>
      <c r="J58" s="5">
        <f>IFERROR(RTD("cqg.rtd",,"StudyData",A58, "PCB","BaseType=Index,Index=1", "Close", "M","0","all",,,,"T")/100,"")</f>
        <v>3.3238617590695838E-2</v>
      </c>
      <c r="K58" s="5">
        <f>IFERROR(RTD("cqg.rtd",,"StudyData",A58, "PCB","BaseType=Index,Index=1", "Close", "Q","0","all",,,,"T")/100,"")</f>
        <v>3.3238617590695838E-2</v>
      </c>
      <c r="L58" s="5">
        <f>IFERROR(RTD("cqg.rtd",,"StudyData",A58, "PCB","BaseType=Index,Index=1", "Close", "A","0","all",,,,"T")/100,"")</f>
        <v>-0.19431133096305445</v>
      </c>
      <c r="M58" s="7">
        <f>RTD("cqg.rtd", ,"ContractData",A58, "T_CVol",, "T")</f>
        <v>1115716.7017300001</v>
      </c>
      <c r="N58" s="9">
        <f xml:space="preserve"> IFERROR(M58/RTD("cqg.rtd",,"StudyData", $A58, "MA", "InputChoice=Vol,MAType=Sim,Period=21", "MA","D","-1","all",,,,"T"),"")</f>
        <v>0.47811390871249915</v>
      </c>
      <c r="O58" s="10">
        <f>IFERROR(D58/RTD("cqg.rtd",,"StudyData","ATR("&amp;A58&amp;",MAType:=Sim,Period:=21)","Bar",, "Close", "D",,,,,,"T"),"")</f>
        <v>0.79408812047734967</v>
      </c>
      <c r="P58" s="11">
        <f xml:space="preserve"> RTD("cqg.rtd",,"StudyData", $A58, "MA", "InputChoice=Close,MAType=Sim,Period=21", "MA","D",,"all",,,,"T")</f>
        <v>154.2028571429</v>
      </c>
      <c r="Q58" s="3">
        <f xml:space="preserve"> RTD("cqg.rtd",,"StudyData",$A58, "StdDev", "InputChoice=Close,Period1=21", "STDDEV","D",,"all",,,,"T")</f>
        <v>2.5996430943000002</v>
      </c>
      <c r="R58" s="3">
        <f t="shared" si="0"/>
        <v>0.82978423531667966</v>
      </c>
    </row>
    <row r="59" spans="1:18" x14ac:dyDescent="0.3">
      <c r="A59" t="s">
        <v>61</v>
      </c>
      <c r="B59" t="str">
        <f>PROPER(RTD("cqg.rtd", ,"ContractData",A59, "LongDescription",, "T"))</f>
        <v>Franklin Resources Inc</v>
      </c>
      <c r="C59" s="3">
        <f>RTD("cqg.rtd", ,"ContractData",A59, "LastTrade",, "T")</f>
        <v>32.49</v>
      </c>
      <c r="D59" s="3">
        <f>RTD("cqg.rtd", ,"ContractData",A59, "NetLastTrade",, "T")</f>
        <v>0.20000000000000284</v>
      </c>
      <c r="E59" s="5">
        <f>IFERROR(RTD("cqg.rtd", ,"ContractData",A59, "PerCentNetLastTrade",, "T")/100,"")</f>
        <v>6.1938680706100958E-3</v>
      </c>
      <c r="F59" s="3">
        <f>RTD("cqg.rtd", ,"ContractData",A59, "Open",, "T")</f>
        <v>32.47</v>
      </c>
      <c r="G59" s="3">
        <f>RTD("cqg.rtd", ,"ContractData",A59, "High",, "T")</f>
        <v>32.81</v>
      </c>
      <c r="H59" s="3">
        <f>RTD("cqg.rtd", ,"ContractData",A59, "Low",, "T")</f>
        <v>32.19</v>
      </c>
      <c r="I59" s="5">
        <f>IFERROR(RTD("cqg.rtd",,"StudyData",A59, "PCB","BaseType=Index,Index=1", "Close", "W","0","all",,,,"T")/100,"")</f>
        <v>-4.2905301869445465E-3</v>
      </c>
      <c r="J59" s="5">
        <f>IFERROR(RTD("cqg.rtd",,"StudyData",A59, "PCB","BaseType=Index,Index=1", "Close", "M","0","all",,,,"T")/100,"")</f>
        <v>-2.3444544634806164E-2</v>
      </c>
      <c r="K59" s="5">
        <f>IFERROR(RTD("cqg.rtd",,"StudyData",A59, "PCB","BaseType=Index,Index=1", "Close", "Q","0","all",,,,"T")/100,"")</f>
        <v>-2.3444544634806164E-2</v>
      </c>
      <c r="L59" s="5">
        <f>IFERROR(RTD("cqg.rtd",,"StudyData",A59, "PCB","BaseType=Index,Index=1", "Close", "A","0","all",,,,"T")/100,"")</f>
        <v>0.35998325659271674</v>
      </c>
      <c r="M59" s="7">
        <f>RTD("cqg.rtd", ,"ContractData",A59, "T_CVol",, "T")</f>
        <v>2208626.4017449999</v>
      </c>
      <c r="N59" s="9">
        <f xml:space="preserve"> IFERROR(M59/RTD("cqg.rtd",,"StudyData", $A59, "MA", "InputChoice=Vol,MAType=Sim,Period=21", "MA","D","-1","all",,,,"T"),"")</f>
        <v>0.51701411180624735</v>
      </c>
      <c r="O59" s="10">
        <f>IFERROR(D59/RTD("cqg.rtd",,"StudyData","ATR("&amp;A59&amp;",MAType:=Sim,Period:=21)","Bar",, "Close", "D",,,,,,"T"),"")</f>
        <v>0.22938285090240296</v>
      </c>
      <c r="P59" s="11">
        <f xml:space="preserve"> RTD("cqg.rtd",,"StudyData", $A59, "MA", "InputChoice=Close,MAType=Sim,Period=21", "MA","D",,"all",,,,"T")</f>
        <v>33.215714285700003</v>
      </c>
      <c r="Q59" s="3">
        <f xml:space="preserve"> RTD("cqg.rtd",,"StudyData",$A59, "StdDev", "InputChoice=Close,Period1=21", "STDDEV","D",,"all",,,,"T")</f>
        <v>0.65835705629999997</v>
      </c>
      <c r="R59" s="3">
        <f t="shared" si="0"/>
        <v>-1.102311092066897</v>
      </c>
    </row>
    <row r="60" spans="1:18" x14ac:dyDescent="0.3">
      <c r="A60" t="s">
        <v>62</v>
      </c>
      <c r="B60" t="str">
        <f>PROPER(RTD("cqg.rtd", ,"ContractData",A60, "LongDescription",, "T"))</f>
        <v>Brown-Forman Corporation Clsb</v>
      </c>
      <c r="C60" s="3">
        <f>RTD("cqg.rtd", ,"ContractData",A60, "LastTrade",, "T")</f>
        <v>26.080000000000002</v>
      </c>
      <c r="D60" s="3">
        <f>RTD("cqg.rtd", ,"ContractData",A60, "NetLastTrade",, "T")</f>
        <v>0.38000000000000256</v>
      </c>
      <c r="E60" s="5">
        <f>IFERROR(RTD("cqg.rtd", ,"ContractData",A60, "PerCentNetLastTrade",, "T")/100,"")</f>
        <v>1.4785992217898834E-2</v>
      </c>
      <c r="F60" s="3">
        <f>RTD("cqg.rtd", ,"ContractData",A60, "Open",, "T")</f>
        <v>25.810000000000002</v>
      </c>
      <c r="G60" s="3">
        <f>RTD("cqg.rtd", ,"ContractData",A60, "High",, "T")</f>
        <v>26.21</v>
      </c>
      <c r="H60" s="3">
        <f>RTD("cqg.rtd", ,"ContractData",A60, "Low",, "T")</f>
        <v>25.69</v>
      </c>
      <c r="I60" s="5">
        <f>IFERROR(RTD("cqg.rtd",,"StudyData",A60, "PCB","BaseType=Index,Index=1", "Close", "W","0","all",,,,"T")/100,"")</f>
        <v>1.9546520719311962E-2</v>
      </c>
      <c r="J60" s="5">
        <f>IFERROR(RTD("cqg.rtd",,"StudyData",A60, "PCB","BaseType=Index,Index=1", "Close", "M","0","all",,,,"T")/100,"")</f>
        <v>-2.1388367729831152E-2</v>
      </c>
      <c r="K60" s="5">
        <f>IFERROR(RTD("cqg.rtd",,"StudyData",A60, "PCB","BaseType=Index,Index=1", "Close", "Q","0","all",,,,"T")/100,"")</f>
        <v>-2.1388367729831152E-2</v>
      </c>
      <c r="L60" s="5">
        <f>IFERROR(RTD("cqg.rtd",,"StudyData",A60, "PCB","BaseType=Index,Index=1", "Close", "A","0","all",,,,"T")/100,"")</f>
        <v>7.6745970836529444E-4</v>
      </c>
      <c r="M60" s="7">
        <f>RTD("cqg.rtd", ,"ContractData",A60, "T_CVol",, "T")</f>
        <v>1128210.1689009999</v>
      </c>
      <c r="N60" s="9">
        <f xml:space="preserve"> IFERROR(M60/RTD("cqg.rtd",,"StudyData", $A60, "MA", "InputChoice=Vol,MAType=Sim,Period=21", "MA","D","-1","all",,,,"T"),"")</f>
        <v>0.4325448021343698</v>
      </c>
      <c r="O60" s="10">
        <f>IFERROR(D60/RTD("cqg.rtd",,"StudyData","ATR("&amp;A60&amp;",MAType:=Sim,Period:=21)","Bar",, "Close", "D",,,,,,"T"),"")</f>
        <v>0.44015444017143751</v>
      </c>
      <c r="P60" s="11">
        <f xml:space="preserve"> RTD("cqg.rtd",,"StudyData", $A60, "MA", "InputChoice=Close,MAType=Sim,Period=21", "MA","D",,"all",,,,"T")</f>
        <v>26.175238095200001</v>
      </c>
      <c r="Q60" s="3">
        <f xml:space="preserve"> RTD("cqg.rtd",,"StudyData",$A60, "StdDev", "InputChoice=Close,Period1=21", "STDDEV","D",,"all",,,,"T")</f>
        <v>0.77591493789999999</v>
      </c>
      <c r="R60" s="3">
        <f t="shared" si="0"/>
        <v>-0.12274295872916091</v>
      </c>
    </row>
    <row r="61" spans="1:18" x14ac:dyDescent="0.3">
      <c r="A61" t="s">
        <v>63</v>
      </c>
      <c r="B61" t="str">
        <f>PROPER(RTD("cqg.rtd", ,"ContractData",A61, "LongDescription",, "T"))</f>
        <v>Bunge Limited</v>
      </c>
      <c r="C61" s="3">
        <f>RTD("cqg.rtd", ,"ContractData",A61, "LastTrade",, "T")</f>
        <v>121.53</v>
      </c>
      <c r="D61" s="3">
        <f>RTD("cqg.rtd", ,"ContractData",A61, "NetLastTrade",, "T")</f>
        <v>-0.76999999999999602</v>
      </c>
      <c r="E61" s="5">
        <f>IFERROR(RTD("cqg.rtd", ,"ContractData",A61, "PerCentNetLastTrade",, "T")/100,"")</f>
        <v>-6.2959934587080947E-3</v>
      </c>
      <c r="F61" s="3">
        <f>RTD("cqg.rtd", ,"ContractData",A61, "Open",, "T")</f>
        <v>123.33</v>
      </c>
      <c r="G61" s="3">
        <f>RTD("cqg.rtd", ,"ContractData",A61, "High",, "T")</f>
        <v>123.45</v>
      </c>
      <c r="H61" s="3">
        <f>RTD("cqg.rtd", ,"ContractData",A61, "Low",, "T")</f>
        <v>121.42</v>
      </c>
      <c r="I61" s="5">
        <f>IFERROR(RTD("cqg.rtd",,"StudyData",A61, "PCB","BaseType=Index,Index=1", "Close", "W","0","all",,,,"T")/100,"")</f>
        <v>1.9974821653378057E-2</v>
      </c>
      <c r="J61" s="5">
        <f>IFERROR(RTD("cqg.rtd",,"StudyData",A61, "PCB","BaseType=Index,Index=1", "Close", "M","0","all",,,,"T")/100,"")</f>
        <v>0.13866766607326897</v>
      </c>
      <c r="K61" s="5">
        <f>IFERROR(RTD("cqg.rtd",,"StudyData",A61, "PCB","BaseType=Index,Index=1", "Close", "Q","0","all",,,,"T")/100,"")</f>
        <v>0.13866766607326897</v>
      </c>
      <c r="L61" s="5">
        <f>IFERROR(RTD("cqg.rtd",,"StudyData",A61, "PCB","BaseType=Index,Index=1", "Close", "A","0","all",,,,"T")/100,"")</f>
        <v>0.36427929950606208</v>
      </c>
      <c r="M61" s="7">
        <f>RTD("cqg.rtd", ,"ContractData",A61, "T_CVol",, "T")</f>
        <v>602079.67411100003</v>
      </c>
      <c r="N61" s="9">
        <f xml:space="preserve"> IFERROR(M61/RTD("cqg.rtd",,"StudyData", $A61, "MA", "InputChoice=Vol,MAType=Sim,Period=21", "MA","D","-1","all",,,,"T"),"")</f>
        <v>0.42014356106871981</v>
      </c>
      <c r="O61" s="10">
        <f>IFERROR(D61/RTD("cqg.rtd",,"StudyData","ATR("&amp;A61&amp;",MAType:=Sim,Period:=21)","Bar",, "Close", "D",,,,,,"T"),"")</f>
        <v>-0.24224719100905717</v>
      </c>
      <c r="P61" s="11">
        <f xml:space="preserve"> RTD("cqg.rtd",,"StudyData", $A61, "MA", "InputChoice=Close,MAType=Sim,Period=21", "MA","D",,"all",,,,"T")</f>
        <v>114.6004761905</v>
      </c>
      <c r="Q61" s="3">
        <f xml:space="preserve"> RTD("cqg.rtd",,"StudyData",$A61, "StdDev", "InputChoice=Close,Period1=21", "STDDEV","D",,"all",,,,"T")</f>
        <v>5.5175024337999998</v>
      </c>
      <c r="R61" s="3">
        <f t="shared" si="0"/>
        <v>1.2559167653556456</v>
      </c>
    </row>
    <row r="62" spans="1:18" x14ac:dyDescent="0.3">
      <c r="A62" t="s">
        <v>64</v>
      </c>
      <c r="B62" t="str">
        <f>PROPER(RTD("cqg.rtd", ,"ContractData",A62, "LongDescription",, "T"))</f>
        <v>Biogen Inc Cmn</v>
      </c>
      <c r="C62" s="3">
        <f>RTD("cqg.rtd", ,"ContractData",A62, "LastTrade",, "T")</f>
        <v>202.19</v>
      </c>
      <c r="D62" s="3">
        <f>RTD("cqg.rtd", ,"ContractData",A62, "NetLastTrade",, "T")</f>
        <v>1.5699999999999932</v>
      </c>
      <c r="E62" s="5">
        <f>IFERROR(RTD("cqg.rtd", ,"ContractData",A62, "PerCentNetLastTrade",, "T")/100,"")</f>
        <v>7.8257402053633733E-3</v>
      </c>
      <c r="F62" s="3">
        <f>RTD("cqg.rtd", ,"ContractData",A62, "Open",, "T")</f>
        <v>202.24</v>
      </c>
      <c r="G62" s="3">
        <f>RTD("cqg.rtd", ,"ContractData",A62, "High",, "T")</f>
        <v>203.3</v>
      </c>
      <c r="H62" s="3">
        <f>RTD("cqg.rtd", ,"ContractData",A62, "Low",, "T")</f>
        <v>200.03</v>
      </c>
      <c r="I62" s="5">
        <f>IFERROR(RTD("cqg.rtd",,"StudyData",A62, "PCB","BaseType=Index,Index=1", "Close", "W","0","all",,,,"T")/100,"")</f>
        <v>-1.8447497451332645E-2</v>
      </c>
      <c r="J62" s="5">
        <f>IFERROR(RTD("cqg.rtd",,"StudyData",A62, "PCB","BaseType=Index,Index=1", "Close", "M","0","all",,,,"T")/100,"")</f>
        <v>-6.4195130982134613E-2</v>
      </c>
      <c r="K62" s="5">
        <f>IFERROR(RTD("cqg.rtd",,"StudyData",A62, "PCB","BaseType=Index,Index=1", "Close", "Q","0","all",,,,"T")/100,"")</f>
        <v>-6.4195130982134613E-2</v>
      </c>
      <c r="L62" s="5">
        <f>IFERROR(RTD("cqg.rtd",,"StudyData",A62, "PCB","BaseType=Index,Index=1", "Close", "A","0","all",,,,"T")/100,"")</f>
        <v>0.14887209500539797</v>
      </c>
      <c r="M62" s="7">
        <f>RTD("cqg.rtd", ,"ContractData",A62, "T_CVol",, "T")</f>
        <v>596372.18033899995</v>
      </c>
      <c r="N62" s="9">
        <f xml:space="preserve"> IFERROR(M62/RTD("cqg.rtd",,"StudyData", $A62, "MA", "InputChoice=Vol,MAType=Sim,Period=21", "MA","D","-1","all",,,,"T"),"")</f>
        <v>0.39664610453784677</v>
      </c>
      <c r="O62" s="10">
        <f>IFERROR(D62/RTD("cqg.rtd",,"StudyData","ATR("&amp;A62&amp;",MAType:=Sim,Period:=21)","Bar",, "Close", "D",,,,,,"T"),"")</f>
        <v>0.17960451054152432</v>
      </c>
      <c r="P62" s="11">
        <f xml:space="preserve"> RTD("cqg.rtd",,"StudyData", $A62, "MA", "InputChoice=Close,MAType=Sim,Period=21", "MA","D",,"all",,,,"T")</f>
        <v>205.04333333330001</v>
      </c>
      <c r="Q62" s="3">
        <f xml:space="preserve"> RTD("cqg.rtd",,"StudyData",$A62, "StdDev", "InputChoice=Close,Period1=21", "STDDEV","D",,"all",,,,"T")</f>
        <v>6.9407391766000002</v>
      </c>
      <c r="R62" s="3">
        <f t="shared" si="0"/>
        <v>-0.41109934557399003</v>
      </c>
    </row>
    <row r="63" spans="1:18" x14ac:dyDescent="0.3">
      <c r="A63" t="s">
        <v>65</v>
      </c>
      <c r="B63" t="str">
        <f>PROPER(RTD("cqg.rtd", ,"ContractData",A63, "LongDescription",, "T"))</f>
        <v>Booking Holdings Inc</v>
      </c>
      <c r="C63" s="3">
        <f>RTD("cqg.rtd", ,"ContractData",A63, "LastTrade",, "T")</f>
        <v>177.46</v>
      </c>
      <c r="D63" s="3">
        <f>RTD("cqg.rtd", ,"ContractData",A63, "NetLastTrade",, "T")</f>
        <v>4.6299999999999955</v>
      </c>
      <c r="E63" s="5">
        <f>IFERROR(RTD("cqg.rtd", ,"ContractData",A63, "PerCentNetLastTrade",, "T")/100,"")</f>
        <v>2.6789330556037726E-2</v>
      </c>
      <c r="F63" s="3">
        <f>RTD("cqg.rtd", ,"ContractData",A63, "Open",, "T")</f>
        <v>174.6</v>
      </c>
      <c r="G63" s="3">
        <f>RTD("cqg.rtd", ,"ContractData",A63, "High",, "T")</f>
        <v>180.3</v>
      </c>
      <c r="H63" s="3">
        <f>RTD("cqg.rtd", ,"ContractData",A63, "Low",, "T")</f>
        <v>174.5</v>
      </c>
      <c r="I63" s="5">
        <f>IFERROR(RTD("cqg.rtd",,"StudyData",A63, "PCB","BaseType=Index,Index=1", "Close", "W","0","all",,,,"T")/100,"")</f>
        <v>-2.3227653016292375E-2</v>
      </c>
      <c r="J63" s="5">
        <f>IFERROR(RTD("cqg.rtd",,"StudyData",A63, "PCB","BaseType=Index,Index=1", "Close", "M","0","all",,,,"T")/100,"")</f>
        <v>-4.3761220825852846E-3</v>
      </c>
      <c r="K63" s="5">
        <f>IFERROR(RTD("cqg.rtd",,"StudyData",A63, "PCB","BaseType=Index,Index=1", "Close", "Q","0","all",,,,"T")/100,"")</f>
        <v>-4.3761220825852846E-3</v>
      </c>
      <c r="L63" s="5">
        <f>IFERROR(RTD("cqg.rtd",,"StudyData",A63, "PCB","BaseType=Index,Index=1", "Close", "A","0","all",,,,"T")/100,"")</f>
        <v>-0.17156061808505674</v>
      </c>
      <c r="M63" s="7">
        <f>RTD("cqg.rtd", ,"ContractData",A63, "T_CVol",, "T")</f>
        <v>5012342.5631879997</v>
      </c>
      <c r="N63" s="9">
        <f xml:space="preserve"> IFERROR(M63/RTD("cqg.rtd",,"StudyData", $A63, "MA", "InputChoice=Vol,MAType=Sim,Period=21", "MA","D","-1","all",,,,"T"),"")</f>
        <v>0.71034085130417091</v>
      </c>
      <c r="O63" s="10">
        <f>IFERROR(D63/RTD("cqg.rtd",,"StudyData","ATR("&amp;A63&amp;",MAType:=Sim,Period:=21)","Bar",, "Close", "D",,,,,,"T"),"")</f>
        <v>0.76133427296575606</v>
      </c>
      <c r="P63" s="11">
        <f xml:space="preserve"> RTD("cqg.rtd",,"StudyData", $A63, "MA", "InputChoice=Close,MAType=Sim,Period=21", "MA","D",,"all",,,,"T")</f>
        <v>179.2514285714</v>
      </c>
      <c r="Q63" s="3">
        <f xml:space="preserve"> RTD("cqg.rtd",,"StudyData",$A63, "StdDev", "InputChoice=Close,Period1=21", "STDDEV","D",,"all",,,,"T")</f>
        <v>3.3455375904000002</v>
      </c>
      <c r="R63" s="3">
        <f t="shared" si="0"/>
        <v>-0.53546807441066679</v>
      </c>
    </row>
    <row r="64" spans="1:18" x14ac:dyDescent="0.3">
      <c r="A64" t="s">
        <v>66</v>
      </c>
      <c r="B64" t="str">
        <f>PROPER(RTD("cqg.rtd", ,"ContractData",A64, "LongDescription",, "T"))</f>
        <v>Baker Hughes Co</v>
      </c>
      <c r="C64" s="3">
        <f>RTD("cqg.rtd", ,"ContractData",A64, "LastTrade",, "T")</f>
        <v>57.25</v>
      </c>
      <c r="D64" s="3">
        <f>RTD("cqg.rtd", ,"ContractData",A64, "NetLastTrade",, "T")</f>
        <v>1.1599999999999966</v>
      </c>
      <c r="E64" s="5">
        <f>IFERROR(RTD("cqg.rtd", ,"ContractData",A64, "PerCentNetLastTrade",, "T")/100,"")</f>
        <v>2.0681048315207704E-2</v>
      </c>
      <c r="F64" s="3">
        <f>RTD("cqg.rtd", ,"ContractData",A64, "Open",, "T")</f>
        <v>57.01</v>
      </c>
      <c r="G64" s="3">
        <f>RTD("cqg.rtd", ,"ContractData",A64, "High",, "T")</f>
        <v>58.2</v>
      </c>
      <c r="H64" s="3">
        <f>RTD("cqg.rtd", ,"ContractData",A64, "Low",, "T")</f>
        <v>57.01</v>
      </c>
      <c r="I64" s="5">
        <f>IFERROR(RTD("cqg.rtd",,"StudyData",A64, "PCB","BaseType=Index,Index=1", "Close", "W","0","all",,,,"T")/100,"")</f>
        <v>2.3235031277926668E-2</v>
      </c>
      <c r="J64" s="5">
        <f>IFERROR(RTD("cqg.rtd",,"StudyData",A64, "PCB","BaseType=Index,Index=1", "Close", "M","0","all",,,,"T")/100,"")</f>
        <v>3.1531531531531536E-2</v>
      </c>
      <c r="K64" s="5">
        <f>IFERROR(RTD("cqg.rtd",,"StudyData",A64, "PCB","BaseType=Index,Index=1", "Close", "Q","0","all",,,,"T")/100,"")</f>
        <v>3.1531531531531536E-2</v>
      </c>
      <c r="L64" s="5">
        <f>IFERROR(RTD("cqg.rtd",,"StudyData",A64, "PCB","BaseType=Index,Index=1", "Close", "A","0","all",,,,"T")/100,"")</f>
        <v>0.25713658322353977</v>
      </c>
      <c r="M64" s="7">
        <f>RTD("cqg.rtd", ,"ContractData",A64, "T_CVol",, "T")</f>
        <v>9878858.7693210002</v>
      </c>
      <c r="N64" s="9">
        <f xml:space="preserve"> IFERROR(M64/RTD("cqg.rtd",,"StudyData", $A64, "MA", "InputChoice=Vol,MAType=Sim,Period=21", "MA","D","-1","all",,,,"T"),"")</f>
        <v>1.0133867774855454</v>
      </c>
      <c r="O64" s="10">
        <f>IFERROR(D64/RTD("cqg.rtd",,"StudyData","ATR("&amp;A64&amp;",MAType:=Sim,Period:=21)","Bar",, "Close", "D",,,,,,"T"),"")</f>
        <v>0.68852459014836376</v>
      </c>
      <c r="P64" s="11">
        <f xml:space="preserve"> RTD("cqg.rtd",,"StudyData", $A64, "MA", "InputChoice=Close,MAType=Sim,Period=21", "MA","D",,"all",,,,"T")</f>
        <v>56.124285714300001</v>
      </c>
      <c r="Q64" s="3">
        <f xml:space="preserve"> RTD("cqg.rtd",,"StudyData",$A64, "StdDev", "InputChoice=Close,Period1=21", "STDDEV","D",,"all",,,,"T")</f>
        <v>1.4335389822</v>
      </c>
      <c r="R64" s="3">
        <f t="shared" si="0"/>
        <v>0.78526939251586059</v>
      </c>
    </row>
    <row r="65" spans="1:18" x14ac:dyDescent="0.3">
      <c r="A65" t="s">
        <v>67</v>
      </c>
      <c r="B65" t="str">
        <f>PROPER(RTD("cqg.rtd", ,"ContractData",A65, "LongDescription",, "T"))</f>
        <v>Builders Firstsource Inc</v>
      </c>
      <c r="C65" s="3">
        <f>RTD("cqg.rtd", ,"ContractData",A65, "LastTrade",, "T")</f>
        <v>72.86</v>
      </c>
      <c r="D65" s="3">
        <f>RTD("cqg.rtd", ,"ContractData",A65, "NetLastTrade",, "T")</f>
        <v>2.3100000000000023</v>
      </c>
      <c r="E65" s="5">
        <f>IFERROR(RTD("cqg.rtd", ,"ContractData",A65, "PerCentNetLastTrade",, "T")/100,"")</f>
        <v>3.2742735648476261E-2</v>
      </c>
      <c r="F65" s="3">
        <f>RTD("cqg.rtd", ,"ContractData",A65, "Open",, "T")</f>
        <v>70.930000000000007</v>
      </c>
      <c r="G65" s="3">
        <f>RTD("cqg.rtd", ,"ContractData",A65, "High",, "T")</f>
        <v>74.67</v>
      </c>
      <c r="H65" s="3">
        <f>RTD("cqg.rtd", ,"ContractData",A65, "Low",, "T")</f>
        <v>70.69</v>
      </c>
      <c r="I65" s="5">
        <f>IFERROR(RTD("cqg.rtd",,"StudyData",A65, "PCB","BaseType=Index,Index=1", "Close", "W","0","all",,,,"T")/100,"")</f>
        <v>-1.8852679773767918E-2</v>
      </c>
      <c r="J65" s="5">
        <f>IFERROR(RTD("cqg.rtd",,"StudyData",A65, "PCB","BaseType=Index,Index=1", "Close", "M","0","all",,,,"T")/100,"")</f>
        <v>-0.18573983012963793</v>
      </c>
      <c r="K65" s="5">
        <f>IFERROR(RTD("cqg.rtd",,"StudyData",A65, "PCB","BaseType=Index,Index=1", "Close", "Q","0","all",,,,"T")/100,"")</f>
        <v>-0.18573983012963793</v>
      </c>
      <c r="L65" s="5">
        <f>IFERROR(RTD("cqg.rtd",,"StudyData",A65, "PCB","BaseType=Index,Index=1", "Close", "A","0","all",,,,"T")/100,"")</f>
        <v>-0.29186509864904264</v>
      </c>
      <c r="M65" s="7">
        <f>RTD("cqg.rtd", ,"ContractData",A65, "T_CVol",, "T")</f>
        <v>1841775.571211</v>
      </c>
      <c r="N65" s="9">
        <f xml:space="preserve"> IFERROR(M65/RTD("cqg.rtd",,"StudyData", $A65, "MA", "InputChoice=Vol,MAType=Sim,Period=21", "MA","D","-1","all",,,,"T"),"")</f>
        <v>0.81765236737822733</v>
      </c>
      <c r="O65" s="10">
        <f>IFERROR(D65/RTD("cqg.rtd",,"StudyData","ATR("&amp;A65&amp;",MAType:=Sim,Period:=21)","Bar",, "Close", "D",,,,,,"T"),"")</f>
        <v>0.62304135628370483</v>
      </c>
      <c r="P65" s="11">
        <f xml:space="preserve"> RTD("cqg.rtd",,"StudyData", $A65, "MA", "InputChoice=Close,MAType=Sim,Period=21", "MA","D",,"all",,,,"T")</f>
        <v>78.407142857099998</v>
      </c>
      <c r="Q65" s="3">
        <f xml:space="preserve"> RTD("cqg.rtd",,"StudyData",$A65, "StdDev", "InputChoice=Close,Period1=21", "STDDEV","D",,"all",,,,"T")</f>
        <v>6.6831908139999996</v>
      </c>
      <c r="R65" s="3">
        <f t="shared" si="0"/>
        <v>-0.83001413718126993</v>
      </c>
    </row>
    <row r="66" spans="1:18" x14ac:dyDescent="0.3">
      <c r="A66" t="s">
        <v>68</v>
      </c>
      <c r="B66" t="str">
        <f>PROPER(RTD("cqg.rtd", ,"ContractData",A66, "LongDescription",, "T"))</f>
        <v>Blackrock, Inc.</v>
      </c>
      <c r="C66" s="3">
        <f>RTD("cqg.rtd", ,"ContractData",A66, "LastTrade",, "T")</f>
        <v>1055.67</v>
      </c>
      <c r="D66" s="3">
        <f>RTD("cqg.rtd", ,"ContractData",A66, "NetLastTrade",, "T")</f>
        <v>18.509999999999991</v>
      </c>
      <c r="E66" s="5">
        <f>IFERROR(RTD("cqg.rtd", ,"ContractData",A66, "PerCentNetLastTrade",, "T")/100,"")</f>
        <v>1.7846812449381001E-2</v>
      </c>
      <c r="F66" s="3">
        <f>RTD("cqg.rtd", ,"ContractData",A66, "Open",, "T")</f>
        <v>1039.0999999999999</v>
      </c>
      <c r="G66" s="3">
        <f>RTD("cqg.rtd", ,"ContractData",A66, "High",, "T")</f>
        <v>1056.48</v>
      </c>
      <c r="H66" s="3">
        <f>RTD("cqg.rtd", ,"ContractData",A66, "Low",, "T")</f>
        <v>1033.49</v>
      </c>
      <c r="I66" s="5">
        <f>IFERROR(RTD("cqg.rtd",,"StudyData",A66, "PCB","BaseType=Index,Index=1", "Close", "W","0","all",,,,"T")/100,"")</f>
        <v>-1.5416899832120847E-2</v>
      </c>
      <c r="J66" s="5">
        <f>IFERROR(RTD("cqg.rtd",,"StudyData",A66, "PCB","BaseType=Index,Index=1", "Close", "M","0","all",,,,"T")/100,"")</f>
        <v>9.7872207662548366E-2</v>
      </c>
      <c r="K66" s="5">
        <f>IFERROR(RTD("cqg.rtd",,"StudyData",A66, "PCB","BaseType=Index,Index=1", "Close", "Q","0","all",,,,"T")/100,"")</f>
        <v>9.7872207662548366E-2</v>
      </c>
      <c r="L66" s="5">
        <f>IFERROR(RTD("cqg.rtd",,"StudyData",A66, "PCB","BaseType=Index,Index=1", "Close", "A","0","all",,,,"T")/100,"")</f>
        <v>-1.3705925220023401E-2</v>
      </c>
      <c r="M66" s="7">
        <f>RTD("cqg.rtd", ,"ContractData",A66, "T_CVol",, "T")</f>
        <v>506285.205342</v>
      </c>
      <c r="N66" s="9">
        <f xml:space="preserve"> IFERROR(M66/RTD("cqg.rtd",,"StudyData", $A66, "MA", "InputChoice=Vol,MAType=Sim,Period=21", "MA","D","-1","all",,,,"T"),"")</f>
        <v>0.55716779100083036</v>
      </c>
      <c r="O66" s="10">
        <f>IFERROR(D66/RTD("cqg.rtd",,"StudyData","ATR("&amp;A66&amp;",MAType:=Sim,Period:=21)","Bar",, "Close", "D",,,,,,"T"),"")</f>
        <v>0.64551538601970104</v>
      </c>
      <c r="P66" s="11">
        <f xml:space="preserve"> RTD("cqg.rtd",,"StudyData", $A66, "MA", "InputChoice=Close,MAType=Sim,Period=21", "MA","D",,"all",,,,"T")</f>
        <v>1021.080952381</v>
      </c>
      <c r="Q66" s="3">
        <f xml:space="preserve"> RTD("cqg.rtd",,"StudyData",$A66, "StdDev", "InputChoice=Close,Period1=21", "STDDEV","D",,"all",,,,"T")</f>
        <v>40.413813398099997</v>
      </c>
      <c r="R66" s="3">
        <f t="shared" si="0"/>
        <v>0.8558719089009863</v>
      </c>
    </row>
    <row r="67" spans="1:18" x14ac:dyDescent="0.3">
      <c r="A67" t="s">
        <v>69</v>
      </c>
      <c r="B67" t="str">
        <f>PROPER(RTD("cqg.rtd", ,"ContractData",A67, "LongDescription",, "T"))</f>
        <v>Bristol-Myers Squibb Co</v>
      </c>
      <c r="C67" s="3">
        <f>RTD("cqg.rtd", ,"ContractData",A67, "LastTrade",, "T")</f>
        <v>62.09</v>
      </c>
      <c r="D67" s="3">
        <f>RTD("cqg.rtd", ,"ContractData",A67, "NetLastTrade",, "T")</f>
        <v>0.5800000000000054</v>
      </c>
      <c r="E67" s="5">
        <f>IFERROR(RTD("cqg.rtd", ,"ContractData",A67, "PerCentNetLastTrade",, "T")/100,"")</f>
        <v>9.429361079499269E-3</v>
      </c>
      <c r="F67" s="3">
        <f>RTD("cqg.rtd", ,"ContractData",A67, "Open",, "T")</f>
        <v>61.940000000000005</v>
      </c>
      <c r="G67" s="3">
        <f>RTD("cqg.rtd", ,"ContractData",A67, "High",, "T")</f>
        <v>62.82</v>
      </c>
      <c r="H67" s="3">
        <f>RTD("cqg.rtd", ,"ContractData",A67, "Low",, "T")</f>
        <v>61.6</v>
      </c>
      <c r="I67" s="5">
        <f>IFERROR(RTD("cqg.rtd",,"StudyData",A67, "PCB","BaseType=Index,Index=1", "Close", "W","0","all",,,,"T")/100,"")</f>
        <v>2.2225880803424455E-2</v>
      </c>
      <c r="J67" s="5">
        <f>IFERROR(RTD("cqg.rtd",,"StudyData",A67, "PCB","BaseType=Index,Index=1", "Close", "M","0","all",,,,"T")/100,"")</f>
        <v>7.7577230128427599E-2</v>
      </c>
      <c r="K67" s="5">
        <f>IFERROR(RTD("cqg.rtd",,"StudyData",A67, "PCB","BaseType=Index,Index=1", "Close", "Q","0","all",,,,"T")/100,"")</f>
        <v>7.7577230128427599E-2</v>
      </c>
      <c r="L67" s="5">
        <f>IFERROR(RTD("cqg.rtd",,"StudyData",A67, "PCB","BaseType=Index,Index=1", "Close", "A","0","all",,,,"T")/100,"")</f>
        <v>0.15109380793474242</v>
      </c>
      <c r="M67" s="7">
        <f>RTD("cqg.rtd", ,"ContractData",A67, "T_CVol",, "T")</f>
        <v>12071701.870103</v>
      </c>
      <c r="N67" s="9">
        <f xml:space="preserve"> IFERROR(M67/RTD("cqg.rtd",,"StudyData", $A67, "MA", "InputChoice=Vol,MAType=Sim,Period=21", "MA","D","-1","all",,,,"T"),"")</f>
        <v>1.0440262957635968</v>
      </c>
      <c r="O67" s="10">
        <f>IFERROR(D67/RTD("cqg.rtd",,"StudyData","ATR("&amp;A67&amp;",MAType:=Sim,Period:=21)","Bar",, "Close", "D",,,,,,"T"),"")</f>
        <v>0.36998784933621226</v>
      </c>
      <c r="P67" s="11">
        <f xml:space="preserve"> RTD("cqg.rtd",,"StudyData", $A67, "MA", "InputChoice=Close,MAType=Sim,Period=21", "MA","D",,"all",,,,"T")</f>
        <v>58.719047619000001</v>
      </c>
      <c r="Q67" s="3">
        <f xml:space="preserve"> RTD("cqg.rtd",,"StudyData",$A67, "StdDev", "InputChoice=Close,Period1=21", "STDDEV","D",,"all",,,,"T")</f>
        <v>1.8036521276999999</v>
      </c>
      <c r="R67" s="3">
        <f t="shared" ref="R67:R130" si="1">IFERROR(STANDARDIZE(C67,P67,Q67),"")</f>
        <v>1.8689592794695997</v>
      </c>
    </row>
    <row r="68" spans="1:18" x14ac:dyDescent="0.3">
      <c r="A68" t="s">
        <v>70</v>
      </c>
      <c r="B68" t="str">
        <f>PROPER(RTD("cqg.rtd", ,"ContractData",A68, "LongDescription",, "T"))</f>
        <v>Bank Of New York Co Inc</v>
      </c>
      <c r="C68" s="3">
        <f>RTD("cqg.rtd", ,"ContractData",A68, "LastTrade",, "T")</f>
        <v>158.91</v>
      </c>
      <c r="D68" s="3">
        <f>RTD("cqg.rtd", ,"ContractData",A68, "NetLastTrade",, "T")</f>
        <v>-1.2000000000000171</v>
      </c>
      <c r="E68" s="5">
        <f>IFERROR(RTD("cqg.rtd", ,"ContractData",A68, "PerCentNetLastTrade",, "T")/100,"")</f>
        <v>-7.4948472924864151E-3</v>
      </c>
      <c r="F68" s="3">
        <f>RTD("cqg.rtd", ,"ContractData",A68, "Open",, "T")</f>
        <v>158.88</v>
      </c>
      <c r="G68" s="3">
        <f>RTD("cqg.rtd", ,"ContractData",A68, "High",, "T")</f>
        <v>160.04</v>
      </c>
      <c r="H68" s="3">
        <f>RTD("cqg.rtd", ,"ContractData",A68, "Low",, "T")</f>
        <v>158.51</v>
      </c>
      <c r="I68" s="5">
        <f>IFERROR(RTD("cqg.rtd",,"StudyData",A68, "PCB","BaseType=Index,Index=1", "Close", "W","0","all",,,,"T")/100,"")</f>
        <v>1.132819957996564E-2</v>
      </c>
      <c r="J68" s="5">
        <f>IFERROR(RTD("cqg.rtd",,"StudyData",A68, "PCB","BaseType=Index,Index=1", "Close", "M","0","all",,,,"T")/100,"")</f>
        <v>9.8886660673535604E-2</v>
      </c>
      <c r="K68" s="5">
        <f>IFERROR(RTD("cqg.rtd",,"StudyData",A68, "PCB","BaseType=Index,Index=1", "Close", "Q","0","all",,,,"T")/100,"")</f>
        <v>9.8886660673535604E-2</v>
      </c>
      <c r="L68" s="5">
        <f>IFERROR(RTD("cqg.rtd",,"StudyData",A68, "PCB","BaseType=Index,Index=1", "Close", "A","0","all",,,,"T")/100,"")</f>
        <v>0.3688517529502971</v>
      </c>
      <c r="M68" s="7">
        <f>RTD("cqg.rtd", ,"ContractData",A68, "T_CVol",, "T")</f>
        <v>2379427.2236620001</v>
      </c>
      <c r="N68" s="9">
        <f xml:space="preserve"> IFERROR(M68/RTD("cqg.rtd",,"StudyData", $A68, "MA", "InputChoice=Vol,MAType=Sim,Period=21", "MA","D","-1","all",,,,"T"),"")</f>
        <v>0.51426900872061521</v>
      </c>
      <c r="O68" s="10">
        <f>IFERROR(D68/RTD("cqg.rtd",,"StudyData","ATR("&amp;A68&amp;",MAType:=Sim,Period:=21)","Bar",, "Close", "D",,,,,,"T"),"")</f>
        <v>-0.33249769099264886</v>
      </c>
      <c r="P68" s="11">
        <f xml:space="preserve"> RTD("cqg.rtd",,"StudyData", $A68, "MA", "InputChoice=Close,MAType=Sim,Period=21", "MA","D",,"all",,,,"T")</f>
        <v>152.789047619</v>
      </c>
      <c r="Q68" s="3">
        <f xml:space="preserve"> RTD("cqg.rtd",,"StudyData",$A68, "StdDev", "InputChoice=Close,Period1=21", "STDDEV","D",,"all",,,,"T")</f>
        <v>6.0585059487999997</v>
      </c>
      <c r="R68" s="3">
        <f t="shared" si="1"/>
        <v>1.0103072329593674</v>
      </c>
    </row>
    <row r="69" spans="1:18" x14ac:dyDescent="0.3">
      <c r="A69" t="s">
        <v>71</v>
      </c>
      <c r="B69" t="str">
        <f>PROPER(RTD("cqg.rtd", ,"ContractData",A69, "LongDescription",, "T"))</f>
        <v>Broadridge Financial Solutions</v>
      </c>
      <c r="C69" s="3">
        <f>RTD("cqg.rtd", ,"ContractData",A69, "LastTrade",, "T")</f>
        <v>148.92000000000002</v>
      </c>
      <c r="D69" s="3">
        <f>RTD("cqg.rtd", ,"ContractData",A69, "NetLastTrade",, "T")</f>
        <v>4.5200000000000102</v>
      </c>
      <c r="E69" s="5">
        <f>IFERROR(RTD("cqg.rtd", ,"ContractData",A69, "PerCentNetLastTrade",, "T")/100,"")</f>
        <v>3.1301939058171746E-2</v>
      </c>
      <c r="F69" s="3">
        <f>RTD("cqg.rtd", ,"ContractData",A69, "Open",, "T")</f>
        <v>146</v>
      </c>
      <c r="G69" s="3">
        <f>RTD("cqg.rtd", ,"ContractData",A69, "High",, "T")</f>
        <v>149.21</v>
      </c>
      <c r="H69" s="3">
        <f>RTD("cqg.rtd", ,"ContractData",A69, "Low",, "T")</f>
        <v>145.30000000000001</v>
      </c>
      <c r="I69" s="5">
        <f>IFERROR(RTD("cqg.rtd",,"StudyData",A69, "PCB","BaseType=Index,Index=1", "Close", "W","0","all",,,,"T")/100,"")</f>
        <v>-6.6039623774263269E-3</v>
      </c>
      <c r="J69" s="5">
        <f>IFERROR(RTD("cqg.rtd",,"StudyData",A69, "PCB","BaseType=Index,Index=1", "Close", "M","0","all",,,,"T")/100,"")</f>
        <v>8.7404162102957275E-2</v>
      </c>
      <c r="K69" s="5">
        <f>IFERROR(RTD("cqg.rtd",,"StudyData",A69, "PCB","BaseType=Index,Index=1", "Close", "Q","0","all",,,,"T")/100,"")</f>
        <v>8.7404162102957275E-2</v>
      </c>
      <c r="L69" s="5">
        <f>IFERROR(RTD("cqg.rtd",,"StudyData",A69, "PCB","BaseType=Index,Index=1", "Close", "A","0","all",,,,"T")/100,"")</f>
        <v>-0.33270600887216017</v>
      </c>
      <c r="M69" s="7">
        <f>RTD("cqg.rtd", ,"ContractData",A69, "T_CVol",, "T")</f>
        <v>733497.58724899997</v>
      </c>
      <c r="N69" s="9">
        <f xml:space="preserve"> IFERROR(M69/RTD("cqg.rtd",,"StudyData", $A69, "MA", "InputChoice=Vol,MAType=Sim,Period=21", "MA","D","-1","all",,,,"T"),"")</f>
        <v>0.55441063789227496</v>
      </c>
      <c r="O69" s="10">
        <f>IFERROR(D69/RTD("cqg.rtd",,"StudyData","ATR("&amp;A69&amp;",MAType:=Sim,Period:=21)","Bar",, "Close", "D",,,,,,"T"),"")</f>
        <v>0.94692737430829077</v>
      </c>
      <c r="P69" s="11">
        <f xml:space="preserve"> RTD("cqg.rtd",,"StudyData", $A69, "MA", "InputChoice=Close,MAType=Sim,Period=21", "MA","D",,"all",,,,"T")</f>
        <v>145.07523809520001</v>
      </c>
      <c r="Q69" s="3">
        <f xml:space="preserve"> RTD("cqg.rtd",,"StudyData",$A69, "StdDev", "InputChoice=Close,Period1=21", "STDDEV","D",,"all",,,,"T")</f>
        <v>4.8936563592000004</v>
      </c>
      <c r="R69" s="3">
        <f t="shared" si="1"/>
        <v>0.78566242142685694</v>
      </c>
    </row>
    <row r="70" spans="1:18" x14ac:dyDescent="0.3">
      <c r="A70" t="s">
        <v>72</v>
      </c>
      <c r="B70" t="str">
        <f>PROPER(RTD("cqg.rtd", ,"ContractData",A70, "LongDescription",, "T"))</f>
        <v>Berkshire Hathaway Inc. Clsb</v>
      </c>
      <c r="C70" s="3">
        <f>RTD("cqg.rtd", ,"ContractData",A70, "LastTrade",, "T")</f>
        <v>494.93</v>
      </c>
      <c r="D70" s="3">
        <f>RTD("cqg.rtd", ,"ContractData",A70, "NetLastTrade",, "T")</f>
        <v>4.0799999999999841</v>
      </c>
      <c r="E70" s="5">
        <f>IFERROR(RTD("cqg.rtd", ,"ContractData",A70, "PerCentNetLastTrade",, "T")/100,"")</f>
        <v>8.3121116430681478E-3</v>
      </c>
      <c r="F70" s="3">
        <f>RTD("cqg.rtd", ,"ContractData",A70, "Open",, "T")</f>
        <v>491.43</v>
      </c>
      <c r="G70" s="3">
        <f>RTD("cqg.rtd", ,"ContractData",A70, "High",, "T")</f>
        <v>497.28000000000003</v>
      </c>
      <c r="H70" s="3">
        <f>RTD("cqg.rtd", ,"ContractData",A70, "Low",, "T")</f>
        <v>490.25</v>
      </c>
      <c r="I70" s="5">
        <f>IFERROR(RTD("cqg.rtd",,"StudyData",A70, "PCB","BaseType=Index,Index=1", "Close", "W","0","all",,,,"T")/100,"")</f>
        <v>8.1888737243078803E-3</v>
      </c>
      <c r="J70" s="5">
        <f>IFERROR(RTD("cqg.rtd",,"StudyData",A70, "PCB","BaseType=Index,Index=1", "Close", "M","0","all",,,,"T")/100,"")</f>
        <v>-1.0911489038549891E-2</v>
      </c>
      <c r="K70" s="5">
        <f>IFERROR(RTD("cqg.rtd",,"StudyData",A70, "PCB","BaseType=Index,Index=1", "Close", "Q","0","all",,,,"T")/100,"")</f>
        <v>-1.0911489038549891E-2</v>
      </c>
      <c r="L70" s="5">
        <f>IFERROR(RTD("cqg.rtd",,"StudyData",A70, "PCB","BaseType=Index,Index=1", "Close", "A","0","all",,,,"T")/100,"")</f>
        <v>-1.5358599423057848E-2</v>
      </c>
      <c r="M70" s="7">
        <f>RTD("cqg.rtd", ,"ContractData",A70, "T_CVol",, "T")</f>
        <v>3932974.2580360002</v>
      </c>
      <c r="N70" s="9">
        <f xml:space="preserve"> IFERROR(M70/RTD("cqg.rtd",,"StudyData", $A70, "MA", "InputChoice=Vol,MAType=Sim,Period=21", "MA","D","-1","all",,,,"T"),"")</f>
        <v>0.88531558264349619</v>
      </c>
      <c r="O70" s="10">
        <f>IFERROR(D70/RTD("cqg.rtd",,"StudyData","ATR("&amp;A70&amp;",MAType:=Sim,Period:=21)","Bar",, "Close", "D",,,,,,"T"),"")</f>
        <v>0.60830670926906028</v>
      </c>
      <c r="P70" s="11">
        <f xml:space="preserve"> RTD("cqg.rtd",,"StudyData", $A70, "MA", "InputChoice=Close,MAType=Sim,Period=21", "MA","D",,"all",,,,"T")</f>
        <v>495.3</v>
      </c>
      <c r="Q70" s="3">
        <f xml:space="preserve"> RTD("cqg.rtd",,"StudyData",$A70, "StdDev", "InputChoice=Close,Period1=21", "STDDEV","D",,"all",,,,"T")</f>
        <v>5.6511145129000004</v>
      </c>
      <c r="R70" s="3">
        <f t="shared" si="1"/>
        <v>-6.5473810370572455E-2</v>
      </c>
    </row>
    <row r="71" spans="1:18" x14ac:dyDescent="0.3">
      <c r="A71" t="s">
        <v>73</v>
      </c>
      <c r="B71" t="str">
        <f>PROPER(RTD("cqg.rtd", ,"ContractData",A71, "LongDescription",, "T"))</f>
        <v>Brown And Brown Inc</v>
      </c>
      <c r="C71" s="3">
        <f>RTD("cqg.rtd", ,"ContractData",A71, "LastTrade",, "T")</f>
        <v>67.66</v>
      </c>
      <c r="D71" s="3">
        <f>RTD("cqg.rtd", ,"ContractData",A71, "NetLastTrade",, "T")</f>
        <v>1.9200000000000017</v>
      </c>
      <c r="E71" s="5">
        <f>IFERROR(RTD("cqg.rtd", ,"ContractData",A71, "PerCentNetLastTrade",, "T")/100,"")</f>
        <v>2.9205962884088835E-2</v>
      </c>
      <c r="F71" s="3">
        <f>RTD("cqg.rtd", ,"ContractData",A71, "Open",, "T")</f>
        <v>65.45</v>
      </c>
      <c r="G71" s="3">
        <f>RTD("cqg.rtd", ,"ContractData",A71, "High",, "T")</f>
        <v>67.77</v>
      </c>
      <c r="H71" s="3">
        <f>RTD("cqg.rtd", ,"ContractData",A71, "Low",, "T")</f>
        <v>65.260000000000005</v>
      </c>
      <c r="I71" s="5">
        <f>IFERROR(RTD("cqg.rtd",,"StudyData",A71, "PCB","BaseType=Index,Index=1", "Close", "W","0","all",,,,"T")/100,"")</f>
        <v>-2.4369142033165272E-2</v>
      </c>
      <c r="J71" s="5">
        <f>IFERROR(RTD("cqg.rtd",,"StudyData",A71, "PCB","BaseType=Index,Index=1", "Close", "M","0","all",,,,"T")/100,"")</f>
        <v>5.471551052221342E-2</v>
      </c>
      <c r="K71" s="5">
        <f>IFERROR(RTD("cqg.rtd",,"StudyData",A71, "PCB","BaseType=Index,Index=1", "Close", "Q","0","all",,,,"T")/100,"")</f>
        <v>5.471551052221342E-2</v>
      </c>
      <c r="L71" s="5">
        <f>IFERROR(RTD("cqg.rtd",,"StudyData",A71, "PCB","BaseType=Index,Index=1", "Close", "A","0","all",,,,"T")/100,"")</f>
        <v>-0.15106649937264749</v>
      </c>
      <c r="M71" s="7">
        <f>RTD("cqg.rtd", ,"ContractData",A71, "T_CVol",, "T")</f>
        <v>2664581.6621130002</v>
      </c>
      <c r="N71" s="9">
        <f xml:space="preserve"> IFERROR(M71/RTD("cqg.rtd",,"StudyData", $A71, "MA", "InputChoice=Vol,MAType=Sim,Period=21", "MA","D","-1","all",,,,"T"),"")</f>
        <v>0.93896316563700755</v>
      </c>
      <c r="O71" s="10">
        <f>IFERROR(D71/RTD("cqg.rtd",,"StudyData","ATR("&amp;A71&amp;",MAType:=Sim,Period:=21)","Bar",, "Close", "D",,,,,,"T"),"")</f>
        <v>0.90140845070422615</v>
      </c>
      <c r="P71" s="11">
        <f xml:space="preserve"> RTD("cqg.rtd",,"StudyData", $A71, "MA", "InputChoice=Close,MAType=Sim,Period=21", "MA","D",,"all",,,,"T")</f>
        <v>67.136190476199999</v>
      </c>
      <c r="Q71" s="3">
        <f xml:space="preserve"> RTD("cqg.rtd",,"StudyData",$A71, "StdDev", "InputChoice=Close,Period1=21", "STDDEV","D",,"all",,,,"T")</f>
        <v>2.2820927658999999</v>
      </c>
      <c r="R71" s="3">
        <f t="shared" si="1"/>
        <v>0.2295303379542592</v>
      </c>
    </row>
    <row r="72" spans="1:18" x14ac:dyDescent="0.3">
      <c r="A72" t="s">
        <v>74</v>
      </c>
      <c r="B72" t="str">
        <f>PROPER(RTD("cqg.rtd", ,"ContractData",A72, "LongDescription",, "T"))</f>
        <v>Boston Scientific Corp</v>
      </c>
      <c r="C72" s="3">
        <f>RTD("cqg.rtd", ,"ContractData",A72, "LastTrade",, "T")</f>
        <v>44.25</v>
      </c>
      <c r="D72" s="3">
        <f>RTD("cqg.rtd", ,"ContractData",A72, "NetLastTrade",, "T")</f>
        <v>0.67000000000000171</v>
      </c>
      <c r="E72" s="5">
        <f>IFERROR(RTD("cqg.rtd", ,"ContractData",A72, "PerCentNetLastTrade",, "T")/100,"")</f>
        <v>1.5374024782010096E-2</v>
      </c>
      <c r="F72" s="3">
        <f>RTD("cqg.rtd", ,"ContractData",A72, "Open",, "T")</f>
        <v>43.97</v>
      </c>
      <c r="G72" s="3">
        <f>RTD("cqg.rtd", ,"ContractData",A72, "High",, "T")</f>
        <v>44.71</v>
      </c>
      <c r="H72" s="3">
        <f>RTD("cqg.rtd", ,"ContractData",A72, "Low",, "T")</f>
        <v>43.72</v>
      </c>
      <c r="I72" s="5">
        <f>IFERROR(RTD("cqg.rtd",,"StudyData",A72, "PCB","BaseType=Index,Index=1", "Close", "W","0","all",,,,"T")/100,"")</f>
        <v>4.9965932318873233E-3</v>
      </c>
      <c r="J72" s="5">
        <f>IFERROR(RTD("cqg.rtd",,"StudyData",A72, "PCB","BaseType=Index,Index=1", "Close", "M","0","all",,,,"T")/100,"")</f>
        <v>3.6785379568884731E-2</v>
      </c>
      <c r="K72" s="5">
        <f>IFERROR(RTD("cqg.rtd",,"StudyData",A72, "PCB","BaseType=Index,Index=1", "Close", "Q","0","all",,,,"T")/100,"")</f>
        <v>3.6785379568884731E-2</v>
      </c>
      <c r="L72" s="5">
        <f>IFERROR(RTD("cqg.rtd",,"StudyData",A72, "PCB","BaseType=Index,Index=1", "Close", "A","0","all",,,,"T")/100,"")</f>
        <v>-0.53592029365495553</v>
      </c>
      <c r="M72" s="7">
        <f>RTD("cqg.rtd", ,"ContractData",A72, "T_CVol",, "T")</f>
        <v>20689854.578641001</v>
      </c>
      <c r="N72" s="9">
        <f xml:space="preserve"> IFERROR(M72/RTD("cqg.rtd",,"StudyData", $A72, "MA", "InputChoice=Vol,MAType=Sim,Period=21", "MA","D","-1","all",,,,"T"),"")</f>
        <v>1.0764413260869796</v>
      </c>
      <c r="O72" s="10">
        <f>IFERROR(D72/RTD("cqg.rtd",,"StudyData","ATR("&amp;A72&amp;",MAType:=Sim,Period:=21)","Bar",, "Close", "D",,,,,,"T"),"")</f>
        <v>0.46978297161622973</v>
      </c>
      <c r="P72" s="11">
        <f xml:space="preserve"> RTD("cqg.rtd",,"StudyData", $A72, "MA", "InputChoice=Close,MAType=Sim,Period=21", "MA","D",,"all",,,,"T")</f>
        <v>43.999523809499998</v>
      </c>
      <c r="Q72" s="3">
        <f xml:space="preserve"> RTD("cqg.rtd",,"StudyData",$A72, "StdDev", "InputChoice=Close,Period1=21", "STDDEV","D",,"all",,,,"T")</f>
        <v>0.82181840299999998</v>
      </c>
      <c r="R72" s="3">
        <f t="shared" si="1"/>
        <v>0.30478289313752732</v>
      </c>
    </row>
    <row r="73" spans="1:18" x14ac:dyDescent="0.3">
      <c r="A73" t="s">
        <v>75</v>
      </c>
      <c r="B73" t="str">
        <f>PROPER(RTD("cqg.rtd", ,"ContractData",A73, "LongDescription",, "T"))</f>
        <v>Blackstone Inc.</v>
      </c>
      <c r="C73" s="3">
        <f>RTD("cqg.rtd", ,"ContractData",A73, "LastTrade",, "T")</f>
        <v>130</v>
      </c>
      <c r="D73" s="3">
        <f>RTD("cqg.rtd", ,"ContractData",A73, "NetLastTrade",, "T")</f>
        <v>5.5</v>
      </c>
      <c r="E73" s="5">
        <f>IFERROR(RTD("cqg.rtd", ,"ContractData",A73, "PerCentNetLastTrade",, "T")/100,"")</f>
        <v>4.4176706827309238E-2</v>
      </c>
      <c r="F73" s="3">
        <f>RTD("cqg.rtd", ,"ContractData",A73, "Open",, "T")</f>
        <v>125.2</v>
      </c>
      <c r="G73" s="3">
        <f>RTD("cqg.rtd", ,"ContractData",A73, "High",, "T")</f>
        <v>130</v>
      </c>
      <c r="H73" s="3">
        <f>RTD("cqg.rtd", ,"ContractData",A73, "Low",, "T")</f>
        <v>124.25</v>
      </c>
      <c r="I73" s="5">
        <f>IFERROR(RTD("cqg.rtd",,"StudyData",A73, "PCB","BaseType=Index,Index=1", "Close", "W","0","all",,,,"T")/100,"")</f>
        <v>2.4347963123473357E-2</v>
      </c>
      <c r="J73" s="5">
        <f>IFERROR(RTD("cqg.rtd",,"StudyData",A73, "PCB","BaseType=Index,Index=1", "Close", "M","0","all",,,,"T")/100,"")</f>
        <v>0.10478456700943316</v>
      </c>
      <c r="K73" s="5">
        <f>IFERROR(RTD("cqg.rtd",,"StudyData",A73, "PCB","BaseType=Index,Index=1", "Close", "Q","0","all",,,,"T")/100,"")</f>
        <v>0.10478456700943316</v>
      </c>
      <c r="L73" s="5">
        <f>IFERROR(RTD("cqg.rtd",,"StudyData",A73, "PCB","BaseType=Index,Index=1", "Close", "A","0","all",,,,"T")/100,"")</f>
        <v>-0.15661087323212672</v>
      </c>
      <c r="M73" s="7">
        <f>RTD("cqg.rtd", ,"ContractData",A73, "T_CVol",, "T")</f>
        <v>6222299.4752209997</v>
      </c>
      <c r="N73" s="9">
        <f xml:space="preserve"> IFERROR(M73/RTD("cqg.rtd",,"StudyData", $A73, "MA", "InputChoice=Vol,MAType=Sim,Period=21", "MA","D","-1","all",,,,"T"),"")</f>
        <v>1.2757970155760268</v>
      </c>
      <c r="O73" s="10">
        <f>IFERROR(D73/RTD("cqg.rtd",,"StudyData","ATR("&amp;A73&amp;",MAType:=Sim,Period:=21)","Bar",, "Close", "D",,,,,,"T"),"")</f>
        <v>1.369456959920869</v>
      </c>
      <c r="P73" s="11">
        <f xml:space="preserve"> RTD("cqg.rtd",,"StudyData", $A73, "MA", "InputChoice=Close,MAType=Sim,Period=21", "MA","D",,"all",,,,"T")</f>
        <v>122.2495238095</v>
      </c>
      <c r="Q73" s="3">
        <f xml:space="preserve"> RTD("cqg.rtd",,"StudyData",$A73, "StdDev", "InputChoice=Close,Period1=21", "STDDEV","D",,"all",,,,"T")</f>
        <v>4.2439104566000001</v>
      </c>
      <c r="R73" s="3">
        <f t="shared" si="1"/>
        <v>1.8262581809299701</v>
      </c>
    </row>
    <row r="74" spans="1:18" x14ac:dyDescent="0.3">
      <c r="A74" t="s">
        <v>76</v>
      </c>
      <c r="B74" t="str">
        <f>PROPER(RTD("cqg.rtd", ,"ContractData",A74, "LongDescription",, "T"))</f>
        <v>Bxp, Inc.</v>
      </c>
      <c r="C74" s="3">
        <f>RTD("cqg.rtd", ,"ContractData",A74, "LastTrade",, "T")</f>
        <v>69.11</v>
      </c>
      <c r="D74" s="3">
        <f>RTD("cqg.rtd", ,"ContractData",A74, "NetLastTrade",, "T")</f>
        <v>1.269999999999996</v>
      </c>
      <c r="E74" s="5">
        <f>IFERROR(RTD("cqg.rtd", ,"ContractData",A74, "PerCentNetLastTrade",, "T")/100,"")</f>
        <v>1.8720518867924529E-2</v>
      </c>
      <c r="F74" s="3">
        <f>RTD("cqg.rtd", ,"ContractData",A74, "Open",, "T")</f>
        <v>68.37</v>
      </c>
      <c r="G74" s="3">
        <f>RTD("cqg.rtd", ,"ContractData",A74, "High",, "T")</f>
        <v>69.5</v>
      </c>
      <c r="H74" s="3">
        <f>RTD("cqg.rtd", ,"ContractData",A74, "Low",, "T")</f>
        <v>68.22</v>
      </c>
      <c r="I74" s="5">
        <f>IFERROR(RTD("cqg.rtd",,"StudyData",A74, "PCB","BaseType=Index,Index=1", "Close", "W","0","all",,,,"T")/100,"")</f>
        <v>-1.0594130279169778E-2</v>
      </c>
      <c r="J74" s="5">
        <f>IFERROR(RTD("cqg.rtd",,"StudyData",A74, "PCB","BaseType=Index,Index=1", "Close", "M","0","all",,,,"T")/100,"")</f>
        <v>4.2225908611069174E-2</v>
      </c>
      <c r="K74" s="5">
        <f>IFERROR(RTD("cqg.rtd",,"StudyData",A74, "PCB","BaseType=Index,Index=1", "Close", "Q","0","all",,,,"T")/100,"")</f>
        <v>4.2225908611069174E-2</v>
      </c>
      <c r="L74" s="5">
        <f>IFERROR(RTD("cqg.rtd",,"StudyData",A74, "PCB","BaseType=Index,Index=1", "Close", "A","0","all",,,,"T")/100,"")</f>
        <v>2.4155305275637157E-2</v>
      </c>
      <c r="M74" s="7">
        <f>RTD("cqg.rtd", ,"ContractData",A74, "T_CVol",, "T")</f>
        <v>1297953.181512</v>
      </c>
      <c r="N74" s="9">
        <f xml:space="preserve"> IFERROR(M74/RTD("cqg.rtd",,"StudyData", $A74, "MA", "InputChoice=Vol,MAType=Sim,Period=21", "MA","D","-1","all",,,,"T"),"")</f>
        <v>1.0084165508107834</v>
      </c>
      <c r="O74" s="10">
        <f>IFERROR(D74/RTD("cqg.rtd",,"StudyData","ATR("&amp;A74&amp;",MAType:=Sim,Period:=21)","Bar",, "Close", "D",,,,,,"T"),"")</f>
        <v>0.73674033149578078</v>
      </c>
      <c r="P74" s="11">
        <f xml:space="preserve"> RTD("cqg.rtd",,"StudyData", $A74, "MA", "InputChoice=Close,MAType=Sim,Period=21", "MA","D",,"all",,,,"T")</f>
        <v>67.970952381000004</v>
      </c>
      <c r="Q74" s="3">
        <f xml:space="preserve"> RTD("cqg.rtd",,"StudyData",$A74, "StdDev", "InputChoice=Close,Period1=21", "STDDEV","D",,"all",,,,"T")</f>
        <v>1.2646735123999999</v>
      </c>
      <c r="R74" s="3">
        <f t="shared" si="1"/>
        <v>0.90066535578688534</v>
      </c>
    </row>
    <row r="75" spans="1:18" x14ac:dyDescent="0.3">
      <c r="A75" t="s">
        <v>77</v>
      </c>
      <c r="B75" t="str">
        <f>PROPER(RTD("cqg.rtd", ,"ContractData",A75, "LongDescription",, "T"))</f>
        <v>Citigroup Inc</v>
      </c>
      <c r="C75" s="3">
        <f>RTD("cqg.rtd", ,"ContractData",A75, "LastTrade",, "T")</f>
        <v>132.19</v>
      </c>
      <c r="D75" s="3">
        <f>RTD("cqg.rtd", ,"ContractData",A75, "NetLastTrade",, "T")</f>
        <v>0.31000000000000227</v>
      </c>
      <c r="E75" s="5">
        <f>IFERROR(RTD("cqg.rtd", ,"ContractData",A75, "PerCentNetLastTrade",, "T")/100,"")</f>
        <v>2.3506217773733699E-3</v>
      </c>
      <c r="F75" s="3">
        <f>RTD("cqg.rtd", ,"ContractData",A75, "Open",, "T")</f>
        <v>132.24</v>
      </c>
      <c r="G75" s="3">
        <f>RTD("cqg.rtd", ,"ContractData",A75, "High",, "T")</f>
        <v>133.28</v>
      </c>
      <c r="H75" s="3">
        <f>RTD("cqg.rtd", ,"ContractData",A75, "Low",, "T")</f>
        <v>131.4</v>
      </c>
      <c r="I75" s="5">
        <f>IFERROR(RTD("cqg.rtd",,"StudyData",A75, "PCB","BaseType=Index,Index=1", "Close", "W","0","all",,,,"T")/100,"")</f>
        <v>2.187693259121818E-2</v>
      </c>
      <c r="J75" s="5">
        <f>IFERROR(RTD("cqg.rtd",,"StudyData",A75, "PCB","BaseType=Index,Index=1", "Close", "M","0","all",,,,"T")/100,"")</f>
        <v>-5.5515861674764293E-2</v>
      </c>
      <c r="K75" s="5">
        <f>IFERROR(RTD("cqg.rtd",,"StudyData",A75, "PCB","BaseType=Index,Index=1", "Close", "Q","0","all",,,,"T")/100,"")</f>
        <v>-5.5515861674764293E-2</v>
      </c>
      <c r="L75" s="5">
        <f>IFERROR(RTD("cqg.rtd",,"StudyData",A75, "PCB","BaseType=Index,Index=1", "Close", "A","0","all",,,,"T")/100,"")</f>
        <v>0.13283057674179452</v>
      </c>
      <c r="M75" s="7">
        <f>RTD("cqg.rtd", ,"ContractData",A75, "T_CVol",, "T")</f>
        <v>10821976.722377</v>
      </c>
      <c r="N75" s="9">
        <f xml:space="preserve"> IFERROR(M75/RTD("cqg.rtd",,"StudyData", $A75, "MA", "InputChoice=Vol,MAType=Sim,Period=21", "MA","D","-1","all",,,,"T"),"")</f>
        <v>0.78638484545143339</v>
      </c>
      <c r="O75" s="10">
        <f>IFERROR(D75/RTD("cqg.rtd",,"StudyData","ATR("&amp;A75&amp;",MAType:=Sim,Period:=21)","Bar",, "Close", "D",,,,,,"T"),"")</f>
        <v>8.301453710756368E-2</v>
      </c>
      <c r="P75" s="11">
        <f xml:space="preserve"> RTD("cqg.rtd",,"StudyData", $A75, "MA", "InputChoice=Close,MAType=Sim,Period=21", "MA","D",,"all",,,,"T")</f>
        <v>137.11857142860001</v>
      </c>
      <c r="Q75" s="3">
        <f xml:space="preserve"> RTD("cqg.rtd",,"StudyData",$A75, "StdDev", "InputChoice=Close,Period1=21", "STDDEV","D",,"all",,,,"T")</f>
        <v>4.8902997140000002</v>
      </c>
      <c r="R75" s="3">
        <f t="shared" si="1"/>
        <v>-1.0078260468352163</v>
      </c>
    </row>
    <row r="76" spans="1:18" x14ac:dyDescent="0.3">
      <c r="A76" t="s">
        <v>78</v>
      </c>
      <c r="B76" t="str">
        <f>PROPER(RTD("cqg.rtd", ,"ContractData",A76, "LongDescription",, "T"))</f>
        <v>Cardinal Health Inc</v>
      </c>
      <c r="C76" s="3">
        <f>RTD("cqg.rtd", ,"ContractData",A76, "LastTrade",, "T")</f>
        <v>228.03</v>
      </c>
      <c r="D76" s="3">
        <f>RTD("cqg.rtd", ,"ContractData",A76, "NetLastTrade",, "T")</f>
        <v>2.0499999999999829</v>
      </c>
      <c r="E76" s="5">
        <f>IFERROR(RTD("cqg.rtd", ,"ContractData",A76, "PerCentNetLastTrade",, "T")/100,"")</f>
        <v>9.0715992565713784E-3</v>
      </c>
      <c r="F76" s="3">
        <f>RTD("cqg.rtd", ,"ContractData",A76, "Open",, "T")</f>
        <v>227.88</v>
      </c>
      <c r="G76" s="3">
        <f>RTD("cqg.rtd", ,"ContractData",A76, "High",, "T")</f>
        <v>228.97</v>
      </c>
      <c r="H76" s="3">
        <f>RTD("cqg.rtd", ,"ContractData",A76, "Low",, "T")</f>
        <v>225.96</v>
      </c>
      <c r="I76" s="5">
        <f>IFERROR(RTD("cqg.rtd",,"StudyData",A76, "PCB","BaseType=Index,Index=1", "Close", "W","0","all",,,,"T")/100,"")</f>
        <v>-2.1442324523018074E-3</v>
      </c>
      <c r="J76" s="5">
        <f>IFERROR(RTD("cqg.rtd",,"StudyData",A76, "PCB","BaseType=Index,Index=1", "Close", "M","0","all",,,,"T")/100,"")</f>
        <v>-4.0116181175282047E-2</v>
      </c>
      <c r="K76" s="5">
        <f>IFERROR(RTD("cqg.rtd",,"StudyData",A76, "PCB","BaseType=Index,Index=1", "Close", "Q","0","all",,,,"T")/100,"")</f>
        <v>-4.0116181175282047E-2</v>
      </c>
      <c r="L76" s="5">
        <f>IFERROR(RTD("cqg.rtd",,"StudyData",A76, "PCB","BaseType=Index,Index=1", "Close", "A","0","all",,,,"T")/100,"")</f>
        <v>0.10963503649635037</v>
      </c>
      <c r="M76" s="7">
        <f>RTD("cqg.rtd", ,"ContractData",A76, "T_CVol",, "T")</f>
        <v>1466731.152829</v>
      </c>
      <c r="N76" s="9">
        <f xml:space="preserve"> IFERROR(M76/RTD("cqg.rtd",,"StudyData", $A76, "MA", "InputChoice=Vol,MAType=Sim,Period=21", "MA","D","-1","all",,,,"T"),"")</f>
        <v>0.62061357218900426</v>
      </c>
      <c r="O76" s="10">
        <f>IFERROR(D76/RTD("cqg.rtd",,"StudyData","ATR("&amp;A76&amp;",MAType:=Sim,Period:=21)","Bar",, "Close", "D",,,,,,"T"),"")</f>
        <v>0.38582183187192792</v>
      </c>
      <c r="P76" s="11">
        <f xml:space="preserve"> RTD("cqg.rtd",,"StudyData", $A76, "MA", "InputChoice=Close,MAType=Sim,Period=21", "MA","D",,"all",,,,"T")</f>
        <v>232.4</v>
      </c>
      <c r="Q76" s="3">
        <f xml:space="preserve"> RTD("cqg.rtd",,"StudyData",$A76, "StdDev", "InputChoice=Close,Period1=21", "STDDEV","D",,"all",,,,"T")</f>
        <v>5.4702938024999996</v>
      </c>
      <c r="R76" s="3">
        <f t="shared" si="1"/>
        <v>-0.79886019979454381</v>
      </c>
    </row>
    <row r="77" spans="1:18" x14ac:dyDescent="0.3">
      <c r="A77" t="s">
        <v>79</v>
      </c>
      <c r="B77" t="str">
        <f>PROPER(RTD("cqg.rtd", ,"ContractData",A77, "LongDescription",, "T"))</f>
        <v>Carrier Global Corporation</v>
      </c>
      <c r="C77" s="3">
        <f>RTD("cqg.rtd", ,"ContractData",A77, "LastTrade",, "T")</f>
        <v>68.88</v>
      </c>
      <c r="D77" s="3">
        <f>RTD("cqg.rtd", ,"ContractData",A77, "NetLastTrade",, "T")</f>
        <v>-0.27000000000001023</v>
      </c>
      <c r="E77" s="5">
        <f>IFERROR(RTD("cqg.rtd", ,"ContractData",A77, "PerCentNetLastTrade",, "T")/100,"")</f>
        <v>-3.9045553145336228E-3</v>
      </c>
      <c r="F77" s="3">
        <f>RTD("cqg.rtd", ,"ContractData",A77, "Open",, "T")</f>
        <v>68.75</v>
      </c>
      <c r="G77" s="3">
        <f>RTD("cqg.rtd", ,"ContractData",A77, "High",, "T")</f>
        <v>69.510000000000005</v>
      </c>
      <c r="H77" s="3">
        <f>RTD("cqg.rtd", ,"ContractData",A77, "Low",, "T")</f>
        <v>67.84</v>
      </c>
      <c r="I77" s="5">
        <f>IFERROR(RTD("cqg.rtd",,"StudyData",A77, "PCB","BaseType=Index,Index=1", "Close", "W","0","all",,,,"T")/100,"")</f>
        <v>2.7660503712330429E-3</v>
      </c>
      <c r="J77" s="5">
        <f>IFERROR(RTD("cqg.rtd",,"StudyData",A77, "PCB","BaseType=Index,Index=1", "Close", "M","0","all",,,,"T")/100,"")</f>
        <v>-6.0940695296523691E-2</v>
      </c>
      <c r="K77" s="5">
        <f>IFERROR(RTD("cqg.rtd",,"StudyData",A77, "PCB","BaseType=Index,Index=1", "Close", "Q","0","all",,,,"T")/100,"")</f>
        <v>-6.0940695296523691E-2</v>
      </c>
      <c r="L77" s="5">
        <f>IFERROR(RTD("cqg.rtd",,"StudyData",A77, "PCB","BaseType=Index,Index=1", "Close", "A","0","all",,,,"T")/100,"")</f>
        <v>0.30355791067373183</v>
      </c>
      <c r="M77" s="7">
        <f>RTD("cqg.rtd", ,"ContractData",A77, "T_CVol",, "T")</f>
        <v>5711276.7537380001</v>
      </c>
      <c r="N77" s="9">
        <f xml:space="preserve"> IFERROR(M77/RTD("cqg.rtd",,"StudyData", $A77, "MA", "InputChoice=Vol,MAType=Sim,Period=21", "MA","D","-1","all",,,,"T"),"")</f>
        <v>1.0091562678875035</v>
      </c>
      <c r="O77" s="10">
        <f>IFERROR(D77/RTD("cqg.rtd",,"StudyData","ATR("&amp;A77&amp;",MAType:=Sim,Period:=21)","Bar",, "Close", "D",,,,,,"T"),"")</f>
        <v>-0.12524850894715683</v>
      </c>
      <c r="P77" s="11">
        <f xml:space="preserve"> RTD("cqg.rtd",,"StudyData", $A77, "MA", "InputChoice=Close,MAType=Sim,Period=21", "MA","D",,"all",,,,"T")</f>
        <v>69.814761904799994</v>
      </c>
      <c r="Q77" s="3">
        <f xml:space="preserve"> RTD("cqg.rtd",,"StudyData",$A77, "StdDev", "InputChoice=Close,Period1=21", "STDDEV","D",,"all",,,,"T")</f>
        <v>2.4346244826999999</v>
      </c>
      <c r="R77" s="3">
        <f t="shared" si="1"/>
        <v>-0.38394500319956815</v>
      </c>
    </row>
    <row r="78" spans="1:18" x14ac:dyDescent="0.3">
      <c r="A78" t="s">
        <v>80</v>
      </c>
      <c r="B78" t="str">
        <f>PROPER(RTD("cqg.rtd", ,"ContractData",A78, "LongDescription",, "T"))</f>
        <v>Casey'S General Stor</v>
      </c>
      <c r="C78" s="3">
        <f>RTD("cqg.rtd", ,"ContractData",A78, "LastTrade",, "T")</f>
        <v>861.63</v>
      </c>
      <c r="D78" s="3">
        <f>RTD("cqg.rtd", ,"ContractData",A78, "NetLastTrade",, "T")</f>
        <v>-13.620000000000005</v>
      </c>
      <c r="E78" s="5">
        <f>IFERROR(RTD("cqg.rtd", ,"ContractData",A78, "PerCentNetLastTrade",, "T")/100,"")</f>
        <v>-1.5561268209083119E-2</v>
      </c>
      <c r="F78" s="3">
        <f>RTD("cqg.rtd", ,"ContractData",A78, "Open",, "T")</f>
        <v>880</v>
      </c>
      <c r="G78" s="3">
        <f>RTD("cqg.rtd", ,"ContractData",A78, "High",, "T")</f>
        <v>882.77</v>
      </c>
      <c r="H78" s="3">
        <f>RTD("cqg.rtd", ,"ContractData",A78, "Low",, "T")</f>
        <v>848.61</v>
      </c>
      <c r="I78" s="5">
        <f>IFERROR(RTD("cqg.rtd",,"StudyData",A78, "PCB","BaseType=Index,Index=1", "Close", "W","0","all",,,,"T")/100,"")</f>
        <v>2.9215941894030996E-3</v>
      </c>
      <c r="J78" s="5">
        <f>IFERROR(RTD("cqg.rtd",,"StudyData",A78, "PCB","BaseType=Index,Index=1", "Close", "M","0","all",,,,"T")/100,"")</f>
        <v>8.4097686181255474E-2</v>
      </c>
      <c r="K78" s="5">
        <f>IFERROR(RTD("cqg.rtd",,"StudyData",A78, "PCB","BaseType=Index,Index=1", "Close", "Q","0","all",,,,"T")/100,"")</f>
        <v>8.4097686181255474E-2</v>
      </c>
      <c r="L78" s="5">
        <f>IFERROR(RTD("cqg.rtd",,"StudyData",A78, "PCB","BaseType=Index,Index=1", "Close", "A","0","all",,,,"T")/100,"")</f>
        <v>0.5589187820014111</v>
      </c>
      <c r="M78" s="7">
        <f>RTD("cqg.rtd", ,"ContractData",A78, "T_CVol",, "T")</f>
        <v>250107.08759000001</v>
      </c>
      <c r="N78" s="9">
        <f xml:space="preserve"> IFERROR(M78/RTD("cqg.rtd",,"StudyData", $A78, "MA", "InputChoice=Vol,MAType=Sim,Period=21", "MA","D","-1","all",,,,"T"),"")</f>
        <v>0.4827564598518887</v>
      </c>
      <c r="O78" s="10">
        <f>IFERROR(D78/RTD("cqg.rtd",,"StudyData","ATR("&amp;A78&amp;",MAType:=Sim,Period:=21)","Bar",, "Close", "D",,,,,,"T"),"")</f>
        <v>-0.4810292633700905</v>
      </c>
      <c r="P78" s="11">
        <f xml:space="preserve"> RTD("cqg.rtd",,"StudyData", $A78, "MA", "InputChoice=Close,MAType=Sim,Period=21", "MA","D",,"all",,,,"T")</f>
        <v>825.40238095239999</v>
      </c>
      <c r="Q78" s="3">
        <f xml:space="preserve"> RTD("cqg.rtd",,"StudyData",$A78, "StdDev", "InputChoice=Close,Period1=21", "STDDEV","D",,"all",,,,"T")</f>
        <v>31.706103649199999</v>
      </c>
      <c r="R78" s="3">
        <f t="shared" si="1"/>
        <v>1.1426070969938966</v>
      </c>
    </row>
    <row r="79" spans="1:18" x14ac:dyDescent="0.3">
      <c r="A79" t="s">
        <v>81</v>
      </c>
      <c r="B79" t="str">
        <f>PROPER(RTD("cqg.rtd", ,"ContractData",A79, "LongDescription",, "T"))</f>
        <v>Caterpillar Inc</v>
      </c>
      <c r="C79" s="3">
        <f>RTD("cqg.rtd", ,"ContractData",A79, "LastTrade",, "T")</f>
        <v>888.73</v>
      </c>
      <c r="D79" s="3">
        <f>RTD("cqg.rtd", ,"ContractData",A79, "NetLastTrade",, "T")</f>
        <v>-5.8099999999999454</v>
      </c>
      <c r="E79" s="5">
        <f>IFERROR(RTD("cqg.rtd", ,"ContractData",A79, "PerCentNetLastTrade",, "T")/100,"")</f>
        <v>-6.4949583025912761E-3</v>
      </c>
      <c r="F79" s="3">
        <f>RTD("cqg.rtd", ,"ContractData",A79, "Open",, "T")</f>
        <v>895</v>
      </c>
      <c r="G79" s="3">
        <f>RTD("cqg.rtd", ,"ContractData",A79, "High",, "T")</f>
        <v>902.82</v>
      </c>
      <c r="H79" s="3">
        <f>RTD("cqg.rtd", ,"ContractData",A79, "Low",, "T")</f>
        <v>881.19</v>
      </c>
      <c r="I79" s="5">
        <f>IFERROR(RTD("cqg.rtd",,"StudyData",A79, "PCB","BaseType=Index,Index=1", "Close", "W","0","all",,,,"T")/100,"")</f>
        <v>9.5992184304994396E-3</v>
      </c>
      <c r="J79" s="5">
        <f>IFERROR(RTD("cqg.rtd",,"StudyData",A79, "PCB","BaseType=Index,Index=1", "Close", "M","0","all",,,,"T")/100,"")</f>
        <v>-0.16543337402573019</v>
      </c>
      <c r="K79" s="5">
        <f>IFERROR(RTD("cqg.rtd",,"StudyData",A79, "PCB","BaseType=Index,Index=1", "Close", "Q","0","all",,,,"T")/100,"")</f>
        <v>-0.16543337402573019</v>
      </c>
      <c r="L79" s="5">
        <f>IFERROR(RTD("cqg.rtd",,"StudyData",A79, "PCB","BaseType=Index,Index=1", "Close", "A","0","all",,,,"T")/100,"")</f>
        <v>0.55136418384624786</v>
      </c>
      <c r="M79" s="7">
        <f>RTD("cqg.rtd", ,"ContractData",A79, "T_CVol",, "T")</f>
        <v>1982113.512816</v>
      </c>
      <c r="N79" s="9">
        <f xml:space="preserve"> IFERROR(M79/RTD("cqg.rtd",,"StudyData", $A79, "MA", "InputChoice=Vol,MAType=Sim,Period=21", "MA","D","-1","all",,,,"T"),"")</f>
        <v>0.55614955061972682</v>
      </c>
      <c r="O79" s="10">
        <f>IFERROR(D79/RTD("cqg.rtd",,"StudyData","ATR("&amp;A79&amp;",MAType:=Sim,Period:=21)","Bar",, "Close", "D",,,,,,"T"),"")</f>
        <v>-0.13452484646695412</v>
      </c>
      <c r="P79" s="11">
        <f xml:space="preserve"> RTD("cqg.rtd",,"StudyData", $A79, "MA", "InputChoice=Close,MAType=Sim,Period=21", "MA","D",,"all",,,,"T")</f>
        <v>943.8019047619</v>
      </c>
      <c r="Q79" s="3">
        <f xml:space="preserve"> RTD("cqg.rtd",,"StudyData",$A79, "StdDev", "InputChoice=Close,Period1=21", "STDDEV","D",,"all",,,,"T")</f>
        <v>57.353799527</v>
      </c>
      <c r="R79" s="3">
        <f t="shared" si="1"/>
        <v>-0.96021371236223363</v>
      </c>
    </row>
    <row r="80" spans="1:18" x14ac:dyDescent="0.3">
      <c r="A80" t="s">
        <v>82</v>
      </c>
      <c r="B80" t="str">
        <f>PROPER(RTD("cqg.rtd", ,"ContractData",A80, "LongDescription",, "T"))</f>
        <v>Chubb Limited</v>
      </c>
      <c r="C80" s="3">
        <f>RTD("cqg.rtd", ,"ContractData",A80, "LastTrade",, "T")</f>
        <v>359.75</v>
      </c>
      <c r="D80" s="3">
        <f>RTD("cqg.rtd", ,"ContractData",A80, "NetLastTrade",, "T")</f>
        <v>6.5</v>
      </c>
      <c r="E80" s="5">
        <f>IFERROR(RTD("cqg.rtd", ,"ContractData",A80, "PerCentNetLastTrade",, "T")/100,"")</f>
        <v>1.8400566171266806E-2</v>
      </c>
      <c r="F80" s="3">
        <f>RTD("cqg.rtd", ,"ContractData",A80, "Open",, "T")</f>
        <v>355.63</v>
      </c>
      <c r="G80" s="3">
        <f>RTD("cqg.rtd", ,"ContractData",A80, "High",, "T")</f>
        <v>360.24</v>
      </c>
      <c r="H80" s="3">
        <f>RTD("cqg.rtd", ,"ContractData",A80, "Low",, "T")</f>
        <v>353.98</v>
      </c>
      <c r="I80" s="5">
        <f>IFERROR(RTD("cqg.rtd",,"StudyData",A80, "PCB","BaseType=Index,Index=1", "Close", "W","0","all",,,,"T")/100,"")</f>
        <v>2.1552703316674166E-2</v>
      </c>
      <c r="J80" s="5">
        <f>IFERROR(RTD("cqg.rtd",,"StudyData",A80, "PCB","BaseType=Index,Index=1", "Close", "M","0","all",,,,"T")/100,"")</f>
        <v>5.5790338674649262E-2</v>
      </c>
      <c r="K80" s="5">
        <f>IFERROR(RTD("cqg.rtd",,"StudyData",A80, "PCB","BaseType=Index,Index=1", "Close", "Q","0","all",,,,"T")/100,"")</f>
        <v>5.5790338674649262E-2</v>
      </c>
      <c r="L80" s="5">
        <f>IFERROR(RTD("cqg.rtd",,"StudyData",A80, "PCB","BaseType=Index,Index=1", "Close", "A","0","all",,,,"T")/100,"")</f>
        <v>0.15260156350121748</v>
      </c>
      <c r="M80" s="7">
        <f>RTD("cqg.rtd", ,"ContractData",A80, "T_CVol",, "T")</f>
        <v>2217915.6065019998</v>
      </c>
      <c r="N80" s="9">
        <f xml:space="preserve"> IFERROR(M80/RTD("cqg.rtd",,"StudyData", $A80, "MA", "InputChoice=Vol,MAType=Sim,Period=21", "MA","D","-1","all",,,,"T"),"")</f>
        <v>1.0825729796054722</v>
      </c>
      <c r="O80" s="10">
        <f>IFERROR(D80/RTD("cqg.rtd",,"StudyData","ATR("&amp;A80&amp;",MAType:=Sim,Period:=21)","Bar",, "Close", "D",,,,,,"T"),"")</f>
        <v>0.74213015820994255</v>
      </c>
      <c r="P80" s="11">
        <f xml:space="preserve"> RTD("cqg.rtd",,"StudyData", $A80, "MA", "InputChoice=Close,MAType=Sim,Period=21", "MA","D",,"all",,,,"T")</f>
        <v>349.21714285709999</v>
      </c>
      <c r="Q80" s="3">
        <f xml:space="preserve"> RTD("cqg.rtd",,"StudyData",$A80, "StdDev", "InputChoice=Close,Period1=21", "STDDEV","D",,"all",,,,"T")</f>
        <v>7.7801983956000003</v>
      </c>
      <c r="R80" s="3">
        <f t="shared" si="1"/>
        <v>1.3538031560810515</v>
      </c>
    </row>
    <row r="81" spans="1:18" x14ac:dyDescent="0.3">
      <c r="A81" t="s">
        <v>83</v>
      </c>
      <c r="B81" t="str">
        <f>PROPER(RTD("cqg.rtd", ,"ContractData",A81, "LongDescription",, "T"))</f>
        <v>Cboe Global Markets, Inc.</v>
      </c>
      <c r="C81" s="3">
        <f>RTD("cqg.rtd", ,"ContractData",A81, "LastTrade",, "T")</f>
        <v>285.07</v>
      </c>
      <c r="D81" s="3">
        <f>RTD("cqg.rtd", ,"ContractData",A81, "NetLastTrade",, "T")</f>
        <v>0.20999999999997954</v>
      </c>
      <c r="E81" s="5">
        <f>IFERROR(RTD("cqg.rtd", ,"ContractData",A81, "PerCentNetLastTrade",, "T")/100,"")</f>
        <v>7.3720424067963213E-4</v>
      </c>
      <c r="F81" s="3">
        <f>RTD("cqg.rtd", ,"ContractData",A81, "Open",, "T")</f>
        <v>285.08</v>
      </c>
      <c r="G81" s="3">
        <f>RTD("cqg.rtd", ,"ContractData",A81, "High",, "T")</f>
        <v>286.25</v>
      </c>
      <c r="H81" s="3">
        <f>RTD("cqg.rtd", ,"ContractData",A81, "Low",, "T")</f>
        <v>281.34000000000003</v>
      </c>
      <c r="I81" s="5">
        <f>IFERROR(RTD("cqg.rtd",,"StudyData",A81, "PCB","BaseType=Index,Index=1", "Close", "W","0","all",,,,"T")/100,"")</f>
        <v>4.2646574741230993E-2</v>
      </c>
      <c r="J81" s="5">
        <f>IFERROR(RTD("cqg.rtd",,"StudyData",A81, "PCB","BaseType=Index,Index=1", "Close", "M","0","all",,,,"T")/100,"")</f>
        <v>0.17472287468578718</v>
      </c>
      <c r="K81" s="5">
        <f>IFERROR(RTD("cqg.rtd",,"StudyData",A81, "PCB","BaseType=Index,Index=1", "Close", "Q","0","all",,,,"T")/100,"")</f>
        <v>0.17472287468578718</v>
      </c>
      <c r="L81" s="5">
        <f>IFERROR(RTD("cqg.rtd",,"StudyData",A81, "PCB","BaseType=Index,Index=1", "Close", "A","0","all",,,,"T")/100,"")</f>
        <v>0.13573705179282863</v>
      </c>
      <c r="M81" s="7">
        <f>RTD("cqg.rtd", ,"ContractData",A81, "T_CVol",, "T")</f>
        <v>646578.90347000002</v>
      </c>
      <c r="N81" s="9">
        <f xml:space="preserve"> IFERROR(M81/RTD("cqg.rtd",,"StudyData", $A81, "MA", "InputChoice=Vol,MAType=Sim,Period=21", "MA","D","-1","all",,,,"T"),"")</f>
        <v>0.47594554690908314</v>
      </c>
      <c r="O81" s="10">
        <f>IFERROR(D81/RTD("cqg.rtd",,"StudyData","ATR("&amp;A81&amp;",MAType:=Sim,Period:=21)","Bar",, "Close", "D",,,,,,"T"),"")</f>
        <v>1.939740488232105E-2</v>
      </c>
      <c r="P81" s="11">
        <f xml:space="preserve"> RTD("cqg.rtd",,"StudyData", $A81, "MA", "InputChoice=Close,MAType=Sim,Period=21", "MA","D",,"all",,,,"T")</f>
        <v>264.16952380949999</v>
      </c>
      <c r="Q81" s="3">
        <f xml:space="preserve"> RTD("cqg.rtd",,"StudyData",$A81, "StdDev", "InputChoice=Close,Period1=21", "STDDEV","D",,"all",,,,"T")</f>
        <v>16.195576255599999</v>
      </c>
      <c r="R81" s="3">
        <f t="shared" si="1"/>
        <v>1.2905052503626213</v>
      </c>
    </row>
    <row r="82" spans="1:18" x14ac:dyDescent="0.3">
      <c r="A82" t="s">
        <v>84</v>
      </c>
      <c r="B82" t="str">
        <f>PROPER(RTD("cqg.rtd", ,"ContractData",A82, "LongDescription",, "T"))</f>
        <v>Cbre Group, Inc.</v>
      </c>
      <c r="C82" s="3">
        <f>RTD("cqg.rtd", ,"ContractData",A82, "LastTrade",, "T")</f>
        <v>139.46</v>
      </c>
      <c r="D82" s="3">
        <f>RTD("cqg.rtd", ,"ContractData",A82, "NetLastTrade",, "T")</f>
        <v>3.9099999999999966</v>
      </c>
      <c r="E82" s="5">
        <f>IFERROR(RTD("cqg.rtd", ,"ContractData",A82, "PerCentNetLastTrade",, "T")/100,"")</f>
        <v>2.8845444485429729E-2</v>
      </c>
      <c r="F82" s="3">
        <f>RTD("cqg.rtd", ,"ContractData",A82, "Open",, "T")</f>
        <v>136.79</v>
      </c>
      <c r="G82" s="3">
        <f>RTD("cqg.rtd", ,"ContractData",A82, "High",, "T")</f>
        <v>140.61000000000001</v>
      </c>
      <c r="H82" s="3">
        <f>RTD("cqg.rtd", ,"ContractData",A82, "Low",, "T")</f>
        <v>136.27000000000001</v>
      </c>
      <c r="I82" s="5">
        <f>IFERROR(RTD("cqg.rtd",,"StudyData",A82, "PCB","BaseType=Index,Index=1", "Close", "W","0","all",,,,"T")/100,"")</f>
        <v>-1.0641316685584563E-2</v>
      </c>
      <c r="J82" s="5">
        <f>IFERROR(RTD("cqg.rtd",,"StudyData",A82, "PCB","BaseType=Index,Index=1", "Close", "M","0","all",,,,"T")/100,"")</f>
        <v>3.5414655876457125E-2</v>
      </c>
      <c r="K82" s="5">
        <f>IFERROR(RTD("cqg.rtd",,"StudyData",A82, "PCB","BaseType=Index,Index=1", "Close", "Q","0","all",,,,"T")/100,"")</f>
        <v>3.5414655876457125E-2</v>
      </c>
      <c r="L82" s="5">
        <f>IFERROR(RTD("cqg.rtd",,"StudyData",A82, "PCB","BaseType=Index,Index=1", "Close", "A","0","all",,,,"T")/100,"")</f>
        <v>-0.13265750357609296</v>
      </c>
      <c r="M82" s="7">
        <f>RTD("cqg.rtd", ,"ContractData",A82, "T_CVol",, "T")</f>
        <v>1488148.077365</v>
      </c>
      <c r="N82" s="9">
        <f xml:space="preserve"> IFERROR(M82/RTD("cqg.rtd",,"StudyData", $A82, "MA", "InputChoice=Vol,MAType=Sim,Period=21", "MA","D","-1","all",,,,"T"),"")</f>
        <v>0.8635070311845543</v>
      </c>
      <c r="O82" s="10">
        <f>IFERROR(D82/RTD("cqg.rtd",,"StudyData","ATR("&amp;A82&amp;",MAType:=Sim,Period:=21)","Bar",, "Close", "D",,,,,,"T"),"")</f>
        <v>0.96125029267600592</v>
      </c>
      <c r="P82" s="11">
        <f xml:space="preserve"> RTD("cqg.rtd",,"StudyData", $A82, "MA", "InputChoice=Close,MAType=Sim,Period=21", "MA","D",,"all",,,,"T")</f>
        <v>138.74571428569999</v>
      </c>
      <c r="Q82" s="3">
        <f xml:space="preserve"> RTD("cqg.rtd",,"StudyData",$A82, "StdDev", "InputChoice=Close,Period1=21", "STDDEV","D",,"all",,,,"T")</f>
        <v>2.8334373730000002</v>
      </c>
      <c r="R82" s="3">
        <f t="shared" si="1"/>
        <v>0.25209158356789219</v>
      </c>
    </row>
    <row r="83" spans="1:18" x14ac:dyDescent="0.3">
      <c r="A83" t="s">
        <v>85</v>
      </c>
      <c r="B83" t="str">
        <f>PROPER(RTD("cqg.rtd", ,"ContractData",A83, "LongDescription",, "T"))</f>
        <v>Crown Castle Intl</v>
      </c>
      <c r="C83" s="3">
        <f>RTD("cqg.rtd", ,"ContractData",A83, "LastTrade",, "T")</f>
        <v>74.900000000000006</v>
      </c>
      <c r="D83" s="3">
        <f>RTD("cqg.rtd", ,"ContractData",A83, "NetLastTrade",, "T")</f>
        <v>0.32999999999999829</v>
      </c>
      <c r="E83" s="5">
        <f>IFERROR(RTD("cqg.rtd", ,"ContractData",A83, "PerCentNetLastTrade",, "T")/100,"")</f>
        <v>4.4253721335657768E-3</v>
      </c>
      <c r="F83" s="3">
        <f>RTD("cqg.rtd", ,"ContractData",A83, "Open",, "T")</f>
        <v>75.570000000000007</v>
      </c>
      <c r="G83" s="3">
        <f>RTD("cqg.rtd", ,"ContractData",A83, "High",, "T")</f>
        <v>76.760000000000005</v>
      </c>
      <c r="H83" s="3">
        <f>RTD("cqg.rtd", ,"ContractData",A83, "Low",, "T")</f>
        <v>74.73</v>
      </c>
      <c r="I83" s="5">
        <f>IFERROR(RTD("cqg.rtd",,"StudyData",A83, "PCB","BaseType=Index,Index=1", "Close", "W","0","all",,,,"T")/100,"")</f>
        <v>-5.3934571175950428E-2</v>
      </c>
      <c r="J83" s="5">
        <f>IFERROR(RTD("cqg.rtd",,"StudyData",A83, "PCB","BaseType=Index,Index=1", "Close", "M","0","all",,,,"T")/100,"")</f>
        <v>-1.0959989436154735E-2</v>
      </c>
      <c r="K83" s="5">
        <f>IFERROR(RTD("cqg.rtd",,"StudyData",A83, "PCB","BaseType=Index,Index=1", "Close", "Q","0","all",,,,"T")/100,"")</f>
        <v>-1.0959989436154735E-2</v>
      </c>
      <c r="L83" s="5">
        <f>IFERROR(RTD("cqg.rtd",,"StudyData",A83, "PCB","BaseType=Index,Index=1", "Close", "A","0","all",,,,"T")/100,"")</f>
        <v>-0.15719590412962753</v>
      </c>
      <c r="M83" s="7">
        <f>RTD("cqg.rtd", ,"ContractData",A83, "T_CVol",, "T")</f>
        <v>4195657.4782490004</v>
      </c>
      <c r="N83" s="9">
        <f xml:space="preserve"> IFERROR(M83/RTD("cqg.rtd",,"StudyData", $A83, "MA", "InputChoice=Vol,MAType=Sim,Period=21", "MA","D","-1","all",,,,"T"),"")</f>
        <v>0.94639877157417485</v>
      </c>
      <c r="O83" s="10">
        <f>IFERROR(D83/RTD("cqg.rtd",,"StudyData","ATR("&amp;A83&amp;",MAType:=Sim,Period:=21)","Bar",, "Close", "D",,,,,,"T"),"")</f>
        <v>0.12795420975125404</v>
      </c>
      <c r="P83" s="11">
        <f xml:space="preserve"> RTD("cqg.rtd",,"StudyData", $A83, "MA", "InputChoice=Close,MAType=Sim,Period=21", "MA","D",,"all",,,,"T")</f>
        <v>77.744285714300005</v>
      </c>
      <c r="Q83" s="3">
        <f xml:space="preserve"> RTD("cqg.rtd",,"StudyData",$A83, "StdDev", "InputChoice=Close,Period1=21", "STDDEV","D",,"all",,,,"T")</f>
        <v>1.96679234</v>
      </c>
      <c r="R83" s="3">
        <f t="shared" si="1"/>
        <v>-1.4461545616452827</v>
      </c>
    </row>
    <row r="84" spans="1:18" x14ac:dyDescent="0.3">
      <c r="A84" t="s">
        <v>86</v>
      </c>
      <c r="B84" t="str">
        <f>PROPER(RTD("cqg.rtd", ,"ContractData",A84, "LongDescription",, "T"))</f>
        <v>Carnival Corporation Ltd.</v>
      </c>
      <c r="C84" s="3">
        <f>RTD("cqg.rtd", ,"ContractData",A84, "LastTrade",, "T")</f>
        <v>26.330000000000002</v>
      </c>
      <c r="D84" s="3">
        <f>RTD("cqg.rtd", ,"ContractData",A84, "NetLastTrade",, "T")</f>
        <v>1.0600000000000023</v>
      </c>
      <c r="E84" s="5">
        <f>IFERROR(RTD("cqg.rtd", ,"ContractData",A84, "PerCentNetLastTrade",, "T")/100,"")</f>
        <v>4.1946972694895134E-2</v>
      </c>
      <c r="F84" s="3">
        <f>RTD("cqg.rtd", ,"ContractData",A84, "Open",, "T")</f>
        <v>25.650000000000002</v>
      </c>
      <c r="G84" s="3">
        <f>RTD("cqg.rtd", ,"ContractData",A84, "High",, "T")</f>
        <v>27.01</v>
      </c>
      <c r="H84" s="3">
        <f>RTD("cqg.rtd", ,"ContractData",A84, "Low",, "T")</f>
        <v>25.580000000000002</v>
      </c>
      <c r="I84" s="5">
        <f>IFERROR(RTD("cqg.rtd",,"StudyData",A84, "PCB","BaseType=Index,Index=1", "Close", "W","0","all",,,,"T")/100,"")</f>
        <v>-3.0291556228700606E-3</v>
      </c>
      <c r="J84" s="5">
        <f>IFERROR(RTD("cqg.rtd",,"StudyData",A84, "PCB","BaseType=Index,Index=1", "Close", "M","0","all",,,,"T")/100,"")</f>
        <v>-7.8403920196009738E-2</v>
      </c>
      <c r="K84" s="5">
        <f>IFERROR(RTD("cqg.rtd",,"StudyData",A84, "PCB","BaseType=Index,Index=1", "Close", "Q","0","all",,,,"T")/100,"")</f>
        <v>-7.8403920196009738E-2</v>
      </c>
      <c r="L84" s="5">
        <f>IFERROR(RTD("cqg.rtd",,"StudyData",A84, "PCB","BaseType=Index,Index=1", "Close", "A","0","all",,,,"T")/100,"")</f>
        <v>-0.13785199738048451</v>
      </c>
      <c r="M84" s="7">
        <f>RTD("cqg.rtd", ,"ContractData",A84, "T_CVol",, "T")</f>
        <v>23020507.478204001</v>
      </c>
      <c r="N84" s="9">
        <f xml:space="preserve"> IFERROR(M84/RTD("cqg.rtd",,"StudyData", $A84, "MA", "InputChoice=Vol,MAType=Sim,Period=21", "MA","D","-1","all",,,,"T"),"")</f>
        <v>1.1697612534573343</v>
      </c>
      <c r="O84" s="10">
        <f>IFERROR(D84/RTD("cqg.rtd",,"StudyData","ATR("&amp;A84&amp;",MAType:=Sim,Period:=21)","Bar",, "Close", "D",,,,,,"T"),"")</f>
        <v>1.0339061774652658</v>
      </c>
      <c r="P84" s="11">
        <f xml:space="preserve"> RTD("cqg.rtd",,"StudyData", $A84, "MA", "InputChoice=Close,MAType=Sim,Period=21", "MA","D",,"all",,,,"T")</f>
        <v>27.0461904762</v>
      </c>
      <c r="Q84" s="3">
        <f xml:space="preserve"> RTD("cqg.rtd",,"StudyData",$A84, "StdDev", "InputChoice=Close,Period1=21", "STDDEV","D",,"all",,,,"T")</f>
        <v>1.1107160975999999</v>
      </c>
      <c r="R84" s="3">
        <f t="shared" si="1"/>
        <v>-0.64480066305649064</v>
      </c>
    </row>
    <row r="85" spans="1:18" x14ac:dyDescent="0.3">
      <c r="A85" t="s">
        <v>87</v>
      </c>
      <c r="B85" t="str">
        <f>PROPER(RTD("cqg.rtd", ,"ContractData",A85, "LongDescription",, "T"))</f>
        <v>Cadence Design Sys</v>
      </c>
      <c r="C85" s="3">
        <f>RTD("cqg.rtd", ,"ContractData",A85, "LastTrade",, "T")</f>
        <v>326.24</v>
      </c>
      <c r="D85" s="3">
        <f>RTD("cqg.rtd", ,"ContractData",A85, "NetLastTrade",, "T")</f>
        <v>-4.2199999999999704</v>
      </c>
      <c r="E85" s="5">
        <f>IFERROR(RTD("cqg.rtd", ,"ContractData",A85, "PerCentNetLastTrade",, "T")/100,"")</f>
        <v>-1.2770078072989166E-2</v>
      </c>
      <c r="F85" s="3">
        <f>RTD("cqg.rtd", ,"ContractData",A85, "Open",, "T")</f>
        <v>335.24</v>
      </c>
      <c r="G85" s="3">
        <f>RTD("cqg.rtd", ,"ContractData",A85, "High",, "T")</f>
        <v>335.54</v>
      </c>
      <c r="H85" s="3">
        <f>RTD("cqg.rtd", ,"ContractData",A85, "Low",, "T")</f>
        <v>325.95999999999998</v>
      </c>
      <c r="I85" s="5">
        <f>IFERROR(RTD("cqg.rtd",,"StudyData",A85, "PCB","BaseType=Index,Index=1", "Close", "W","0","all",,,,"T")/100,"")</f>
        <v>-1.1723364938959755E-2</v>
      </c>
      <c r="J85" s="5">
        <f>IFERROR(RTD("cqg.rtd",,"StudyData",A85, "PCB","BaseType=Index,Index=1", "Close", "M","0","all",,,,"T")/100,"")</f>
        <v>-0.13076841095598418</v>
      </c>
      <c r="K85" s="5">
        <f>IFERROR(RTD("cqg.rtd",,"StudyData",A85, "PCB","BaseType=Index,Index=1", "Close", "Q","0","all",,,,"T")/100,"")</f>
        <v>-0.13076841095598418</v>
      </c>
      <c r="L85" s="5">
        <f>IFERROR(RTD("cqg.rtd",,"StudyData",A85, "PCB","BaseType=Index,Index=1", "Close", "A","0","all",,,,"T")/100,"")</f>
        <v>4.3700812591976536E-2</v>
      </c>
      <c r="M85" s="7">
        <f>RTD("cqg.rtd", ,"ContractData",A85, "T_CVol",, "T")</f>
        <v>2875682.2281849999</v>
      </c>
      <c r="N85" s="9">
        <f xml:space="preserve"> IFERROR(M85/RTD("cqg.rtd",,"StudyData", $A85, "MA", "InputChoice=Vol,MAType=Sim,Period=21", "MA","D","-1","all",,,,"T"),"")</f>
        <v>1.3441252387623039</v>
      </c>
      <c r="O85" s="10">
        <f>IFERROR(D85/RTD("cqg.rtd",,"StudyData","ATR("&amp;A85&amp;",MAType:=Sim,Period:=21)","Bar",, "Close", "D",,,,,,"T"),"")</f>
        <v>-0.28285085059570653</v>
      </c>
      <c r="P85" s="11">
        <f xml:space="preserve"> RTD("cqg.rtd",,"StudyData", $A85, "MA", "InputChoice=Close,MAType=Sim,Period=21", "MA","D",,"all",,,,"T")</f>
        <v>363.08</v>
      </c>
      <c r="Q85" s="3">
        <f xml:space="preserve"> RTD("cqg.rtd",,"StudyData",$A85, "StdDev", "InputChoice=Close,Period1=21", "STDDEV","D",,"all",,,,"T")</f>
        <v>19.770409587</v>
      </c>
      <c r="R85" s="3">
        <f t="shared" si="1"/>
        <v>-1.8633908335527887</v>
      </c>
    </row>
    <row r="86" spans="1:18" x14ac:dyDescent="0.3">
      <c r="A86" t="s">
        <v>88</v>
      </c>
      <c r="B86" t="str">
        <f>PROPER(RTD("cqg.rtd", ,"ContractData",A86, "LongDescription",, "T"))</f>
        <v>Cdw Corporation</v>
      </c>
      <c r="C86" s="3">
        <f>RTD("cqg.rtd", ,"ContractData",A86, "LastTrade",, "T")</f>
        <v>133.82</v>
      </c>
      <c r="D86" s="3">
        <f>RTD("cqg.rtd", ,"ContractData",A86, "NetLastTrade",, "T")</f>
        <v>3.6399999999999864</v>
      </c>
      <c r="E86" s="5">
        <f>IFERROR(RTD("cqg.rtd", ,"ContractData",A86, "PerCentNetLastTrade",, "T")/100,"")</f>
        <v>2.7961284375480108E-2</v>
      </c>
      <c r="F86" s="3">
        <f>RTD("cqg.rtd", ,"ContractData",A86, "Open",, "T")</f>
        <v>130.26</v>
      </c>
      <c r="G86" s="3">
        <f>RTD("cqg.rtd", ,"ContractData",A86, "High",, "T")</f>
        <v>134.43</v>
      </c>
      <c r="H86" s="3">
        <f>RTD("cqg.rtd", ,"ContractData",A86, "Low",, "T")</f>
        <v>129.79</v>
      </c>
      <c r="I86" s="5">
        <f>IFERROR(RTD("cqg.rtd",,"StudyData",A86, "PCB","BaseType=Index,Index=1", "Close", "W","0","all",,,,"T")/100,"")</f>
        <v>4.3530471329929757E-3</v>
      </c>
      <c r="J86" s="5">
        <f>IFERROR(RTD("cqg.rtd",,"StudyData",A86, "PCB","BaseType=Index,Index=1", "Close", "M","0","all",,,,"T")/100,"")</f>
        <v>-4.8492605233219715E-2</v>
      </c>
      <c r="K86" s="5">
        <f>IFERROR(RTD("cqg.rtd",,"StudyData",A86, "PCB","BaseType=Index,Index=1", "Close", "Q","0","all",,,,"T")/100,"")</f>
        <v>-4.8492605233219715E-2</v>
      </c>
      <c r="L86" s="5">
        <f>IFERROR(RTD("cqg.rtd",,"StudyData",A86, "PCB","BaseType=Index,Index=1", "Close", "A","0","all",,,,"T")/100,"")</f>
        <v>-1.7474302496328895E-2</v>
      </c>
      <c r="M86" s="7">
        <f>RTD("cqg.rtd", ,"ContractData",A86, "T_CVol",, "T")</f>
        <v>732002.60248200002</v>
      </c>
      <c r="N86" s="9">
        <f xml:space="preserve"> IFERROR(M86/RTD("cqg.rtd",,"StudyData", $A86, "MA", "InputChoice=Vol,MAType=Sim,Period=21", "MA","D","-1","all",,,,"T"),"")</f>
        <v>0.37196667487414981</v>
      </c>
      <c r="O86" s="10">
        <f>IFERROR(D86/RTD("cqg.rtd",,"StudyData","ATR("&amp;A86&amp;",MAType:=Sim,Period:=21)","Bar",, "Close", "D",,,,,,"T"),"")</f>
        <v>0.66987994040954946</v>
      </c>
      <c r="P86" s="11">
        <f xml:space="preserve"> RTD("cqg.rtd",,"StudyData", $A86, "MA", "InputChoice=Close,MAType=Sim,Period=21", "MA","D",,"all",,,,"T")</f>
        <v>135.4776190476</v>
      </c>
      <c r="Q86" s="3">
        <f xml:space="preserve"> RTD("cqg.rtd",,"StudyData",$A86, "StdDev", "InputChoice=Close,Period1=21", "STDDEV","D",,"all",,,,"T")</f>
        <v>4.8246508926000002</v>
      </c>
      <c r="R86" s="3">
        <f t="shared" si="1"/>
        <v>-0.34357284796345511</v>
      </c>
    </row>
    <row r="87" spans="1:18" x14ac:dyDescent="0.3">
      <c r="A87" t="s">
        <v>89</v>
      </c>
      <c r="B87" t="str">
        <f>PROPER(RTD("cqg.rtd", ,"ContractData",A87, "LongDescription",, "T"))</f>
        <v>Constellation En Cm</v>
      </c>
      <c r="C87" s="3">
        <f>RTD("cqg.rtd", ,"ContractData",A87, "LastTrade",, "T")</f>
        <v>274.35000000000002</v>
      </c>
      <c r="D87" s="3">
        <f>RTD("cqg.rtd", ,"ContractData",A87, "NetLastTrade",, "T")</f>
        <v>-1.25</v>
      </c>
      <c r="E87" s="5">
        <f>IFERROR(RTD("cqg.rtd", ,"ContractData",A87, "PerCentNetLastTrade",, "T")/100,"")</f>
        <v>-4.5355587808417995E-3</v>
      </c>
      <c r="F87" s="3">
        <f>RTD("cqg.rtd", ,"ContractData",A87, "Open",, "T")</f>
        <v>276</v>
      </c>
      <c r="G87" s="3">
        <f>RTD("cqg.rtd", ,"ContractData",A87, "High",, "T")</f>
        <v>279.60000000000002</v>
      </c>
      <c r="H87" s="3">
        <f>RTD("cqg.rtd", ,"ContractData",A87, "Low",, "T")</f>
        <v>272.74</v>
      </c>
      <c r="I87" s="5">
        <f>IFERROR(RTD("cqg.rtd",,"StudyData",A87, "PCB","BaseType=Index,Index=1", "Close", "W","0","all",,,,"T")/100,"")</f>
        <v>8.7008201592773116E-2</v>
      </c>
      <c r="J87" s="5">
        <f>IFERROR(RTD("cqg.rtd",,"StudyData",A87, "PCB","BaseType=Index,Index=1", "Close", "M","0","all",,,,"T")/100,"")</f>
        <v>0.10460200507307653</v>
      </c>
      <c r="K87" s="5">
        <f>IFERROR(RTD("cqg.rtd",,"StudyData",A87, "PCB","BaseType=Index,Index=1", "Close", "Q","0","all",,,,"T")/100,"")</f>
        <v>0.10460200507307653</v>
      </c>
      <c r="L87" s="5">
        <f>IFERROR(RTD("cqg.rtd",,"StudyData",A87, "PCB","BaseType=Index,Index=1", "Close", "A","0","all",,,,"T")/100,"")</f>
        <v>-0.22339853369943657</v>
      </c>
      <c r="M87" s="7">
        <f>RTD("cqg.rtd", ,"ContractData",A87, "T_CVol",, "T")</f>
        <v>2670023.919088</v>
      </c>
      <c r="N87" s="9">
        <f xml:space="preserve"> IFERROR(M87/RTD("cqg.rtd",,"StudyData", $A87, "MA", "InputChoice=Vol,MAType=Sim,Period=21", "MA","D","-1","all",,,,"T"),"")</f>
        <v>0.80489626935808289</v>
      </c>
      <c r="O87" s="10">
        <f>IFERROR(D87/RTD("cqg.rtd",,"StudyData","ATR("&amp;A87&amp;",MAType:=Sim,Period:=21)","Bar",, "Close", "D",,,,,,"T"),"")</f>
        <v>-0.13657648283010079</v>
      </c>
      <c r="P87" s="11">
        <f xml:space="preserve"> RTD("cqg.rtd",,"StudyData", $A87, "MA", "InputChoice=Close,MAType=Sim,Period=21", "MA","D",,"all",,,,"T")</f>
        <v>255.48619047619999</v>
      </c>
      <c r="Q87" s="3">
        <f xml:space="preserve"> RTD("cqg.rtd",,"StudyData",$A87, "StdDev", "InputChoice=Close,Period1=21", "STDDEV","D",,"all",,,,"T")</f>
        <v>11.254005626</v>
      </c>
      <c r="R87" s="3">
        <f t="shared" si="1"/>
        <v>1.6761862532056309</v>
      </c>
    </row>
    <row r="88" spans="1:18" x14ac:dyDescent="0.3">
      <c r="A88" t="s">
        <v>90</v>
      </c>
      <c r="B88" t="str">
        <f>PROPER(RTD("cqg.rtd", ,"ContractData",A88, "LongDescription",, "T"))</f>
        <v>Cf Industries Holdings, Inc</v>
      </c>
      <c r="C88" s="3">
        <f>RTD("cqg.rtd", ,"ContractData",A88, "LastTrade",, "T")</f>
        <v>125.07000000000001</v>
      </c>
      <c r="D88" s="3">
        <f>RTD("cqg.rtd", ,"ContractData",A88, "NetLastTrade",, "T")</f>
        <v>-1.6400000000000006</v>
      </c>
      <c r="E88" s="5">
        <f>IFERROR(RTD("cqg.rtd", ,"ContractData",A88, "PerCentNetLastTrade",, "T")/100,"")</f>
        <v>-1.2942940572961881E-2</v>
      </c>
      <c r="F88" s="3">
        <f>RTD("cqg.rtd", ,"ContractData",A88, "Open",, "T")</f>
        <v>126.49000000000001</v>
      </c>
      <c r="G88" s="3">
        <f>RTD("cqg.rtd", ,"ContractData",A88, "High",, "T")</f>
        <v>127</v>
      </c>
      <c r="H88" s="3">
        <f>RTD("cqg.rtd", ,"ContractData",A88, "Low",, "T")</f>
        <v>123.04</v>
      </c>
      <c r="I88" s="5">
        <f>IFERROR(RTD("cqg.rtd",,"StudyData",A88, "PCB","BaseType=Index,Index=1", "Close", "W","0","all",,,,"T")/100,"")</f>
        <v>3.0060945478504412E-2</v>
      </c>
      <c r="J88" s="5">
        <f>IFERROR(RTD("cqg.rtd",,"StudyData",A88, "PCB","BaseType=Index,Index=1", "Close", "M","0","all",,,,"T")/100,"")</f>
        <v>0.15527433955292813</v>
      </c>
      <c r="K88" s="5">
        <f>IFERROR(RTD("cqg.rtd",,"StudyData",A88, "PCB","BaseType=Index,Index=1", "Close", "Q","0","all",,,,"T")/100,"")</f>
        <v>0.15527433955292813</v>
      </c>
      <c r="L88" s="5">
        <f>IFERROR(RTD("cqg.rtd",,"StudyData",A88, "PCB","BaseType=Index,Index=1", "Close", "A","0","all",,,,"T")/100,"")</f>
        <v>0.61714507370054306</v>
      </c>
      <c r="M88" s="7">
        <f>RTD("cqg.rtd", ,"ContractData",A88, "T_CVol",, "T")</f>
        <v>1418858.5689999999</v>
      </c>
      <c r="N88" s="9">
        <f xml:space="preserve"> IFERROR(M88/RTD("cqg.rtd",,"StudyData", $A88, "MA", "InputChoice=Vol,MAType=Sim,Period=21", "MA","D","-1","all",,,,"T"),"")</f>
        <v>0.55670903259370463</v>
      </c>
      <c r="O88" s="10">
        <f>IFERROR(D88/RTD("cqg.rtd",,"StudyData","ATR("&amp;A88&amp;",MAType:=Sim,Period:=21)","Bar",, "Close", "D",,,,,,"T"),"")</f>
        <v>-0.39888811675051355</v>
      </c>
      <c r="P88" s="11">
        <f xml:space="preserve"> RTD("cqg.rtd",,"StudyData", $A88, "MA", "InputChoice=Close,MAType=Sim,Period=21", "MA","D",,"all",,,,"T")</f>
        <v>116.3485714286</v>
      </c>
      <c r="Q88" s="3">
        <f xml:space="preserve"> RTD("cqg.rtd",,"StudyData",$A88, "StdDev", "InputChoice=Close,Period1=21", "STDDEV","D",,"all",,,,"T")</f>
        <v>6.8937482275999997</v>
      </c>
      <c r="R88" s="3">
        <f t="shared" si="1"/>
        <v>1.2651214235650006</v>
      </c>
    </row>
    <row r="89" spans="1:18" x14ac:dyDescent="0.3">
      <c r="A89" t="s">
        <v>91</v>
      </c>
      <c r="B89" t="str">
        <f>PROPER(RTD("cqg.rtd", ,"ContractData",A89, "LongDescription",, "T"))</f>
        <v>Citizens Financial Group, Inc.</v>
      </c>
      <c r="C89" s="3">
        <f>RTD("cqg.rtd", ,"ContractData",A89, "LastTrade",, "T")</f>
        <v>71.88</v>
      </c>
      <c r="D89" s="3">
        <f>RTD("cqg.rtd", ,"ContractData",A89, "NetLastTrade",, "T")</f>
        <v>7.9999999999998295E-2</v>
      </c>
      <c r="E89" s="5">
        <f>IFERROR(RTD("cqg.rtd", ,"ContractData",A89, "PerCentNetLastTrade",, "T")/100,"")</f>
        <v>1.1142061281337048E-3</v>
      </c>
      <c r="F89" s="3">
        <f>RTD("cqg.rtd", ,"ContractData",A89, "Open",, "T")</f>
        <v>71.900000000000006</v>
      </c>
      <c r="G89" s="3">
        <f>RTD("cqg.rtd", ,"ContractData",A89, "High",, "T")</f>
        <v>72.33</v>
      </c>
      <c r="H89" s="3">
        <f>RTD("cqg.rtd", ,"ContractData",A89, "Low",, "T")</f>
        <v>71.45</v>
      </c>
      <c r="I89" s="5">
        <f>IFERROR(RTD("cqg.rtd",,"StudyData",A89, "PCB","BaseType=Index,Index=1", "Close", "W","0","all",,,,"T")/100,"")</f>
        <v>-7.0451719850808834E-3</v>
      </c>
      <c r="J89" s="5">
        <f>IFERROR(RTD("cqg.rtd",,"StudyData",A89, "PCB","BaseType=Index,Index=1", "Close", "M","0","all",,,,"T")/100,"")</f>
        <v>2.5831311545597088E-2</v>
      </c>
      <c r="K89" s="5">
        <f>IFERROR(RTD("cqg.rtd",,"StudyData",A89, "PCB","BaseType=Index,Index=1", "Close", "Q","0","all",,,,"T")/100,"")</f>
        <v>2.5831311545597088E-2</v>
      </c>
      <c r="L89" s="5">
        <f>IFERROR(RTD("cqg.rtd",,"StudyData",A89, "PCB","BaseType=Index,Index=1", "Close", "A","0","all",,,,"T")/100,"")</f>
        <v>0.23061119671289149</v>
      </c>
      <c r="M89" s="7">
        <f>RTD("cqg.rtd", ,"ContractData",A89, "T_CVol",, "T")</f>
        <v>2938219.7173179998</v>
      </c>
      <c r="N89" s="9">
        <f xml:space="preserve"> IFERROR(M89/RTD("cqg.rtd",,"StudyData", $A89, "MA", "InputChoice=Vol,MAType=Sim,Period=21", "MA","D","-1","all",,,,"T"),"")</f>
        <v>0.56288483975816272</v>
      </c>
      <c r="O89" s="10">
        <f>IFERROR(D89/RTD("cqg.rtd",,"StudyData","ATR("&amp;A89&amp;",MAType:=Sim,Period:=21)","Bar",, "Close", "D",,,,,,"T"),"")</f>
        <v>4.5627376426721981E-2</v>
      </c>
      <c r="P89" s="11">
        <f xml:space="preserve"> RTD("cqg.rtd",,"StudyData", $A89, "MA", "InputChoice=Close,MAType=Sim,Period=21", "MA","D",,"all",,,,"T")</f>
        <v>71.200952380999993</v>
      </c>
      <c r="Q89" s="3">
        <f xml:space="preserve"> RTD("cqg.rtd",,"StudyData",$A89, "StdDev", "InputChoice=Close,Period1=21", "STDDEV","D",,"all",,,,"T")</f>
        <v>1.1979343521000001</v>
      </c>
      <c r="R89" s="3">
        <f t="shared" si="1"/>
        <v>0.56684877414995205</v>
      </c>
    </row>
    <row r="90" spans="1:18" x14ac:dyDescent="0.3">
      <c r="A90" t="s">
        <v>92</v>
      </c>
      <c r="B90" t="str">
        <f>PROPER(RTD("cqg.rtd", ,"ContractData",A90, "LongDescription",, "T"))</f>
        <v>Church/Dwight Co Inc</v>
      </c>
      <c r="C90" s="3">
        <f>RTD("cqg.rtd", ,"ContractData",A90, "LastTrade",, "T")</f>
        <v>97.64</v>
      </c>
      <c r="D90" s="3">
        <f>RTD("cqg.rtd", ,"ContractData",A90, "NetLastTrade",, "T")</f>
        <v>1.4500000000000028</v>
      </c>
      <c r="E90" s="5">
        <f>IFERROR(RTD("cqg.rtd", ,"ContractData",A90, "PerCentNetLastTrade",, "T")/100,"")</f>
        <v>1.5074332051148769E-2</v>
      </c>
      <c r="F90" s="3">
        <f>RTD("cqg.rtd", ,"ContractData",A90, "Open",, "T")</f>
        <v>96.45</v>
      </c>
      <c r="G90" s="3">
        <f>RTD("cqg.rtd", ,"ContractData",A90, "High",, "T")</f>
        <v>97.76</v>
      </c>
      <c r="H90" s="3">
        <f>RTD("cqg.rtd", ,"ContractData",A90, "Low",, "T")</f>
        <v>96.23</v>
      </c>
      <c r="I90" s="5">
        <f>IFERROR(RTD("cqg.rtd",,"StudyData",A90, "PCB","BaseType=Index,Index=1", "Close", "W","0","all",,,,"T")/100,"")</f>
        <v>-4.3846232283063814E-3</v>
      </c>
      <c r="J90" s="5">
        <f>IFERROR(RTD("cqg.rtd",,"StudyData",A90, "PCB","BaseType=Index,Index=1", "Close", "M","0","all",,,,"T")/100,"")</f>
        <v>7.8447563996697483E-3</v>
      </c>
      <c r="K90" s="5">
        <f>IFERROR(RTD("cqg.rtd",,"StudyData",A90, "PCB","BaseType=Index,Index=1", "Close", "Q","0","all",,,,"T")/100,"")</f>
        <v>7.8447563996697483E-3</v>
      </c>
      <c r="L90" s="5">
        <f>IFERROR(RTD("cqg.rtd",,"StudyData",A90, "PCB","BaseType=Index,Index=1", "Close", "A","0","all",,,,"T")/100,"")</f>
        <v>0.16446034585569461</v>
      </c>
      <c r="M90" s="7">
        <f>RTD("cqg.rtd", ,"ContractData",A90, "T_CVol",, "T")</f>
        <v>1193909.054585</v>
      </c>
      <c r="N90" s="9">
        <f xml:space="preserve"> IFERROR(M90/RTD("cqg.rtd",,"StudyData", $A90, "MA", "InputChoice=Vol,MAType=Sim,Period=21", "MA","D","-1","all",,,,"T"),"")</f>
        <v>0.69183715030599435</v>
      </c>
      <c r="O90" s="10">
        <f>IFERROR(D90/RTD("cqg.rtd",,"StudyData","ATR("&amp;A90&amp;",MAType:=Sim,Period:=21)","Bar",, "Close", "D",,,,,,"T"),"")</f>
        <v>0.64159292035398363</v>
      </c>
      <c r="P90" s="11">
        <f xml:space="preserve"> RTD("cqg.rtd",,"StudyData", $A90, "MA", "InputChoice=Close,MAType=Sim,Period=21", "MA","D",,"all",,,,"T")</f>
        <v>97.348571428599996</v>
      </c>
      <c r="Q90" s="3">
        <f xml:space="preserve"> RTD("cqg.rtd",,"StudyData",$A90, "StdDev", "InputChoice=Close,Period1=21", "STDDEV","D",,"all",,,,"T")</f>
        <v>1.1382956587999999</v>
      </c>
      <c r="R90" s="3">
        <f t="shared" si="1"/>
        <v>0.25602185965220203</v>
      </c>
    </row>
    <row r="91" spans="1:18" x14ac:dyDescent="0.3">
      <c r="A91" t="s">
        <v>93</v>
      </c>
      <c r="B91" t="str">
        <f>PROPER(RTD("cqg.rtd", ,"ContractData",A91, "LongDescription",, "T"))</f>
        <v>C.H. Robinson Ww</v>
      </c>
      <c r="C91" s="3">
        <f>RTD("cqg.rtd", ,"ContractData",A91, "LastTrade",, "T")</f>
        <v>186.5</v>
      </c>
      <c r="D91" s="3">
        <f>RTD("cqg.rtd", ,"ContractData",A91, "NetLastTrade",, "T")</f>
        <v>-19.009999999999991</v>
      </c>
      <c r="E91" s="5">
        <f>IFERROR(RTD("cqg.rtd", ,"ContractData",A91, "PerCentNetLastTrade",, "T")/100,"")</f>
        <v>-9.2501581431560509E-2</v>
      </c>
      <c r="F91" s="3">
        <f>RTD("cqg.rtd", ,"ContractData",A91, "Open",, "T")</f>
        <v>191.81</v>
      </c>
      <c r="G91" s="3">
        <f>RTD("cqg.rtd", ,"ContractData",A91, "High",, "T")</f>
        <v>194.87</v>
      </c>
      <c r="H91" s="3">
        <f>RTD("cqg.rtd", ,"ContractData",A91, "Low",, "T")</f>
        <v>186.14000000000001</v>
      </c>
      <c r="I91" s="5">
        <f>IFERROR(RTD("cqg.rtd",,"StudyData",A91, "PCB","BaseType=Index,Index=1", "Close", "W","0","all",,,,"T")/100,"")</f>
        <v>-0.10551558752997602</v>
      </c>
      <c r="J91" s="5">
        <f>IFERROR(RTD("cqg.rtd",,"StudyData",A91, "PCB","BaseType=Index,Index=1", "Close", "M","0","all",,,,"T")/100,"")</f>
        <v>-9.7695656790910239E-3</v>
      </c>
      <c r="K91" s="5">
        <f>IFERROR(RTD("cqg.rtd",,"StudyData",A91, "PCB","BaseType=Index,Index=1", "Close", "Q","0","all",,,,"T")/100,"")</f>
        <v>-9.7695656790910239E-3</v>
      </c>
      <c r="L91" s="5">
        <f>IFERROR(RTD("cqg.rtd",,"StudyData",A91, "PCB","BaseType=Index,Index=1", "Close", "A","0","all",,,,"T")/100,"")</f>
        <v>0.16011445633242105</v>
      </c>
      <c r="M91" s="7">
        <f>RTD("cqg.rtd", ,"ContractData",A91, "T_CVol",, "T")</f>
        <v>3602159.1790789999</v>
      </c>
      <c r="N91" s="9">
        <f xml:space="preserve"> IFERROR(M91/RTD("cqg.rtd",,"StudyData", $A91, "MA", "InputChoice=Vol,MAType=Sim,Period=21", "MA","D","-1","all",,,,"T"),"")</f>
        <v>2.2021058083929361</v>
      </c>
      <c r="O91" s="10">
        <f>IFERROR(D91/RTD("cqg.rtd",,"StudyData","ATR("&amp;A91&amp;",MAType:=Sim,Period:=21)","Bar",, "Close", "D",,,,,,"T"),"")</f>
        <v>-3.2740916919490277</v>
      </c>
      <c r="P91" s="11">
        <f xml:space="preserve"> RTD("cqg.rtd",,"StudyData", $A91, "MA", "InputChoice=Close,MAType=Sim,Period=21", "MA","D",,"all",,,,"T")</f>
        <v>194.85952380949999</v>
      </c>
      <c r="Q91" s="3">
        <f xml:space="preserve"> RTD("cqg.rtd",,"StudyData",$A91, "StdDev", "InputChoice=Close,Period1=21", "STDDEV","D",,"all",,,,"T")</f>
        <v>9.0706084618999991</v>
      </c>
      <c r="R91" s="3">
        <f t="shared" si="1"/>
        <v>-0.92160562817953895</v>
      </c>
    </row>
    <row r="92" spans="1:18" x14ac:dyDescent="0.3">
      <c r="A92" t="s">
        <v>94</v>
      </c>
      <c r="B92" t="str">
        <f>PROPER(RTD("cqg.rtd", ,"ContractData",A92, "LongDescription",, "T"))</f>
        <v>Charter Communicatio</v>
      </c>
      <c r="C92" s="3">
        <f>RTD("cqg.rtd", ,"ContractData",A92, "LastTrade",, "T")</f>
        <v>123.31</v>
      </c>
      <c r="D92" s="3">
        <f>RTD("cqg.rtd", ,"ContractData",A92, "NetLastTrade",, "T")</f>
        <v>-3.1899999999999977</v>
      </c>
      <c r="E92" s="5">
        <f>IFERROR(RTD("cqg.rtd", ,"ContractData",A92, "PerCentNetLastTrade",, "T")/100,"")</f>
        <v>-2.5217391304347827E-2</v>
      </c>
      <c r="F92" s="3">
        <f>RTD("cqg.rtd", ,"ContractData",A92, "Open",, "T")</f>
        <v>111.8</v>
      </c>
      <c r="G92" s="3">
        <f>RTD("cqg.rtd", ,"ContractData",A92, "High",, "T")</f>
        <v>125.74000000000001</v>
      </c>
      <c r="H92" s="3">
        <f>RTD("cqg.rtd", ,"ContractData",A92, "Low",, "T")</f>
        <v>111.55</v>
      </c>
      <c r="I92" s="5">
        <f>IFERROR(RTD("cqg.rtd",,"StudyData",A92, "PCB","BaseType=Index,Index=1", "Close", "W","0","all",,,,"T")/100,"")</f>
        <v>-6.1353429245642091E-2</v>
      </c>
      <c r="J92" s="5">
        <f>IFERROR(RTD("cqg.rtd",,"StudyData",A92, "PCB","BaseType=Index,Index=1", "Close", "M","0","all",,,,"T")/100,"")</f>
        <v>-0.13290204626960131</v>
      </c>
      <c r="K92" s="5">
        <f>IFERROR(RTD("cqg.rtd",,"StudyData",A92, "PCB","BaseType=Index,Index=1", "Close", "Q","0","all",,,,"T")/100,"")</f>
        <v>-0.13290204626960131</v>
      </c>
      <c r="L92" s="5">
        <f>IFERROR(RTD("cqg.rtd",,"StudyData",A92, "PCB","BaseType=Index,Index=1", "Close", "A","0","all",,,,"T")/100,"")</f>
        <v>-0.4092934131736527</v>
      </c>
      <c r="M92" s="7">
        <f>RTD("cqg.rtd", ,"ContractData",A92, "T_CVol",, "T")</f>
        <v>8765568.0910330005</v>
      </c>
      <c r="N92" s="9">
        <f xml:space="preserve"> IFERROR(M92/RTD("cqg.rtd",,"StudyData", $A92, "MA", "InputChoice=Vol,MAType=Sim,Period=21", "MA","D","-1","all",,,,"T"),"")</f>
        <v>2.8449557351536412</v>
      </c>
      <c r="O92" s="10">
        <f>IFERROR(D92/RTD("cqg.rtd",,"StudyData","ATR("&amp;A92&amp;",MAType:=Sim,Period:=21)","Bar",, "Close", "D",,,,,,"T"),"")</f>
        <v>-0.41536458333333304</v>
      </c>
      <c r="P92" s="11">
        <f xml:space="preserve"> RTD("cqg.rtd",,"StudyData", $A92, "MA", "InputChoice=Close,MAType=Sim,Period=21", "MA","D",,"all",,,,"T")</f>
        <v>132.95190476190001</v>
      </c>
      <c r="Q92" s="3">
        <f xml:space="preserve"> RTD("cqg.rtd",,"StudyData",$A92, "StdDev", "InputChoice=Close,Period1=21", "STDDEV","D",,"all",,,,"T")</f>
        <v>5.3427998893000002</v>
      </c>
      <c r="R92" s="3">
        <f t="shared" si="1"/>
        <v>-1.8046539196067974</v>
      </c>
    </row>
    <row r="93" spans="1:18" x14ac:dyDescent="0.3">
      <c r="A93" t="s">
        <v>95</v>
      </c>
      <c r="B93" t="str">
        <f>PROPER(RTD("cqg.rtd", ,"ContractData",A93, "LongDescription",, "T"))</f>
        <v>The Cigna Group</v>
      </c>
      <c r="C93" s="3">
        <f>RTD("cqg.rtd", ,"ContractData",A93, "LastTrade",, "T")</f>
        <v>289.57</v>
      </c>
      <c r="D93" s="3">
        <f>RTD("cqg.rtd", ,"ContractData",A93, "NetLastTrade",, "T")</f>
        <v>3.2799999999999727</v>
      </c>
      <c r="E93" s="5">
        <f>IFERROR(RTD("cqg.rtd", ,"ContractData",A93, "PerCentNetLastTrade",, "T")/100,"")</f>
        <v>1.1456914317649936E-2</v>
      </c>
      <c r="F93" s="3">
        <f>RTD("cqg.rtd", ,"ContractData",A93, "Open",, "T")</f>
        <v>288.08</v>
      </c>
      <c r="G93" s="3">
        <f>RTD("cqg.rtd", ,"ContractData",A93, "High",, "T")</f>
        <v>290.56</v>
      </c>
      <c r="H93" s="3">
        <f>RTD("cqg.rtd", ,"ContractData",A93, "Low",, "T")</f>
        <v>285.93</v>
      </c>
      <c r="I93" s="5">
        <f>IFERROR(RTD("cqg.rtd",,"StudyData",A93, "PCB","BaseType=Index,Index=1", "Close", "W","0","all",,,,"T")/100,"")</f>
        <v>2.8850595132350346E-2</v>
      </c>
      <c r="J93" s="5">
        <f>IFERROR(RTD("cqg.rtd",,"StudyData",A93, "PCB","BaseType=Index,Index=1", "Close", "M","0","all",,,,"T")/100,"")</f>
        <v>5.0384503772489792E-2</v>
      </c>
      <c r="K93" s="5">
        <f>IFERROR(RTD("cqg.rtd",,"StudyData",A93, "PCB","BaseType=Index,Index=1", "Close", "Q","0","all",,,,"T")/100,"")</f>
        <v>5.0384503772489792E-2</v>
      </c>
      <c r="L93" s="5">
        <f>IFERROR(RTD("cqg.rtd",,"StudyData",A93, "PCB","BaseType=Index,Index=1", "Close", "A","0","all",,,,"T")/100,"")</f>
        <v>5.2101878428950234E-2</v>
      </c>
      <c r="M93" s="7">
        <f>RTD("cqg.rtd", ,"ContractData",A93, "T_CVol",, "T")</f>
        <v>1084218.3531810001</v>
      </c>
      <c r="N93" s="9">
        <f xml:space="preserve"> IFERROR(M93/RTD("cqg.rtd",,"StudyData", $A93, "MA", "InputChoice=Vol,MAType=Sim,Period=21", "MA","D","-1","all",,,,"T"),"")</f>
        <v>0.62723311788739478</v>
      </c>
      <c r="O93" s="10">
        <f>IFERROR(D93/RTD("cqg.rtd",,"StudyData","ATR("&amp;A93&amp;",MAType:=Sim,Period:=21)","Bar",, "Close", "D",,,,,,"T"),"")</f>
        <v>0.38954869358669508</v>
      </c>
      <c r="P93" s="11">
        <f xml:space="preserve"> RTD("cqg.rtd",,"StudyData", $A93, "MA", "InputChoice=Close,MAType=Sim,Period=21", "MA","D",,"all",,,,"T")</f>
        <v>287.31333333330002</v>
      </c>
      <c r="Q93" s="3">
        <f xml:space="preserve"> RTD("cqg.rtd",,"StudyData",$A93, "StdDev", "InputChoice=Close,Period1=21", "STDDEV","D",,"all",,,,"T")</f>
        <v>7.5584549526</v>
      </c>
      <c r="R93" s="3">
        <f t="shared" si="1"/>
        <v>0.29856189933680954</v>
      </c>
    </row>
    <row r="94" spans="1:18" x14ac:dyDescent="0.3">
      <c r="A94" t="s">
        <v>96</v>
      </c>
      <c r="B94" t="str">
        <f>PROPER(RTD("cqg.rtd", ,"ContractData",A94, "LongDescription",, "T"))</f>
        <v>Ciena Corp</v>
      </c>
      <c r="C94" s="3">
        <f>RTD("cqg.rtd", ,"ContractData",A94, "LastTrade",, "T")</f>
        <v>390.96000000000004</v>
      </c>
      <c r="D94" s="3">
        <f>RTD("cqg.rtd", ,"ContractData",A94, "NetLastTrade",, "T")</f>
        <v>-16.569999999999993</v>
      </c>
      <c r="E94" s="5">
        <f>IFERROR(RTD("cqg.rtd", ,"ContractData",A94, "PerCentNetLastTrade",, "T")/100,"")</f>
        <v>-4.0659583343557529E-2</v>
      </c>
      <c r="F94" s="3">
        <f>RTD("cqg.rtd", ,"ContractData",A94, "Open",, "T")</f>
        <v>401.85</v>
      </c>
      <c r="G94" s="3">
        <f>RTD("cqg.rtd", ,"ContractData",A94, "High",, "T")</f>
        <v>408.74</v>
      </c>
      <c r="H94" s="3">
        <f>RTD("cqg.rtd", ,"ContractData",A94, "Low",, "T")</f>
        <v>386.25</v>
      </c>
      <c r="I94" s="5">
        <f>IFERROR(RTD("cqg.rtd",,"StudyData",A94, "PCB","BaseType=Index,Index=1", "Close", "W","0","all",,,,"T")/100,"")</f>
        <v>4.4202879196602679E-2</v>
      </c>
      <c r="J94" s="5">
        <f>IFERROR(RTD("cqg.rtd",,"StudyData",A94, "PCB","BaseType=Index,Index=1", "Close", "M","0","all",,,,"T")/100,"")</f>
        <v>-0.20303326810176117</v>
      </c>
      <c r="K94" s="5">
        <f>IFERROR(RTD("cqg.rtd",,"StudyData",A94, "PCB","BaseType=Index,Index=1", "Close", "Q","0","all",,,,"T")/100,"")</f>
        <v>-0.20303326810176117</v>
      </c>
      <c r="L94" s="5">
        <f>IFERROR(RTD("cqg.rtd",,"StudyData",A94, "PCB","BaseType=Index,Index=1", "Close", "A","0","all",,,,"T")/100,"")</f>
        <v>0.67169795185359404</v>
      </c>
      <c r="M94" s="7">
        <f>RTD("cqg.rtd", ,"ContractData",A94, "T_CVol",, "T")</f>
        <v>1489247.764127</v>
      </c>
      <c r="N94" s="9">
        <f xml:space="preserve"> IFERROR(M94/RTD("cqg.rtd",,"StudyData", $A94, "MA", "InputChoice=Vol,MAType=Sim,Period=21", "MA","D","-1","all",,,,"T"),"")</f>
        <v>0.60654262976738593</v>
      </c>
      <c r="O94" s="10">
        <f>IFERROR(D94/RTD("cqg.rtd",,"StudyData","ATR("&amp;A94&amp;",MAType:=Sim,Period:=21)","Bar",, "Close", "D",,,,,,"T"),"")</f>
        <v>-0.55598696193957031</v>
      </c>
      <c r="P94" s="11">
        <f xml:space="preserve"> RTD("cqg.rtd",,"StudyData", $A94, "MA", "InputChoice=Close,MAType=Sim,Period=21", "MA","D",,"all",,,,"T")</f>
        <v>432.97857142859999</v>
      </c>
      <c r="Q94" s="3">
        <f xml:space="preserve"> RTD("cqg.rtd",,"StudyData",$A94, "StdDev", "InputChoice=Close,Period1=21", "STDDEV","D",,"all",,,,"T")</f>
        <v>35.390919105099997</v>
      </c>
      <c r="R94" s="3">
        <f t="shared" si="1"/>
        <v>-1.1872698559711856</v>
      </c>
    </row>
    <row r="95" spans="1:18" x14ac:dyDescent="0.3">
      <c r="A95" t="s">
        <v>97</v>
      </c>
      <c r="B95" t="str">
        <f>PROPER(RTD("cqg.rtd", ,"ContractData",A95, "LongDescription",, "T"))</f>
        <v>Cincinnati Financial</v>
      </c>
      <c r="C95" s="3">
        <f>RTD("cqg.rtd", ,"ContractData",A95, "LastTrade",, "T")</f>
        <v>182.81</v>
      </c>
      <c r="D95" s="3">
        <f>RTD("cqg.rtd", ,"ContractData",A95, "NetLastTrade",, "T")</f>
        <v>3.4300000000000068</v>
      </c>
      <c r="E95" s="5">
        <f>IFERROR(RTD("cqg.rtd", ,"ContractData",A95, "PerCentNetLastTrade",, "T")/100,"")</f>
        <v>1.9121418218307505E-2</v>
      </c>
      <c r="F95" s="3">
        <f>RTD("cqg.rtd", ,"ContractData",A95, "Open",, "T")</f>
        <v>179.84</v>
      </c>
      <c r="G95" s="3">
        <f>RTD("cqg.rtd", ,"ContractData",A95, "High",, "T")</f>
        <v>183.28</v>
      </c>
      <c r="H95" s="3">
        <f>RTD("cqg.rtd", ,"ContractData",A95, "Low",, "T")</f>
        <v>179.64000000000001</v>
      </c>
      <c r="I95" s="5">
        <f>IFERROR(RTD("cqg.rtd",,"StudyData",A95, "PCB","BaseType=Index,Index=1", "Close", "W","0","all",,,,"T")/100,"")</f>
        <v>1.1173184357541957E-2</v>
      </c>
      <c r="J95" s="5">
        <f>IFERROR(RTD("cqg.rtd",,"StudyData",A95, "PCB","BaseType=Index,Index=1", "Close", "M","0","all",,,,"T")/100,"")</f>
        <v>-1.258507075726484E-2</v>
      </c>
      <c r="K95" s="5">
        <f>IFERROR(RTD("cqg.rtd",,"StudyData",A95, "PCB","BaseType=Index,Index=1", "Close", "Q","0","all",,,,"T")/100,"")</f>
        <v>-1.258507075726484E-2</v>
      </c>
      <c r="L95" s="5">
        <f>IFERROR(RTD("cqg.rtd",,"StudyData",A95, "PCB","BaseType=Index,Index=1", "Close", "A","0","all",,,,"T")/100,"")</f>
        <v>0.11933627234876322</v>
      </c>
      <c r="M95" s="7">
        <f>RTD("cqg.rtd", ,"ContractData",A95, "T_CVol",, "T")</f>
        <v>742107.42196199996</v>
      </c>
      <c r="N95" s="9">
        <f xml:space="preserve"> IFERROR(M95/RTD("cqg.rtd",,"StudyData", $A95, "MA", "InputChoice=Vol,MAType=Sim,Period=21", "MA","D","-1","all",,,,"T"),"")</f>
        <v>0.80444287377125023</v>
      </c>
      <c r="O95" s="10">
        <f>IFERROR(D95/RTD("cqg.rtd",,"StudyData","ATR("&amp;A95&amp;",MAType:=Sim,Period:=21)","Bar",, "Close", "D",,,,,,"T"),"")</f>
        <v>0.74665699181247513</v>
      </c>
      <c r="P95" s="11">
        <f xml:space="preserve"> RTD("cqg.rtd",,"StudyData", $A95, "MA", "InputChoice=Close,MAType=Sim,Period=21", "MA","D",,"all",,,,"T")</f>
        <v>181.98904761899999</v>
      </c>
      <c r="Q95" s="3">
        <f xml:space="preserve"> RTD("cqg.rtd",,"StudyData",$A95, "StdDev", "InputChoice=Close,Period1=21", "STDDEV","D",,"all",,,,"T")</f>
        <v>4.8095222064999996</v>
      </c>
      <c r="R95" s="3">
        <f t="shared" si="1"/>
        <v>0.17069312620919119</v>
      </c>
    </row>
    <row r="96" spans="1:18" x14ac:dyDescent="0.3">
      <c r="A96" t="s">
        <v>98</v>
      </c>
      <c r="B96" t="str">
        <f>PROPER(RTD("cqg.rtd", ,"ContractData",A96, "LongDescription",, "T"))</f>
        <v>Colgate-Palmolive Co</v>
      </c>
      <c r="C96" s="3">
        <f>RTD("cqg.rtd", ,"ContractData",A96, "LastTrade",, "T")</f>
        <v>90.75</v>
      </c>
      <c r="D96" s="3">
        <f>RTD("cqg.rtd", ,"ContractData",A96, "NetLastTrade",, "T")</f>
        <v>0.67000000000000171</v>
      </c>
      <c r="E96" s="5">
        <f>IFERROR(RTD("cqg.rtd", ,"ContractData",A96, "PerCentNetLastTrade",, "T")/100,"")</f>
        <v>7.4378330373001782E-3</v>
      </c>
      <c r="F96" s="3">
        <f>RTD("cqg.rtd", ,"ContractData",A96, "Open",, "T")</f>
        <v>90</v>
      </c>
      <c r="G96" s="3">
        <f>RTD("cqg.rtd", ,"ContractData",A96, "High",, "T")</f>
        <v>91.100000000000009</v>
      </c>
      <c r="H96" s="3">
        <f>RTD("cqg.rtd", ,"ContractData",A96, "Low",, "T")</f>
        <v>89.87</v>
      </c>
      <c r="I96" s="5">
        <f>IFERROR(RTD("cqg.rtd",,"StudyData",A96, "PCB","BaseType=Index,Index=1", "Close", "W","0","all",,,,"T")/100,"")</f>
        <v>-2.3983652398365286E-2</v>
      </c>
      <c r="J96" s="5">
        <f>IFERROR(RTD("cqg.rtd",,"StudyData",A96, "PCB","BaseType=Index,Index=1", "Close", "M","0","all",,,,"T")/100,"")</f>
        <v>-1.0143979057591696E-2</v>
      </c>
      <c r="K96" s="5">
        <f>IFERROR(RTD("cqg.rtd",,"StudyData",A96, "PCB","BaseType=Index,Index=1", "Close", "Q","0","all",,,,"T")/100,"")</f>
        <v>-1.0143979057591696E-2</v>
      </c>
      <c r="L96" s="5">
        <f>IFERROR(RTD("cqg.rtd",,"StudyData",A96, "PCB","BaseType=Index,Index=1", "Close", "A","0","all",,,,"T")/100,"")</f>
        <v>0.14844343204252095</v>
      </c>
      <c r="M96" s="7">
        <f>RTD("cqg.rtd", ,"ContractData",A96, "T_CVol",, "T")</f>
        <v>3192303.6201050002</v>
      </c>
      <c r="N96" s="9">
        <f xml:space="preserve"> IFERROR(M96/RTD("cqg.rtd",,"StudyData", $A96, "MA", "InputChoice=Vol,MAType=Sim,Period=21", "MA","D","-1","all",,,,"T"),"")</f>
        <v>0.70060425231879386</v>
      </c>
      <c r="O96" s="10">
        <f>IFERROR(D96/RTD("cqg.rtd",,"StudyData","ATR("&amp;A96&amp;",MAType:=Sim,Period:=21)","Bar",, "Close", "D",,,,,,"T"),"")</f>
        <v>0.31596676397579282</v>
      </c>
      <c r="P96" s="11">
        <f xml:space="preserve"> RTD("cqg.rtd",,"StudyData", $A96, "MA", "InputChoice=Close,MAType=Sim,Period=21", "MA","D",,"all",,,,"T")</f>
        <v>92.26</v>
      </c>
      <c r="Q96" s="3">
        <f xml:space="preserve"> RTD("cqg.rtd",,"StudyData",$A96, "StdDev", "InputChoice=Close,Period1=21", "STDDEV","D",,"all",,,,"T")</f>
        <v>1.3611969523</v>
      </c>
      <c r="R96" s="3">
        <f t="shared" si="1"/>
        <v>-1.1093177937612733</v>
      </c>
    </row>
    <row r="97" spans="1:18" x14ac:dyDescent="0.3">
      <c r="A97" t="s">
        <v>99</v>
      </c>
      <c r="B97" t="str">
        <f>PROPER(RTD("cqg.rtd", ,"ContractData",A97, "LongDescription",, "T"))</f>
        <v>Clorox Company</v>
      </c>
      <c r="C97" s="3">
        <f>RTD("cqg.rtd", ,"ContractData",A97, "LastTrade",, "T")</f>
        <v>95.55</v>
      </c>
      <c r="D97" s="3">
        <f>RTD("cqg.rtd", ,"ContractData",A97, "NetLastTrade",, "T")</f>
        <v>1.75</v>
      </c>
      <c r="E97" s="5">
        <f>IFERROR(RTD("cqg.rtd", ,"ContractData",A97, "PerCentNetLastTrade",, "T")/100,"")</f>
        <v>1.865671641791045E-2</v>
      </c>
      <c r="F97" s="3">
        <f>RTD("cqg.rtd", ,"ContractData",A97, "Open",, "T")</f>
        <v>94.210000000000008</v>
      </c>
      <c r="G97" s="3">
        <f>RTD("cqg.rtd", ,"ContractData",A97, "High",, "T")</f>
        <v>96.02</v>
      </c>
      <c r="H97" s="3">
        <f>RTD("cqg.rtd", ,"ContractData",A97, "Low",, "T")</f>
        <v>93.45</v>
      </c>
      <c r="I97" s="5">
        <f>IFERROR(RTD("cqg.rtd",,"StudyData",A97, "PCB","BaseType=Index,Index=1", "Close", "W","0","all",,,,"T")/100,"")</f>
        <v>-7.994186046511734E-3</v>
      </c>
      <c r="J97" s="5">
        <f>IFERROR(RTD("cqg.rtd",,"StudyData",A97, "PCB","BaseType=Index,Index=1", "Close", "M","0","all",,,,"T")/100,"")</f>
        <v>1.1525565800502874E-3</v>
      </c>
      <c r="K97" s="5">
        <f>IFERROR(RTD("cqg.rtd",,"StudyData",A97, "PCB","BaseType=Index,Index=1", "Close", "Q","0","all",,,,"T")/100,"")</f>
        <v>1.1525565800502874E-3</v>
      </c>
      <c r="L97" s="5">
        <f>IFERROR(RTD("cqg.rtd",,"StudyData",A97, "PCB","BaseType=Index,Index=1", "Close", "A","0","all",,,,"T")/100,"")</f>
        <v>-5.2365367450163652E-2</v>
      </c>
      <c r="M97" s="7">
        <f>RTD("cqg.rtd", ,"ContractData",A97, "T_CVol",, "T")</f>
        <v>1438808.0059420001</v>
      </c>
      <c r="N97" s="9">
        <f xml:space="preserve"> IFERROR(M97/RTD("cqg.rtd",,"StudyData", $A97, "MA", "InputChoice=Vol,MAType=Sim,Period=21", "MA","D","-1","all",,,,"T"),"")</f>
        <v>0.63411425917595832</v>
      </c>
      <c r="O97" s="10">
        <f>IFERROR(D97/RTD("cqg.rtd",,"StudyData","ATR("&amp;A97&amp;",MAType:=Sim,Period:=21)","Bar",, "Close", "D",,,,,,"T"),"")</f>
        <v>0.60533684729689774</v>
      </c>
      <c r="P97" s="11">
        <f xml:space="preserve"> RTD("cqg.rtd",,"StudyData", $A97, "MA", "InputChoice=Close,MAType=Sim,Period=21", "MA","D",,"all",,,,"T")</f>
        <v>96.004285714299996</v>
      </c>
      <c r="Q97" s="3">
        <f xml:space="preserve"> RTD("cqg.rtd",,"StudyData",$A97, "StdDev", "InputChoice=Close,Period1=21", "STDDEV","D",,"all",,,,"T")</f>
        <v>1.3641902235000001</v>
      </c>
      <c r="R97" s="3">
        <f t="shared" si="1"/>
        <v>-0.33300760148718306</v>
      </c>
    </row>
    <row r="98" spans="1:18" x14ac:dyDescent="0.3">
      <c r="A98" t="s">
        <v>100</v>
      </c>
      <c r="B98" t="str">
        <f>PROPER(RTD("cqg.rtd", ,"ContractData",A98, "LongDescription",, "T"))</f>
        <v>Comcast Corp A</v>
      </c>
      <c r="C98" s="3">
        <f>RTD("cqg.rtd", ,"ContractData",A98, "LastTrade",, "T")</f>
        <v>22.29</v>
      </c>
      <c r="D98" s="3">
        <f>RTD("cqg.rtd", ,"ContractData",A98, "NetLastTrade",, "T")</f>
        <v>0.36999999999999744</v>
      </c>
      <c r="E98" s="5">
        <f>IFERROR(RTD("cqg.rtd", ,"ContractData",A98, "PerCentNetLastTrade",, "T")/100,"")</f>
        <v>1.6879562043795621E-2</v>
      </c>
      <c r="F98" s="3">
        <f>RTD("cqg.rtd", ,"ContractData",A98, "Open",, "T")</f>
        <v>21.3</v>
      </c>
      <c r="G98" s="3">
        <f>RTD("cqg.rtd", ,"ContractData",A98, "High",, "T")</f>
        <v>22.48</v>
      </c>
      <c r="H98" s="3">
        <f>RTD("cqg.rtd", ,"ContractData",A98, "Low",, "T")</f>
        <v>21.28</v>
      </c>
      <c r="I98" s="5">
        <f>IFERROR(RTD("cqg.rtd",,"StudyData",A98, "PCB","BaseType=Index,Index=1", "Close", "W","0","all",,,,"T")/100,"")</f>
        <v>-6.3051702395964693E-2</v>
      </c>
      <c r="J98" s="5">
        <f>IFERROR(RTD("cqg.rtd",,"StudyData",A98, "PCB","BaseType=Index,Index=1", "Close", "M","0","all",,,,"T")/100,"")</f>
        <v>-9.2057026476578485E-2</v>
      </c>
      <c r="K98" s="5">
        <f>IFERROR(RTD("cqg.rtd",,"StudyData",A98, "PCB","BaseType=Index,Index=1", "Close", "Q","0","all",,,,"T")/100,"")</f>
        <v>-9.2057026476578485E-2</v>
      </c>
      <c r="L98" s="5">
        <f>IFERROR(RTD("cqg.rtd",,"StudyData",A98, "PCB","BaseType=Index,Index=1", "Close", "A","0","all",,,,"T")/100,"")</f>
        <v>-0.25426564068250257</v>
      </c>
      <c r="M98" s="7">
        <f>RTD("cqg.rtd", ,"ContractData",A98, "T_CVol",, "T")</f>
        <v>48229751.487262003</v>
      </c>
      <c r="N98" s="9">
        <f xml:space="preserve"> IFERROR(M98/RTD("cqg.rtd",,"StudyData", $A98, "MA", "InputChoice=Vol,MAType=Sim,Period=21", "MA","D","-1","all",,,,"T"),"")</f>
        <v>1.1717002271598542</v>
      </c>
      <c r="O98" s="10">
        <f>IFERROR(D98/RTD("cqg.rtd",,"StudyData","ATR("&amp;A98&amp;",MAType:=Sim,Period:=21)","Bar",, "Close", "D",,,,,,"T"),"")</f>
        <v>0.3920282542925505</v>
      </c>
      <c r="P98" s="11">
        <f xml:space="preserve"> RTD("cqg.rtd",,"StudyData", $A98, "MA", "InputChoice=Close,MAType=Sim,Period=21", "MA","D",,"all",,,,"T")</f>
        <v>23.471428571400001</v>
      </c>
      <c r="Q98" s="3">
        <f xml:space="preserve"> RTD("cqg.rtd",,"StudyData",$A98, "StdDev", "InputChoice=Close,Period1=21", "STDDEV","D",,"all",,,,"T")</f>
        <v>0.59966090189999999</v>
      </c>
      <c r="R98" s="3">
        <f t="shared" si="1"/>
        <v>-1.9701610821327444</v>
      </c>
    </row>
    <row r="99" spans="1:18" x14ac:dyDescent="0.3">
      <c r="A99" t="s">
        <v>101</v>
      </c>
      <c r="B99" t="str">
        <f>PROPER(RTD("cqg.rtd", ,"ContractData",A99, "LongDescription",, "T"))</f>
        <v>Cme Group Inc</v>
      </c>
      <c r="C99" s="3">
        <f>RTD("cqg.rtd", ,"ContractData",A99, "LastTrade",, "T")</f>
        <v>255.31</v>
      </c>
      <c r="D99" s="3">
        <f>RTD("cqg.rtd", ,"ContractData",A99, "NetLastTrade",, "T")</f>
        <v>0.99000000000000909</v>
      </c>
      <c r="E99" s="5">
        <f>IFERROR(RTD("cqg.rtd", ,"ContractData",A99, "PerCentNetLastTrade",, "T")/100,"")</f>
        <v>3.8927335640138411E-3</v>
      </c>
      <c r="F99" s="3">
        <f>RTD("cqg.rtd", ,"ContractData",A99, "Open",, "T")</f>
        <v>254.20000000000002</v>
      </c>
      <c r="G99" s="3">
        <f>RTD("cqg.rtd", ,"ContractData",A99, "High",, "T")</f>
        <v>256.16000000000003</v>
      </c>
      <c r="H99" s="3">
        <f>RTD("cqg.rtd", ,"ContractData",A99, "Low",, "T")</f>
        <v>251.34</v>
      </c>
      <c r="I99" s="5">
        <f>IFERROR(RTD("cqg.rtd",,"StudyData",A99, "PCB","BaseType=Index,Index=1", "Close", "W","0","all",,,,"T")/100,"")</f>
        <v>4.1869006325239704E-2</v>
      </c>
      <c r="J99" s="5">
        <f>IFERROR(RTD("cqg.rtd",,"StudyData",A99, "PCB","BaseType=Index,Index=1", "Close", "M","0","all",,,,"T")/100,"")</f>
        <v>0.15613820585971103</v>
      </c>
      <c r="K99" s="5">
        <f>IFERROR(RTD("cqg.rtd",,"StudyData",A99, "PCB","BaseType=Index,Index=1", "Close", "Q","0","all",,,,"T")/100,"")</f>
        <v>0.15613820585971103</v>
      </c>
      <c r="L99" s="5">
        <f>IFERROR(RTD("cqg.rtd",,"StudyData",A99, "PCB","BaseType=Index,Index=1", "Close", "A","0","all",,,,"T")/100,"")</f>
        <v>-6.5072506225281893E-2</v>
      </c>
      <c r="M99" s="7">
        <f>RTD("cqg.rtd", ,"ContractData",A99, "T_CVol",, "T")</f>
        <v>1809402.7903529999</v>
      </c>
      <c r="N99" s="9">
        <f xml:space="preserve"> IFERROR(M99/RTD("cqg.rtd",,"StudyData", $A99, "MA", "InputChoice=Vol,MAType=Sim,Period=21", "MA","D","-1","all",,,,"T"),"")</f>
        <v>0.50054591717013686</v>
      </c>
      <c r="O99" s="10">
        <f>IFERROR(D99/RTD("cqg.rtd",,"StudyData","ATR("&amp;A99&amp;",MAType:=Sim,Period:=21)","Bar",, "Close", "D",,,,,,"T"),"")</f>
        <v>0.13988696003314552</v>
      </c>
      <c r="P99" s="11">
        <f xml:space="preserve"> RTD("cqg.rtd",,"StudyData", $A99, "MA", "InputChoice=Close,MAType=Sim,Period=21", "MA","D",,"all",,,,"T")</f>
        <v>238.95904761899999</v>
      </c>
      <c r="Q99" s="3">
        <f xml:space="preserve"> RTD("cqg.rtd",,"StudyData",$A99, "StdDev", "InputChoice=Close,Period1=21", "STDDEV","D",,"all",,,,"T")</f>
        <v>10.254417354699999</v>
      </c>
      <c r="R99" s="3">
        <f t="shared" si="1"/>
        <v>1.5945276865004656</v>
      </c>
    </row>
    <row r="100" spans="1:18" x14ac:dyDescent="0.3">
      <c r="A100" t="s">
        <v>102</v>
      </c>
      <c r="B100" t="str">
        <f>PROPER(RTD("cqg.rtd", ,"ContractData",A100, "LongDescription",, "T"))</f>
        <v>Chipotle Mexican Grill</v>
      </c>
      <c r="C100" s="3">
        <f>RTD("cqg.rtd", ,"ContractData",A100, "LastTrade",, "T")</f>
        <v>31.79</v>
      </c>
      <c r="D100" s="3">
        <f>RTD("cqg.rtd", ,"ContractData",A100, "NetLastTrade",, "T")</f>
        <v>-0.21999999999999886</v>
      </c>
      <c r="E100" s="5">
        <f>IFERROR(RTD("cqg.rtd", ,"ContractData",A100, "PerCentNetLastTrade",, "T")/100,"")</f>
        <v>-6.8728522336769758E-3</v>
      </c>
      <c r="F100" s="3">
        <f>RTD("cqg.rtd", ,"ContractData",A100, "Open",, "T")</f>
        <v>32.450000000000003</v>
      </c>
      <c r="G100" s="3">
        <f>RTD("cqg.rtd", ,"ContractData",A100, "High",, "T")</f>
        <v>32.450000000000003</v>
      </c>
      <c r="H100" s="3">
        <f>RTD("cqg.rtd", ,"ContractData",A100, "Low",, "T")</f>
        <v>31.57</v>
      </c>
      <c r="I100" s="5">
        <f>IFERROR(RTD("cqg.rtd",,"StudyData",A100, "PCB","BaseType=Index,Index=1", "Close", "W","0","all",,,,"T")/100,"")</f>
        <v>-7.6945412311265934E-2</v>
      </c>
      <c r="J100" s="5">
        <f>IFERROR(RTD("cqg.rtd",,"StudyData",A100, "PCB","BaseType=Index,Index=1", "Close", "M","0","all",,,,"T")/100,"")</f>
        <v>-6.500000000000003E-2</v>
      </c>
      <c r="K100" s="5">
        <f>IFERROR(RTD("cqg.rtd",,"StudyData",A100, "PCB","BaseType=Index,Index=1", "Close", "Q","0","all",,,,"T")/100,"")</f>
        <v>-6.500000000000003E-2</v>
      </c>
      <c r="L100" s="5">
        <f>IFERROR(RTD("cqg.rtd",,"StudyData",A100, "PCB","BaseType=Index,Index=1", "Close", "A","0","all",,,,"T")/100,"")</f>
        <v>-0.14081081081081082</v>
      </c>
      <c r="M100" s="7">
        <f>RTD("cqg.rtd", ,"ContractData",A100, "T_CVol",, "T")</f>
        <v>12106136.467482001</v>
      </c>
      <c r="N100" s="9">
        <f xml:space="preserve"> IFERROR(M100/RTD("cqg.rtd",,"StudyData", $A100, "MA", "InputChoice=Vol,MAType=Sim,Period=21", "MA","D","-1","all",,,,"T"),"")</f>
        <v>0.62384490046672003</v>
      </c>
      <c r="O100" s="10">
        <f>IFERROR(D100/RTD("cqg.rtd",,"StudyData","ATR("&amp;A100&amp;",MAType:=Sim,Period:=21)","Bar",, "Close", "D",,,,,,"T"),"")</f>
        <v>-0.17309853877208234</v>
      </c>
      <c r="P100" s="11">
        <f xml:space="preserve"> RTD("cqg.rtd",,"StudyData", $A100, "MA", "InputChoice=Close,MAType=Sim,Period=21", "MA","D",,"all",,,,"T")</f>
        <v>33.97</v>
      </c>
      <c r="Q100" s="3">
        <f xml:space="preserve"> RTD("cqg.rtd",,"StudyData",$A100, "StdDev", "InputChoice=Close,Period1=21", "STDDEV","D",,"all",,,,"T")</f>
        <v>1.3182636487999999</v>
      </c>
      <c r="R100" s="3">
        <f t="shared" si="1"/>
        <v>-1.6536904449913554</v>
      </c>
    </row>
    <row r="101" spans="1:18" x14ac:dyDescent="0.3">
      <c r="A101" t="s">
        <v>103</v>
      </c>
      <c r="B101" t="str">
        <f>PROPER(RTD("cqg.rtd", ,"ContractData",A101, "LongDescription",, "T"))</f>
        <v>Cummins Inc</v>
      </c>
      <c r="C101" s="3">
        <f>RTD("cqg.rtd", ,"ContractData",A101, "LastTrade",, "T")</f>
        <v>664.65</v>
      </c>
      <c r="D101" s="3">
        <f>RTD("cqg.rtd", ,"ContractData",A101, "NetLastTrade",, "T")</f>
        <v>-0.37999999999999545</v>
      </c>
      <c r="E101" s="5">
        <f>IFERROR(RTD("cqg.rtd", ,"ContractData",A101, "PerCentNetLastTrade",, "T")/100,"")</f>
        <v>-5.7140279385892374E-4</v>
      </c>
      <c r="F101" s="3">
        <f>RTD("cqg.rtd", ,"ContractData",A101, "Open",, "T")</f>
        <v>665.03</v>
      </c>
      <c r="G101" s="3">
        <f>RTD("cqg.rtd", ,"ContractData",A101, "High",, "T")</f>
        <v>671.24</v>
      </c>
      <c r="H101" s="3">
        <f>RTD("cqg.rtd", ,"ContractData",A101, "Low",, "T")</f>
        <v>657.75</v>
      </c>
      <c r="I101" s="5">
        <f>IFERROR(RTD("cqg.rtd",,"StudyData",A101, "PCB","BaseType=Index,Index=1", "Close", "W","0","all",,,,"T")/100,"")</f>
        <v>2.4935233160621698E-2</v>
      </c>
      <c r="J101" s="5">
        <f>IFERROR(RTD("cqg.rtd",,"StudyData",A101, "PCB","BaseType=Index,Index=1", "Close", "M","0","all",,,,"T")/100,"")</f>
        <v>-6.8086538326720125E-2</v>
      </c>
      <c r="K101" s="5">
        <f>IFERROR(RTD("cqg.rtd",,"StudyData",A101, "PCB","BaseType=Index,Index=1", "Close", "Q","0","all",,,,"T")/100,"")</f>
        <v>-6.8086538326720125E-2</v>
      </c>
      <c r="L101" s="5">
        <f>IFERROR(RTD("cqg.rtd",,"StudyData",A101, "PCB","BaseType=Index,Index=1", "Close", "A","0","all",,,,"T")/100,"")</f>
        <v>0.30208639435791951</v>
      </c>
      <c r="M101" s="7">
        <f>RTD("cqg.rtd", ,"ContractData",A101, "T_CVol",, "T")</f>
        <v>677249.13912399998</v>
      </c>
      <c r="N101" s="9">
        <f xml:space="preserve"> IFERROR(M101/RTD("cqg.rtd",,"StudyData", $A101, "MA", "InputChoice=Vol,MAType=Sim,Period=21", "MA","D","-1","all",,,,"T"),"")</f>
        <v>0.67817623368165159</v>
      </c>
      <c r="O101" s="10">
        <f>IFERROR(D101/RTD("cqg.rtd",,"StudyData","ATR("&amp;A101&amp;",MAType:=Sim,Period:=21)","Bar",, "Close", "D",,,,,,"T"),"")</f>
        <v>-1.550447842393559E-2</v>
      </c>
      <c r="P101" s="11">
        <f xml:space="preserve"> RTD("cqg.rtd",,"StudyData", $A101, "MA", "InputChoice=Close,MAType=Sim,Period=21", "MA","D",,"all",,,,"T")</f>
        <v>671.97095238099996</v>
      </c>
      <c r="Q101" s="3">
        <f xml:space="preserve"> RTD("cqg.rtd",,"StudyData",$A101, "StdDev", "InputChoice=Close,Period1=21", "STDDEV","D",,"all",,,,"T")</f>
        <v>20.033853468699999</v>
      </c>
      <c r="R101" s="3">
        <f t="shared" si="1"/>
        <v>-0.36542906697595218</v>
      </c>
    </row>
    <row r="102" spans="1:18" x14ac:dyDescent="0.3">
      <c r="A102" t="s">
        <v>104</v>
      </c>
      <c r="B102" t="str">
        <f>PROPER(RTD("cqg.rtd", ,"ContractData",A102, "LongDescription",, "T"))</f>
        <v>Cms Energy Corporation</v>
      </c>
      <c r="C102" s="3">
        <f>RTD("cqg.rtd", ,"ContractData",A102, "LastTrade",, "T")</f>
        <v>74.7</v>
      </c>
      <c r="D102" s="3">
        <f>RTD("cqg.rtd", ,"ContractData",A102, "NetLastTrade",, "T")</f>
        <v>0.54999999999999716</v>
      </c>
      <c r="E102" s="5">
        <f>IFERROR(RTD("cqg.rtd", ,"ContractData",A102, "PerCentNetLastTrade",, "T")/100,"")</f>
        <v>7.4173971679028991E-3</v>
      </c>
      <c r="F102" s="3">
        <f>RTD("cqg.rtd", ,"ContractData",A102, "Open",, "T")</f>
        <v>74.52</v>
      </c>
      <c r="G102" s="3">
        <f>RTD("cqg.rtd", ,"ContractData",A102, "High",, "T")</f>
        <v>75.45</v>
      </c>
      <c r="H102" s="3">
        <f>RTD("cqg.rtd", ,"ContractData",A102, "Low",, "T")</f>
        <v>74.37</v>
      </c>
      <c r="I102" s="5">
        <f>IFERROR(RTD("cqg.rtd",,"StudyData",A102, "PCB","BaseType=Index,Index=1", "Close", "W","0","all",,,,"T")/100,"")</f>
        <v>1.4256619144602811E-2</v>
      </c>
      <c r="J102" s="5">
        <f>IFERROR(RTD("cqg.rtd",,"StudyData",A102, "PCB","BaseType=Index,Index=1", "Close", "M","0","all",,,,"T")/100,"")</f>
        <v>-2.3529411764705847E-2</v>
      </c>
      <c r="K102" s="5">
        <f>IFERROR(RTD("cqg.rtd",,"StudyData",A102, "PCB","BaseType=Index,Index=1", "Close", "Q","0","all",,,,"T")/100,"")</f>
        <v>-2.3529411764705847E-2</v>
      </c>
      <c r="L102" s="5">
        <f>IFERROR(RTD("cqg.rtd",,"StudyData",A102, "PCB","BaseType=Index,Index=1", "Close", "A","0","all",,,,"T")/100,"")</f>
        <v>6.8211068211068149E-2</v>
      </c>
      <c r="M102" s="7">
        <f>RTD("cqg.rtd", ,"ContractData",A102, "T_CVol",, "T")</f>
        <v>4168770.2466259999</v>
      </c>
      <c r="N102" s="9">
        <f xml:space="preserve"> IFERROR(M102/RTD("cqg.rtd",,"StudyData", $A102, "MA", "InputChoice=Vol,MAType=Sim,Period=21", "MA","D","-1","all",,,,"T"),"")</f>
        <v>1.2153874188492815</v>
      </c>
      <c r="O102" s="10">
        <f>IFERROR(D102/RTD("cqg.rtd",,"StudyData","ATR("&amp;A102&amp;",MAType:=Sim,Period:=21)","Bar",, "Close", "D",,,,,,"T"),"")</f>
        <v>0.35095715588926779</v>
      </c>
      <c r="P102" s="11">
        <f xml:space="preserve"> RTD("cqg.rtd",,"StudyData", $A102, "MA", "InputChoice=Close,MAType=Sim,Period=21", "MA","D",,"all",,,,"T")</f>
        <v>75.475714285699993</v>
      </c>
      <c r="Q102" s="3">
        <f xml:space="preserve"> RTD("cqg.rtd",,"StudyData",$A102, "StdDev", "InputChoice=Close,Period1=21", "STDDEV","D",,"all",,,,"T")</f>
        <v>1.6467820609999999</v>
      </c>
      <c r="R102" s="3">
        <f t="shared" si="1"/>
        <v>-0.47104854010186514</v>
      </c>
    </row>
    <row r="103" spans="1:18" x14ac:dyDescent="0.3">
      <c r="A103" t="s">
        <v>105</v>
      </c>
      <c r="B103" t="str">
        <f>PROPER(RTD("cqg.rtd", ,"ContractData",A103, "LongDescription",, "T"))</f>
        <v>Cenetene Corporation</v>
      </c>
      <c r="C103" s="3">
        <f>RTD("cqg.rtd", ,"ContractData",A103, "LastTrade",, "T")</f>
        <v>63.410000000000004</v>
      </c>
      <c r="D103" s="3">
        <f>RTD("cqg.rtd", ,"ContractData",A103, "NetLastTrade",, "T")</f>
        <v>-0.32999999999999829</v>
      </c>
      <c r="E103" s="5">
        <f>IFERROR(RTD("cqg.rtd", ,"ContractData",A103, "PerCentNetLastTrade",, "T")/100,"")</f>
        <v>-5.1772827110134921E-3</v>
      </c>
      <c r="F103" s="3">
        <f>RTD("cqg.rtd", ,"ContractData",A103, "Open",, "T")</f>
        <v>64.19</v>
      </c>
      <c r="G103" s="3">
        <f>RTD("cqg.rtd", ,"ContractData",A103, "High",, "T")</f>
        <v>64.599999999999994</v>
      </c>
      <c r="H103" s="3">
        <f>RTD("cqg.rtd", ,"ContractData",A103, "Low",, "T")</f>
        <v>62.97</v>
      </c>
      <c r="I103" s="5">
        <f>IFERROR(RTD("cqg.rtd",,"StudyData",A103, "PCB","BaseType=Index,Index=1", "Close", "W","0","all",,,,"T")/100,"")</f>
        <v>-4.5605057194461084E-2</v>
      </c>
      <c r="J103" s="5">
        <f>IFERROR(RTD("cqg.rtd",,"StudyData",A103, "PCB","BaseType=Index,Index=1", "Close", "M","0","all",,,,"T")/100,"")</f>
        <v>-1.2151425455678362E-2</v>
      </c>
      <c r="K103" s="5">
        <f>IFERROR(RTD("cqg.rtd",,"StudyData",A103, "PCB","BaseType=Index,Index=1", "Close", "Q","0","all",,,,"T")/100,"")</f>
        <v>-1.2151425455678362E-2</v>
      </c>
      <c r="L103" s="5">
        <f>IFERROR(RTD("cqg.rtd",,"StudyData",A103, "PCB","BaseType=Index,Index=1", "Close", "A","0","all",,,,"T")/100,"")</f>
        <v>0.54094775212636714</v>
      </c>
      <c r="M103" s="7">
        <f>RTD("cqg.rtd", ,"ContractData",A103, "T_CVol",, "T")</f>
        <v>2809130.9948490001</v>
      </c>
      <c r="N103" s="9">
        <f xml:space="preserve"> IFERROR(M103/RTD("cqg.rtd",,"StudyData", $A103, "MA", "InputChoice=Vol,MAType=Sim,Period=21", "MA","D","-1","all",,,,"T"),"")</f>
        <v>0.63319838067489564</v>
      </c>
      <c r="O103" s="10">
        <f>IFERROR(D103/RTD("cqg.rtd",,"StudyData","ATR("&amp;A103&amp;",MAType:=Sim,Period:=21)","Bar",, "Close", "D",,,,,,"T"),"")</f>
        <v>-0.13733650415926202</v>
      </c>
      <c r="P103" s="11">
        <f xml:space="preserve"> RTD("cqg.rtd",,"StudyData", $A103, "MA", "InputChoice=Close,MAType=Sim,Period=21", "MA","D",,"all",,,,"T")</f>
        <v>66.193809523799999</v>
      </c>
      <c r="Q103" s="3">
        <f xml:space="preserve"> RTD("cqg.rtd",,"StudyData",$A103, "StdDev", "InputChoice=Close,Period1=21", "STDDEV","D",,"all",,,,"T")</f>
        <v>1.585891596</v>
      </c>
      <c r="R103" s="3">
        <f t="shared" si="1"/>
        <v>-1.7553592760195162</v>
      </c>
    </row>
    <row r="104" spans="1:18" x14ac:dyDescent="0.3">
      <c r="A104" t="s">
        <v>106</v>
      </c>
      <c r="B104" t="str">
        <f>PROPER(RTD("cqg.rtd", ,"ContractData",A104, "LongDescription",, "T"))</f>
        <v>Centerpoint Energy Holding Co.</v>
      </c>
      <c r="C104" s="3">
        <f>RTD("cqg.rtd", ,"ContractData",A104, "LastTrade",, "T")</f>
        <v>44.56</v>
      </c>
      <c r="D104" s="3">
        <f>RTD("cqg.rtd", ,"ContractData",A104, "NetLastTrade",, "T")</f>
        <v>0.32999999999999829</v>
      </c>
      <c r="E104" s="5">
        <f>IFERROR(RTD("cqg.rtd", ,"ContractData",A104, "PerCentNetLastTrade",, "T")/100,"")</f>
        <v>7.4609993217273343E-3</v>
      </c>
      <c r="F104" s="3">
        <f>RTD("cqg.rtd", ,"ContractData",A104, "Open",, "T")</f>
        <v>44.59</v>
      </c>
      <c r="G104" s="3">
        <f>RTD("cqg.rtd", ,"ContractData",A104, "High",, "T")</f>
        <v>44.75</v>
      </c>
      <c r="H104" s="3">
        <f>RTD("cqg.rtd", ,"ContractData",A104, "Low",, "T")</f>
        <v>44.32</v>
      </c>
      <c r="I104" s="5">
        <f>IFERROR(RTD("cqg.rtd",,"StudyData",A104, "PCB","BaseType=Index,Index=1", "Close", "W","0","all",,,,"T")/100,"")</f>
        <v>3.3155576165082301E-2</v>
      </c>
      <c r="J104" s="5">
        <f>IFERROR(RTD("cqg.rtd",,"StudyData",A104, "PCB","BaseType=Index,Index=1", "Close", "M","0","all",,,,"T")/100,"")</f>
        <v>1.1807447774750299E-2</v>
      </c>
      <c r="K104" s="5">
        <f>IFERROR(RTD("cqg.rtd",,"StudyData",A104, "PCB","BaseType=Index,Index=1", "Close", "Q","0","all",,,,"T")/100,"")</f>
        <v>1.1807447774750299E-2</v>
      </c>
      <c r="L104" s="5">
        <f>IFERROR(RTD("cqg.rtd",,"StudyData",A104, "PCB","BaseType=Index,Index=1", "Close", "A","0","all",,,,"T")/100,"")</f>
        <v>0.16223265519040161</v>
      </c>
      <c r="M104" s="7">
        <f>RTD("cqg.rtd", ,"ContractData",A104, "T_CVol",, "T")</f>
        <v>5112852.5613679998</v>
      </c>
      <c r="N104" s="9">
        <f xml:space="preserve"> IFERROR(M104/RTD("cqg.rtd",,"StudyData", $A104, "MA", "InputChoice=Vol,MAType=Sim,Period=21", "MA","D","-1","all",,,,"T"),"")</f>
        <v>0.73696972807001171</v>
      </c>
      <c r="O104" s="10">
        <f>IFERROR(D104/RTD("cqg.rtd",,"StudyData","ATR("&amp;A104&amp;",MAType:=Sim,Period:=21)","Bar",, "Close", "D",,,,,,"T"),"")</f>
        <v>0.39397384878667158</v>
      </c>
      <c r="P104" s="11">
        <f xml:space="preserve"> RTD("cqg.rtd",,"StudyData", $A104, "MA", "InputChoice=Close,MAType=Sim,Period=21", "MA","D",,"all",,,,"T")</f>
        <v>43.860952380999997</v>
      </c>
      <c r="Q104" s="3">
        <f xml:space="preserve"> RTD("cqg.rtd",,"StudyData",$A104, "StdDev", "InputChoice=Close,Period1=21", "STDDEV","D",,"all",,,,"T")</f>
        <v>0.64492084979999997</v>
      </c>
      <c r="R104" s="3">
        <f t="shared" si="1"/>
        <v>1.0839277706974286</v>
      </c>
    </row>
    <row r="105" spans="1:18" x14ac:dyDescent="0.3">
      <c r="A105" t="s">
        <v>107</v>
      </c>
      <c r="B105" t="str">
        <f>PROPER(RTD("cqg.rtd", ,"ContractData",A105, "LongDescription",, "T"))</f>
        <v>Capital One Financl Corp</v>
      </c>
      <c r="C105" s="3">
        <f>RTD("cqg.rtd", ,"ContractData",A105, "LastTrade",, "T")</f>
        <v>202.84</v>
      </c>
      <c r="D105" s="3">
        <f>RTD("cqg.rtd", ,"ContractData",A105, "NetLastTrade",, "T")</f>
        <v>2.8799999999999955</v>
      </c>
      <c r="E105" s="5">
        <f>IFERROR(RTD("cqg.rtd", ,"ContractData",A105, "PerCentNetLastTrade",, "T")/100,"")</f>
        <v>1.4402880576115223E-2</v>
      </c>
      <c r="F105" s="3">
        <f>RTD("cqg.rtd", ,"ContractData",A105, "Open",, "T")</f>
        <v>198.51</v>
      </c>
      <c r="G105" s="3">
        <f>RTD("cqg.rtd", ,"ContractData",A105, "High",, "T")</f>
        <v>204.44</v>
      </c>
      <c r="H105" s="3">
        <f>RTD("cqg.rtd", ,"ContractData",A105, "Low",, "T")</f>
        <v>196.51</v>
      </c>
      <c r="I105" s="5">
        <f>IFERROR(RTD("cqg.rtd",,"StudyData",A105, "PCB","BaseType=Index,Index=1", "Close", "W","0","all",,,,"T")/100,"")</f>
        <v>-2.4948324760851789E-2</v>
      </c>
      <c r="J105" s="5">
        <f>IFERROR(RTD("cqg.rtd",,"StudyData",A105, "PCB","BaseType=Index,Index=1", "Close", "M","0","all",,,,"T")/100,"")</f>
        <v>1.1065696341341835E-2</v>
      </c>
      <c r="K105" s="5">
        <f>IFERROR(RTD("cqg.rtd",,"StudyData",A105, "PCB","BaseType=Index,Index=1", "Close", "Q","0","all",,,,"T")/100,"")</f>
        <v>1.1065696341341835E-2</v>
      </c>
      <c r="L105" s="5">
        <f>IFERROR(RTD("cqg.rtd",,"StudyData",A105, "PCB","BaseType=Index,Index=1", "Close", "A","0","all",,,,"T")/100,"")</f>
        <v>-0.16306321175111407</v>
      </c>
      <c r="M105" s="7">
        <f>RTD("cqg.rtd", ,"ContractData",A105, "T_CVol",, "T")</f>
        <v>3469100.1457690001</v>
      </c>
      <c r="N105" s="9">
        <f xml:space="preserve"> IFERROR(M105/RTD("cqg.rtd",,"StudyData", $A105, "MA", "InputChoice=Vol,MAType=Sim,Period=21", "MA","D","-1","all",,,,"T"),"")</f>
        <v>0.78079113122201527</v>
      </c>
      <c r="O105" s="10">
        <f>IFERROR(D105/RTD("cqg.rtd",,"StudyData","ATR("&amp;A105&amp;",MAType:=Sim,Period:=21)","Bar",, "Close", "D",,,,,,"T"),"")</f>
        <v>0.49549401933312887</v>
      </c>
      <c r="P105" s="11">
        <f xml:space="preserve"> RTD("cqg.rtd",,"StudyData", $A105, "MA", "InputChoice=Close,MAType=Sim,Period=21", "MA","D",,"all",,,,"T")</f>
        <v>203.76238095240001</v>
      </c>
      <c r="Q105" s="3">
        <f xml:space="preserve"> RTD("cqg.rtd",,"StudyData",$A105, "StdDev", "InputChoice=Close,Period1=21", "STDDEV","D",,"all",,,,"T")</f>
        <v>3.9813815558000001</v>
      </c>
      <c r="R105" s="3">
        <f t="shared" si="1"/>
        <v>-0.23167358854523695</v>
      </c>
    </row>
    <row r="106" spans="1:18" x14ac:dyDescent="0.3">
      <c r="A106" t="s">
        <v>108</v>
      </c>
      <c r="B106" t="str">
        <f>PROPER(RTD("cqg.rtd", ,"ContractData",A106, "LongDescription",, "T"))</f>
        <v>Coherent Inc.</v>
      </c>
      <c r="C106" s="3">
        <f>RTD("cqg.rtd", ,"ContractData",A106, "LastTrade",, "T")</f>
        <v>282.39</v>
      </c>
      <c r="D106" s="3">
        <f>RTD("cqg.rtd", ,"ContractData",A106, "NetLastTrade",, "T")</f>
        <v>-30.830000000000041</v>
      </c>
      <c r="E106" s="5">
        <f>IFERROR(RTD("cqg.rtd", ,"ContractData",A106, "PerCentNetLastTrade",, "T")/100,"")</f>
        <v>-9.8429219079241431E-2</v>
      </c>
      <c r="F106" s="3">
        <f>RTD("cqg.rtd", ,"ContractData",A106, "Open",, "T")</f>
        <v>306</v>
      </c>
      <c r="G106" s="3">
        <f>RTD("cqg.rtd", ,"ContractData",A106, "High",, "T")</f>
        <v>308</v>
      </c>
      <c r="H106" s="3">
        <f>RTD("cqg.rtd", ,"ContractData",A106, "Low",, "T")</f>
        <v>280.91000000000003</v>
      </c>
      <c r="I106" s="5">
        <f>IFERROR(RTD("cqg.rtd",,"StudyData",A106, "PCB","BaseType=Index,Index=1", "Close", "W","0","all",,,,"T")/100,"")</f>
        <v>1.7255043227665575E-2</v>
      </c>
      <c r="J106" s="5">
        <f>IFERROR(RTD("cqg.rtd",,"StudyData",A106, "PCB","BaseType=Index,Index=1", "Close", "M","0","all",,,,"T")/100,"")</f>
        <v>-0.28412807057570921</v>
      </c>
      <c r="K106" s="5">
        <f>IFERROR(RTD("cqg.rtd",,"StudyData",A106, "PCB","BaseType=Index,Index=1", "Close", "Q","0","all",,,,"T")/100,"")</f>
        <v>-0.28412807057570921</v>
      </c>
      <c r="L106" s="5">
        <f>IFERROR(RTD("cqg.rtd",,"StudyData",A106, "PCB","BaseType=Index,Index=1", "Close", "A","0","all",,,,"T")/100,"")</f>
        <v>0.52998862220295817</v>
      </c>
      <c r="M106" s="7">
        <f>RTD("cqg.rtd", ,"ContractData",A106, "T_CVol",, "T")</f>
        <v>3765771.4467819999</v>
      </c>
      <c r="N106" s="9">
        <f xml:space="preserve"> IFERROR(M106/RTD("cqg.rtd",,"StudyData", $A106, "MA", "InputChoice=Vol,MAType=Sim,Period=21", "MA","D","-1","all",,,,"T"),"")</f>
        <v>0.81655702733456348</v>
      </c>
      <c r="O106" s="10">
        <f>IFERROR(D106/RTD("cqg.rtd",,"StudyData","ATR("&amp;A106&amp;",MAType:=Sim,Period:=21)","Bar",, "Close", "D",,,,,,"T"),"")</f>
        <v>-1.0932624113475191</v>
      </c>
      <c r="P106" s="11">
        <f xml:space="preserve"> RTD("cqg.rtd",,"StudyData", $A106, "MA", "InputChoice=Close,MAType=Sim,Period=21", "MA","D",,"all",,,,"T")</f>
        <v>327.45952380950001</v>
      </c>
      <c r="Q106" s="3">
        <f xml:space="preserve"> RTD("cqg.rtd",,"StudyData",$A106, "StdDev", "InputChoice=Close,Period1=21", "STDDEV","D",,"all",,,,"T")</f>
        <v>38.224397653399997</v>
      </c>
      <c r="R106" s="3">
        <f t="shared" si="1"/>
        <v>-1.1790774106676123</v>
      </c>
    </row>
    <row r="107" spans="1:18" x14ac:dyDescent="0.3">
      <c r="A107" t="s">
        <v>109</v>
      </c>
      <c r="B107" t="str">
        <f>PROPER(RTD("cqg.rtd", ,"ContractData",A107, "LongDescription",, "T"))</f>
        <v>Coinbase Glb Cl A Cm</v>
      </c>
      <c r="C107" s="3">
        <f>RTD("cqg.rtd", ,"ContractData",A107, "LastTrade",, "T")</f>
        <v>158.29</v>
      </c>
      <c r="D107" s="3">
        <f>RTD("cqg.rtd", ,"ContractData",A107, "NetLastTrade",, "T")</f>
        <v>-2.8700000000000045</v>
      </c>
      <c r="E107" s="5">
        <f>IFERROR(RTD("cqg.rtd", ,"ContractData",A107, "PerCentNetLastTrade",, "T")/100,"")</f>
        <v>-1.7808389178456192E-2</v>
      </c>
      <c r="F107" s="3">
        <f>RTD("cqg.rtd", ,"ContractData",A107, "Open",, "T")</f>
        <v>161.07</v>
      </c>
      <c r="G107" s="3">
        <f>RTD("cqg.rtd", ,"ContractData",A107, "High",, "T")</f>
        <v>161.08000000000001</v>
      </c>
      <c r="H107" s="3">
        <f>RTD("cqg.rtd", ,"ContractData",A107, "Low",, "T")</f>
        <v>153.80000000000001</v>
      </c>
      <c r="I107" s="5">
        <f>IFERROR(RTD("cqg.rtd",,"StudyData",A107, "PCB","BaseType=Index,Index=1", "Close", "W","0","all",,,,"T")/100,"")</f>
        <v>7.4465376782076589E-3</v>
      </c>
      <c r="J107" s="5">
        <f>IFERROR(RTD("cqg.rtd",,"StudyData",A107, "PCB","BaseType=Index,Index=1", "Close", "M","0","all",,,,"T")/100,"")</f>
        <v>8.2768999247554514E-2</v>
      </c>
      <c r="K107" s="5">
        <f>IFERROR(RTD("cqg.rtd",,"StudyData",A107, "PCB","BaseType=Index,Index=1", "Close", "Q","0","all",,,,"T")/100,"")</f>
        <v>8.2768999247554514E-2</v>
      </c>
      <c r="L107" s="5">
        <f>IFERROR(RTD("cqg.rtd",,"StudyData",A107, "PCB","BaseType=Index,Index=1", "Close", "A","0","all",,,,"T")/100,"")</f>
        <v>-0.30003537631555682</v>
      </c>
      <c r="M107" s="7">
        <f>RTD("cqg.rtd", ,"ContractData",A107, "T_CVol",, "T")</f>
        <v>5372057.9989449997</v>
      </c>
      <c r="N107" s="9">
        <f xml:space="preserve"> IFERROR(M107/RTD("cqg.rtd",,"StudyData", $A107, "MA", "InputChoice=Vol,MAType=Sim,Period=21", "MA","D","-1","all",,,,"T"),"")</f>
        <v>0.71359878777855967</v>
      </c>
      <c r="O107" s="10">
        <f>IFERROR(D107/RTD("cqg.rtd",,"StudyData","ATR("&amp;A107&amp;",MAType:=Sim,Period:=21)","Bar",, "Close", "D",,,,,,"T"),"")</f>
        <v>-0.29473323878975982</v>
      </c>
      <c r="P107" s="11">
        <f xml:space="preserve"> RTD("cqg.rtd",,"StudyData", $A107, "MA", "InputChoice=Close,MAType=Sim,Period=21", "MA","D",,"all",,,,"T")</f>
        <v>159.47285714290001</v>
      </c>
      <c r="Q107" s="3">
        <f xml:space="preserve"> RTD("cqg.rtd",,"StudyData",$A107, "StdDev", "InputChoice=Close,Period1=21", "STDDEV","D",,"all",,,,"T")</f>
        <v>7.4577132604000003</v>
      </c>
      <c r="R107" s="3">
        <f t="shared" si="1"/>
        <v>-0.15860855755623082</v>
      </c>
    </row>
    <row r="108" spans="1:18" x14ac:dyDescent="0.3">
      <c r="A108" t="s">
        <v>110</v>
      </c>
      <c r="B108" t="str">
        <f>PROPER(RTD("cqg.rtd", ,"ContractData",A108, "LongDescription",, "T"))</f>
        <v>The Cooper Co Inc Cm</v>
      </c>
      <c r="C108" s="3">
        <f>RTD("cqg.rtd", ,"ContractData",A108, "LastTrade",, "T")</f>
        <v>70.31</v>
      </c>
      <c r="D108" s="3">
        <f>RTD("cqg.rtd", ,"ContractData",A108, "NetLastTrade",, "T")</f>
        <v>7.9999999999998295E-2</v>
      </c>
      <c r="E108" s="5">
        <f>IFERROR(RTD("cqg.rtd", ,"ContractData",A108, "PerCentNetLastTrade",, "T")/100,"")</f>
        <v>1.1391143386017372E-3</v>
      </c>
      <c r="F108" s="3">
        <f>RTD("cqg.rtd", ,"ContractData",A108, "Open",, "T")</f>
        <v>70.61</v>
      </c>
      <c r="G108" s="3">
        <f>RTD("cqg.rtd", ,"ContractData",A108, "High",, "T")</f>
        <v>70.900000000000006</v>
      </c>
      <c r="H108" s="3">
        <f>RTD("cqg.rtd", ,"ContractData",A108, "Low",, "T")</f>
        <v>70.2</v>
      </c>
      <c r="I108" s="5">
        <f>IFERROR(RTD("cqg.rtd",,"StudyData",A108, "PCB","BaseType=Index,Index=1", "Close", "W","0","all",,,,"T")/100,"")</f>
        <v>-1.9523079068470305E-2</v>
      </c>
      <c r="J108" s="5">
        <f>IFERROR(RTD("cqg.rtd",,"StudyData",A108, "PCB","BaseType=Index,Index=1", "Close", "M","0","all",,,,"T")/100,"")</f>
        <v>-1.9523079068470305E-2</v>
      </c>
      <c r="K108" s="5">
        <f>IFERROR(RTD("cqg.rtd",,"StudyData",A108, "PCB","BaseType=Index,Index=1", "Close", "Q","0","all",,,,"T")/100,"")</f>
        <v>-1.9523079068470305E-2</v>
      </c>
      <c r="L108" s="5">
        <f>IFERROR(RTD("cqg.rtd",,"StudyData",A108, "PCB","BaseType=Index,Index=1", "Close", "A","0","all",,,,"T")/100,"")</f>
        <v>-0.14214250854075164</v>
      </c>
      <c r="M108" s="7">
        <f>RTD("cqg.rtd", ,"ContractData",A108, "T_CVol",, "T")</f>
        <v>1466649.311218</v>
      </c>
      <c r="N108" s="9">
        <f xml:space="preserve"> IFERROR(M108/RTD("cqg.rtd",,"StudyData", $A108, "MA", "InputChoice=Vol,MAType=Sim,Period=21", "MA","D","-1","all",,,,"T"),"")</f>
        <v>0.55858656184296263</v>
      </c>
      <c r="O108" s="10">
        <f>IFERROR(D108/RTD("cqg.rtd",,"StudyData","ATR("&amp;A108&amp;",MAType:=Sim,Period:=21)","Bar",, "Close", "D",,,,,,"T"),"")</f>
        <v>4.0599323344119496E-2</v>
      </c>
      <c r="P108" s="11">
        <f xml:space="preserve"> RTD("cqg.rtd",,"StudyData", $A108, "MA", "InputChoice=Close,MAType=Sim,Period=21", "MA","D",,"all",,,,"T")</f>
        <v>71.22</v>
      </c>
      <c r="Q108" s="3">
        <f xml:space="preserve"> RTD("cqg.rtd",,"StudyData",$A108, "StdDev", "InputChoice=Close,Period1=21", "STDDEV","D",,"all",,,,"T")</f>
        <v>1.1824671545000001</v>
      </c>
      <c r="R108" s="3">
        <f t="shared" si="1"/>
        <v>-0.76957740139918329</v>
      </c>
    </row>
    <row r="109" spans="1:18" x14ac:dyDescent="0.3">
      <c r="A109" t="s">
        <v>111</v>
      </c>
      <c r="B109" t="str">
        <f>PROPER(RTD("cqg.rtd", ,"ContractData",A109, "LongDescription",, "T"))</f>
        <v>Conocophillips</v>
      </c>
      <c r="C109" s="3">
        <f>RTD("cqg.rtd", ,"ContractData",A109, "LastTrade",, "T")</f>
        <v>120.26</v>
      </c>
      <c r="D109" s="3">
        <f>RTD("cqg.rtd", ,"ContractData",A109, "NetLastTrade",, "T")</f>
        <v>6.0000000000002274E-2</v>
      </c>
      <c r="E109" s="5">
        <f>IFERROR(RTD("cqg.rtd", ,"ContractData",A109, "PerCentNetLastTrade",, "T")/100,"")</f>
        <v>4.9916805324459236E-4</v>
      </c>
      <c r="F109" s="3">
        <f>RTD("cqg.rtd", ,"ContractData",A109, "Open",, "T")</f>
        <v>120.27</v>
      </c>
      <c r="G109" s="3">
        <f>RTD("cqg.rtd", ,"ContractData",A109, "High",, "T")</f>
        <v>121.69</v>
      </c>
      <c r="H109" s="3">
        <f>RTD("cqg.rtd", ,"ContractData",A109, "Low",, "T")</f>
        <v>119.63</v>
      </c>
      <c r="I109" s="5">
        <f>IFERROR(RTD("cqg.rtd",,"StudyData",A109, "PCB","BaseType=Index,Index=1", "Close", "W","0","all",,,,"T")/100,"")</f>
        <v>4.8382878563333599E-2</v>
      </c>
      <c r="J109" s="5">
        <f>IFERROR(RTD("cqg.rtd",,"StudyData",A109, "PCB","BaseType=Index,Index=1", "Close", "M","0","all",,,,"T")/100,"")</f>
        <v>0.15679107348980373</v>
      </c>
      <c r="K109" s="5">
        <f>IFERROR(RTD("cqg.rtd",,"StudyData",A109, "PCB","BaseType=Index,Index=1", "Close", "Q","0","all",,,,"T")/100,"")</f>
        <v>0.15679107348980373</v>
      </c>
      <c r="L109" s="5">
        <f>IFERROR(RTD("cqg.rtd",,"StudyData",A109, "PCB","BaseType=Index,Index=1", "Close", "A","0","all",,,,"T")/100,"")</f>
        <v>0.28469180643093689</v>
      </c>
      <c r="M109" s="7">
        <f>RTD("cqg.rtd", ,"ContractData",A109, "T_CVol",, "T")</f>
        <v>4392515.9229490003</v>
      </c>
      <c r="N109" s="9">
        <f xml:space="preserve"> IFERROR(M109/RTD("cqg.rtd",,"StudyData", $A109, "MA", "InputChoice=Vol,MAType=Sim,Period=21", "MA","D","-1","all",,,,"T"),"")</f>
        <v>0.64610352102395296</v>
      </c>
      <c r="O109" s="10">
        <f>IFERROR(D109/RTD("cqg.rtd",,"StudyData","ATR("&amp;A109&amp;",MAType:=Sim,Period:=21)","Bar",, "Close", "D",,,,,,"T"),"")</f>
        <v>2.3009495982637903E-2</v>
      </c>
      <c r="P109" s="11">
        <f xml:space="preserve"> RTD("cqg.rtd",,"StudyData", $A109, "MA", "InputChoice=Close,MAType=Sim,Period=21", "MA","D",,"all",,,,"T")</f>
        <v>110.68761904759999</v>
      </c>
      <c r="Q109" s="3">
        <f xml:space="preserve"> RTD("cqg.rtd",,"StudyData",$A109, "StdDev", "InputChoice=Close,Period1=21", "STDDEV","D",,"all",,,,"T")</f>
        <v>5.4826070482000002</v>
      </c>
      <c r="R109" s="3">
        <f t="shared" si="1"/>
        <v>1.7459542272946094</v>
      </c>
    </row>
    <row r="110" spans="1:18" x14ac:dyDescent="0.3">
      <c r="A110" t="s">
        <v>112</v>
      </c>
      <c r="B110" t="str">
        <f>PROPER(RTD("cqg.rtd", ,"ContractData",A110, "LongDescription",, "T"))</f>
        <v>Cencora Inc.</v>
      </c>
      <c r="C110" s="3">
        <f>RTD("cqg.rtd", ,"ContractData",A110, "LastTrade",, "T")</f>
        <v>309.89</v>
      </c>
      <c r="D110" s="3">
        <f>RTD("cqg.rtd", ,"ContractData",A110, "NetLastTrade",, "T")</f>
        <v>4.8299999999999841</v>
      </c>
      <c r="E110" s="5">
        <f>IFERROR(RTD("cqg.rtd", ,"ContractData",A110, "PerCentNetLastTrade",, "T")/100,"")</f>
        <v>1.5832950894905919E-2</v>
      </c>
      <c r="F110" s="3">
        <f>RTD("cqg.rtd", ,"ContractData",A110, "Open",, "T")</f>
        <v>306.90000000000003</v>
      </c>
      <c r="G110" s="3">
        <f>RTD("cqg.rtd", ,"ContractData",A110, "High",, "T")</f>
        <v>310.3</v>
      </c>
      <c r="H110" s="3">
        <f>RTD("cqg.rtd", ,"ContractData",A110, "Low",, "T")</f>
        <v>304.25</v>
      </c>
      <c r="I110" s="5">
        <f>IFERROR(RTD("cqg.rtd",,"StudyData",A110, "PCB","BaseType=Index,Index=1", "Close", "W","0","all",,,,"T")/100,"")</f>
        <v>6.4631373822668136E-3</v>
      </c>
      <c r="J110" s="5">
        <f>IFERROR(RTD("cqg.rtd",,"StudyData",A110, "PCB","BaseType=Index,Index=1", "Close", "M","0","all",,,,"T")/100,"")</f>
        <v>9.509505972153498E-2</v>
      </c>
      <c r="K110" s="5">
        <f>IFERROR(RTD("cqg.rtd",,"StudyData",A110, "PCB","BaseType=Index,Index=1", "Close", "Q","0","all",,,,"T")/100,"")</f>
        <v>9.509505972153498E-2</v>
      </c>
      <c r="L110" s="5">
        <f>IFERROR(RTD("cqg.rtd",,"StudyData",A110, "PCB","BaseType=Index,Index=1", "Close", "A","0","all",,,,"T")/100,"")</f>
        <v>-8.2487046632124403E-2</v>
      </c>
      <c r="M110" s="7">
        <f>RTD("cqg.rtd", ,"ContractData",A110, "T_CVol",, "T")</f>
        <v>852416.05799400003</v>
      </c>
      <c r="N110" s="9">
        <f xml:space="preserve"> IFERROR(M110/RTD("cqg.rtd",,"StudyData", $A110, "MA", "InputChoice=Vol,MAType=Sim,Period=21", "MA","D","-1","all",,,,"T"),"")</f>
        <v>0.54356890832901272</v>
      </c>
      <c r="O110" s="10">
        <f>IFERROR(D110/RTD("cqg.rtd",,"StudyData","ATR("&amp;A110&amp;",MAType:=Sim,Period:=21)","Bar",, "Close", "D",,,,,,"T"),"")</f>
        <v>0.6294526498724109</v>
      </c>
      <c r="P110" s="11">
        <f xml:space="preserve"> RTD("cqg.rtd",,"StudyData", $A110, "MA", "InputChoice=Close,MAType=Sim,Period=21", "MA","D",,"all",,,,"T")</f>
        <v>299.26666666670002</v>
      </c>
      <c r="Q110" s="3">
        <f xml:space="preserve"> RTD("cqg.rtd",,"StudyData",$A110, "StdDev", "InputChoice=Close,Period1=21", "STDDEV","D",,"all",,,,"T")</f>
        <v>8.6893362852999996</v>
      </c>
      <c r="R110" s="3">
        <f t="shared" si="1"/>
        <v>1.2225713201216262</v>
      </c>
    </row>
    <row r="111" spans="1:18" x14ac:dyDescent="0.3">
      <c r="A111" t="s">
        <v>113</v>
      </c>
      <c r="B111" t="str">
        <f>PROPER(RTD("cqg.rtd", ,"ContractData",A111, "LongDescription",, "T"))</f>
        <v>Costco Wholesale</v>
      </c>
      <c r="C111" s="3">
        <f>RTD("cqg.rtd", ,"ContractData",A111, "LastTrade",, "T")</f>
        <v>935.03</v>
      </c>
      <c r="D111" s="3">
        <f>RTD("cqg.rtd", ,"ContractData",A111, "NetLastTrade",, "T")</f>
        <v>8.9699999999999136</v>
      </c>
      <c r="E111" s="5">
        <f>IFERROR(RTD("cqg.rtd", ,"ContractData",A111, "PerCentNetLastTrade",, "T")/100,"")</f>
        <v>9.6861974386108895E-3</v>
      </c>
      <c r="F111" s="3">
        <f>RTD("cqg.rtd", ,"ContractData",A111, "Open",, "T")</f>
        <v>925.01</v>
      </c>
      <c r="G111" s="3">
        <f>RTD("cqg.rtd", ,"ContractData",A111, "High",, "T")</f>
        <v>936.66</v>
      </c>
      <c r="H111" s="3">
        <f>RTD("cqg.rtd", ,"ContractData",A111, "Low",, "T")</f>
        <v>921.28</v>
      </c>
      <c r="I111" s="5">
        <f>IFERROR(RTD("cqg.rtd",,"StudyData",A111, "PCB","BaseType=Index,Index=1", "Close", "W","0","all",,,,"T")/100,"")</f>
        <v>-6.207021161265671E-3</v>
      </c>
      <c r="J111" s="5">
        <f>IFERROR(RTD("cqg.rtd",,"StudyData",A111, "PCB","BaseType=Index,Index=1", "Close", "M","0","all",,,,"T")/100,"")</f>
        <v>-4.7035180176815348E-4</v>
      </c>
      <c r="K111" s="5">
        <f>IFERROR(RTD("cqg.rtd",,"StudyData",A111, "PCB","BaseType=Index,Index=1", "Close", "Q","0","all",,,,"T")/100,"")</f>
        <v>-4.7035180176815348E-4</v>
      </c>
      <c r="L111" s="5">
        <f>IFERROR(RTD("cqg.rtd",,"StudyData",A111, "PCB","BaseType=Index,Index=1", "Close", "A","0","all",,,,"T")/100,"")</f>
        <v>8.4293897998469217E-2</v>
      </c>
      <c r="M111" s="7">
        <f>RTD("cqg.rtd", ,"ContractData",A111, "T_CVol",, "T")</f>
        <v>1586611.554005</v>
      </c>
      <c r="N111" s="9">
        <f xml:space="preserve"> IFERROR(M111/RTD("cqg.rtd",,"StudyData", $A111, "MA", "InputChoice=Vol,MAType=Sim,Period=21", "MA","D","-1","all",,,,"T"),"")</f>
        <v>0.59848273192057189</v>
      </c>
      <c r="O111" s="10">
        <f>IFERROR(D111/RTD("cqg.rtd",,"StudyData","ATR("&amp;A111&amp;",MAType:=Sim,Period:=21)","Bar",, "Close", "D",,,,,,"T"),"")</f>
        <v>0.45879000438470813</v>
      </c>
      <c r="P111" s="11">
        <f xml:space="preserve"> RTD("cqg.rtd",,"StudyData", $A111, "MA", "InputChoice=Close,MAType=Sim,Period=21", "MA","D",,"all",,,,"T")</f>
        <v>935.14047619049995</v>
      </c>
      <c r="Q111" s="3">
        <f xml:space="preserve"> RTD("cqg.rtd",,"StudyData",$A111, "StdDev", "InputChoice=Close,Period1=21", "STDDEV","D",,"all",,,,"T")</f>
        <v>12.619634164300001</v>
      </c>
      <c r="R111" s="3">
        <f t="shared" si="1"/>
        <v>-8.7543100744163684E-3</v>
      </c>
    </row>
    <row r="112" spans="1:18" x14ac:dyDescent="0.3">
      <c r="A112" t="s">
        <v>114</v>
      </c>
      <c r="B112" t="str">
        <f>PROPER(RTD("cqg.rtd", ,"ContractData",A112, "LongDescription",, "T"))</f>
        <v>Corpay, Inc.</v>
      </c>
      <c r="C112" s="3">
        <f>RTD("cqg.rtd", ,"ContractData",A112, "LastTrade",, "T")</f>
        <v>370.58</v>
      </c>
      <c r="D112" s="3">
        <f>RTD("cqg.rtd", ,"ContractData",A112, "NetLastTrade",, "T")</f>
        <v>5.7799999999999727</v>
      </c>
      <c r="E112" s="5">
        <f>IFERROR(RTD("cqg.rtd", ,"ContractData",A112, "PerCentNetLastTrade",, "T")/100,"")</f>
        <v>1.5844298245614036E-2</v>
      </c>
      <c r="F112" s="3">
        <f>RTD("cqg.rtd", ,"ContractData",A112, "Open",, "T")</f>
        <v>368.16</v>
      </c>
      <c r="G112" s="3">
        <f>RTD("cqg.rtd", ,"ContractData",A112, "High",, "T")</f>
        <v>372.40000000000003</v>
      </c>
      <c r="H112" s="3">
        <f>RTD("cqg.rtd", ,"ContractData",A112, "Low",, "T")</f>
        <v>364.74</v>
      </c>
      <c r="I112" s="5">
        <f>IFERROR(RTD("cqg.rtd",,"StudyData",A112, "PCB","BaseType=Index,Index=1", "Close", "W","0","all",,,,"T")/100,"")</f>
        <v>1.3094945187129128E-2</v>
      </c>
      <c r="J112" s="5">
        <f>IFERROR(RTD("cqg.rtd",,"StudyData",A112, "PCB","BaseType=Index,Index=1", "Close", "M","0","all",,,,"T")/100,"")</f>
        <v>0.11195127074144087</v>
      </c>
      <c r="K112" s="5">
        <f>IFERROR(RTD("cqg.rtd",,"StudyData",A112, "PCB","BaseType=Index,Index=1", "Close", "Q","0","all",,,,"T")/100,"")</f>
        <v>0.11195127074144087</v>
      </c>
      <c r="L112" s="5">
        <f>IFERROR(RTD("cqg.rtd",,"StudyData",A112, "PCB","BaseType=Index,Index=1", "Close", "A","0","all",,,,"T")/100,"")</f>
        <v>0.23144917422656427</v>
      </c>
      <c r="M112" s="7">
        <f>RTD("cqg.rtd", ,"ContractData",A112, "T_CVol",, "T")</f>
        <v>269434.50577599998</v>
      </c>
      <c r="N112" s="9">
        <f xml:space="preserve"> IFERROR(M112/RTD("cqg.rtd",,"StudyData", $A112, "MA", "InputChoice=Vol,MAType=Sim,Period=21", "MA","D","-1","all",,,,"T"),"")</f>
        <v>0.42010960810833764</v>
      </c>
      <c r="O112" s="10">
        <f>IFERROR(D112/RTD("cqg.rtd",,"StudyData","ATR("&amp;A112&amp;",MAType:=Sim,Period:=21)","Bar",, "Close", "D",,,,,,"T"),"")</f>
        <v>0.49756097560832602</v>
      </c>
      <c r="P112" s="11">
        <f xml:space="preserve"> RTD("cqg.rtd",,"StudyData", $A112, "MA", "InputChoice=Close,MAType=Sim,Period=21", "MA","D",,"all",,,,"T")</f>
        <v>353.97095238100002</v>
      </c>
      <c r="Q112" s="3">
        <f xml:space="preserve"> RTD("cqg.rtd",,"StudyData",$A112, "StdDev", "InputChoice=Close,Period1=21", "STDDEV","D",,"all",,,,"T")</f>
        <v>13.2857513739</v>
      </c>
      <c r="R112" s="3">
        <f t="shared" si="1"/>
        <v>1.2501398793017169</v>
      </c>
    </row>
    <row r="113" spans="1:18" x14ac:dyDescent="0.3">
      <c r="A113" t="s">
        <v>115</v>
      </c>
      <c r="B113" t="str">
        <f>PROPER(RTD("cqg.rtd", ,"ContractData",A113, "LongDescription",, "T"))</f>
        <v>Copart, Inc.</v>
      </c>
      <c r="C113" s="3">
        <f>RTD("cqg.rtd", ,"ContractData",A113, "LastTrade",, "T")</f>
        <v>27.94</v>
      </c>
      <c r="D113" s="3">
        <f>RTD("cqg.rtd", ,"ContractData",A113, "NetLastTrade",, "T")</f>
        <v>0.74000000000000199</v>
      </c>
      <c r="E113" s="5">
        <f>IFERROR(RTD("cqg.rtd", ,"ContractData",A113, "PerCentNetLastTrade",, "T")/100,"")</f>
        <v>2.7205882352941177E-2</v>
      </c>
      <c r="F113" s="3">
        <f>RTD("cqg.rtd", ,"ContractData",A113, "Open",, "T")</f>
        <v>27.3</v>
      </c>
      <c r="G113" s="3">
        <f>RTD("cqg.rtd", ,"ContractData",A113, "High",, "T")</f>
        <v>28.13</v>
      </c>
      <c r="H113" s="3">
        <f>RTD("cqg.rtd", ,"ContractData",A113, "Low",, "T")</f>
        <v>27.14</v>
      </c>
      <c r="I113" s="5">
        <f>IFERROR(RTD("cqg.rtd",,"StudyData",A113, "PCB","BaseType=Index,Index=1", "Close", "W","0","all",,,,"T")/100,"")</f>
        <v>1.1952191235059828E-2</v>
      </c>
      <c r="J113" s="5">
        <f>IFERROR(RTD("cqg.rtd",,"StudyData",A113, "PCB","BaseType=Index,Index=1", "Close", "M","0","all",,,,"T")/100,"")</f>
        <v>-8.8683930471798508E-3</v>
      </c>
      <c r="K113" s="5">
        <f>IFERROR(RTD("cqg.rtd",,"StudyData",A113, "PCB","BaseType=Index,Index=1", "Close", "Q","0","all",,,,"T")/100,"")</f>
        <v>-8.8683930471798508E-3</v>
      </c>
      <c r="L113" s="5">
        <f>IFERROR(RTD("cqg.rtd",,"StudyData",A113, "PCB","BaseType=Index,Index=1", "Close", "A","0","all",,,,"T")/100,"")</f>
        <v>-0.28633461047254144</v>
      </c>
      <c r="M113" s="7">
        <f>RTD("cqg.rtd", ,"ContractData",A113, "T_CVol",, "T")</f>
        <v>10441489.172180999</v>
      </c>
      <c r="N113" s="9">
        <f xml:space="preserve"> IFERROR(M113/RTD("cqg.rtd",,"StudyData", $A113, "MA", "InputChoice=Vol,MAType=Sim,Period=21", "MA","D","-1","all",,,,"T"),"")</f>
        <v>0.80383942478399029</v>
      </c>
      <c r="O113" s="10">
        <f>IFERROR(D113/RTD("cqg.rtd",,"StudyData","ATR("&amp;A113&amp;",MAType:=Sim,Period:=21)","Bar",, "Close", "D",,,,,,"T"),"")</f>
        <v>0.75878906252964218</v>
      </c>
      <c r="P113" s="11">
        <f xml:space="preserve"> RTD("cqg.rtd",,"StudyData", $A113, "MA", "InputChoice=Close,MAType=Sim,Period=21", "MA","D",,"all",,,,"T")</f>
        <v>28.273333333299998</v>
      </c>
      <c r="Q113" s="3">
        <f xml:space="preserve"> RTD("cqg.rtd",,"StudyData",$A113, "StdDev", "InputChoice=Close,Period1=21", "STDDEV","D",,"all",,,,"T")</f>
        <v>1.0065042442000001</v>
      </c>
      <c r="R113" s="3">
        <f t="shared" si="1"/>
        <v>-0.33117926250270352</v>
      </c>
    </row>
    <row r="114" spans="1:18" x14ac:dyDescent="0.3">
      <c r="A114" t="s">
        <v>116</v>
      </c>
      <c r="B114" t="str">
        <f>PROPER(RTD("cqg.rtd", ,"ContractData",A114, "LongDescription",, "T"))</f>
        <v>Camden Property Trust</v>
      </c>
      <c r="C114" s="3">
        <f>RTD("cqg.rtd", ,"ContractData",A114, "LastTrade",, "T")</f>
        <v>113.73</v>
      </c>
      <c r="D114" s="3">
        <f>RTD("cqg.rtd", ,"ContractData",A114, "NetLastTrade",, "T")</f>
        <v>0.89000000000000057</v>
      </c>
      <c r="E114" s="5">
        <f>IFERROR(RTD("cqg.rtd", ,"ContractData",A114, "PerCentNetLastTrade",, "T")/100,"")</f>
        <v>7.8872740163062754E-3</v>
      </c>
      <c r="F114" s="3">
        <f>RTD("cqg.rtd", ,"ContractData",A114, "Open",, "T")</f>
        <v>113.63</v>
      </c>
      <c r="G114" s="3">
        <f>RTD("cqg.rtd", ,"ContractData",A114, "High",, "T")</f>
        <v>113.91</v>
      </c>
      <c r="H114" s="3">
        <f>RTD("cqg.rtd", ,"ContractData",A114, "Low",, "T")</f>
        <v>112.68</v>
      </c>
      <c r="I114" s="5">
        <f>IFERROR(RTD("cqg.rtd",,"StudyData",A114, "PCB","BaseType=Index,Index=1", "Close", "W","0","all",,,,"T")/100,"")</f>
        <v>6.7274497654244945E-3</v>
      </c>
      <c r="J114" s="5">
        <f>IFERROR(RTD("cqg.rtd",,"StudyData",A114, "PCB","BaseType=Index,Index=1", "Close", "M","0","all",,,,"T")/100,"")</f>
        <v>-6.6381343348764525E-3</v>
      </c>
      <c r="K114" s="5">
        <f>IFERROR(RTD("cqg.rtd",,"StudyData",A114, "PCB","BaseType=Index,Index=1", "Close", "Q","0","all",,,,"T")/100,"")</f>
        <v>-6.6381343348764525E-3</v>
      </c>
      <c r="L114" s="5">
        <f>IFERROR(RTD("cqg.rtd",,"StudyData",A114, "PCB","BaseType=Index,Index=1", "Close", "A","0","all",,,,"T")/100,"")</f>
        <v>3.3157703488372145E-2</v>
      </c>
      <c r="M114" s="7">
        <f>RTD("cqg.rtd", ,"ContractData",A114, "T_CVol",, "T")</f>
        <v>792864.00031799998</v>
      </c>
      <c r="N114" s="9">
        <f xml:space="preserve"> IFERROR(M114/RTD("cqg.rtd",,"StudyData", $A114, "MA", "InputChoice=Vol,MAType=Sim,Period=21", "MA","D","-1","all",,,,"T"),"")</f>
        <v>0.84713387923715844</v>
      </c>
      <c r="O114" s="10">
        <f>IFERROR(D114/RTD("cqg.rtd",,"StudyData","ATR("&amp;A114&amp;",MAType:=Sim,Period:=21)","Bar",, "Close", "D",,,,,,"T"),"")</f>
        <v>0.4196228109470227</v>
      </c>
      <c r="P114" s="11">
        <f xml:space="preserve"> RTD("cqg.rtd",,"StudyData", $A114, "MA", "InputChoice=Close,MAType=Sim,Period=21", "MA","D",,"all",,,,"T")</f>
        <v>114.23380952380001</v>
      </c>
      <c r="Q114" s="3">
        <f xml:space="preserve"> RTD("cqg.rtd",,"StudyData",$A114, "StdDev", "InputChoice=Close,Period1=21", "STDDEV","D",,"all",,,,"T")</f>
        <v>1.7708283673</v>
      </c>
      <c r="R114" s="3">
        <f t="shared" si="1"/>
        <v>-0.28450499952638808</v>
      </c>
    </row>
    <row r="115" spans="1:18" x14ac:dyDescent="0.3">
      <c r="A115" t="s">
        <v>117</v>
      </c>
      <c r="B115" t="str">
        <f>PROPER(RTD("cqg.rtd", ,"ContractData",A115, "LongDescription",, "T"))</f>
        <v>Crh Public Limited Company</v>
      </c>
      <c r="C115" s="3">
        <f>RTD("cqg.rtd", ,"ContractData",A115, "LastTrade",, "T")</f>
        <v>99.87</v>
      </c>
      <c r="D115" s="3">
        <f>RTD("cqg.rtd", ,"ContractData",A115, "NetLastTrade",, "T")</f>
        <v>1.8500000000000085</v>
      </c>
      <c r="E115" s="5">
        <f>IFERROR(RTD("cqg.rtd", ,"ContractData",A115, "PerCentNetLastTrade",, "T")/100,"")</f>
        <v>1.8873699245052028E-2</v>
      </c>
      <c r="F115" s="3">
        <f>RTD("cqg.rtd", ,"ContractData",A115, "Open",, "T")</f>
        <v>98.850000000000009</v>
      </c>
      <c r="G115" s="3">
        <f>RTD("cqg.rtd", ,"ContractData",A115, "High",, "T")</f>
        <v>100.44</v>
      </c>
      <c r="H115" s="3">
        <f>RTD("cqg.rtd", ,"ContractData",A115, "Low",, "T")</f>
        <v>97.42</v>
      </c>
      <c r="I115" s="5">
        <f>IFERROR(RTD("cqg.rtd",,"StudyData",A115, "PCB","BaseType=Index,Index=1", "Close", "W","0","all",,,,"T")/100,"")</f>
        <v>-2.9634667703070317E-2</v>
      </c>
      <c r="J115" s="5">
        <f>IFERROR(RTD("cqg.rtd",,"StudyData",A115, "PCB","BaseType=Index,Index=1", "Close", "M","0","all",,,,"T")/100,"")</f>
        <v>-6.6635514018691555E-2</v>
      </c>
      <c r="K115" s="5">
        <f>IFERROR(RTD("cqg.rtd",,"StudyData",A115, "PCB","BaseType=Index,Index=1", "Close", "Q","0","all",,,,"T")/100,"")</f>
        <v>-6.6635514018691555E-2</v>
      </c>
      <c r="L115" s="5">
        <f>IFERROR(RTD("cqg.rtd",,"StudyData",A115, "PCB","BaseType=Index,Index=1", "Close", "A","0","all",,,,"T")/100,"")</f>
        <v>-0.19975961538461534</v>
      </c>
      <c r="M115" s="7">
        <f>RTD("cqg.rtd", ,"ContractData",A115, "T_CVol",, "T")</f>
        <v>2956800.1406860002</v>
      </c>
      <c r="N115" s="9">
        <f xml:space="preserve"> IFERROR(M115/RTD("cqg.rtd",,"StudyData", $A115, "MA", "InputChoice=Vol,MAType=Sim,Period=21", "MA","D","-1","all",,,,"T"),"")</f>
        <v>0.73281138964136605</v>
      </c>
      <c r="O115" s="10">
        <f>IFERROR(D115/RTD("cqg.rtd",,"StudyData","ATR("&amp;A115&amp;",MAType:=Sim,Period:=21)","Bar",, "Close", "D",,,,,,"T"),"")</f>
        <v>0.56263577117949193</v>
      </c>
      <c r="P115" s="11">
        <f xml:space="preserve"> RTD("cqg.rtd",,"StudyData", $A115, "MA", "InputChoice=Close,MAType=Sim,Period=21", "MA","D",,"all",,,,"T")</f>
        <v>104.5952380952</v>
      </c>
      <c r="Q115" s="3">
        <f xml:space="preserve"> RTD("cqg.rtd",,"StudyData",$A115, "StdDev", "InputChoice=Close,Period1=21", "STDDEV","D",,"all",,,,"T")</f>
        <v>3.8912253169</v>
      </c>
      <c r="R115" s="3">
        <f t="shared" si="1"/>
        <v>-1.2143316591506006</v>
      </c>
    </row>
    <row r="116" spans="1:18" x14ac:dyDescent="0.3">
      <c r="A116" t="s">
        <v>118</v>
      </c>
      <c r="B116" t="str">
        <f>PROPER(RTD("cqg.rtd", ,"ContractData",A116, "LongDescription",, "T"))</f>
        <v>Charles River Labs Hldgs Inc</v>
      </c>
      <c r="C116" s="3">
        <f>RTD("cqg.rtd", ,"ContractData",A116, "LastTrade",, "T")</f>
        <v>226.58</v>
      </c>
      <c r="D116" s="3">
        <f>RTD("cqg.rtd", ,"ContractData",A116, "NetLastTrade",, "T")</f>
        <v>-2.7099999999999795</v>
      </c>
      <c r="E116" s="5">
        <f>IFERROR(RTD("cqg.rtd", ,"ContractData",A116, "PerCentNetLastTrade",, "T")/100,"")</f>
        <v>-1.1819093724104845E-2</v>
      </c>
      <c r="F116" s="3">
        <f>RTD("cqg.rtd", ,"ContractData",A116, "Open",, "T")</f>
        <v>230.23000000000002</v>
      </c>
      <c r="G116" s="3">
        <f>RTD("cqg.rtd", ,"ContractData",A116, "High",, "T")</f>
        <v>231.97</v>
      </c>
      <c r="H116" s="3">
        <f>RTD("cqg.rtd", ,"ContractData",A116, "Low",, "T")</f>
        <v>225.03</v>
      </c>
      <c r="I116" s="5">
        <f>IFERROR(RTD("cqg.rtd",,"StudyData",A116, "PCB","BaseType=Index,Index=1", "Close", "W","0","all",,,,"T")/100,"")</f>
        <v>9.9398261644752309E-3</v>
      </c>
      <c r="J116" s="5">
        <f>IFERROR(RTD("cqg.rtd",,"StudyData",A116, "PCB","BaseType=Index,Index=1", "Close", "M","0","all",,,,"T")/100,"")</f>
        <v>-9.2596675338409791E-4</v>
      </c>
      <c r="K116" s="5">
        <f>IFERROR(RTD("cqg.rtd",,"StudyData",A116, "PCB","BaseType=Index,Index=1", "Close", "Q","0","all",,,,"T")/100,"")</f>
        <v>-9.2596675338409791E-4</v>
      </c>
      <c r="L116" s="5">
        <f>IFERROR(RTD("cqg.rtd",,"StudyData",A116, "PCB","BaseType=Index,Index=1", "Close", "A","0","all",,,,"T")/100,"")</f>
        <v>0.13585321836775613</v>
      </c>
      <c r="M116" s="7">
        <f>RTD("cqg.rtd", ,"ContractData",A116, "T_CVol",, "T")</f>
        <v>476149.60175700003</v>
      </c>
      <c r="N116" s="9">
        <f xml:space="preserve"> IFERROR(M116/RTD("cqg.rtd",,"StudyData", $A116, "MA", "InputChoice=Vol,MAType=Sim,Period=21", "MA","D","-1","all",,,,"T"),"")</f>
        <v>0.51042762073864945</v>
      </c>
      <c r="O116" s="10">
        <f>IFERROR(D116/RTD("cqg.rtd",,"StudyData","ATR("&amp;A116&amp;",MAType:=Sim,Period:=21)","Bar",, "Close", "D",,,,,,"T"),"")</f>
        <v>-0.30109518014839964</v>
      </c>
      <c r="P116" s="11">
        <f xml:space="preserve"> RTD("cqg.rtd",,"StudyData", $A116, "MA", "InputChoice=Close,MAType=Sim,Period=21", "MA","D",,"all",,,,"T")</f>
        <v>226.09714285710001</v>
      </c>
      <c r="Q116" s="3">
        <f xml:space="preserve"> RTD("cqg.rtd",,"StudyData",$A116, "StdDev", "InputChoice=Close,Period1=21", "STDDEV","D",,"all",,,,"T")</f>
        <v>5.6647709514000004</v>
      </c>
      <c r="R116" s="3">
        <f t="shared" si="1"/>
        <v>8.5238599590803946E-2</v>
      </c>
    </row>
    <row r="117" spans="1:18" x14ac:dyDescent="0.3">
      <c r="A117" t="s">
        <v>119</v>
      </c>
      <c r="B117" t="str">
        <f>PROPER(RTD("cqg.rtd", ,"ContractData",A117, "LongDescription",, "T"))</f>
        <v>Salesforce, Inc.</v>
      </c>
      <c r="C117" s="3">
        <f>RTD("cqg.rtd", ,"ContractData",A117, "LastTrade",, "T")</f>
        <v>163.66</v>
      </c>
      <c r="D117" s="3">
        <f>RTD("cqg.rtd", ,"ContractData",A117, "NetLastTrade",, "T")</f>
        <v>6.7299999999999898</v>
      </c>
      <c r="E117" s="5">
        <f>IFERROR(RTD("cqg.rtd", ,"ContractData",A117, "PerCentNetLastTrade",, "T")/100,"")</f>
        <v>4.2885362900656344E-2</v>
      </c>
      <c r="F117" s="3">
        <f>RTD("cqg.rtd", ,"ContractData",A117, "Open",, "T")</f>
        <v>160.38</v>
      </c>
      <c r="G117" s="3">
        <f>RTD("cqg.rtd", ,"ContractData",A117, "High",, "T")</f>
        <v>164.45000000000002</v>
      </c>
      <c r="H117" s="3">
        <f>RTD("cqg.rtd", ,"ContractData",A117, "Low",, "T")</f>
        <v>159.55000000000001</v>
      </c>
      <c r="I117" s="5">
        <f>IFERROR(RTD("cqg.rtd",,"StudyData",A117, "PCB","BaseType=Index,Index=1", "Close", "W","0","all",,,,"T")/100,"")</f>
        <v>-4.1634947590326252E-2</v>
      </c>
      <c r="J117" s="5">
        <f>IFERROR(RTD("cqg.rtd",,"StudyData",A117, "PCB","BaseType=Index,Index=1", "Close", "M","0","all",,,,"T")/100,"")</f>
        <v>4.4682752457551392E-2</v>
      </c>
      <c r="K117" s="5">
        <f>IFERROR(RTD("cqg.rtd",,"StudyData",A117, "PCB","BaseType=Index,Index=1", "Close", "Q","0","all",,,,"T")/100,"")</f>
        <v>4.4682752457551392E-2</v>
      </c>
      <c r="L117" s="5">
        <f>IFERROR(RTD("cqg.rtd",,"StudyData",A117, "PCB","BaseType=Index,Index=1", "Close", "A","0","all",,,,"T")/100,"")</f>
        <v>-0.38220527726397657</v>
      </c>
      <c r="M117" s="7">
        <f>RTD("cqg.rtd", ,"ContractData",A117, "T_CVol",, "T")</f>
        <v>10899068.614991</v>
      </c>
      <c r="N117" s="9">
        <f xml:space="preserve"> IFERROR(M117/RTD("cqg.rtd",,"StudyData", $A117, "MA", "InputChoice=Vol,MAType=Sim,Period=21", "MA","D","-1","all",,,,"T"),"")</f>
        <v>0.85812571130127957</v>
      </c>
      <c r="O117" s="10">
        <f>IFERROR(D117/RTD("cqg.rtd",,"StudyData","ATR("&amp;A117&amp;",MAType:=Sim,Period:=21)","Bar",, "Close", "D",,,,,,"T"),"")</f>
        <v>0.95920999049686395</v>
      </c>
      <c r="P117" s="11">
        <f xml:space="preserve"> RTD("cqg.rtd",,"StudyData", $A117, "MA", "InputChoice=Close,MAType=Sim,Period=21", "MA","D",,"all",,,,"T")</f>
        <v>164.6061904762</v>
      </c>
      <c r="Q117" s="3">
        <f xml:space="preserve"> RTD("cqg.rtd",,"StudyData",$A117, "StdDev", "InputChoice=Close,Period1=21", "STDDEV","D",,"all",,,,"T")</f>
        <v>5.9026583811000002</v>
      </c>
      <c r="R117" s="3">
        <f t="shared" si="1"/>
        <v>-0.16029904072199969</v>
      </c>
    </row>
    <row r="118" spans="1:18" x14ac:dyDescent="0.3">
      <c r="A118" t="s">
        <v>120</v>
      </c>
      <c r="B118" t="str">
        <f>PROPER(RTD("cqg.rtd", ,"ContractData",A118, "LongDescription",, "T"))</f>
        <v>Crowdstrike Hld Cm A</v>
      </c>
      <c r="C118" s="3">
        <f>RTD("cqg.rtd", ,"ContractData",A118, "LastTrade",, "T")</f>
        <v>183.26</v>
      </c>
      <c r="D118" s="3">
        <f>RTD("cqg.rtd", ,"ContractData",A118, "NetLastTrade",, "T")</f>
        <v>-0.16000000000002501</v>
      </c>
      <c r="E118" s="5">
        <f>IFERROR(RTD("cqg.rtd", ,"ContractData",A118, "PerCentNetLastTrade",, "T")/100,"")</f>
        <v>-7.6327554247083193E-4</v>
      </c>
      <c r="F118" s="3">
        <f>RTD("cqg.rtd", ,"ContractData",A118, "Open",, "T")</f>
        <v>185</v>
      </c>
      <c r="G118" s="3">
        <f>RTD("cqg.rtd", ,"ContractData",A118, "High",, "T")</f>
        <v>185.83</v>
      </c>
      <c r="H118" s="3">
        <f>RTD("cqg.rtd", ,"ContractData",A118, "Low",, "T")</f>
        <v>181.83</v>
      </c>
      <c r="I118" s="5">
        <f>IFERROR(RTD("cqg.rtd",,"StudyData",A118, "PCB","BaseType=Index,Index=1", "Close", "W","0","all",,,,"T")/100,"")</f>
        <v>-9.7498522749655356E-2</v>
      </c>
      <c r="J118" s="5">
        <f>IFERROR(RTD("cqg.rtd",,"StudyData",A118, "PCB","BaseType=Index,Index=1", "Close", "M","0","all",,,,"T")/100,"")</f>
        <v>-3.9312296886466085E-2</v>
      </c>
      <c r="K118" s="5">
        <f>IFERROR(RTD("cqg.rtd",,"StudyData",A118, "PCB","BaseType=Index,Index=1", "Close", "Q","0","all",,,,"T")/100,"")</f>
        <v>-3.9312296886466085E-2</v>
      </c>
      <c r="L118" s="5">
        <f>IFERROR(RTD("cqg.rtd",,"StudyData",A118, "PCB","BaseType=Index,Index=1", "Close", "A","0","all",,,,"T")/100,"")</f>
        <v>0.56395596893932931</v>
      </c>
      <c r="M118" s="7">
        <f>RTD("cqg.rtd", ,"ContractData",A118, "T_CVol",, "T")</f>
        <v>5779248.1831759997</v>
      </c>
      <c r="N118" s="9">
        <f xml:space="preserve"> IFERROR(M118/RTD("cqg.rtd",,"StudyData", $A118, "MA", "InputChoice=Vol,MAType=Sim,Period=21", "MA","D","-1","all",,,,"T"),"")</f>
        <v>0.5724156058052996</v>
      </c>
      <c r="O118" s="10">
        <f>IFERROR(D118/RTD("cqg.rtd",,"StudyData","ATR("&amp;A118&amp;",MAType:=Sim,Period:=21)","Bar",, "Close", "D",,,,,,"T"),"")</f>
        <v>-1.5465341066027639E-2</v>
      </c>
      <c r="P118" s="11">
        <f xml:space="preserve"> RTD("cqg.rtd",,"StudyData", $A118, "MA", "InputChoice=Close,MAType=Sim,Period=21", "MA","D",,"all",,,,"T")</f>
        <v>192.20476190479999</v>
      </c>
      <c r="Q118" s="3">
        <f xml:space="preserve"> RTD("cqg.rtd",,"StudyData",$A118, "StdDev", "InputChoice=Close,Period1=21", "STDDEV","D",,"all",,,,"T")</f>
        <v>9.7655734570000003</v>
      </c>
      <c r="R118" s="3">
        <f t="shared" si="1"/>
        <v>-0.91594845343038855</v>
      </c>
    </row>
    <row r="119" spans="1:18" x14ac:dyDescent="0.3">
      <c r="A119" t="s">
        <v>121</v>
      </c>
      <c r="B119" t="str">
        <f>PROPER(RTD("cqg.rtd", ,"ContractData",A119, "LongDescription",, "T"))</f>
        <v>Cisco Systems Inc.</v>
      </c>
      <c r="C119" s="3">
        <f>RTD("cqg.rtd", ,"ContractData",A119, "LastTrade",, "T")</f>
        <v>114.17</v>
      </c>
      <c r="D119" s="3">
        <f>RTD("cqg.rtd", ,"ContractData",A119, "NetLastTrade",, "T")</f>
        <v>1.4099999999999966</v>
      </c>
      <c r="E119" s="5">
        <f>IFERROR(RTD("cqg.rtd", ,"ContractData",A119, "PerCentNetLastTrade",, "T")/100,"")</f>
        <v>1.2504434196523591E-2</v>
      </c>
      <c r="F119" s="3">
        <f>RTD("cqg.rtd", ,"ContractData",A119, "Open",, "T")</f>
        <v>112.36</v>
      </c>
      <c r="G119" s="3">
        <f>RTD("cqg.rtd", ,"ContractData",A119, "High",, "T")</f>
        <v>114.57000000000001</v>
      </c>
      <c r="H119" s="3">
        <f>RTD("cqg.rtd", ,"ContractData",A119, "Low",, "T")</f>
        <v>112.19</v>
      </c>
      <c r="I119" s="5">
        <f>IFERROR(RTD("cqg.rtd",,"StudyData",A119, "PCB","BaseType=Index,Index=1", "Close", "W","0","all",,,,"T")/100,"")</f>
        <v>1.9921386457030586E-2</v>
      </c>
      <c r="J119" s="5">
        <f>IFERROR(RTD("cqg.rtd",,"StudyData",A119, "PCB","BaseType=Index,Index=1", "Close", "M","0","all",,,,"T")/100,"")</f>
        <v>-2.8009535160905891E-2</v>
      </c>
      <c r="K119" s="5">
        <f>IFERROR(RTD("cqg.rtd",,"StudyData",A119, "PCB","BaseType=Index,Index=1", "Close", "Q","0","all",,,,"T")/100,"")</f>
        <v>-2.8009535160905891E-2</v>
      </c>
      <c r="L119" s="5">
        <f>IFERROR(RTD("cqg.rtd",,"StudyData",A119, "PCB","BaseType=Index,Index=1", "Close", "A","0","all",,,,"T")/100,"")</f>
        <v>0.48214981176165134</v>
      </c>
      <c r="M119" s="7">
        <f>RTD("cqg.rtd", ,"ContractData",A119, "T_CVol",, "T")</f>
        <v>19131715.741013002</v>
      </c>
      <c r="N119" s="9">
        <f xml:space="preserve"> IFERROR(M119/RTD("cqg.rtd",,"StudyData", $A119, "MA", "InputChoice=Vol,MAType=Sim,Period=21", "MA","D","-1","all",,,,"T"),"")</f>
        <v>0.81061155708247001</v>
      </c>
      <c r="O119" s="10">
        <f>IFERROR(D119/RTD("cqg.rtd",,"StudyData","ATR("&amp;A119&amp;",MAType:=Sim,Period:=21)","Bar",, "Close", "D",,,,,,"T"),"")</f>
        <v>0.37903225806451518</v>
      </c>
      <c r="P119" s="11">
        <f xml:space="preserve"> RTD("cqg.rtd",,"StudyData", $A119, "MA", "InputChoice=Close,MAType=Sim,Period=21", "MA","D",,"all",,,,"T")</f>
        <v>114.6923809524</v>
      </c>
      <c r="Q119" s="3">
        <f xml:space="preserve"> RTD("cqg.rtd",,"StudyData",$A119, "StdDev", "InputChoice=Close,Period1=21", "STDDEV","D",,"all",,,,"T")</f>
        <v>3.1787177780000002</v>
      </c>
      <c r="R119" s="3">
        <f t="shared" si="1"/>
        <v>-0.16433700280516028</v>
      </c>
    </row>
    <row r="120" spans="1:18" x14ac:dyDescent="0.3">
      <c r="A120" t="s">
        <v>122</v>
      </c>
      <c r="B120" t="str">
        <f>PROPER(RTD("cqg.rtd", ,"ContractData",A120, "LongDescription",, "T"))</f>
        <v>Costar Group Inc ##</v>
      </c>
      <c r="C120" s="3">
        <f>RTD("cqg.rtd", ,"ContractData",A120, "LastTrade",, "T")</f>
        <v>27.66</v>
      </c>
      <c r="D120" s="3">
        <f>RTD("cqg.rtd", ,"ContractData",A120, "NetLastTrade",, "T")</f>
        <v>0.51999999999999957</v>
      </c>
      <c r="E120" s="5">
        <f>IFERROR(RTD("cqg.rtd", ,"ContractData",A120, "PerCentNetLastTrade",, "T")/100,"")</f>
        <v>1.9159911569638911E-2</v>
      </c>
      <c r="F120" s="3">
        <f>RTD("cqg.rtd", ,"ContractData",A120, "Open",, "T")</f>
        <v>27.28</v>
      </c>
      <c r="G120" s="3">
        <f>RTD("cqg.rtd", ,"ContractData",A120, "High",, "T")</f>
        <v>28.080000000000002</v>
      </c>
      <c r="H120" s="3">
        <f>RTD("cqg.rtd", ,"ContractData",A120, "Low",, "T")</f>
        <v>27.09</v>
      </c>
      <c r="I120" s="5">
        <f>IFERROR(RTD("cqg.rtd",,"StudyData",A120, "PCB","BaseType=Index,Index=1", "Close", "W","0","all",,,,"T")/100,"")</f>
        <v>-7.1188717259905998E-2</v>
      </c>
      <c r="J120" s="5">
        <f>IFERROR(RTD("cqg.rtd",,"StudyData",A120, "PCB","BaseType=Index,Index=1", "Close", "M","0","all",,,,"T")/100,"")</f>
        <v>-2.3305084745762716E-2</v>
      </c>
      <c r="K120" s="5">
        <f>IFERROR(RTD("cqg.rtd",,"StudyData",A120, "PCB","BaseType=Index,Index=1", "Close", "Q","0","all",,,,"T")/100,"")</f>
        <v>-2.3305084745762716E-2</v>
      </c>
      <c r="L120" s="5">
        <f>IFERROR(RTD("cqg.rtd",,"StudyData",A120, "PCB","BaseType=Index,Index=1", "Close", "A","0","all",,,,"T")/100,"")</f>
        <v>-0.58863771564544909</v>
      </c>
      <c r="M120" s="7">
        <f>RTD("cqg.rtd", ,"ContractData",A120, "T_CVol",, "T")</f>
        <v>6847037.3828130001</v>
      </c>
      <c r="N120" s="9">
        <f xml:space="preserve"> IFERROR(M120/RTD("cqg.rtd",,"StudyData", $A120, "MA", "InputChoice=Vol,MAType=Sim,Period=21", "MA","D","-1","all",,,,"T"),"")</f>
        <v>1.0155985302853561</v>
      </c>
      <c r="O120" s="10">
        <f>IFERROR(D120/RTD("cqg.rtd",,"StudyData","ATR("&amp;A120&amp;",MAType:=Sim,Period:=21)","Bar",, "Close", "D",,,,,,"T"),"")</f>
        <v>0.36866981768452584</v>
      </c>
      <c r="P120" s="11">
        <f xml:space="preserve"> RTD("cqg.rtd",,"StudyData", $A120, "MA", "InputChoice=Close,MAType=Sim,Period=21", "MA","D",,"all",,,,"T")</f>
        <v>28.911428571399998</v>
      </c>
      <c r="Q120" s="3">
        <f xml:space="preserve"> RTD("cqg.rtd",,"StudyData",$A120, "StdDev", "InputChoice=Close,Period1=21", "STDDEV","D",,"all",,,,"T")</f>
        <v>0.89487581319999998</v>
      </c>
      <c r="R120" s="3">
        <f t="shared" si="1"/>
        <v>-1.3984382558346233</v>
      </c>
    </row>
    <row r="121" spans="1:18" x14ac:dyDescent="0.3">
      <c r="A121" t="s">
        <v>123</v>
      </c>
      <c r="B121" t="str">
        <f>PROPER(RTD("cqg.rtd", ,"ContractData",A121, "LongDescription",, "T"))</f>
        <v>Csx Corporation</v>
      </c>
      <c r="C121" s="3">
        <f>RTD("cqg.rtd", ,"ContractData",A121, "LastTrade",, "T")</f>
        <v>53.230000000000004</v>
      </c>
      <c r="D121" s="3">
        <f>RTD("cqg.rtd", ,"ContractData",A121, "NetLastTrade",, "T")</f>
        <v>0.42000000000000171</v>
      </c>
      <c r="E121" s="5">
        <f>IFERROR(RTD("cqg.rtd", ,"ContractData",A121, "PerCentNetLastTrade",, "T")/100,"")</f>
        <v>7.9530391971217567E-3</v>
      </c>
      <c r="F121" s="3">
        <f>RTD("cqg.rtd", ,"ContractData",A121, "Open",, "T")</f>
        <v>52.77</v>
      </c>
      <c r="G121" s="3">
        <f>RTD("cqg.rtd", ,"ContractData",A121, "High",, "T")</f>
        <v>53.4</v>
      </c>
      <c r="H121" s="3">
        <f>RTD("cqg.rtd", ,"ContractData",A121, "Low",, "T")</f>
        <v>52.59</v>
      </c>
      <c r="I121" s="5">
        <f>IFERROR(RTD("cqg.rtd",,"StudyData",A121, "PCB","BaseType=Index,Index=1", "Close", "W","0","all",,,,"T")/100,"")</f>
        <v>4.8866995073891709E-2</v>
      </c>
      <c r="J121" s="5">
        <f>IFERROR(RTD("cqg.rtd",,"StudyData",A121, "PCB","BaseType=Index,Index=1", "Close", "M","0","all",,,,"T")/100,"")</f>
        <v>0.11992425836313914</v>
      </c>
      <c r="K121" s="5">
        <f>IFERROR(RTD("cqg.rtd",,"StudyData",A121, "PCB","BaseType=Index,Index=1", "Close", "Q","0","all",,,,"T")/100,"")</f>
        <v>0.11992425836313914</v>
      </c>
      <c r="L121" s="5">
        <f>IFERROR(RTD("cqg.rtd",,"StudyData",A121, "PCB","BaseType=Index,Index=1", "Close", "A","0","all",,,,"T")/100,"")</f>
        <v>0.46841379310344844</v>
      </c>
      <c r="M121" s="7">
        <f>RTD("cqg.rtd", ,"ContractData",A121, "T_CVol",, "T")</f>
        <v>14305610.883718999</v>
      </c>
      <c r="N121" s="9">
        <f xml:space="preserve"> IFERROR(M121/RTD("cqg.rtd",,"StudyData", $A121, "MA", "InputChoice=Vol,MAType=Sim,Period=21", "MA","D","-1","all",,,,"T"),"")</f>
        <v>1.0966891597117623</v>
      </c>
      <c r="O121" s="10">
        <f>IFERROR(D121/RTD("cqg.rtd",,"StudyData","ATR("&amp;A121&amp;",MAType:=Sim,Period:=21)","Bar",, "Close", "D",,,,,,"T"),"")</f>
        <v>0.41138059699573948</v>
      </c>
      <c r="P121" s="11">
        <f xml:space="preserve"> RTD("cqg.rtd",,"StudyData", $A121, "MA", "InputChoice=Close,MAType=Sim,Period=21", "MA","D",,"all",,,,"T")</f>
        <v>49.487142857099997</v>
      </c>
      <c r="Q121" s="3">
        <f xml:space="preserve"> RTD("cqg.rtd",,"StudyData",$A121, "StdDev", "InputChoice=Close,Period1=21", "STDDEV","D",,"all",,,,"T")</f>
        <v>1.4941828245</v>
      </c>
      <c r="R121" s="3">
        <f t="shared" si="1"/>
        <v>2.5049525945076256</v>
      </c>
    </row>
    <row r="122" spans="1:18" x14ac:dyDescent="0.3">
      <c r="A122" t="s">
        <v>124</v>
      </c>
      <c r="B122" t="str">
        <f>PROPER(RTD("cqg.rtd", ,"ContractData",A122, "LongDescription",, "T"))</f>
        <v>Cintas Corp</v>
      </c>
      <c r="C122" s="3">
        <f>RTD("cqg.rtd", ,"ContractData",A122, "LastTrade",, "T")</f>
        <v>205.91</v>
      </c>
      <c r="D122" s="3">
        <f>RTD("cqg.rtd", ,"ContractData",A122, "NetLastTrade",, "T")</f>
        <v>2.6599999999999966</v>
      </c>
      <c r="E122" s="5">
        <f>IFERROR(RTD("cqg.rtd", ,"ContractData",A122, "PerCentNetLastTrade",, "T")/100,"")</f>
        <v>1.3087330873308734E-2</v>
      </c>
      <c r="F122" s="3">
        <f>RTD("cqg.rtd", ,"ContractData",A122, "Open",, "T")</f>
        <v>202.28</v>
      </c>
      <c r="G122" s="3">
        <f>RTD("cqg.rtd", ,"ContractData",A122, "High",, "T")</f>
        <v>206.65</v>
      </c>
      <c r="H122" s="3">
        <f>RTD("cqg.rtd", ,"ContractData",A122, "Low",, "T")</f>
        <v>202.03</v>
      </c>
      <c r="I122" s="5">
        <f>IFERROR(RTD("cqg.rtd",,"StudyData",A122, "PCB","BaseType=Index,Index=1", "Close", "W","0","all",,,,"T")/100,"")</f>
        <v>7.141110295915771E-3</v>
      </c>
      <c r="J122" s="5">
        <f>IFERROR(RTD("cqg.rtd",,"StudyData",A122, "PCB","BaseType=Index,Index=1", "Close", "M","0","all",,,,"T")/100,"")</f>
        <v>0.21066556914393214</v>
      </c>
      <c r="K122" s="5">
        <f>IFERROR(RTD("cqg.rtd",,"StudyData",A122, "PCB","BaseType=Index,Index=1", "Close", "Q","0","all",,,,"T")/100,"")</f>
        <v>0.21066556914393214</v>
      </c>
      <c r="L122" s="5">
        <f>IFERROR(RTD("cqg.rtd",,"StudyData",A122, "PCB","BaseType=Index,Index=1", "Close", "A","0","all",,,,"T")/100,"")</f>
        <v>9.4858297442441661E-2</v>
      </c>
      <c r="M122" s="7">
        <f>RTD("cqg.rtd", ,"ContractData",A122, "T_CVol",, "T")</f>
        <v>2003516.6142219999</v>
      </c>
      <c r="N122" s="9">
        <f xml:space="preserve"> IFERROR(M122/RTD("cqg.rtd",,"StudyData", $A122, "MA", "InputChoice=Vol,MAType=Sim,Period=21", "MA","D","-1","all",,,,"T"),"")</f>
        <v>0.8334734355316229</v>
      </c>
      <c r="O122" s="10">
        <f>IFERROR(D122/RTD("cqg.rtd",,"StudyData","ATR("&amp;A122&amp;",MAType:=Sim,Period:=21)","Bar",, "Close", "D",,,,,,"T"),"")</f>
        <v>0.48905620732348959</v>
      </c>
      <c r="P122" s="11">
        <f xml:space="preserve"> RTD("cqg.rtd",,"StudyData", $A122, "MA", "InputChoice=Close,MAType=Sim,Period=21", "MA","D",,"all",,,,"T")</f>
        <v>186.53333333329999</v>
      </c>
      <c r="Q122" s="3">
        <f xml:space="preserve"> RTD("cqg.rtd",,"StudyData",$A122, "StdDev", "InputChoice=Close,Period1=21", "STDDEV","D",,"all",,,,"T")</f>
        <v>13.066988698699999</v>
      </c>
      <c r="R122" s="3">
        <f t="shared" si="1"/>
        <v>1.4828716174391225</v>
      </c>
    </row>
    <row r="123" spans="1:18" x14ac:dyDescent="0.3">
      <c r="A123" t="s">
        <v>125</v>
      </c>
      <c r="B123" t="str">
        <f>PROPER(RTD("cqg.rtd", ,"ContractData",A123, "LongDescription",, "T"))</f>
        <v>Cognizant Tech Sol</v>
      </c>
      <c r="C123" s="3">
        <f>RTD("cqg.rtd", ,"ContractData",A123, "LastTrade",, "T")</f>
        <v>45.45</v>
      </c>
      <c r="D123" s="3">
        <f>RTD("cqg.rtd", ,"ContractData",A123, "NetLastTrade",, "T")</f>
        <v>2.4400000000000048</v>
      </c>
      <c r="E123" s="5">
        <f>IFERROR(RTD("cqg.rtd", ,"ContractData",A123, "PerCentNetLastTrade",, "T")/100,"")</f>
        <v>5.6730992792373869E-2</v>
      </c>
      <c r="F123" s="3">
        <f>RTD("cqg.rtd", ,"ContractData",A123, "Open",, "T")</f>
        <v>43.410000000000004</v>
      </c>
      <c r="G123" s="3">
        <f>RTD("cqg.rtd", ,"ContractData",A123, "High",, "T")</f>
        <v>45.480000000000004</v>
      </c>
      <c r="H123" s="3">
        <f>RTD("cqg.rtd", ,"ContractData",A123, "Low",, "T")</f>
        <v>43.410000000000004</v>
      </c>
      <c r="I123" s="5">
        <f>IFERROR(RTD("cqg.rtd",,"StudyData",A123, "PCB","BaseType=Index,Index=1", "Close", "W","0","all",,,,"T")/100,"")</f>
        <v>1.5188742461469727E-2</v>
      </c>
      <c r="J123" s="5">
        <f>IFERROR(RTD("cqg.rtd",,"StudyData",A123, "PCB","BaseType=Index,Index=1", "Close", "M","0","all",,,,"T")/100,"")</f>
        <v>0.17350890782339268</v>
      </c>
      <c r="K123" s="5">
        <f>IFERROR(RTD("cqg.rtd",,"StudyData",A123, "PCB","BaseType=Index,Index=1", "Close", "Q","0","all",,,,"T")/100,"")</f>
        <v>0.17350890782339268</v>
      </c>
      <c r="L123" s="5">
        <f>IFERROR(RTD("cqg.rtd",,"StudyData",A123, "PCB","BaseType=Index,Index=1", "Close", "A","0","all",,,,"T")/100,"")</f>
        <v>-0.4524096385542169</v>
      </c>
      <c r="M123" s="7">
        <f>RTD("cqg.rtd", ,"ContractData",A123, "T_CVol",, "T")</f>
        <v>6667208.9496149998</v>
      </c>
      <c r="N123" s="9">
        <f xml:space="preserve"> IFERROR(M123/RTD("cqg.rtd",,"StudyData", $A123, "MA", "InputChoice=Vol,MAType=Sim,Period=21", "MA","D","-1","all",,,,"T"),"")</f>
        <v>0.65442131693024985</v>
      </c>
      <c r="O123" s="10">
        <f>IFERROR(D123/RTD("cqg.rtd",,"StudyData","ATR("&amp;A123&amp;",MAType:=Sim,Period:=21)","Bar",, "Close", "D",,,,,,"T"),"")</f>
        <v>1.2391777509368629</v>
      </c>
      <c r="P123" s="11">
        <f xml:space="preserve"> RTD("cqg.rtd",,"StudyData", $A123, "MA", "InputChoice=Close,MAType=Sim,Period=21", "MA","D",,"all",,,,"T")</f>
        <v>42.525238095200002</v>
      </c>
      <c r="Q123" s="3">
        <f xml:space="preserve"> RTD("cqg.rtd",,"StudyData",$A123, "StdDev", "InputChoice=Close,Period1=21", "STDDEV","D",,"all",,,,"T")</f>
        <v>1.9556112648999999</v>
      </c>
      <c r="R123" s="3">
        <f t="shared" si="1"/>
        <v>1.4955742776157295</v>
      </c>
    </row>
    <row r="124" spans="1:18" x14ac:dyDescent="0.3">
      <c r="A124" t="s">
        <v>126</v>
      </c>
      <c r="B124" t="str">
        <f>PROPER(RTD("cqg.rtd", ,"ContractData",A124, "LongDescription",, "T"))</f>
        <v>Corteva Inc</v>
      </c>
      <c r="C124" s="3">
        <f>RTD("cqg.rtd", ,"ContractData",A124, "LastTrade",, "T")</f>
        <v>89.25</v>
      </c>
      <c r="D124" s="3">
        <f>RTD("cqg.rtd", ,"ContractData",A124, "NetLastTrade",, "T")</f>
        <v>0.46999999999999886</v>
      </c>
      <c r="E124" s="5">
        <f>IFERROR(RTD("cqg.rtd", ,"ContractData",A124, "PerCentNetLastTrade",, "T")/100,"")</f>
        <v>5.2939851317864387E-3</v>
      </c>
      <c r="F124" s="3">
        <f>RTD("cqg.rtd", ,"ContractData",A124, "Open",, "T")</f>
        <v>89.05</v>
      </c>
      <c r="G124" s="3">
        <f>RTD("cqg.rtd", ,"ContractData",A124, "High",, "T")</f>
        <v>89.28</v>
      </c>
      <c r="H124" s="3">
        <f>RTD("cqg.rtd", ,"ContractData",A124, "Low",, "T")</f>
        <v>88.12</v>
      </c>
      <c r="I124" s="5">
        <f>IFERROR(RTD("cqg.rtd",,"StudyData",A124, "PCB","BaseType=Index,Index=1", "Close", "W","0","all",,,,"T")/100,"")</f>
        <v>2.2336769759450203E-2</v>
      </c>
      <c r="J124" s="5">
        <f>IFERROR(RTD("cqg.rtd",,"StudyData",A124, "PCB","BaseType=Index,Index=1", "Close", "M","0","all",,,,"T")/100,"")</f>
        <v>5.3843428976266407E-2</v>
      </c>
      <c r="K124" s="5">
        <f>IFERROR(RTD("cqg.rtd",,"StudyData",A124, "PCB","BaseType=Index,Index=1", "Close", "Q","0","all",,,,"T")/100,"")</f>
        <v>5.3843428976266407E-2</v>
      </c>
      <c r="L124" s="5">
        <f>IFERROR(RTD("cqg.rtd",,"StudyData",A124, "PCB","BaseType=Index,Index=1", "Close", "A","0","all",,,,"T")/100,"")</f>
        <v>0.33149336118156042</v>
      </c>
      <c r="M124" s="7">
        <f>RTD("cqg.rtd", ,"ContractData",A124, "T_CVol",, "T")</f>
        <v>2484406.6219060002</v>
      </c>
      <c r="N124" s="9">
        <f xml:space="preserve"> IFERROR(M124/RTD("cqg.rtd",,"StudyData", $A124, "MA", "InputChoice=Vol,MAType=Sim,Period=21", "MA","D","-1","all",,,,"T"),"")</f>
        <v>0.70581324418257563</v>
      </c>
      <c r="O124" s="10">
        <f>IFERROR(D124/RTD("cqg.rtd",,"StudyData","ATR("&amp;A124&amp;",MAType:=Sim,Period:=21)","Bar",, "Close", "D",,,,,,"T"),"")</f>
        <v>0.23185341790483074</v>
      </c>
      <c r="P124" s="11">
        <f xml:space="preserve"> RTD("cqg.rtd",,"StudyData", $A124, "MA", "InputChoice=Close,MAType=Sim,Period=21", "MA","D",,"all",,,,"T")</f>
        <v>85.674285714299998</v>
      </c>
      <c r="Q124" s="3">
        <f xml:space="preserve"> RTD("cqg.rtd",,"StudyData",$A124, "StdDev", "InputChoice=Close,Period1=21", "STDDEV","D",,"all",,,,"T")</f>
        <v>1.9647647901</v>
      </c>
      <c r="R124" s="3">
        <f t="shared" si="1"/>
        <v>1.8199197704057033</v>
      </c>
    </row>
    <row r="125" spans="1:18" x14ac:dyDescent="0.3">
      <c r="A125" t="s">
        <v>127</v>
      </c>
      <c r="B125" t="str">
        <f>PROPER(RTD("cqg.rtd", ,"ContractData",A125, "LongDescription",, "T"))</f>
        <v>Carvana Co.</v>
      </c>
      <c r="C125" s="3">
        <f>RTD("cqg.rtd", ,"ContractData",A125, "LastTrade",, "T")</f>
        <v>60.46</v>
      </c>
      <c r="D125" s="3">
        <f>RTD("cqg.rtd", ,"ContractData",A125, "NetLastTrade",, "T")</f>
        <v>0.27000000000000313</v>
      </c>
      <c r="E125" s="5">
        <f>IFERROR(RTD("cqg.rtd", ,"ContractData",A125, "PerCentNetLastTrade",, "T")/100,"")</f>
        <v>4.4857949825552416E-3</v>
      </c>
      <c r="F125" s="3">
        <f>RTD("cqg.rtd", ,"ContractData",A125, "Open",, "T")</f>
        <v>60.49</v>
      </c>
      <c r="G125" s="3">
        <f>RTD("cqg.rtd", ,"ContractData",A125, "High",, "T")</f>
        <v>61.17</v>
      </c>
      <c r="H125" s="3">
        <f>RTD("cqg.rtd", ,"ContractData",A125, "Low",, "T")</f>
        <v>59.06</v>
      </c>
      <c r="I125" s="5">
        <f>IFERROR(RTD("cqg.rtd",,"StudyData",A125, "PCB","BaseType=Index,Index=1", "Close", "W","0","all",,,,"T")/100,"")</f>
        <v>-0.1021681021681022</v>
      </c>
      <c r="J125" s="5">
        <f>IFERROR(RTD("cqg.rtd",,"StudyData",A125, "PCB","BaseType=Index,Index=1", "Close", "M","0","all",,,,"T")/100,"")</f>
        <v>-8.143421452446073E-2</v>
      </c>
      <c r="K125" s="5">
        <f>IFERROR(RTD("cqg.rtd",,"StudyData",A125, "PCB","BaseType=Index,Index=1", "Close", "Q","0","all",,,,"T")/100,"")</f>
        <v>-8.143421452446073E-2</v>
      </c>
      <c r="L125" s="5">
        <f>IFERROR(RTD("cqg.rtd",,"StudyData",A125, "PCB","BaseType=Index,Index=1", "Close", "A","0","all",,,,"T")/100,"")</f>
        <v>-0.28364928909952614</v>
      </c>
      <c r="M125" s="7">
        <f>RTD("cqg.rtd", ,"ContractData",A125, "T_CVol",, "T")</f>
        <v>6438400.337975</v>
      </c>
      <c r="N125" s="9">
        <f xml:space="preserve"> IFERROR(M125/RTD("cqg.rtd",,"StudyData", $A125, "MA", "InputChoice=Vol,MAType=Sim,Period=21", "MA","D","-1","all",,,,"T"),"")</f>
        <v>0.61121022003144843</v>
      </c>
      <c r="O125" s="10">
        <f>IFERROR(D125/RTD("cqg.rtd",,"StudyData","ATR("&amp;A125&amp;",MAType:=Sim,Period:=21)","Bar",, "Close", "D",,,,,,"T"),"")</f>
        <v>7.1917808218905255E-2</v>
      </c>
      <c r="P125" s="11">
        <f xml:space="preserve"> RTD("cqg.rtd",,"StudyData", $A125, "MA", "InputChoice=Close,MAType=Sim,Period=21", "MA","D",,"all",,,,"T")</f>
        <v>66.134285714300006</v>
      </c>
      <c r="Q125" s="3">
        <f xml:space="preserve"> RTD("cqg.rtd",,"StudyData",$A125, "StdDev", "InputChoice=Close,Period1=21", "STDDEV","D",,"all",,,,"T")</f>
        <v>3.0450499588</v>
      </c>
      <c r="R125" s="3">
        <f t="shared" si="1"/>
        <v>-1.8634458518165462</v>
      </c>
    </row>
    <row r="126" spans="1:18" x14ac:dyDescent="0.3">
      <c r="A126" t="s">
        <v>128</v>
      </c>
      <c r="B126" t="str">
        <f>PROPER(RTD("cqg.rtd", ,"ContractData",A126, "LongDescription",, "T"))</f>
        <v>Cvs Health Corporation</v>
      </c>
      <c r="C126" s="3">
        <f>RTD("cqg.rtd", ,"ContractData",A126, "LastTrade",, "T")</f>
        <v>107.74000000000001</v>
      </c>
      <c r="D126" s="3">
        <f>RTD("cqg.rtd", ,"ContractData",A126, "NetLastTrade",, "T")</f>
        <v>0.85000000000000853</v>
      </c>
      <c r="E126" s="5">
        <f>IFERROR(RTD("cqg.rtd", ,"ContractData",A126, "PerCentNetLastTrade",, "T")/100,"")</f>
        <v>7.9521002900177756E-3</v>
      </c>
      <c r="F126" s="3">
        <f>RTD("cqg.rtd", ,"ContractData",A126, "Open",, "T")</f>
        <v>107.65</v>
      </c>
      <c r="G126" s="3">
        <f>RTD("cqg.rtd", ,"ContractData",A126, "High",, "T")</f>
        <v>108.39</v>
      </c>
      <c r="H126" s="3">
        <f>RTD("cqg.rtd", ,"ContractData",A126, "Low",, "T")</f>
        <v>106.91</v>
      </c>
      <c r="I126" s="5">
        <f>IFERROR(RTD("cqg.rtd",,"StudyData",A126, "PCB","BaseType=Index,Index=1", "Close", "W","0","all",,,,"T")/100,"")</f>
        <v>2.5123290220527613E-3</v>
      </c>
      <c r="J126" s="5">
        <f>IFERROR(RTD("cqg.rtd",,"StudyData",A126, "PCB","BaseType=Index,Index=1", "Close", "M","0","all",,,,"T")/100,"")</f>
        <v>4.146930884485265E-2</v>
      </c>
      <c r="K126" s="5">
        <f>IFERROR(RTD("cqg.rtd",,"StudyData",A126, "PCB","BaseType=Index,Index=1", "Close", "Q","0","all",,,,"T")/100,"")</f>
        <v>4.146930884485265E-2</v>
      </c>
      <c r="L126" s="5">
        <f>IFERROR(RTD("cqg.rtd",,"StudyData",A126, "PCB","BaseType=Index,Index=1", "Close", "A","0","all",,,,"T")/100,"")</f>
        <v>0.3576108870967743</v>
      </c>
      <c r="M126" s="7">
        <f>RTD("cqg.rtd", ,"ContractData",A126, "T_CVol",, "T")</f>
        <v>5370540.9200590001</v>
      </c>
      <c r="N126" s="9">
        <f xml:space="preserve"> IFERROR(M126/RTD("cqg.rtd",,"StudyData", $A126, "MA", "InputChoice=Vol,MAType=Sim,Period=21", "MA","D","-1","all",,,,"T"),"")</f>
        <v>0.70532921093290457</v>
      </c>
      <c r="O126" s="10">
        <f>IFERROR(D126/RTD("cqg.rtd",,"StudyData","ATR("&amp;A126&amp;",MAType:=Sim,Period:=21)","Bar",, "Close", "D",,,,,,"T"),"")</f>
        <v>0.34116972477455809</v>
      </c>
      <c r="P126" s="11">
        <f xml:space="preserve"> RTD("cqg.rtd",,"StudyData", $A126, "MA", "InputChoice=Close,MAType=Sim,Period=21", "MA","D",,"all",,,,"T")</f>
        <v>105.53714285709999</v>
      </c>
      <c r="Q126" s="3">
        <f xml:space="preserve"> RTD("cqg.rtd",,"StudyData",$A126, "StdDev", "InputChoice=Close,Period1=21", "STDDEV","D",,"all",,,,"T")</f>
        <v>1.9990477325</v>
      </c>
      <c r="R126" s="3">
        <f t="shared" si="1"/>
        <v>1.1019532485825798</v>
      </c>
    </row>
    <row r="127" spans="1:18" x14ac:dyDescent="0.3">
      <c r="A127" t="s">
        <v>129</v>
      </c>
      <c r="B127" t="str">
        <f>PROPER(RTD("cqg.rtd", ,"ContractData",A127, "LongDescription",, "T"))</f>
        <v>Chevron Corp</v>
      </c>
      <c r="C127" s="3">
        <f>RTD("cqg.rtd", ,"ContractData",A127, "LastTrade",, "T")</f>
        <v>194.79</v>
      </c>
      <c r="D127" s="3">
        <f>RTD("cqg.rtd", ,"ContractData",A127, "NetLastTrade",, "T")</f>
        <v>0.36999999999997613</v>
      </c>
      <c r="E127" s="5">
        <f>IFERROR(RTD("cqg.rtd", ,"ContractData",A127, "PerCentNetLastTrade",, "T")/100,"")</f>
        <v>1.9030963892603641E-3</v>
      </c>
      <c r="F127" s="3">
        <f>RTD("cqg.rtd", ,"ContractData",A127, "Open",, "T")</f>
        <v>194.46</v>
      </c>
      <c r="G127" s="3">
        <f>RTD("cqg.rtd", ,"ContractData",A127, "High",, "T")</f>
        <v>196.87</v>
      </c>
      <c r="H127" s="3">
        <f>RTD("cqg.rtd", ,"ContractData",A127, "Low",, "T")</f>
        <v>193.8</v>
      </c>
      <c r="I127" s="5">
        <f>IFERROR(RTD("cqg.rtd",,"StudyData",A127, "PCB","BaseType=Index,Index=1", "Close", "W","0","all",,,,"T")/100,"")</f>
        <v>3.9545308997758551E-2</v>
      </c>
      <c r="J127" s="5">
        <f>IFERROR(RTD("cqg.rtd",,"StudyData",A127, "PCB","BaseType=Index,Index=1", "Close", "M","0","all",,,,"T")/100,"")</f>
        <v>0.17513272200772204</v>
      </c>
      <c r="K127" s="5">
        <f>IFERROR(RTD("cqg.rtd",,"StudyData",A127, "PCB","BaseType=Index,Index=1", "Close", "Q","0","all",,,,"T")/100,"")</f>
        <v>0.17513272200772204</v>
      </c>
      <c r="L127" s="5">
        <f>IFERROR(RTD("cqg.rtd",,"StudyData",A127, "PCB","BaseType=Index,Index=1", "Close", "A","0","all",,,,"T")/100,"")</f>
        <v>0.27806574371760384</v>
      </c>
      <c r="M127" s="7">
        <f>RTD("cqg.rtd", ,"ContractData",A127, "T_CVol",, "T")</f>
        <v>6700384.8633660004</v>
      </c>
      <c r="N127" s="9">
        <f xml:space="preserve"> IFERROR(M127/RTD("cqg.rtd",,"StudyData", $A127, "MA", "InputChoice=Vol,MAType=Sim,Period=21", "MA","D","-1","all",,,,"T"),"")</f>
        <v>0.76330468571648635</v>
      </c>
      <c r="O127" s="10">
        <f>IFERROR(D127/RTD("cqg.rtd",,"StudyData","ATR("&amp;A127&amp;",MAType:=Sim,Period:=21)","Bar",, "Close", "D",,,,,,"T"),"")</f>
        <v>0.1024660424620471</v>
      </c>
      <c r="P127" s="11">
        <f xml:space="preserve"> RTD("cqg.rtd",,"StudyData", $A127, "MA", "InputChoice=Close,MAType=Sim,Period=21", "MA","D",,"all",,,,"T")</f>
        <v>179.08190476190001</v>
      </c>
      <c r="Q127" s="3">
        <f xml:space="preserve"> RTD("cqg.rtd",,"StudyData",$A127, "StdDev", "InputChoice=Close,Period1=21", "STDDEV","D",,"all",,,,"T")</f>
        <v>9.5456794610000006</v>
      </c>
      <c r="R127" s="3">
        <f t="shared" si="1"/>
        <v>1.6455712034200669</v>
      </c>
    </row>
    <row r="128" spans="1:18" x14ac:dyDescent="0.3">
      <c r="A128" t="s">
        <v>130</v>
      </c>
      <c r="B128" t="str">
        <f>PROPER(RTD("cqg.rtd", ,"ContractData",A128, "LongDescription",, "T"))</f>
        <v>Dominion Energy, Inc.</v>
      </c>
      <c r="C128" s="3">
        <f>RTD("cqg.rtd", ,"ContractData",A128, "LastTrade",, "T")</f>
        <v>71.100000000000009</v>
      </c>
      <c r="D128" s="3">
        <f>RTD("cqg.rtd", ,"ContractData",A128, "NetLastTrade",, "T")</f>
        <v>-0.35999999999999943</v>
      </c>
      <c r="E128" s="5">
        <f>IFERROR(RTD("cqg.rtd", ,"ContractData",A128, "PerCentNetLastTrade",, "T")/100,"")</f>
        <v>-5.0377833753148613E-3</v>
      </c>
      <c r="F128" s="3">
        <f>RTD("cqg.rtd", ,"ContractData",A128, "Open",, "T")</f>
        <v>71.67</v>
      </c>
      <c r="G128" s="3">
        <f>RTD("cqg.rtd", ,"ContractData",A128, "High",, "T")</f>
        <v>71.900000000000006</v>
      </c>
      <c r="H128" s="3">
        <f>RTD("cqg.rtd", ,"ContractData",A128, "Low",, "T")</f>
        <v>70.790000000000006</v>
      </c>
      <c r="I128" s="5">
        <f>IFERROR(RTD("cqg.rtd",,"StudyData",A128, "PCB","BaseType=Index,Index=1", "Close", "W","0","all",,,,"T")/100,"")</f>
        <v>8.4459459459462663E-4</v>
      </c>
      <c r="J128" s="5">
        <f>IFERROR(RTD("cqg.rtd",,"StudyData",A128, "PCB","BaseType=Index,Index=1", "Close", "M","0","all",,,,"T")/100,"")</f>
        <v>4.1148045101771877E-2</v>
      </c>
      <c r="K128" s="5">
        <f>IFERROR(RTD("cqg.rtd",,"StudyData",A128, "PCB","BaseType=Index,Index=1", "Close", "Q","0","all",,,,"T")/100,"")</f>
        <v>4.1148045101771877E-2</v>
      </c>
      <c r="L128" s="5">
        <f>IFERROR(RTD("cqg.rtd",,"StudyData",A128, "PCB","BaseType=Index,Index=1", "Close", "A","0","all",,,,"T")/100,"")</f>
        <v>0.21351766513056841</v>
      </c>
      <c r="M128" s="7">
        <f>RTD("cqg.rtd", ,"ContractData",A128, "T_CVol",, "T")</f>
        <v>3480186.4565309999</v>
      </c>
      <c r="N128" s="9">
        <f xml:space="preserve"> IFERROR(M128/RTD("cqg.rtd",,"StudyData", $A128, "MA", "InputChoice=Vol,MAType=Sim,Period=21", "MA","D","-1","all",,,,"T"),"")</f>
        <v>0.69909903794522188</v>
      </c>
      <c r="O128" s="10">
        <f>IFERROR(D128/RTD("cqg.rtd",,"StudyData","ATR("&amp;A128&amp;",MAType:=Sim,Period:=21)","Bar",, "Close", "D",,,,,,"T"),"")</f>
        <v>-0.30557801131646845</v>
      </c>
      <c r="P128" s="11">
        <f xml:space="preserve"> RTD("cqg.rtd",,"StudyData", $A128, "MA", "InputChoice=Close,MAType=Sim,Period=21", "MA","D",,"all",,,,"T")</f>
        <v>70.097619047600006</v>
      </c>
      <c r="Q128" s="3">
        <f xml:space="preserve"> RTD("cqg.rtd",,"StudyData",$A128, "StdDev", "InputChoice=Close,Period1=21", "STDDEV","D",,"all",,,,"T")</f>
        <v>1.0177140807</v>
      </c>
      <c r="R128" s="3">
        <f t="shared" si="1"/>
        <v>0.98493375635576275</v>
      </c>
    </row>
    <row r="129" spans="1:18" x14ac:dyDescent="0.3">
      <c r="A129" t="s">
        <v>131</v>
      </c>
      <c r="B129" t="str">
        <f>PROPER(RTD("cqg.rtd", ,"ContractData",A129, "LongDescription",, "T"))</f>
        <v>Delta Airlines, Inc.</v>
      </c>
      <c r="C129" s="3">
        <f>RTD("cqg.rtd", ,"ContractData",A129, "LastTrade",, "T")</f>
        <v>85.06</v>
      </c>
      <c r="D129" s="3">
        <f>RTD("cqg.rtd", ,"ContractData",A129, "NetLastTrade",, "T")</f>
        <v>3.0900000000000034</v>
      </c>
      <c r="E129" s="5">
        <f>IFERROR(RTD("cqg.rtd", ,"ContractData",A129, "PerCentNetLastTrade",, "T")/100,"")</f>
        <v>3.7696718311577407E-2</v>
      </c>
      <c r="F129" s="3">
        <f>RTD("cqg.rtd", ,"ContractData",A129, "Open",, "T")</f>
        <v>82.66</v>
      </c>
      <c r="G129" s="3">
        <f>RTD("cqg.rtd", ,"ContractData",A129, "High",, "T")</f>
        <v>86.01</v>
      </c>
      <c r="H129" s="3">
        <f>RTD("cqg.rtd", ,"ContractData",A129, "Low",, "T")</f>
        <v>82.43</v>
      </c>
      <c r="I129" s="5">
        <f>IFERROR(RTD("cqg.rtd",,"StudyData",A129, "PCB","BaseType=Index,Index=1", "Close", "W","0","all",,,,"T")/100,"")</f>
        <v>1.0573838659855062E-2</v>
      </c>
      <c r="J129" s="5">
        <f>IFERROR(RTD("cqg.rtd",,"StudyData",A129, "PCB","BaseType=Index,Index=1", "Close", "M","0","all",,,,"T")/100,"")</f>
        <v>-9.1821481956011045E-2</v>
      </c>
      <c r="K129" s="5">
        <f>IFERROR(RTD("cqg.rtd",,"StudyData",A129, "PCB","BaseType=Index,Index=1", "Close", "Q","0","all",,,,"T")/100,"")</f>
        <v>-9.1821481956011045E-2</v>
      </c>
      <c r="L129" s="5">
        <f>IFERROR(RTD("cqg.rtd",,"StudyData",A129, "PCB","BaseType=Index,Index=1", "Close", "A","0","all",,,,"T")/100,"")</f>
        <v>0.22564841498559074</v>
      </c>
      <c r="M129" s="7">
        <f>RTD("cqg.rtd", ,"ContractData",A129, "T_CVol",, "T")</f>
        <v>5461201.0544659998</v>
      </c>
      <c r="N129" s="9">
        <f xml:space="preserve"> IFERROR(M129/RTD("cqg.rtd",,"StudyData", $A129, "MA", "InputChoice=Vol,MAType=Sim,Period=21", "MA","D","-1","all",,,,"T"),"")</f>
        <v>0.71131879476635818</v>
      </c>
      <c r="O129" s="10">
        <f>IFERROR(D129/RTD("cqg.rtd",,"StudyData","ATR("&amp;A129&amp;",MAType:=Sim,Period:=21)","Bar",, "Close", "D",,,,,,"T"),"")</f>
        <v>1.153599999987696</v>
      </c>
      <c r="P129" s="11">
        <f xml:space="preserve"> RTD("cqg.rtd",,"StudyData", $A129, "MA", "InputChoice=Close,MAType=Sim,Period=21", "MA","D",,"all",,,,"T")</f>
        <v>88.074285714300004</v>
      </c>
      <c r="Q129" s="3">
        <f xml:space="preserve"> RTD("cqg.rtd",,"StudyData",$A129, "StdDev", "InputChoice=Close,Period1=21", "STDDEV","D",,"all",,,,"T")</f>
        <v>3.6436985022999999</v>
      </c>
      <c r="R129" s="3">
        <f t="shared" si="1"/>
        <v>-0.8272599152749065</v>
      </c>
    </row>
    <row r="130" spans="1:18" x14ac:dyDescent="0.3">
      <c r="A130" t="s">
        <v>132</v>
      </c>
      <c r="B130" t="str">
        <f>PROPER(RTD("cqg.rtd", ,"ContractData",A130, "LongDescription",, "T"))</f>
        <v>Doordash, Inc. Cl A</v>
      </c>
      <c r="C130" s="3">
        <f>RTD("cqg.rtd", ,"ContractData",A130, "LastTrade",, "T")</f>
        <v>172.91</v>
      </c>
      <c r="D130" s="3">
        <f>RTD("cqg.rtd", ,"ContractData",A130, "NetLastTrade",, "T")</f>
        <v>3.1399999999999864</v>
      </c>
      <c r="E130" s="5">
        <f>IFERROR(RTD("cqg.rtd", ,"ContractData",A130, "PerCentNetLastTrade",, "T")/100,"")</f>
        <v>1.8495611709960537E-2</v>
      </c>
      <c r="F130" s="3">
        <f>RTD("cqg.rtd", ,"ContractData",A130, "Open",, "T")</f>
        <v>171</v>
      </c>
      <c r="G130" s="3">
        <f>RTD("cqg.rtd", ,"ContractData",A130, "High",, "T")</f>
        <v>175.55</v>
      </c>
      <c r="H130" s="3">
        <f>RTD("cqg.rtd", ,"ContractData",A130, "Low",, "T")</f>
        <v>169.67000000000002</v>
      </c>
      <c r="I130" s="5">
        <f>IFERROR(RTD("cqg.rtd",,"StudyData",A130, "PCB","BaseType=Index,Index=1", "Close", "W","0","all",,,,"T")/100,"")</f>
        <v>-6.0986206147496572E-2</v>
      </c>
      <c r="J130" s="5">
        <f>IFERROR(RTD("cqg.rtd",,"StudyData",A130, "PCB","BaseType=Index,Index=1", "Close", "M","0","all",,,,"T")/100,"")</f>
        <v>-6.2970790657345718E-2</v>
      </c>
      <c r="K130" s="5">
        <f>IFERROR(RTD("cqg.rtd",,"StudyData",A130, "PCB","BaseType=Index,Index=1", "Close", "Q","0","all",,,,"T")/100,"")</f>
        <v>-6.2970790657345718E-2</v>
      </c>
      <c r="L130" s="5">
        <f>IFERROR(RTD("cqg.rtd",,"StudyData",A130, "PCB","BaseType=Index,Index=1", "Close", "A","0","all",,,,"T")/100,"")</f>
        <v>-0.23653302719886973</v>
      </c>
      <c r="M130" s="7">
        <f>RTD("cqg.rtd", ,"ContractData",A130, "T_CVol",, "T")</f>
        <v>3687339.196428</v>
      </c>
      <c r="N130" s="9">
        <f xml:space="preserve"> IFERROR(M130/RTD("cqg.rtd",,"StudyData", $A130, "MA", "InputChoice=Vol,MAType=Sim,Period=21", "MA","D","-1","all",,,,"T"),"")</f>
        <v>0.87968541356896257</v>
      </c>
      <c r="O130" s="10">
        <f>IFERROR(D130/RTD("cqg.rtd",,"StudyData","ATR("&amp;A130&amp;",MAType:=Sim,Period:=21)","Bar",, "Close", "D",,,,,,"T"),"")</f>
        <v>0.38849938136949458</v>
      </c>
      <c r="P130" s="11">
        <f xml:space="preserve"> RTD("cqg.rtd",,"StudyData", $A130, "MA", "InputChoice=Close,MAType=Sim,Period=21", "MA","D",,"all",,,,"T")</f>
        <v>185.87714285710001</v>
      </c>
      <c r="Q130" s="3">
        <f xml:space="preserve"> RTD("cqg.rtd",,"StudyData",$A130, "StdDev", "InputChoice=Close,Period1=21", "STDDEV","D",,"all",,,,"T")</f>
        <v>6.4657214401000003</v>
      </c>
      <c r="R130" s="3">
        <f t="shared" si="1"/>
        <v>-2.0055214220455904</v>
      </c>
    </row>
    <row r="131" spans="1:18" x14ac:dyDescent="0.3">
      <c r="A131" t="s">
        <v>133</v>
      </c>
      <c r="B131" t="str">
        <f>PROPER(RTD("cqg.rtd", ,"ContractData",A131, "LongDescription",, "T"))</f>
        <v>E.I. Du Pont De Nemours And Co. (Dupont)</v>
      </c>
      <c r="C131" s="3">
        <f>RTD("cqg.rtd", ,"ContractData",A131, "LastTrade",, "T")</f>
        <v>137.70000000000002</v>
      </c>
      <c r="D131" s="3">
        <f>RTD("cqg.rtd", ,"ContractData",A131, "NetLastTrade",, "T")</f>
        <v>0.30000000000001137</v>
      </c>
      <c r="E131" s="5">
        <f>IFERROR(RTD("cqg.rtd", ,"ContractData",A131, "PerCentNetLastTrade",, "T")/100,"")</f>
        <v>2.1834061135371178E-3</v>
      </c>
      <c r="F131" s="3">
        <f>RTD("cqg.rtd", ,"ContractData",A131, "Open",, "T")</f>
        <v>137.81</v>
      </c>
      <c r="G131" s="3">
        <f>RTD("cqg.rtd", ,"ContractData",A131, "High",, "T")</f>
        <v>138.94</v>
      </c>
      <c r="H131" s="3">
        <f>RTD("cqg.rtd", ,"ContractData",A131, "Low",, "T")</f>
        <v>137.07</v>
      </c>
      <c r="I131" s="5">
        <f>IFERROR(RTD("cqg.rtd",,"StudyData",A131, "PCB","BaseType=Index,Index=1", "Close", "W","0","all",,,,"T")/100,"")</f>
        <v>1.7813585630867212E-2</v>
      </c>
      <c r="J131" s="5">
        <f>IFERROR(RTD("cqg.rtd",,"StudyData",A131, "PCB","BaseType=Index,Index=1", "Close", "M","0","all",,,,"T")/100,"")</f>
        <v>1.5187260395163684E-2</v>
      </c>
      <c r="K131" s="5">
        <f>IFERROR(RTD("cqg.rtd",,"StudyData",A131, "PCB","BaseType=Index,Index=1", "Close", "Q","0","all",,,,"T")/100,"")</f>
        <v>1.5187260395163684E-2</v>
      </c>
      <c r="L131" s="5">
        <f>IFERROR(RTD("cqg.rtd",,"StudyData",A131, "PCB","BaseType=Index,Index=1", "Close", "A","0","all",,,,"T")/100,"")</f>
        <v>0.14179104477611945</v>
      </c>
      <c r="M131" s="7">
        <f>RTD("cqg.rtd", ,"ContractData",A131, "T_CVol",, "T")</f>
        <v>800513.74132499995</v>
      </c>
      <c r="N131" s="9">
        <f xml:space="preserve"> IFERROR(M131/RTD("cqg.rtd",,"StudyData", $A131, "MA", "InputChoice=Vol,MAType=Sim,Period=21", "MA","D","-1","all",,,,"T"),"")</f>
        <v>0.56028054611478761</v>
      </c>
      <c r="O131" s="10">
        <f>IFERROR(D131/RTD("cqg.rtd",,"StudyData","ATR("&amp;A131&amp;",MAType:=Sim,Period:=21)","Bar",, "Close", "D",,,,,,"T"),"")</f>
        <v>8.2213232416579046E-2</v>
      </c>
      <c r="P131" s="11">
        <f xml:space="preserve"> RTD("cqg.rtd",,"StudyData", $A131, "MA", "InputChoice=Close,MAType=Sim,Period=21", "MA","D",,"all",,,,"T")</f>
        <v>136.78238095239999</v>
      </c>
      <c r="Q131" s="3">
        <f xml:space="preserve"> RTD("cqg.rtd",,"StudyData",$A131, "StdDev", "InputChoice=Close,Period1=21", "STDDEV","D",,"all",,,,"T")</f>
        <v>2.1965403637000001</v>
      </c>
      <c r="R131" s="3">
        <f t="shared" ref="R131:R194" si="2">IFERROR(STANDARDIZE(C131,P131,Q131),"")</f>
        <v>0.41775651509281991</v>
      </c>
    </row>
    <row r="132" spans="1:18" x14ac:dyDescent="0.3">
      <c r="A132" t="s">
        <v>134</v>
      </c>
      <c r="B132" t="str">
        <f>PROPER(RTD("cqg.rtd", ,"ContractData",A132, "LongDescription",, "T"))</f>
        <v>Datadog Inc.L A Cmn</v>
      </c>
      <c r="C132" s="3">
        <f>RTD("cqg.rtd", ,"ContractData",A132, "LastTrade",, "T")</f>
        <v>246.86</v>
      </c>
      <c r="D132" s="3">
        <f>RTD("cqg.rtd", ,"ContractData",A132, "NetLastTrade",, "T")</f>
        <v>2.4699999999999989</v>
      </c>
      <c r="E132" s="5">
        <f>IFERROR(RTD("cqg.rtd", ,"ContractData",A132, "PerCentNetLastTrade",, "T")/100,"")</f>
        <v>1.0106796513768977E-2</v>
      </c>
      <c r="F132" s="3">
        <f>RTD("cqg.rtd", ,"ContractData",A132, "Open",, "T")</f>
        <v>248.44</v>
      </c>
      <c r="G132" s="3">
        <f>RTD("cqg.rtd", ,"ContractData",A132, "High",, "T")</f>
        <v>248.44</v>
      </c>
      <c r="H132" s="3">
        <f>RTD("cqg.rtd", ,"ContractData",A132, "Low",, "T")</f>
        <v>241.18</v>
      </c>
      <c r="I132" s="5">
        <f>IFERROR(RTD("cqg.rtd",,"StudyData",A132, "PCB","BaseType=Index,Index=1", "Close", "W","0","all",,,,"T")/100,"")</f>
        <v>-4.5730410916540974E-2</v>
      </c>
      <c r="J132" s="5">
        <f>IFERROR(RTD("cqg.rtd",,"StudyData",A132, "PCB","BaseType=Index,Index=1", "Close", "M","0","all",,,,"T")/100,"")</f>
        <v>-5.1851282839145793E-2</v>
      </c>
      <c r="K132" s="5">
        <f>IFERROR(RTD("cqg.rtd",,"StudyData",A132, "PCB","BaseType=Index,Index=1", "Close", "Q","0","all",,,,"T")/100,"")</f>
        <v>-5.1851282839145793E-2</v>
      </c>
      <c r="L132" s="5">
        <f>IFERROR(RTD("cqg.rtd",,"StudyData",A132, "PCB","BaseType=Index,Index=1", "Close", "A","0","all",,,,"T")/100,"")</f>
        <v>0.81528053533348044</v>
      </c>
      <c r="M132" s="7">
        <f>RTD("cqg.rtd", ,"ContractData",A132, "T_CVol",, "T")</f>
        <v>2628029.6307000001</v>
      </c>
      <c r="N132" s="9">
        <f xml:space="preserve"> IFERROR(M132/RTD("cqg.rtd",,"StudyData", $A132, "MA", "InputChoice=Vol,MAType=Sim,Period=21", "MA","D","-1","all",,,,"T"),"")</f>
        <v>0.61720821790206548</v>
      </c>
      <c r="O132" s="10">
        <f>IFERROR(D132/RTD("cqg.rtd",,"StudyData","ATR("&amp;A132&amp;",MAType:=Sim,Period:=21)","Bar",, "Close", "D",,,,,,"T"),"")</f>
        <v>0.18545532553859165</v>
      </c>
      <c r="P132" s="11">
        <f xml:space="preserve"> RTD("cqg.rtd",,"StudyData", $A132, "MA", "InputChoice=Close,MAType=Sim,Period=21", "MA","D",,"all",,,,"T")</f>
        <v>255.51142857139999</v>
      </c>
      <c r="Q132" s="3">
        <f xml:space="preserve"> RTD("cqg.rtd",,"StudyData",$A132, "StdDev", "InputChoice=Close,Period1=21", "STDDEV","D",,"all",,,,"T")</f>
        <v>11.086371421400001</v>
      </c>
      <c r="R132" s="3">
        <f t="shared" si="2"/>
        <v>-0.78036611282029933</v>
      </c>
    </row>
    <row r="133" spans="1:18" x14ac:dyDescent="0.3">
      <c r="A133" t="s">
        <v>135</v>
      </c>
      <c r="B133" t="str">
        <f>PROPER(RTD("cqg.rtd", ,"ContractData",A133, "LongDescription",, "T"))</f>
        <v>Deere &amp; Company</v>
      </c>
      <c r="C133" s="3">
        <f>RTD("cqg.rtd", ,"ContractData",A133, "LastTrade",, "T")</f>
        <v>628.16</v>
      </c>
      <c r="D133" s="3">
        <f>RTD("cqg.rtd", ,"ContractData",A133, "NetLastTrade",, "T")</f>
        <v>18.139999999999986</v>
      </c>
      <c r="E133" s="5">
        <f>IFERROR(RTD("cqg.rtd", ,"ContractData",A133, "PerCentNetLastTrade",, "T")/100,"")</f>
        <v>2.9736729943280547E-2</v>
      </c>
      <c r="F133" s="3">
        <f>RTD("cqg.rtd", ,"ContractData",A133, "Open",, "T")</f>
        <v>612.21</v>
      </c>
      <c r="G133" s="3">
        <f>RTD("cqg.rtd", ,"ContractData",A133, "High",, "T")</f>
        <v>629.34</v>
      </c>
      <c r="H133" s="3">
        <f>RTD("cqg.rtd", ,"ContractData",A133, "Low",, "T")</f>
        <v>611.28</v>
      </c>
      <c r="I133" s="5">
        <f>IFERROR(RTD("cqg.rtd",,"StudyData",A133, "PCB","BaseType=Index,Index=1", "Close", "W","0","all",,,,"T")/100,"")</f>
        <v>5.1771482151228919E-2</v>
      </c>
      <c r="J133" s="5">
        <f>IFERROR(RTD("cqg.rtd",,"StudyData",A133, "PCB","BaseType=Index,Index=1", "Close", "M","0","all",,,,"T")/100,"")</f>
        <v>-9.7267983541690813E-3</v>
      </c>
      <c r="K133" s="5">
        <f>IFERROR(RTD("cqg.rtd",,"StudyData",A133, "PCB","BaseType=Index,Index=1", "Close", "Q","0","all",,,,"T")/100,"")</f>
        <v>-9.7267983541690813E-3</v>
      </c>
      <c r="L133" s="5">
        <f>IFERROR(RTD("cqg.rtd",,"StudyData",A133, "PCB","BaseType=Index,Index=1", "Close", "A","0","all",,,,"T")/100,"")</f>
        <v>0.34922782825353865</v>
      </c>
      <c r="M133" s="7">
        <f>RTD("cqg.rtd", ,"ContractData",A133, "T_CVol",, "T")</f>
        <v>960395.68115399999</v>
      </c>
      <c r="N133" s="9">
        <f xml:space="preserve"> IFERROR(M133/RTD("cqg.rtd",,"StudyData", $A133, "MA", "InputChoice=Vol,MAType=Sim,Period=21", "MA","D","-1","all",,,,"T"),"")</f>
        <v>0.79706914520480654</v>
      </c>
      <c r="O133" s="10">
        <f>IFERROR(D133/RTD("cqg.rtd",,"StudyData","ATR("&amp;A133&amp;",MAType:=Sim,Period:=21)","Bar",, "Close", "D",,,,,,"T"),"")</f>
        <v>0.97641872148434417</v>
      </c>
      <c r="P133" s="11">
        <f xml:space="preserve"> RTD("cqg.rtd",,"StudyData", $A133, "MA", "InputChoice=Close,MAType=Sim,Period=21", "MA","D",,"all",,,,"T")</f>
        <v>606.82523809520001</v>
      </c>
      <c r="Q133" s="3">
        <f xml:space="preserve"> RTD("cqg.rtd",,"StudyData",$A133, "StdDev", "InputChoice=Close,Period1=21", "STDDEV","D",,"all",,,,"T")</f>
        <v>17.7542806694</v>
      </c>
      <c r="R133" s="3">
        <f t="shared" si="2"/>
        <v>1.2016686173927069</v>
      </c>
    </row>
    <row r="134" spans="1:18" x14ac:dyDescent="0.3">
      <c r="A134" t="s">
        <v>136</v>
      </c>
      <c r="B134" t="str">
        <f>PROPER(RTD("cqg.rtd", ,"ContractData",A134, "LongDescription",, "T"))</f>
        <v>Deckers Outdoor Corp</v>
      </c>
      <c r="C134" s="3">
        <f>RTD("cqg.rtd", ,"ContractData",A134, "LastTrade",, "T")</f>
        <v>96.04</v>
      </c>
      <c r="D134" s="3">
        <f>RTD("cqg.rtd", ,"ContractData",A134, "NetLastTrade",, "T")</f>
        <v>-0.18999999999999773</v>
      </c>
      <c r="E134" s="5">
        <f>IFERROR(RTD("cqg.rtd", ,"ContractData",A134, "PerCentNetLastTrade",, "T")/100,"")</f>
        <v>-1.974436246492778E-3</v>
      </c>
      <c r="F134" s="3">
        <f>RTD("cqg.rtd", ,"ContractData",A134, "Open",, "T")</f>
        <v>94</v>
      </c>
      <c r="G134" s="3">
        <f>RTD("cqg.rtd", ,"ContractData",A134, "High",, "T")</f>
        <v>97.11</v>
      </c>
      <c r="H134" s="3">
        <f>RTD("cqg.rtd", ,"ContractData",A134, "Low",, "T")</f>
        <v>91.8</v>
      </c>
      <c r="I134" s="5">
        <f>IFERROR(RTD("cqg.rtd",,"StudyData",A134, "PCB","BaseType=Index,Index=1", "Close", "W","0","all",,,,"T")/100,"")</f>
        <v>-9.813127993238803E-2</v>
      </c>
      <c r="J134" s="5">
        <f>IFERROR(RTD("cqg.rtd",,"StudyData",A134, "PCB","BaseType=Index,Index=1", "Close", "M","0","all",,,,"T")/100,"")</f>
        <v>-3.2732400040286026E-2</v>
      </c>
      <c r="K134" s="5">
        <f>IFERROR(RTD("cqg.rtd",,"StudyData",A134, "PCB","BaseType=Index,Index=1", "Close", "Q","0","all",,,,"T")/100,"")</f>
        <v>-3.2732400040286026E-2</v>
      </c>
      <c r="L134" s="5">
        <f>IFERROR(RTD("cqg.rtd",,"StudyData",A134, "PCB","BaseType=Index,Index=1", "Close", "A","0","all",,,,"T")/100,"")</f>
        <v>-7.3598919648885847E-2</v>
      </c>
      <c r="M134" s="7">
        <f>RTD("cqg.rtd", ,"ContractData",A134, "T_CVol",, "T")</f>
        <v>5138382.1147429999</v>
      </c>
      <c r="N134" s="9">
        <f xml:space="preserve"> IFERROR(M134/RTD("cqg.rtd",,"StudyData", $A134, "MA", "InputChoice=Vol,MAType=Sim,Period=21", "MA","D","-1","all",,,,"T"),"")</f>
        <v>2.2478329777604307</v>
      </c>
      <c r="O134" s="10">
        <f>IFERROR(D134/RTD("cqg.rtd",,"StudyData","ATR("&amp;A134&amp;",MAType:=Sim,Period:=21)","Bar",, "Close", "D",,,,,,"T"),"")</f>
        <v>-4.8975082852883753E-2</v>
      </c>
      <c r="P134" s="11">
        <f xml:space="preserve"> RTD("cqg.rtd",,"StudyData", $A134, "MA", "InputChoice=Close,MAType=Sim,Period=21", "MA","D",,"all",,,,"T")</f>
        <v>103.5952380952</v>
      </c>
      <c r="Q134" s="3">
        <f xml:space="preserve"> RTD("cqg.rtd",,"StudyData",$A134, "StdDev", "InputChoice=Close,Period1=21", "STDDEV","D",,"all",,,,"T")</f>
        <v>3.3971635494000001</v>
      </c>
      <c r="R134" s="3">
        <f t="shared" si="2"/>
        <v>-2.2239842107496965</v>
      </c>
    </row>
    <row r="135" spans="1:18" x14ac:dyDescent="0.3">
      <c r="A135" t="s">
        <v>137</v>
      </c>
      <c r="B135" t="str">
        <f>PROPER(RTD("cqg.rtd", ,"ContractData",A135, "LongDescription",, "T"))</f>
        <v>Dell Technologies Inc.</v>
      </c>
      <c r="C135" s="3">
        <f>RTD("cqg.rtd", ,"ContractData",A135, "LastTrade",, "T")</f>
        <v>437.5</v>
      </c>
      <c r="D135" s="3">
        <f>RTD("cqg.rtd", ,"ContractData",A135, "NetLastTrade",, "T")</f>
        <v>-1.8400000000000318</v>
      </c>
      <c r="E135" s="5">
        <f>IFERROR(RTD("cqg.rtd", ,"ContractData",A135, "PerCentNetLastTrade",, "T")/100,"")</f>
        <v>-4.188100332316657E-3</v>
      </c>
      <c r="F135" s="3">
        <f>RTD("cqg.rtd", ,"ContractData",A135, "Open",, "T")</f>
        <v>438.94</v>
      </c>
      <c r="G135" s="3">
        <f>RTD("cqg.rtd", ,"ContractData",A135, "High",, "T")</f>
        <v>451.48</v>
      </c>
      <c r="H135" s="3">
        <f>RTD("cqg.rtd", ,"ContractData",A135, "Low",, "T")</f>
        <v>432.26</v>
      </c>
      <c r="I135" s="5">
        <f>IFERROR(RTD("cqg.rtd",,"StudyData",A135, "PCB","BaseType=Index,Index=1", "Close", "W","0","all",,,,"T")/100,"")</f>
        <v>0.10385022960084767</v>
      </c>
      <c r="J135" s="5">
        <f>IFERROR(RTD("cqg.rtd",,"StudyData",A135, "PCB","BaseType=Index,Index=1", "Close", "M","0","all",,,,"T")/100,"")</f>
        <v>1.3998980206739821E-2</v>
      </c>
      <c r="K135" s="5">
        <f>IFERROR(RTD("cqg.rtd",,"StudyData",A135, "PCB","BaseType=Index,Index=1", "Close", "Q","0","all",,,,"T")/100,"")</f>
        <v>1.3998980206739821E-2</v>
      </c>
      <c r="L135" s="5">
        <f>IFERROR(RTD("cqg.rtd",,"StudyData",A135, "PCB","BaseType=Index,Index=1", "Close", "A","0","all",,,,"T")/100,"")</f>
        <v>2.4755322529393071</v>
      </c>
      <c r="M135" s="7">
        <f>RTD("cqg.rtd", ,"ContractData",A135, "T_CVol",, "T")</f>
        <v>4604132.2471390003</v>
      </c>
      <c r="N135" s="9">
        <f xml:space="preserve"> IFERROR(M135/RTD("cqg.rtd",,"StudyData", $A135, "MA", "InputChoice=Vol,MAType=Sim,Period=21", "MA","D","-1","all",,,,"T"),"")</f>
        <v>0.62481659756693086</v>
      </c>
      <c r="O135" s="10">
        <f>IFERROR(D135/RTD("cqg.rtd",,"StudyData","ATR("&amp;A135&amp;",MAType:=Sim,Period:=21)","Bar",, "Close", "D",,,,,,"T"),"")</f>
        <v>-5.7756984200570648E-2</v>
      </c>
      <c r="P135" s="11">
        <f xml:space="preserve"> RTD("cqg.rtd",,"StudyData", $A135, "MA", "InputChoice=Close,MAType=Sim,Period=21", "MA","D",,"all",,,,"T")</f>
        <v>419.54952380949999</v>
      </c>
      <c r="Q135" s="3">
        <f xml:space="preserve"> RTD("cqg.rtd",,"StudyData",$A135, "StdDev", "InputChoice=Close,Period1=21", "STDDEV","D",,"all",,,,"T")</f>
        <v>20.098029867000001</v>
      </c>
      <c r="R135" s="3">
        <f t="shared" si="2"/>
        <v>0.89314606005108155</v>
      </c>
    </row>
    <row r="136" spans="1:18" x14ac:dyDescent="0.3">
      <c r="A136" t="s">
        <v>138</v>
      </c>
      <c r="B136" t="str">
        <f>PROPER(RTD("cqg.rtd", ,"ContractData",A136, "LongDescription",, "T"))</f>
        <v>Dollar General Corporation</v>
      </c>
      <c r="C136" s="3">
        <f>RTD("cqg.rtd", ,"ContractData",A136, "LastTrade",, "T")</f>
        <v>117.23</v>
      </c>
      <c r="D136" s="3">
        <f>RTD("cqg.rtd", ,"ContractData",A136, "NetLastTrade",, "T")</f>
        <v>2.0700000000000074</v>
      </c>
      <c r="E136" s="5">
        <f>IFERROR(RTD("cqg.rtd", ,"ContractData",A136, "PerCentNetLastTrade",, "T")/100,"")</f>
        <v>1.7974991316429316E-2</v>
      </c>
      <c r="F136" s="3">
        <f>RTD("cqg.rtd", ,"ContractData",A136, "Open",, "T")</f>
        <v>115.72</v>
      </c>
      <c r="G136" s="3">
        <f>RTD("cqg.rtd", ,"ContractData",A136, "High",, "T")</f>
        <v>119.36</v>
      </c>
      <c r="H136" s="3">
        <f>RTD("cqg.rtd", ,"ContractData",A136, "Low",, "T")</f>
        <v>115.16</v>
      </c>
      <c r="I136" s="5">
        <f>IFERROR(RTD("cqg.rtd",,"StudyData",A136, "PCB","BaseType=Index,Index=1", "Close", "W","0","all",,,,"T")/100,"")</f>
        <v>-6.7753479125248484E-2</v>
      </c>
      <c r="J136" s="5">
        <f>IFERROR(RTD("cqg.rtd",,"StudyData",A136, "PCB","BaseType=Index,Index=1", "Close", "M","0","all",,,,"T")/100,"")</f>
        <v>1.8417166188862865E-2</v>
      </c>
      <c r="K136" s="5">
        <f>IFERROR(RTD("cqg.rtd",,"StudyData",A136, "PCB","BaseType=Index,Index=1", "Close", "Q","0","all",,,,"T")/100,"")</f>
        <v>1.8417166188862865E-2</v>
      </c>
      <c r="L136" s="5">
        <f>IFERROR(RTD("cqg.rtd",,"StudyData",A136, "PCB","BaseType=Index,Index=1", "Close", "A","0","all",,,,"T")/100,"")</f>
        <v>-0.1170445130677111</v>
      </c>
      <c r="M136" s="7">
        <f>RTD("cqg.rtd", ,"ContractData",A136, "T_CVol",, "T")</f>
        <v>1655017.293636</v>
      </c>
      <c r="N136" s="9">
        <f xml:space="preserve"> IFERROR(M136/RTD("cqg.rtd",,"StudyData", $A136, "MA", "InputChoice=Vol,MAType=Sim,Period=21", "MA","D","-1","all",,,,"T"),"")</f>
        <v>0.62350396171700162</v>
      </c>
      <c r="O136" s="10">
        <f>IFERROR(D136/RTD("cqg.rtd",,"StudyData","ATR("&amp;A136&amp;",MAType:=Sim,Period:=21)","Bar",, "Close", "D",,,,,,"T"),"")</f>
        <v>0.51316255459925386</v>
      </c>
      <c r="P136" s="11">
        <f xml:space="preserve"> RTD("cqg.rtd",,"StudyData", $A136, "MA", "InputChoice=Close,MAType=Sim,Period=21", "MA","D",,"all",,,,"T")</f>
        <v>119.17</v>
      </c>
      <c r="Q136" s="3">
        <f xml:space="preserve"> RTD("cqg.rtd",,"StudyData",$A136, "StdDev", "InputChoice=Close,Period1=21", "STDDEV","D",,"all",,,,"T")</f>
        <v>3.7237564238999998</v>
      </c>
      <c r="R136" s="3">
        <f t="shared" si="2"/>
        <v>-0.52097929594658576</v>
      </c>
    </row>
    <row r="137" spans="1:18" x14ac:dyDescent="0.3">
      <c r="A137" t="s">
        <v>139</v>
      </c>
      <c r="B137" t="str">
        <f>PROPER(RTD("cqg.rtd", ,"ContractData",A137, "LongDescription",, "T"))</f>
        <v>Quest Diagnostics Inc</v>
      </c>
      <c r="C137" s="3">
        <f>RTD("cqg.rtd", ,"ContractData",A137, "LastTrade",, "T")</f>
        <v>227.86</v>
      </c>
      <c r="D137" s="3">
        <f>RTD("cqg.rtd", ,"ContractData",A137, "NetLastTrade",, "T")</f>
        <v>-3.9999999999992042E-2</v>
      </c>
      <c r="E137" s="5">
        <f>IFERROR(RTD("cqg.rtd", ,"ContractData",A137, "PerCentNetLastTrade",, "T")/100,"")</f>
        <v>-1.7551557700745942E-4</v>
      </c>
      <c r="F137" s="3">
        <f>RTD("cqg.rtd", ,"ContractData",A137, "Open",, "T")</f>
        <v>228</v>
      </c>
      <c r="G137" s="3">
        <f>RTD("cqg.rtd", ,"ContractData",A137, "High",, "T")</f>
        <v>233.20000000000002</v>
      </c>
      <c r="H137" s="3">
        <f>RTD("cqg.rtd", ,"ContractData",A137, "Low",, "T")</f>
        <v>223.42000000000002</v>
      </c>
      <c r="I137" s="5">
        <f>IFERROR(RTD("cqg.rtd",,"StudyData",A137, "PCB","BaseType=Index,Index=1", "Close", "W","0","all",,,,"T")/100,"")</f>
        <v>8.1545471805581957E-2</v>
      </c>
      <c r="J137" s="5">
        <f>IFERROR(RTD("cqg.rtd",,"StudyData",A137, "PCB","BaseType=Index,Index=1", "Close", "M","0","all",,,,"T")/100,"")</f>
        <v>7.5064873790988418E-2</v>
      </c>
      <c r="K137" s="5">
        <f>IFERROR(RTD("cqg.rtd",,"StudyData",A137, "PCB","BaseType=Index,Index=1", "Close", "Q","0","all",,,,"T")/100,"")</f>
        <v>7.5064873790988418E-2</v>
      </c>
      <c r="L137" s="5">
        <f>IFERROR(RTD("cqg.rtd",,"StudyData",A137, "PCB","BaseType=Index,Index=1", "Close", "A","0","all",,,,"T")/100,"")</f>
        <v>0.31308707428110422</v>
      </c>
      <c r="M137" s="7">
        <f>RTD("cqg.rtd", ,"ContractData",A137, "T_CVol",, "T")</f>
        <v>1542112.4623829999</v>
      </c>
      <c r="N137" s="9">
        <f xml:space="preserve"> IFERROR(M137/RTD("cqg.rtd",,"StudyData", $A137, "MA", "InputChoice=Vol,MAType=Sim,Period=21", "MA","D","-1","all",,,,"T"),"")</f>
        <v>1.4690010073118225</v>
      </c>
      <c r="O137" s="10">
        <f>IFERROR(D137/RTD("cqg.rtd",,"StudyData","ATR("&amp;A137&amp;",MAType:=Sim,Period:=21)","Bar",, "Close", "D",,,,,,"T"),"")</f>
        <v>-6.3439317272480028E-3</v>
      </c>
      <c r="P137" s="11">
        <f xml:space="preserve"> RTD("cqg.rtd",,"StudyData", $A137, "MA", "InputChoice=Close,MAType=Sim,Period=21", "MA","D",,"all",,,,"T")</f>
        <v>211.29904761899999</v>
      </c>
      <c r="Q137" s="3">
        <f xml:space="preserve"> RTD("cqg.rtd",,"StudyData",$A137, "StdDev", "InputChoice=Close,Period1=21", "STDDEV","D",,"all",,,,"T")</f>
        <v>6.3095452291000003</v>
      </c>
      <c r="R137" s="3">
        <f t="shared" si="2"/>
        <v>2.6247458064996376</v>
      </c>
    </row>
    <row r="138" spans="1:18" x14ac:dyDescent="0.3">
      <c r="A138" t="s">
        <v>140</v>
      </c>
      <c r="B138" t="str">
        <f>PROPER(RTD("cqg.rtd", ,"ContractData",A138, "LongDescription",, "T"))</f>
        <v>Dr Horton Inc</v>
      </c>
      <c r="C138" s="3">
        <f>RTD("cqg.rtd", ,"ContractData",A138, "LastTrade",, "T")</f>
        <v>146.76</v>
      </c>
      <c r="D138" s="3">
        <f>RTD("cqg.rtd", ,"ContractData",A138, "NetLastTrade",, "T")</f>
        <v>4.6399999999999864</v>
      </c>
      <c r="E138" s="5">
        <f>IFERROR(RTD("cqg.rtd", ,"ContractData",A138, "PerCentNetLastTrade",, "T")/100,"")</f>
        <v>3.2648466084998592E-2</v>
      </c>
      <c r="F138" s="3">
        <f>RTD("cqg.rtd", ,"ContractData",A138, "Open",, "T")</f>
        <v>142.17000000000002</v>
      </c>
      <c r="G138" s="3">
        <f>RTD("cqg.rtd", ,"ContractData",A138, "High",, "T")</f>
        <v>146.86000000000001</v>
      </c>
      <c r="H138" s="3">
        <f>RTD("cqg.rtd", ,"ContractData",A138, "Low",, "T")</f>
        <v>141.83000000000001</v>
      </c>
      <c r="I138" s="5">
        <f>IFERROR(RTD("cqg.rtd",,"StudyData",A138, "PCB","BaseType=Index,Index=1", "Close", "W","0","all",,,,"T")/100,"")</f>
        <v>-1.7604926701921306E-2</v>
      </c>
      <c r="J138" s="5">
        <f>IFERROR(RTD("cqg.rtd",,"StudyData",A138, "PCB","BaseType=Index,Index=1", "Close", "M","0","all",,,,"T")/100,"")</f>
        <v>-9.8968565815324205E-2</v>
      </c>
      <c r="K138" s="5">
        <f>IFERROR(RTD("cqg.rtd",,"StudyData",A138, "PCB","BaseType=Index,Index=1", "Close", "Q","0","all",,,,"T")/100,"")</f>
        <v>-9.8968565815324205E-2</v>
      </c>
      <c r="L138" s="5">
        <f>IFERROR(RTD("cqg.rtd",,"StudyData",A138, "PCB","BaseType=Index,Index=1", "Close", "A","0","all",,,,"T")/100,"")</f>
        <v>1.8954384503228422E-2</v>
      </c>
      <c r="M138" s="7">
        <f>RTD("cqg.rtd", ,"ContractData",A138, "T_CVol",, "T")</f>
        <v>2157963.9930500002</v>
      </c>
      <c r="N138" s="9">
        <f xml:space="preserve"> IFERROR(M138/RTD("cqg.rtd",,"StudyData", $A138, "MA", "InputChoice=Vol,MAType=Sim,Period=21", "MA","D","-1","all",,,,"T"),"")</f>
        <v>0.82489614161287084</v>
      </c>
      <c r="O138" s="10">
        <f>IFERROR(D138/RTD("cqg.rtd",,"StudyData","ATR("&amp;A138&amp;",MAType:=Sim,Period:=21)","Bar",, "Close", "D",,,,,,"T"),"")</f>
        <v>0.95717092338293297</v>
      </c>
      <c r="P138" s="11">
        <f xml:space="preserve"> RTD("cqg.rtd",,"StudyData", $A138, "MA", "InputChoice=Close,MAType=Sim,Period=21", "MA","D",,"all",,,,"T")</f>
        <v>152.95857142860001</v>
      </c>
      <c r="Q138" s="3">
        <f xml:space="preserve"> RTD("cqg.rtd",,"StudyData",$A138, "StdDev", "InputChoice=Close,Period1=21", "STDDEV","D",,"all",,,,"T")</f>
        <v>7.4540134830999998</v>
      </c>
      <c r="R138" s="3">
        <f t="shared" si="2"/>
        <v>-0.83157502232235514</v>
      </c>
    </row>
    <row r="139" spans="1:18" x14ac:dyDescent="0.3">
      <c r="A139" t="s">
        <v>141</v>
      </c>
      <c r="B139" t="str">
        <f>PROPER(RTD("cqg.rtd", ,"ContractData",A139, "LongDescription",, "T"))</f>
        <v>Danaher Corporation</v>
      </c>
      <c r="C139" s="3">
        <f>RTD("cqg.rtd", ,"ContractData",A139, "LastTrade",, "T")</f>
        <v>191.5</v>
      </c>
      <c r="D139" s="3">
        <f>RTD("cqg.rtd", ,"ContractData",A139, "NetLastTrade",, "T")</f>
        <v>-1</v>
      </c>
      <c r="E139" s="5">
        <f>IFERROR(RTD("cqg.rtd", ,"ContractData",A139, "PerCentNetLastTrade",, "T")/100,"")</f>
        <v>-5.1948051948051939E-3</v>
      </c>
      <c r="F139" s="3">
        <f>RTD("cqg.rtd", ,"ContractData",A139, "Open",, "T")</f>
        <v>193.08</v>
      </c>
      <c r="G139" s="3">
        <f>RTD("cqg.rtd", ,"ContractData",A139, "High",, "T")</f>
        <v>194.8</v>
      </c>
      <c r="H139" s="3">
        <f>RTD("cqg.rtd", ,"ContractData",A139, "Low",, "T")</f>
        <v>190</v>
      </c>
      <c r="I139" s="5">
        <f>IFERROR(RTD("cqg.rtd",,"StudyData",A139, "PCB","BaseType=Index,Index=1", "Close", "W","0","all",,,,"T")/100,"")</f>
        <v>-6.0491586125693032E-2</v>
      </c>
      <c r="J139" s="5">
        <f>IFERROR(RTD("cqg.rtd",,"StudyData",A139, "PCB","BaseType=Index,Index=1", "Close", "M","0","all",,,,"T")/100,"")</f>
        <v>5.3548929021420113E-3</v>
      </c>
      <c r="K139" s="5">
        <f>IFERROR(RTD("cqg.rtd",,"StudyData",A139, "PCB","BaseType=Index,Index=1", "Close", "Q","0","all",,,,"T")/100,"")</f>
        <v>5.3548929021420113E-3</v>
      </c>
      <c r="L139" s="5">
        <f>IFERROR(RTD("cqg.rtd",,"StudyData",A139, "PCB","BaseType=Index,Index=1", "Close", "A","0","all",,,,"T")/100,"")</f>
        <v>-0.16346321859164778</v>
      </c>
      <c r="M139" s="7">
        <f>RTD("cqg.rtd", ,"ContractData",A139, "T_CVol",, "T")</f>
        <v>6849490.4582839999</v>
      </c>
      <c r="N139" s="9">
        <f xml:space="preserve"> IFERROR(M139/RTD("cqg.rtd",,"StudyData", $A139, "MA", "InputChoice=Vol,MAType=Sim,Period=21", "MA","D","-1","all",,,,"T"),"")</f>
        <v>1.1262269922307075</v>
      </c>
      <c r="O139" s="10">
        <f>IFERROR(D139/RTD("cqg.rtd",,"StudyData","ATR("&amp;A139&amp;",MAType:=Sim,Period:=21)","Bar",, "Close", "D",,,,,,"T"),"")</f>
        <v>-0.14217046916274073</v>
      </c>
      <c r="P139" s="11">
        <f xml:space="preserve"> RTD("cqg.rtd",,"StudyData", $A139, "MA", "InputChoice=Close,MAType=Sim,Period=21", "MA","D",,"all",,,,"T")</f>
        <v>194.7628571429</v>
      </c>
      <c r="Q139" s="3">
        <f xml:space="preserve"> RTD("cqg.rtd",,"StudyData",$A139, "StdDev", "InputChoice=Close,Period1=21", "STDDEV","D",,"all",,,,"T")</f>
        <v>6.5269063209000002</v>
      </c>
      <c r="R139" s="3">
        <f t="shared" si="2"/>
        <v>-0.49990868299303021</v>
      </c>
    </row>
    <row r="140" spans="1:18" x14ac:dyDescent="0.3">
      <c r="A140" t="s">
        <v>142</v>
      </c>
      <c r="B140" t="str">
        <f>PROPER(RTD("cqg.rtd", ,"ContractData",A140, "LongDescription",, "T"))</f>
        <v>The Walt Disney Company</v>
      </c>
      <c r="C140" s="3">
        <f>RTD("cqg.rtd", ,"ContractData",A140, "LastTrade",, "T")</f>
        <v>94.850000000000009</v>
      </c>
      <c r="D140" s="3">
        <f>RTD("cqg.rtd", ,"ContractData",A140, "NetLastTrade",, "T")</f>
        <v>2.0200000000000102</v>
      </c>
      <c r="E140" s="5">
        <f>IFERROR(RTD("cqg.rtd", ,"ContractData",A140, "PerCentNetLastTrade",, "T")/100,"")</f>
        <v>2.176020682968868E-2</v>
      </c>
      <c r="F140" s="3">
        <f>RTD("cqg.rtd", ,"ContractData",A140, "Open",, "T")</f>
        <v>93.26</v>
      </c>
      <c r="G140" s="3">
        <f>RTD("cqg.rtd", ,"ContractData",A140, "High",, "T")</f>
        <v>96.29</v>
      </c>
      <c r="H140" s="3">
        <f>RTD("cqg.rtd", ,"ContractData",A140, "Low",, "T")</f>
        <v>93</v>
      </c>
      <c r="I140" s="5">
        <f>IFERROR(RTD("cqg.rtd",,"StudyData",A140, "PCB","BaseType=Index,Index=1", "Close", "W","0","all",,,,"T")/100,"")</f>
        <v>-2.8872734718951507E-2</v>
      </c>
      <c r="J140" s="5">
        <f>IFERROR(RTD("cqg.rtd",,"StudyData",A140, "PCB","BaseType=Index,Index=1", "Close", "M","0","all",,,,"T")/100,"")</f>
        <v>-1.4545454545454455E-2</v>
      </c>
      <c r="K140" s="5">
        <f>IFERROR(RTD("cqg.rtd",,"StudyData",A140, "PCB","BaseType=Index,Index=1", "Close", "Q","0","all",,,,"T")/100,"")</f>
        <v>-1.4545454545454455E-2</v>
      </c>
      <c r="L140" s="5">
        <f>IFERROR(RTD("cqg.rtd",,"StudyData",A140, "PCB","BaseType=Index,Index=1", "Close", "A","0","all",,,,"T")/100,"")</f>
        <v>-0.16630043069350436</v>
      </c>
      <c r="M140" s="7">
        <f>RTD("cqg.rtd", ,"ContractData",A140, "T_CVol",, "T")</f>
        <v>12153054.384663001</v>
      </c>
      <c r="N140" s="9">
        <f xml:space="preserve"> IFERROR(M140/RTD("cqg.rtd",,"StudyData", $A140, "MA", "InputChoice=Vol,MAType=Sim,Period=21", "MA","D","-1","all",,,,"T"),"")</f>
        <v>1.1463392999005624</v>
      </c>
      <c r="O140" s="10">
        <f>IFERROR(D140/RTD("cqg.rtd",,"StudyData","ATR("&amp;A140&amp;",MAType:=Sim,Period:=21)","Bar",, "Close", "D",,,,,,"T"),"")</f>
        <v>0.90006365371801811</v>
      </c>
      <c r="P140" s="11">
        <f xml:space="preserve"> RTD("cqg.rtd",,"StudyData", $A140, "MA", "InputChoice=Close,MAType=Sim,Period=21", "MA","D",,"all",,,,"T")</f>
        <v>96.800476190500007</v>
      </c>
      <c r="Q140" s="3">
        <f xml:space="preserve"> RTD("cqg.rtd",,"StudyData",$A140, "StdDev", "InputChoice=Close,Period1=21", "STDDEV","D",,"all",,,,"T")</f>
        <v>1.5759244487999999</v>
      </c>
      <c r="R140" s="3">
        <f t="shared" si="2"/>
        <v>-1.2376711281972963</v>
      </c>
    </row>
    <row r="141" spans="1:18" x14ac:dyDescent="0.3">
      <c r="A141" t="s">
        <v>143</v>
      </c>
      <c r="B141" t="str">
        <f>PROPER(RTD("cqg.rtd", ,"ContractData",A141, "LongDescription",, "T"))</f>
        <v>Digital Realty</v>
      </c>
      <c r="C141" s="3">
        <f>RTD("cqg.rtd", ,"ContractData",A141, "LastTrade",, "T")</f>
        <v>199.08</v>
      </c>
      <c r="D141" s="3">
        <f>RTD("cqg.rtd", ,"ContractData",A141, "NetLastTrade",, "T")</f>
        <v>19.740000000000009</v>
      </c>
      <c r="E141" s="5">
        <f>IFERROR(RTD("cqg.rtd", ,"ContractData",A141, "PerCentNetLastTrade",, "T")/100,"")</f>
        <v>0.11007025761124123</v>
      </c>
      <c r="F141" s="3">
        <f>RTD("cqg.rtd", ,"ContractData",A141, "Open",, "T")</f>
        <v>190</v>
      </c>
      <c r="G141" s="3">
        <f>RTD("cqg.rtd", ,"ContractData",A141, "High",, "T")</f>
        <v>207.47</v>
      </c>
      <c r="H141" s="3">
        <f>RTD("cqg.rtd", ,"ContractData",A141, "Low",, "T")</f>
        <v>188.97</v>
      </c>
      <c r="I141" s="5">
        <f>IFERROR(RTD("cqg.rtd",,"StudyData",A141, "PCB","BaseType=Index,Index=1", "Close", "W","0","all",,,,"T")/100,"")</f>
        <v>0.14492753623188417</v>
      </c>
      <c r="J141" s="5">
        <f>IFERROR(RTD("cqg.rtd",,"StudyData",A141, "PCB","BaseType=Index,Index=1", "Close", "M","0","all",,,,"T")/100,"")</f>
        <v>0.10858670230537922</v>
      </c>
      <c r="K141" s="5">
        <f>IFERROR(RTD("cqg.rtd",,"StudyData",A141, "PCB","BaseType=Index,Index=1", "Close", "Q","0","all",,,,"T")/100,"")</f>
        <v>0.10858670230537922</v>
      </c>
      <c r="L141" s="5">
        <f>IFERROR(RTD("cqg.rtd",,"StudyData",A141, "PCB","BaseType=Index,Index=1", "Close", "A","0","all",,,,"T")/100,"")</f>
        <v>0.28679464805119259</v>
      </c>
      <c r="M141" s="7">
        <f>RTD("cqg.rtd", ,"ContractData",A141, "T_CVol",, "T")</f>
        <v>10764776.270291001</v>
      </c>
      <c r="N141" s="9">
        <f xml:space="preserve"> IFERROR(M141/RTD("cqg.rtd",,"StudyData", $A141, "MA", "InputChoice=Vol,MAType=Sim,Period=21", "MA","D","-1","all",,,,"T"),"")</f>
        <v>2.8591944792608266</v>
      </c>
      <c r="O141" s="10">
        <f>IFERROR(D141/RTD("cqg.rtd",,"StudyData","ATR("&amp;A141&amp;",MAType:=Sim,Period:=21)","Bar",, "Close", "D",,,,,,"T"),"")</f>
        <v>3.433043478260871</v>
      </c>
      <c r="P141" s="11">
        <f xml:space="preserve"> RTD("cqg.rtd",,"StudyData", $A141, "MA", "InputChoice=Close,MAType=Sim,Period=21", "MA","D",,"all",,,,"T")</f>
        <v>179.849047619</v>
      </c>
      <c r="Q141" s="3">
        <f xml:space="preserve"> RTD("cqg.rtd",,"StudyData",$A141, "StdDev", "InputChoice=Close,Period1=21", "STDDEV","D",,"all",,,,"T")</f>
        <v>7.2408687355000003</v>
      </c>
      <c r="R141" s="3">
        <f t="shared" si="2"/>
        <v>2.6558902092391077</v>
      </c>
    </row>
    <row r="142" spans="1:18" x14ac:dyDescent="0.3">
      <c r="A142" t="s">
        <v>144</v>
      </c>
      <c r="B142" t="str">
        <f>PROPER(RTD("cqg.rtd", ,"ContractData",A142, "LongDescription",, "T"))</f>
        <v>Dollar Tree Inc</v>
      </c>
      <c r="C142" s="3">
        <f>RTD("cqg.rtd", ,"ContractData",A142, "LastTrade",, "T")</f>
        <v>120.45</v>
      </c>
      <c r="D142" s="3">
        <f>RTD("cqg.rtd", ,"ContractData",A142, "NetLastTrade",, "T")</f>
        <v>2.7999999999999972</v>
      </c>
      <c r="E142" s="5">
        <f>IFERROR(RTD("cqg.rtd", ,"ContractData",A142, "PerCentNetLastTrade",, "T")/100,"")</f>
        <v>2.3799405014874625E-2</v>
      </c>
      <c r="F142" s="3">
        <f>RTD("cqg.rtd", ,"ContractData",A142, "Open",, "T")</f>
        <v>118.27</v>
      </c>
      <c r="G142" s="3">
        <f>RTD("cqg.rtd", ,"ContractData",A142, "High",, "T")</f>
        <v>121.15</v>
      </c>
      <c r="H142" s="3">
        <f>RTD("cqg.rtd", ,"ContractData",A142, "Low",, "T")</f>
        <v>117.78</v>
      </c>
      <c r="I142" s="5">
        <f>IFERROR(RTD("cqg.rtd",,"StudyData",A142, "PCB","BaseType=Index,Index=1", "Close", "W","0","all",,,,"T")/100,"")</f>
        <v>-4.359218675559786E-2</v>
      </c>
      <c r="J142" s="5">
        <f>IFERROR(RTD("cqg.rtd",,"StudyData",A142, "PCB","BaseType=Index,Index=1", "Close", "M","0","all",,,,"T")/100,"")</f>
        <v>-4.1339396444811903E-3</v>
      </c>
      <c r="K142" s="5">
        <f>IFERROR(RTD("cqg.rtd",,"StudyData",A142, "PCB","BaseType=Index,Index=1", "Close", "Q","0","all",,,,"T")/100,"")</f>
        <v>-4.1339396444811903E-3</v>
      </c>
      <c r="L142" s="5">
        <f>IFERROR(RTD("cqg.rtd",,"StudyData",A142, "PCB","BaseType=Index,Index=1", "Close", "A","0","all",,,,"T")/100,"")</f>
        <v>-2.0811316153158298E-2</v>
      </c>
      <c r="M142" s="7">
        <f>RTD("cqg.rtd", ,"ContractData",A142, "T_CVol",, "T")</f>
        <v>2667084.898391</v>
      </c>
      <c r="N142" s="9">
        <f xml:space="preserve"> IFERROR(M142/RTD("cqg.rtd",,"StudyData", $A142, "MA", "InputChoice=Vol,MAType=Sim,Period=21", "MA","D","-1","all",,,,"T"),"")</f>
        <v>0.70597741358313937</v>
      </c>
      <c r="O142" s="10">
        <f>IFERROR(D142/RTD("cqg.rtd",,"StudyData","ATR("&amp;A142&amp;",MAType:=Sim,Period:=21)","Bar",, "Close", "D",,,,,,"T"),"")</f>
        <v>0.62867529135171252</v>
      </c>
      <c r="P142" s="11">
        <f xml:space="preserve"> RTD("cqg.rtd",,"StudyData", $A142, "MA", "InputChoice=Close,MAType=Sim,Period=21", "MA","D",,"all",,,,"T")</f>
        <v>123.2919047619</v>
      </c>
      <c r="Q142" s="3">
        <f xml:space="preserve"> RTD("cqg.rtd",,"StudyData",$A142, "StdDev", "InputChoice=Close,Period1=21", "STDDEV","D",,"all",,,,"T")</f>
        <v>2.8017743002</v>
      </c>
      <c r="R142" s="3">
        <f t="shared" si="2"/>
        <v>-1.0143232314241488</v>
      </c>
    </row>
    <row r="143" spans="1:18" x14ac:dyDescent="0.3">
      <c r="A143" t="s">
        <v>145</v>
      </c>
      <c r="B143" t="str">
        <f>PROPER(RTD("cqg.rtd", ,"ContractData",A143, "LongDescription",, "T"))</f>
        <v>Healthpeak Properties, Inc.</v>
      </c>
      <c r="C143" s="3">
        <f>RTD("cqg.rtd", ,"ContractData",A143, "LastTrade",, "T")</f>
        <v>22.27</v>
      </c>
      <c r="D143" s="3">
        <f>RTD("cqg.rtd", ,"ContractData",A143, "NetLastTrade",, "T")</f>
        <v>0.18999999999999773</v>
      </c>
      <c r="E143" s="5">
        <f>IFERROR(RTD("cqg.rtd", ,"ContractData",A143, "PerCentNetLastTrade",, "T")/100,"")</f>
        <v>8.605072463768116E-3</v>
      </c>
      <c r="F143" s="3">
        <f>RTD("cqg.rtd", ,"ContractData",A143, "Open",, "T")</f>
        <v>22.18</v>
      </c>
      <c r="G143" s="3">
        <f>RTD("cqg.rtd", ,"ContractData",A143, "High",, "T")</f>
        <v>22.41</v>
      </c>
      <c r="H143" s="3">
        <f>RTD("cqg.rtd", ,"ContractData",A143, "Low",, "T")</f>
        <v>22.11</v>
      </c>
      <c r="I143" s="5">
        <f>IFERROR(RTD("cqg.rtd",,"StudyData",A143, "PCB","BaseType=Index,Index=1", "Close", "W","0","all",,,,"T")/100,"")</f>
        <v>-1.0661928031985872E-2</v>
      </c>
      <c r="J143" s="5">
        <f>IFERROR(RTD("cqg.rtd",,"StudyData",A143, "PCB","BaseType=Index,Index=1", "Close", "M","0","all",,,,"T")/100,"")</f>
        <v>4.0654205607476505E-2</v>
      </c>
      <c r="K143" s="5">
        <f>IFERROR(RTD("cqg.rtd",,"StudyData",A143, "PCB","BaseType=Index,Index=1", "Close", "Q","0","all",,,,"T")/100,"")</f>
        <v>4.0654205607476505E-2</v>
      </c>
      <c r="L143" s="5">
        <f>IFERROR(RTD("cqg.rtd",,"StudyData",A143, "PCB","BaseType=Index,Index=1", "Close", "A","0","all",,,,"T")/100,"")</f>
        <v>0.38495024875621875</v>
      </c>
      <c r="M143" s="7">
        <f>RTD("cqg.rtd", ,"ContractData",A143, "T_CVol",, "T")</f>
        <v>7422016.7129159998</v>
      </c>
      <c r="N143" s="9">
        <f xml:space="preserve"> IFERROR(M143/RTD("cqg.rtd",,"StudyData", $A143, "MA", "InputChoice=Vol,MAType=Sim,Period=21", "MA","D","-1","all",,,,"T"),"")</f>
        <v>1.1454626370818248</v>
      </c>
      <c r="O143" s="10">
        <f>IFERROR(D143/RTD("cqg.rtd",,"StudyData","ATR("&amp;A143&amp;",MAType:=Sim,Period:=21)","Bar",, "Close", "D",,,,,,"T"),"")</f>
        <v>0.44039735102253758</v>
      </c>
      <c r="P143" s="11">
        <f xml:space="preserve"> RTD("cqg.rtd",,"StudyData", $A143, "MA", "InputChoice=Close,MAType=Sim,Period=21", "MA","D",,"all",,,,"T")</f>
        <v>21.8880952381</v>
      </c>
      <c r="Q143" s="3">
        <f xml:space="preserve"> RTD("cqg.rtd",,"StudyData",$A143, "StdDev", "InputChoice=Close,Period1=21", "STDDEV","D",,"all",,,,"T")</f>
        <v>0.35612489850000001</v>
      </c>
      <c r="R143" s="3">
        <f t="shared" si="2"/>
        <v>1.0723899494491524</v>
      </c>
    </row>
    <row r="144" spans="1:18" x14ac:dyDescent="0.3">
      <c r="A144" t="s">
        <v>146</v>
      </c>
      <c r="B144" t="str">
        <f>PROPER(RTD("cqg.rtd", ,"ContractData",A144, "LongDescription",, "T"))</f>
        <v>Dover Corporation</v>
      </c>
      <c r="C144" s="3">
        <f>RTD("cqg.rtd", ,"ContractData",A144, "LastTrade",, "T")</f>
        <v>202.20000000000002</v>
      </c>
      <c r="D144" s="3">
        <f>RTD("cqg.rtd", ,"ContractData",A144, "NetLastTrade",, "T")</f>
        <v>4.4000000000000057</v>
      </c>
      <c r="E144" s="5">
        <f>IFERROR(RTD("cqg.rtd", ,"ContractData",A144, "PerCentNetLastTrade",, "T")/100,"")</f>
        <v>2.2244691607684528E-2</v>
      </c>
      <c r="F144" s="3">
        <f>RTD("cqg.rtd", ,"ContractData",A144, "Open",, "T")</f>
        <v>200.75</v>
      </c>
      <c r="G144" s="3">
        <f>RTD("cqg.rtd", ,"ContractData",A144, "High",, "T")</f>
        <v>204.94</v>
      </c>
      <c r="H144" s="3">
        <f>RTD("cqg.rtd", ,"ContractData",A144, "Low",, "T")</f>
        <v>200</v>
      </c>
      <c r="I144" s="5">
        <f>IFERROR(RTD("cqg.rtd",,"StudyData",A144, "PCB","BaseType=Index,Index=1", "Close", "W","0","all",,,,"T")/100,"")</f>
        <v>-5.5934260902044952E-2</v>
      </c>
      <c r="J144" s="5">
        <f>IFERROR(RTD("cqg.rtd",,"StudyData",A144, "PCB","BaseType=Index,Index=1", "Close", "M","0","all",,,,"T")/100,"")</f>
        <v>-9.8448368111289389E-2</v>
      </c>
      <c r="K144" s="5">
        <f>IFERROR(RTD("cqg.rtd",,"StudyData",A144, "PCB","BaseType=Index,Index=1", "Close", "Q","0","all",,,,"T")/100,"")</f>
        <v>-9.8448368111289389E-2</v>
      </c>
      <c r="L144" s="5">
        <f>IFERROR(RTD("cqg.rtd",,"StudyData",A144, "PCB","BaseType=Index,Index=1", "Close", "A","0","all",,,,"T")/100,"")</f>
        <v>3.5648432698217616E-2</v>
      </c>
      <c r="M144" s="7">
        <f>RTD("cqg.rtd", ,"ContractData",A144, "T_CVol",, "T")</f>
        <v>2321932.7440780001</v>
      </c>
      <c r="N144" s="9">
        <f xml:space="preserve"> IFERROR(M144/RTD("cqg.rtd",,"StudyData", $A144, "MA", "InputChoice=Vol,MAType=Sim,Period=21", "MA","D","-1","all",,,,"T"),"")</f>
        <v>1.9502856994011935</v>
      </c>
      <c r="O144" s="10">
        <f>IFERROR(D144/RTD("cqg.rtd",,"StudyData","ATR("&amp;A144&amp;",MAType:=Sim,Period:=21)","Bar",, "Close", "D",,,,,,"T"),"")</f>
        <v>0.69411057692829203</v>
      </c>
      <c r="P144" s="11">
        <f xml:space="preserve"> RTD("cqg.rtd",,"StudyData", $A144, "MA", "InputChoice=Close,MAType=Sim,Period=21", "MA","D",,"all",,,,"T")</f>
        <v>214.80761904760001</v>
      </c>
      <c r="Q144" s="3">
        <f xml:space="preserve"> RTD("cqg.rtd",,"StudyData",$A144, "StdDev", "InputChoice=Close,Period1=21", "STDDEV","D",,"all",,,,"T")</f>
        <v>7.1808713522999996</v>
      </c>
      <c r="R144" s="3">
        <f t="shared" si="2"/>
        <v>-1.7557227290476154</v>
      </c>
    </row>
    <row r="145" spans="1:18" x14ac:dyDescent="0.3">
      <c r="A145" t="s">
        <v>147</v>
      </c>
      <c r="B145" t="str">
        <f>PROPER(RTD("cqg.rtd", ,"ContractData",A145, "LongDescription",, "T"))</f>
        <v>Dow Inc.</v>
      </c>
      <c r="C145" s="3">
        <f>RTD("cqg.rtd", ,"ContractData",A145, "LastTrade",, "T")</f>
        <v>29.84</v>
      </c>
      <c r="D145" s="3">
        <f>RTD("cqg.rtd", ,"ContractData",A145, "NetLastTrade",, "T")</f>
        <v>-1.0600000000000023</v>
      </c>
      <c r="E145" s="5">
        <f>IFERROR(RTD("cqg.rtd", ,"ContractData",A145, "PerCentNetLastTrade",, "T")/100,"")</f>
        <v>-3.4304207119741102E-2</v>
      </c>
      <c r="F145" s="3">
        <f>RTD("cqg.rtd", ,"ContractData",A145, "Open",, "T")</f>
        <v>30.61</v>
      </c>
      <c r="G145" s="3">
        <f>RTD("cqg.rtd", ,"ContractData",A145, "High",, "T")</f>
        <v>30.77</v>
      </c>
      <c r="H145" s="3">
        <f>RTD("cqg.rtd", ,"ContractData",A145, "Low",, "T")</f>
        <v>29.3</v>
      </c>
      <c r="I145" s="5">
        <f>IFERROR(RTD("cqg.rtd",,"StudyData",A145, "PCB","BaseType=Index,Index=1", "Close", "W","0","all",,,,"T")/100,"")</f>
        <v>-2.6737967914439113E-3</v>
      </c>
      <c r="J145" s="5">
        <f>IFERROR(RTD("cqg.rtd",,"StudyData",A145, "PCB","BaseType=Index,Index=1", "Close", "M","0","all",,,,"T")/100,"")</f>
        <v>9.0643274853801192E-2</v>
      </c>
      <c r="K145" s="5">
        <f>IFERROR(RTD("cqg.rtd",,"StudyData",A145, "PCB","BaseType=Index,Index=1", "Close", "Q","0","all",,,,"T")/100,"")</f>
        <v>9.0643274853801192E-2</v>
      </c>
      <c r="L145" s="5">
        <f>IFERROR(RTD("cqg.rtd",,"StudyData",A145, "PCB","BaseType=Index,Index=1", "Close", "A","0","all",,,,"T")/100,"")</f>
        <v>0.27630453378956377</v>
      </c>
      <c r="M145" s="7">
        <f>RTD("cqg.rtd", ,"ContractData",A145, "T_CVol",, "T")</f>
        <v>10427203.370005</v>
      </c>
      <c r="N145" s="9">
        <f xml:space="preserve"> IFERROR(M145/RTD("cqg.rtd",,"StudyData", $A145, "MA", "InputChoice=Vol,MAType=Sim,Period=21", "MA","D","-1","all",,,,"T"),"")</f>
        <v>0.8946672303488864</v>
      </c>
      <c r="O145" s="10">
        <f>IFERROR(D145/RTD("cqg.rtd",,"StudyData","ATR("&amp;A145&amp;",MAType:=Sim,Period:=21)","Bar",, "Close", "D",,,,,,"T"),"")</f>
        <v>-0.92672772690197314</v>
      </c>
      <c r="P145" s="11">
        <f xml:space="preserve"> RTD("cqg.rtd",,"StudyData", $A145, "MA", "InputChoice=Close,MAType=Sim,Period=21", "MA","D",,"all",,,,"T")</f>
        <v>29.205714285700001</v>
      </c>
      <c r="Q145" s="3">
        <f xml:space="preserve"> RTD("cqg.rtd",,"StudyData",$A145, "StdDev", "InputChoice=Close,Period1=21", "STDDEV","D",,"all",,,,"T")</f>
        <v>1.2002998492000001</v>
      </c>
      <c r="R145" s="3">
        <f t="shared" si="2"/>
        <v>0.52843938514426236</v>
      </c>
    </row>
    <row r="146" spans="1:18" x14ac:dyDescent="0.3">
      <c r="A146" t="s">
        <v>148</v>
      </c>
      <c r="B146" t="str">
        <f>PROPER(RTD("cqg.rtd", ,"ContractData",A146, "LongDescription",, "T"))</f>
        <v>Dominos Pizza Inc Cm</v>
      </c>
      <c r="C146" s="3">
        <f>RTD("cqg.rtd", ,"ContractData",A146, "LastTrade",, "T")</f>
        <v>332.97</v>
      </c>
      <c r="D146" s="3">
        <f>RTD("cqg.rtd", ,"ContractData",A146, "NetLastTrade",, "T")</f>
        <v>9.7200000000000273</v>
      </c>
      <c r="E146" s="5">
        <f>IFERROR(RTD("cqg.rtd", ,"ContractData",A146, "PerCentNetLastTrade",, "T")/100,"")</f>
        <v>3.0069605568445477E-2</v>
      </c>
      <c r="F146" s="3">
        <f>RTD("cqg.rtd", ,"ContractData",A146, "Open",, "T")</f>
        <v>322.23</v>
      </c>
      <c r="G146" s="3">
        <f>RTD("cqg.rtd", ,"ContractData",A146, "High",, "T")</f>
        <v>335.89</v>
      </c>
      <c r="H146" s="3">
        <f>RTD("cqg.rtd", ,"ContractData",A146, "Low",, "T")</f>
        <v>322.23</v>
      </c>
      <c r="I146" s="5">
        <f>IFERROR(RTD("cqg.rtd",,"StudyData",A146, "PCB","BaseType=Index,Index=1", "Close", "W","0","all",,,,"T")/100,"")</f>
        <v>3.3490595319386744E-2</v>
      </c>
      <c r="J146" s="5">
        <f>IFERROR(RTD("cqg.rtd",,"StudyData",A146, "PCB","BaseType=Index,Index=1", "Close", "M","0","all",,,,"T")/100,"")</f>
        <v>0.1247466558573166</v>
      </c>
      <c r="K146" s="5">
        <f>IFERROR(RTD("cqg.rtd",,"StudyData",A146, "PCB","BaseType=Index,Index=1", "Close", "Q","0","all",,,,"T")/100,"")</f>
        <v>0.1247466558573166</v>
      </c>
      <c r="L146" s="5">
        <f>IFERROR(RTD("cqg.rtd",,"StudyData",A146, "PCB","BaseType=Index,Index=1", "Close", "A","0","all",,,,"T")/100,"")</f>
        <v>-0.20116597092270039</v>
      </c>
      <c r="M146" s="7">
        <f>RTD("cqg.rtd", ,"ContractData",A146, "T_CVol",, "T")</f>
        <v>820607.53180500004</v>
      </c>
      <c r="N146" s="9">
        <f xml:space="preserve"> IFERROR(M146/RTD("cqg.rtd",,"StudyData", $A146, "MA", "InputChoice=Vol,MAType=Sim,Period=21", "MA","D","-1","all",,,,"T"),"")</f>
        <v>0.79629294000199469</v>
      </c>
      <c r="O146" s="10">
        <f>IFERROR(D146/RTD("cqg.rtd",,"StudyData","ATR("&amp;A146&amp;",MAType:=Sim,Period:=21)","Bar",, "Close", "D",,,,,,"T"),"")</f>
        <v>0.78963249516593959</v>
      </c>
      <c r="P146" s="11">
        <f xml:space="preserve"> RTD("cqg.rtd",,"StudyData", $A146, "MA", "InputChoice=Close,MAType=Sim,Period=21", "MA","D",,"all",,,,"T")</f>
        <v>310.71761904760001</v>
      </c>
      <c r="Q146" s="3">
        <f xml:space="preserve"> RTD("cqg.rtd",,"StudyData",$A146, "StdDev", "InputChoice=Close,Period1=21", "STDDEV","D",,"all",,,,"T")</f>
        <v>12.836168730000001</v>
      </c>
      <c r="R146" s="3">
        <f t="shared" si="2"/>
        <v>1.7335687478455275</v>
      </c>
    </row>
    <row r="147" spans="1:18" x14ac:dyDescent="0.3">
      <c r="A147" t="s">
        <v>149</v>
      </c>
      <c r="B147" t="str">
        <f>PROPER(RTD("cqg.rtd", ,"ContractData",A147, "LongDescription",, "T"))</f>
        <v>Darden Restaurants Inc</v>
      </c>
      <c r="C147" s="3">
        <f>RTD("cqg.rtd", ,"ContractData",A147, "LastTrade",, "T")</f>
        <v>196.31</v>
      </c>
      <c r="D147" s="3">
        <f>RTD("cqg.rtd", ,"ContractData",A147, "NetLastTrade",, "T")</f>
        <v>2.1899999999999977</v>
      </c>
      <c r="E147" s="5">
        <f>IFERROR(RTD("cqg.rtd", ,"ContractData",A147, "PerCentNetLastTrade",, "T")/100,"")</f>
        <v>1.1281681434164435E-2</v>
      </c>
      <c r="F147" s="3">
        <f>RTD("cqg.rtd", ,"ContractData",A147, "Open",, "T")</f>
        <v>193.92000000000002</v>
      </c>
      <c r="G147" s="3">
        <f>RTD("cqg.rtd", ,"ContractData",A147, "High",, "T")</f>
        <v>197.17000000000002</v>
      </c>
      <c r="H147" s="3">
        <f>RTD("cqg.rtd", ,"ContractData",A147, "Low",, "T")</f>
        <v>192.79</v>
      </c>
      <c r="I147" s="5">
        <f>IFERROR(RTD("cqg.rtd",,"StudyData",A147, "PCB","BaseType=Index,Index=1", "Close", "W","0","all",,,,"T")/100,"")</f>
        <v>-1.1182189089810099E-2</v>
      </c>
      <c r="J147" s="5">
        <f>IFERROR(RTD("cqg.rtd",,"StudyData",A147, "PCB","BaseType=Index,Index=1", "Close", "M","0","all",,,,"T")/100,"")</f>
        <v>-4.7085092956652537E-2</v>
      </c>
      <c r="K147" s="5">
        <f>IFERROR(RTD("cqg.rtd",,"StudyData",A147, "PCB","BaseType=Index,Index=1", "Close", "Q","0","all",,,,"T")/100,"")</f>
        <v>-4.7085092956652537E-2</v>
      </c>
      <c r="L147" s="5">
        <f>IFERROR(RTD("cqg.rtd",,"StudyData",A147, "PCB","BaseType=Index,Index=1", "Close", "A","0","all",,,,"T")/100,"")</f>
        <v>6.6786218889251125E-2</v>
      </c>
      <c r="M147" s="7">
        <f>RTD("cqg.rtd", ,"ContractData",A147, "T_CVol",, "T")</f>
        <v>970834.51640399999</v>
      </c>
      <c r="N147" s="9">
        <f xml:space="preserve"> IFERROR(M147/RTD("cqg.rtd",,"StudyData", $A147, "MA", "InputChoice=Vol,MAType=Sim,Period=21", "MA","D","-1","all",,,,"T"),"")</f>
        <v>0.58829129095579125</v>
      </c>
      <c r="O147" s="10">
        <f>IFERROR(D147/RTD("cqg.rtd",,"StudyData","ATR("&amp;A147&amp;",MAType:=Sim,Period:=21)","Bar",, "Close", "D",,,,,,"T"),"")</f>
        <v>0.38226248857436801</v>
      </c>
      <c r="P147" s="11">
        <f xml:space="preserve"> RTD("cqg.rtd",,"StudyData", $A147, "MA", "InputChoice=Close,MAType=Sim,Period=21", "MA","D",,"all",,,,"T")</f>
        <v>200.96476190480001</v>
      </c>
      <c r="Q147" s="3">
        <f xml:space="preserve"> RTD("cqg.rtd",,"StudyData",$A147, "StdDev", "InputChoice=Close,Period1=21", "STDDEV","D",,"all",,,,"T")</f>
        <v>5.6898117961999999</v>
      </c>
      <c r="R147" s="3">
        <f t="shared" si="2"/>
        <v>-0.81808714796309123</v>
      </c>
    </row>
    <row r="148" spans="1:18" x14ac:dyDescent="0.3">
      <c r="A148" t="s">
        <v>150</v>
      </c>
      <c r="B148" t="str">
        <f>PROPER(RTD("cqg.rtd", ,"ContractData",A148, "LongDescription",, "T"))</f>
        <v>Dte Energy Corp</v>
      </c>
      <c r="C148" s="3">
        <f>RTD("cqg.rtd", ,"ContractData",A148, "LastTrade",, "T")</f>
        <v>149.46</v>
      </c>
      <c r="D148" s="3">
        <f>RTD("cqg.rtd", ,"ContractData",A148, "NetLastTrade",, "T")</f>
        <v>1.3300000000000125</v>
      </c>
      <c r="E148" s="5">
        <f>IFERROR(RTD("cqg.rtd", ,"ContractData",A148, "PerCentNetLastTrade",, "T")/100,"")</f>
        <v>8.9785998784851148E-3</v>
      </c>
      <c r="F148" s="3">
        <f>RTD("cqg.rtd", ,"ContractData",A148, "Open",, "T")</f>
        <v>148.39000000000001</v>
      </c>
      <c r="G148" s="3">
        <f>RTD("cqg.rtd", ,"ContractData",A148, "High",, "T")</f>
        <v>150.81</v>
      </c>
      <c r="H148" s="3">
        <f>RTD("cqg.rtd", ,"ContractData",A148, "Low",, "T")</f>
        <v>148.39000000000001</v>
      </c>
      <c r="I148" s="5">
        <f>IFERROR(RTD("cqg.rtd",,"StudyData",A148, "PCB","BaseType=Index,Index=1", "Close", "W","0","all",,,,"T")/100,"")</f>
        <v>8.5700789526959326E-3</v>
      </c>
      <c r="J148" s="5">
        <f>IFERROR(RTD("cqg.rtd",,"StudyData",A148, "PCB","BaseType=Index,Index=1", "Close", "M","0","all",,,,"T")/100,"")</f>
        <v>-1.9098247686552449E-2</v>
      </c>
      <c r="K148" s="5">
        <f>IFERROR(RTD("cqg.rtd",,"StudyData",A148, "PCB","BaseType=Index,Index=1", "Close", "Q","0","all",,,,"T")/100,"")</f>
        <v>-1.9098247686552449E-2</v>
      </c>
      <c r="L148" s="5">
        <f>IFERROR(RTD("cqg.rtd",,"StudyData",A148, "PCB","BaseType=Index,Index=1", "Close", "A","0","all",,,,"T")/100,"")</f>
        <v>0.15878430764459622</v>
      </c>
      <c r="M148" s="7">
        <f>RTD("cqg.rtd", ,"ContractData",A148, "T_CVol",, "T")</f>
        <v>1153514.745175</v>
      </c>
      <c r="N148" s="9">
        <f xml:space="preserve"> IFERROR(M148/RTD("cqg.rtd",,"StudyData", $A148, "MA", "InputChoice=Vol,MAType=Sim,Period=21", "MA","D","-1","all",,,,"T"),"")</f>
        <v>0.91570945666200976</v>
      </c>
      <c r="O148" s="10">
        <f>IFERROR(D148/RTD("cqg.rtd",,"StudyData","ATR("&amp;A148&amp;",MAType:=Sim,Period:=21)","Bar",, "Close", "D",,,,,,"T"),"")</f>
        <v>0.47719118401554306</v>
      </c>
      <c r="P148" s="11">
        <f xml:space="preserve"> RTD("cqg.rtd",,"StudyData", $A148, "MA", "InputChoice=Close,MAType=Sim,Period=21", "MA","D",,"all",,,,"T")</f>
        <v>150.25095238099999</v>
      </c>
      <c r="Q148" s="3">
        <f xml:space="preserve"> RTD("cqg.rtd",,"StudyData",$A148, "StdDev", "InputChoice=Close,Period1=21", "STDDEV","D",,"all",,,,"T")</f>
        <v>2.6363121875000002</v>
      </c>
      <c r="R148" s="3">
        <f t="shared" si="2"/>
        <v>-0.30002227533987097</v>
      </c>
    </row>
    <row r="149" spans="1:18" x14ac:dyDescent="0.3">
      <c r="A149" t="s">
        <v>151</v>
      </c>
      <c r="B149" t="str">
        <f>PROPER(RTD("cqg.rtd", ,"ContractData",A149, "LongDescription",, "T"))</f>
        <v>Duke Energy Corp</v>
      </c>
      <c r="C149" s="3">
        <f>RTD("cqg.rtd", ,"ContractData",A149, "LastTrade",, "T")</f>
        <v>130.52000000000001</v>
      </c>
      <c r="D149" s="3">
        <f>RTD("cqg.rtd", ,"ContractData",A149, "NetLastTrade",, "T")</f>
        <v>1.2600000000000193</v>
      </c>
      <c r="E149" s="5">
        <f>IFERROR(RTD("cqg.rtd", ,"ContractData",A149, "PerCentNetLastTrade",, "T")/100,"")</f>
        <v>9.7477951415751198E-3</v>
      </c>
      <c r="F149" s="3">
        <f>RTD("cqg.rtd", ,"ContractData",A149, "Open",, "T")</f>
        <v>129.34</v>
      </c>
      <c r="G149" s="3">
        <f>RTD("cqg.rtd", ,"ContractData",A149, "High",, "T")</f>
        <v>131</v>
      </c>
      <c r="H149" s="3">
        <f>RTD("cqg.rtd", ,"ContractData",A149, "Low",, "T")</f>
        <v>129.26</v>
      </c>
      <c r="I149" s="5">
        <f>IFERROR(RTD("cqg.rtd",,"StudyData",A149, "PCB","BaseType=Index,Index=1", "Close", "W","0","all",,,,"T")/100,"")</f>
        <v>4.4076473882089476E-2</v>
      </c>
      <c r="J149" s="5">
        <f>IFERROR(RTD("cqg.rtd",,"StudyData",A149, "PCB","BaseType=Index,Index=1", "Close", "M","0","all",,,,"T")/100,"")</f>
        <v>3.1126560278085101E-2</v>
      </c>
      <c r="K149" s="5">
        <f>IFERROR(RTD("cqg.rtd",,"StudyData",A149, "PCB","BaseType=Index,Index=1", "Close", "Q","0","all",,,,"T")/100,"")</f>
        <v>3.1126560278085101E-2</v>
      </c>
      <c r="L149" s="5">
        <f>IFERROR(RTD("cqg.rtd",,"StudyData",A149, "PCB","BaseType=Index,Index=1", "Close", "A","0","all",,,,"T")/100,"")</f>
        <v>0.11355686374882691</v>
      </c>
      <c r="M149" s="7">
        <f>RTD("cqg.rtd", ,"ContractData",A149, "T_CVol",, "T")</f>
        <v>2856610.0449600001</v>
      </c>
      <c r="N149" s="9">
        <f xml:space="preserve"> IFERROR(M149/RTD("cqg.rtd",,"StudyData", $A149, "MA", "InputChoice=Vol,MAType=Sim,Period=21", "MA","D","-1","all",,,,"T"),"")</f>
        <v>0.75715480585105077</v>
      </c>
      <c r="O149" s="10">
        <f>IFERROR(D149/RTD("cqg.rtd",,"StudyData","ATR("&amp;A149&amp;",MAType:=Sim,Period:=21)","Bar",, "Close", "D",,,,,,"T"),"")</f>
        <v>0.53846153846154676</v>
      </c>
      <c r="P149" s="11">
        <f xml:space="preserve"> RTD("cqg.rtd",,"StudyData", $A149, "MA", "InputChoice=Close,MAType=Sim,Period=21", "MA","D",,"all",,,,"T")</f>
        <v>126.93761904759999</v>
      </c>
      <c r="Q149" s="3">
        <f xml:space="preserve"> RTD("cqg.rtd",,"StudyData",$A149, "StdDev", "InputChoice=Close,Period1=21", "STDDEV","D",,"all",,,,"T")</f>
        <v>1.5915757533999999</v>
      </c>
      <c r="R149" s="3">
        <f t="shared" si="2"/>
        <v>2.250839110075133</v>
      </c>
    </row>
    <row r="150" spans="1:18" x14ac:dyDescent="0.3">
      <c r="A150" t="s">
        <v>152</v>
      </c>
      <c r="B150" t="str">
        <f>PROPER(RTD("cqg.rtd", ,"ContractData",A150, "LongDescription",, "T"))</f>
        <v>Davita Inc.</v>
      </c>
      <c r="C150" s="3">
        <f>RTD("cqg.rtd", ,"ContractData",A150, "LastTrade",, "T")</f>
        <v>235.44</v>
      </c>
      <c r="D150" s="3">
        <f>RTD("cqg.rtd", ,"ContractData",A150, "NetLastTrade",, "T")</f>
        <v>1.1699999999999875</v>
      </c>
      <c r="E150" s="5">
        <f>IFERROR(RTD("cqg.rtd", ,"ContractData",A150, "PerCentNetLastTrade",, "T")/100,"")</f>
        <v>4.9942374183634267E-3</v>
      </c>
      <c r="F150" s="3">
        <f>RTD("cqg.rtd", ,"ContractData",A150, "Open",, "T")</f>
        <v>235.01</v>
      </c>
      <c r="G150" s="3">
        <f>RTD("cqg.rtd", ,"ContractData",A150, "High",, "T")</f>
        <v>237.85</v>
      </c>
      <c r="H150" s="3">
        <f>RTD("cqg.rtd", ,"ContractData",A150, "Low",, "T")</f>
        <v>231.20000000000002</v>
      </c>
      <c r="I150" s="5">
        <f>IFERROR(RTD("cqg.rtd",,"StudyData",A150, "PCB","BaseType=Index,Index=1", "Close", "W","0","all",,,,"T")/100,"")</f>
        <v>-6.4565134827193364E-3</v>
      </c>
      <c r="J150" s="5">
        <f>IFERROR(RTD("cqg.rtd",,"StudyData",A150, "PCB","BaseType=Index,Index=1", "Close", "M","0","all",,,,"T")/100,"")</f>
        <v>5.8252427184465924E-2</v>
      </c>
      <c r="K150" s="5">
        <f>IFERROR(RTD("cqg.rtd",,"StudyData",A150, "PCB","BaseType=Index,Index=1", "Close", "Q","0","all",,,,"T")/100,"")</f>
        <v>5.8252427184465924E-2</v>
      </c>
      <c r="L150" s="5">
        <f>IFERROR(RTD("cqg.rtd",,"StudyData",A150, "PCB","BaseType=Index,Index=1", "Close", "A","0","all",,,,"T")/100,"")</f>
        <v>1.0723527858463162</v>
      </c>
      <c r="M150" s="7">
        <f>RTD("cqg.rtd", ,"ContractData",A150, "T_CVol",, "T")</f>
        <v>535285.95440000005</v>
      </c>
      <c r="N150" s="9">
        <f xml:space="preserve"> IFERROR(M150/RTD("cqg.rtd",,"StudyData", $A150, "MA", "InputChoice=Vol,MAType=Sim,Period=21", "MA","D","-1","all",,,,"T"),"")</f>
        <v>0.6957061882224127</v>
      </c>
      <c r="O150" s="10">
        <f>IFERROR(D150/RTD("cqg.rtd",,"StudyData","ATR("&amp;A150&amp;",MAType:=Sim,Period:=21)","Bar",, "Close", "D",,,,,,"T"),"")</f>
        <v>0.18060864451618405</v>
      </c>
      <c r="P150" s="11">
        <f xml:space="preserve"> RTD("cqg.rtd",,"StudyData", $A150, "MA", "InputChoice=Close,MAType=Sim,Period=21", "MA","D",,"all",,,,"T")</f>
        <v>230.5852380952</v>
      </c>
      <c r="Q150" s="3">
        <f xml:space="preserve"> RTD("cqg.rtd",,"StudyData",$A150, "StdDev", "InputChoice=Close,Period1=21", "STDDEV","D",,"all",,,,"T")</f>
        <v>6.5981812926999996</v>
      </c>
      <c r="R150" s="3">
        <f t="shared" si="2"/>
        <v>0.73577273637072405</v>
      </c>
    </row>
    <row r="151" spans="1:18" x14ac:dyDescent="0.3">
      <c r="A151" t="s">
        <v>153</v>
      </c>
      <c r="B151" t="str">
        <f>PROPER(RTD("cqg.rtd", ,"ContractData",A151, "LongDescription",, "T"))</f>
        <v>Devon Energy Corp</v>
      </c>
      <c r="C151" s="3">
        <f>RTD("cqg.rtd", ,"ContractData",A151, "LastTrade",, "T")</f>
        <v>45.04</v>
      </c>
      <c r="D151" s="3">
        <f>RTD("cqg.rtd", ,"ContractData",A151, "NetLastTrade",, "T")</f>
        <v>-0.25</v>
      </c>
      <c r="E151" s="5">
        <f>IFERROR(RTD("cqg.rtd", ,"ContractData",A151, "PerCentNetLastTrade",, "T")/100,"")</f>
        <v>-5.5199823360565252E-3</v>
      </c>
      <c r="F151" s="3">
        <f>RTD("cqg.rtd", ,"ContractData",A151, "Open",, "T")</f>
        <v>45.22</v>
      </c>
      <c r="G151" s="3">
        <f>RTD("cqg.rtd", ,"ContractData",A151, "High",, "T")</f>
        <v>45.730000000000004</v>
      </c>
      <c r="H151" s="3">
        <f>RTD("cqg.rtd", ,"ContractData",A151, "Low",, "T")</f>
        <v>44.86</v>
      </c>
      <c r="I151" s="5">
        <f>IFERROR(RTD("cqg.rtd",,"StudyData",A151, "PCB","BaseType=Index,Index=1", "Close", "W","0","all",,,,"T")/100,"")</f>
        <v>2.7606662103582043E-2</v>
      </c>
      <c r="J151" s="5">
        <f>IFERROR(RTD("cqg.rtd",,"StudyData",A151, "PCB","BaseType=Index,Index=1", "Close", "M","0","all",,,,"T")/100,"")</f>
        <v>9.0029041626331047E-2</v>
      </c>
      <c r="K151" s="5">
        <f>IFERROR(RTD("cqg.rtd",,"StudyData",A151, "PCB","BaseType=Index,Index=1", "Close", "Q","0","all",,,,"T")/100,"")</f>
        <v>9.0029041626331047E-2</v>
      </c>
      <c r="L151" s="5">
        <f>IFERROR(RTD("cqg.rtd",,"StudyData",A151, "PCB","BaseType=Index,Index=1", "Close", "A","0","all",,,,"T")/100,"")</f>
        <v>0.22959322959322948</v>
      </c>
      <c r="M151" s="7">
        <f>RTD("cqg.rtd", ,"ContractData",A151, "T_CVol",, "T")</f>
        <v>10920025.435628001</v>
      </c>
      <c r="N151" s="9">
        <f xml:space="preserve"> IFERROR(M151/RTD("cqg.rtd",,"StudyData", $A151, "MA", "InputChoice=Vol,MAType=Sim,Period=21", "MA","D","-1","all",,,,"T"),"")</f>
        <v>0.90370113808771535</v>
      </c>
      <c r="O151" s="10">
        <f>IFERROR(D151/RTD("cqg.rtd",,"StudyData","ATR("&amp;A151&amp;",MAType:=Sim,Period:=21)","Bar",, "Close", "D",,,,,,"T"),"")</f>
        <v>-0.20792079207591413</v>
      </c>
      <c r="P151" s="11">
        <f xml:space="preserve"> RTD("cqg.rtd",,"StudyData", $A151, "MA", "InputChoice=Close,MAType=Sim,Period=21", "MA","D",,"all",,,,"T")</f>
        <v>42.8180952381</v>
      </c>
      <c r="Q151" s="3">
        <f xml:space="preserve"> RTD("cqg.rtd",,"StudyData",$A151, "StdDev", "InputChoice=Close,Period1=21", "STDDEV","D",,"all",,,,"T")</f>
        <v>1.4310888929000001</v>
      </c>
      <c r="R151" s="3">
        <f t="shared" si="2"/>
        <v>1.5525973074932244</v>
      </c>
    </row>
    <row r="152" spans="1:18" x14ac:dyDescent="0.3">
      <c r="A152" t="s">
        <v>154</v>
      </c>
      <c r="B152" t="str">
        <f>PROPER(RTD("cqg.rtd", ,"ContractData",A152, "LongDescription",, "T"))</f>
        <v>Dexcom</v>
      </c>
      <c r="C152" s="3">
        <f>RTD("cqg.rtd", ,"ContractData",A152, "LastTrade",, "T")</f>
        <v>71.540000000000006</v>
      </c>
      <c r="D152" s="3">
        <f>RTD("cqg.rtd", ,"ContractData",A152, "NetLastTrade",, "T")</f>
        <v>1.0600000000000023</v>
      </c>
      <c r="E152" s="5">
        <f>IFERROR(RTD("cqg.rtd", ,"ContractData",A152, "PerCentNetLastTrade",, "T")/100,"")</f>
        <v>1.503972758229285E-2</v>
      </c>
      <c r="F152" s="3">
        <f>RTD("cqg.rtd", ,"ContractData",A152, "Open",, "T")</f>
        <v>71.05</v>
      </c>
      <c r="G152" s="3">
        <f>RTD("cqg.rtd", ,"ContractData",A152, "High",, "T")</f>
        <v>71.850000000000009</v>
      </c>
      <c r="H152" s="3">
        <f>RTD("cqg.rtd", ,"ContractData",A152, "Low",, "T")</f>
        <v>69.790000000000006</v>
      </c>
      <c r="I152" s="5">
        <f>IFERROR(RTD("cqg.rtd",,"StudyData",A152, "PCB","BaseType=Index,Index=1", "Close", "W","0","all",,,,"T")/100,"")</f>
        <v>-6.6666666666666652E-2</v>
      </c>
      <c r="J152" s="5">
        <f>IFERROR(RTD("cqg.rtd",,"StudyData",A152, "PCB","BaseType=Index,Index=1", "Close", "M","0","all",,,,"T")/100,"")</f>
        <v>6.2212323682257049E-2</v>
      </c>
      <c r="K152" s="5">
        <f>IFERROR(RTD("cqg.rtd",,"StudyData",A152, "PCB","BaseType=Index,Index=1", "Close", "Q","0","all",,,,"T")/100,"")</f>
        <v>6.2212323682257049E-2</v>
      </c>
      <c r="L152" s="5">
        <f>IFERROR(RTD("cqg.rtd",,"StudyData",A152, "PCB","BaseType=Index,Index=1", "Close", "A","0","all",,,,"T")/100,"")</f>
        <v>7.7896640048214574E-2</v>
      </c>
      <c r="M152" s="7">
        <f>RTD("cqg.rtd", ,"ContractData",A152, "T_CVol",, "T")</f>
        <v>2844471.1106409999</v>
      </c>
      <c r="N152" s="9">
        <f xml:space="preserve"> IFERROR(M152/RTD("cqg.rtd",,"StudyData", $A152, "MA", "InputChoice=Vol,MAType=Sim,Period=21", "MA","D","-1","all",,,,"T"),"")</f>
        <v>0.64609038549926456</v>
      </c>
      <c r="O152" s="10">
        <f>IFERROR(D152/RTD("cqg.rtd",,"StudyData","ATR("&amp;A152&amp;",MAType:=Sim,Period:=21)","Bar",, "Close", "D",,,,,,"T"),"")</f>
        <v>0.40072007201297255</v>
      </c>
      <c r="P152" s="11">
        <f xml:space="preserve"> RTD("cqg.rtd",,"StudyData", $A152, "MA", "InputChoice=Close,MAType=Sim,Period=21", "MA","D",,"all",,,,"T")</f>
        <v>72.663809523799998</v>
      </c>
      <c r="Q152" s="3">
        <f xml:space="preserve"> RTD("cqg.rtd",,"StudyData",$A152, "StdDev", "InputChoice=Close,Period1=21", "STDDEV","D",,"all",,,,"T")</f>
        <v>2.7908583355999999</v>
      </c>
      <c r="R152" s="3">
        <f t="shared" si="2"/>
        <v>-0.40267523057861926</v>
      </c>
    </row>
    <row r="153" spans="1:18" x14ac:dyDescent="0.3">
      <c r="A153" t="s">
        <v>155</v>
      </c>
      <c r="B153" t="str">
        <f>PROPER(RTD("cqg.rtd", ,"ContractData",A153, "LongDescription",, "T"))</f>
        <v>Electronic Arts Inc</v>
      </c>
      <c r="C153" s="3">
        <f>RTD("cqg.rtd", ,"ContractData",A153, "LastTrade",, "T")</f>
        <v>209.08</v>
      </c>
      <c r="D153" s="3">
        <f>RTD("cqg.rtd", ,"ContractData",A153, "NetLastTrade",, "T")</f>
        <v>8.0000000000012506E-2</v>
      </c>
      <c r="E153" s="5">
        <f>IFERROR(RTD("cqg.rtd", ,"ContractData",A153, "PerCentNetLastTrade",, "T")/100,"")</f>
        <v>2.8708133971291867E-4</v>
      </c>
      <c r="F153" s="3">
        <f>RTD("cqg.rtd", ,"ContractData",A153, "Open",, "T")</f>
        <v>209.23000000000002</v>
      </c>
      <c r="G153" s="3">
        <f>RTD("cqg.rtd", ,"ContractData",A153, "High",, "T")</f>
        <v>209.23000000000002</v>
      </c>
      <c r="H153" s="3">
        <f>RTD("cqg.rtd", ,"ContractData",A153, "Low",, "T")</f>
        <v>208.94</v>
      </c>
      <c r="I153" s="5">
        <f>IFERROR(RTD("cqg.rtd",,"StudyData",A153, "PCB","BaseType=Index,Index=1", "Close", "W","0","all",,,,"T")/100,"")</f>
        <v>7.6591670655814538E-4</v>
      </c>
      <c r="J153" s="5">
        <f>IFERROR(RTD("cqg.rtd",,"StudyData",A153, "PCB","BaseType=Index,Index=1", "Close", "M","0","all",,,,"T")/100,"")</f>
        <v>1.960593055013661E-2</v>
      </c>
      <c r="K153" s="5">
        <f>IFERROR(RTD("cqg.rtd",,"StudyData",A153, "PCB","BaseType=Index,Index=1", "Close", "Q","0","all",,,,"T")/100,"")</f>
        <v>1.960593055013661E-2</v>
      </c>
      <c r="L153" s="5">
        <f>IFERROR(RTD("cqg.rtd",,"StudyData",A153, "PCB","BaseType=Index,Index=1", "Close", "A","0","all",,,,"T")/100,"")</f>
        <v>2.3148827876474279E-2</v>
      </c>
      <c r="M153" s="7">
        <f>RTD("cqg.rtd", ,"ContractData",A153, "T_CVol",, "T")</f>
        <v>2026623.678721</v>
      </c>
      <c r="N153" s="9">
        <f xml:space="preserve"> IFERROR(M153/RTD("cqg.rtd",,"StudyData", $A153, "MA", "InputChoice=Vol,MAType=Sim,Period=21", "MA","D","-1","all",,,,"T"),"")</f>
        <v>0.92917293364204945</v>
      </c>
      <c r="O153" s="10">
        <f>IFERROR(D153/RTD("cqg.rtd",,"StudyData","ATR("&amp;A153&amp;",MAType:=Sim,Period:=21)","Bar",, "Close", "D",,,,,,"T"),"")</f>
        <v>0.10053859964275429</v>
      </c>
      <c r="P153" s="11">
        <f xml:space="preserve"> RTD("cqg.rtd",,"StudyData", $A153, "MA", "InputChoice=Close,MAType=Sim,Period=21", "MA","D",,"all",,,,"T")</f>
        <v>206.7423809524</v>
      </c>
      <c r="Q153" s="3">
        <f xml:space="preserve"> RTD("cqg.rtd",,"StudyData",$A153, "StdDev", "InputChoice=Close,Period1=21", "STDDEV","D",,"all",,,,"T")</f>
        <v>1.6487972665999999</v>
      </c>
      <c r="R153" s="3">
        <f t="shared" si="2"/>
        <v>1.4177722725247117</v>
      </c>
    </row>
    <row r="154" spans="1:18" x14ac:dyDescent="0.3">
      <c r="A154" t="s">
        <v>156</v>
      </c>
      <c r="B154" t="str">
        <f>PROPER(RTD("cqg.rtd", ,"ContractData",A154, "LongDescription",, "T"))</f>
        <v>Ebay Inc.</v>
      </c>
      <c r="C154" s="3">
        <f>RTD("cqg.rtd", ,"ContractData",A154, "LastTrade",, "T")</f>
        <v>109.39</v>
      </c>
      <c r="D154" s="3">
        <f>RTD("cqg.rtd", ,"ContractData",A154, "NetLastTrade",, "T")</f>
        <v>6.9999999999993179E-2</v>
      </c>
      <c r="E154" s="5">
        <f>IFERROR(RTD("cqg.rtd", ,"ContractData",A154, "PerCentNetLastTrade",, "T")/100,"")</f>
        <v>6.4032199048664475E-4</v>
      </c>
      <c r="F154" s="3">
        <f>RTD("cqg.rtd", ,"ContractData",A154, "Open",, "T")</f>
        <v>106.78</v>
      </c>
      <c r="G154" s="3">
        <f>RTD("cqg.rtd", ,"ContractData",A154, "High",, "T")</f>
        <v>109.51</v>
      </c>
      <c r="H154" s="3">
        <f>RTD("cqg.rtd", ,"ContractData",A154, "Low",, "T")</f>
        <v>106.43</v>
      </c>
      <c r="I154" s="5">
        <f>IFERROR(RTD("cqg.rtd",,"StudyData",A154, "PCB","BaseType=Index,Index=1", "Close", "W","0","all",,,,"T")/100,"")</f>
        <v>-2.3826521506335907E-2</v>
      </c>
      <c r="J154" s="5">
        <f>IFERROR(RTD("cqg.rtd",,"StudyData",A154, "PCB","BaseType=Index,Index=1", "Close", "M","0","all",,,,"T")/100,"")</f>
        <v>-2.1118568232662185E-2</v>
      </c>
      <c r="K154" s="5">
        <f>IFERROR(RTD("cqg.rtd",,"StudyData",A154, "PCB","BaseType=Index,Index=1", "Close", "Q","0","all",,,,"T")/100,"")</f>
        <v>-2.1118568232662185E-2</v>
      </c>
      <c r="L154" s="5">
        <f>IFERROR(RTD("cqg.rtd",,"StudyData",A154, "PCB","BaseType=Index,Index=1", "Close", "A","0","all",,,,"T")/100,"")</f>
        <v>0.25591274397244534</v>
      </c>
      <c r="M154" s="7">
        <f>RTD("cqg.rtd", ,"ContractData",A154, "T_CVol",, "T")</f>
        <v>3488755.1478749998</v>
      </c>
      <c r="N154" s="9">
        <f xml:space="preserve"> IFERROR(M154/RTD("cqg.rtd",,"StudyData", $A154, "MA", "InputChoice=Vol,MAType=Sim,Period=21", "MA","D","-1","all",,,,"T"),"")</f>
        <v>1.0903831787453435</v>
      </c>
      <c r="O154" s="10">
        <f>IFERROR(D154/RTD("cqg.rtd",,"StudyData","ATR("&amp;A154&amp;",MAType:=Sim,Period:=21)","Bar",, "Close", "D",,,,,,"T"),"")</f>
        <v>2.3759495716746484E-2</v>
      </c>
      <c r="P154" s="11">
        <f xml:space="preserve"> RTD("cqg.rtd",,"StudyData", $A154, "MA", "InputChoice=Close,MAType=Sim,Period=21", "MA","D",,"all",,,,"T")</f>
        <v>112.52142857139999</v>
      </c>
      <c r="Q154" s="3">
        <f xml:space="preserve"> RTD("cqg.rtd",,"StudyData",$A154, "StdDev", "InputChoice=Close,Period1=21", "STDDEV","D",,"all",,,,"T")</f>
        <v>2.6381979523000001</v>
      </c>
      <c r="R154" s="3">
        <f t="shared" si="2"/>
        <v>-1.1869573959262578</v>
      </c>
    </row>
    <row r="155" spans="1:18" x14ac:dyDescent="0.3">
      <c r="A155" t="s">
        <v>157</v>
      </c>
      <c r="B155" t="str">
        <f>PROPER(RTD("cqg.rtd", ,"ContractData",A155, "LongDescription",, "T"))</f>
        <v>Echostar Corp</v>
      </c>
      <c r="C155" s="3">
        <f>RTD("cqg.rtd", ,"ContractData",A155, "LastTrade",, "T")</f>
        <v>87.88</v>
      </c>
      <c r="D155" s="3">
        <f>RTD("cqg.rtd", ,"ContractData",A155, "NetLastTrade",, "T")</f>
        <v>-3.6300000000000097</v>
      </c>
      <c r="E155" s="5">
        <f>IFERROR(RTD("cqg.rtd", ,"ContractData",A155, "PerCentNetLastTrade",, "T")/100,"")</f>
        <v>-3.9667795869303898E-2</v>
      </c>
      <c r="F155" s="3">
        <f>RTD("cqg.rtd", ,"ContractData",A155, "Open",, "T")</f>
        <v>90.86</v>
      </c>
      <c r="G155" s="3">
        <f>RTD("cqg.rtd", ,"ContractData",A155, "High",, "T")</f>
        <v>90.9</v>
      </c>
      <c r="H155" s="3">
        <f>RTD("cqg.rtd", ,"ContractData",A155, "Low",, "T")</f>
        <v>86.93</v>
      </c>
      <c r="I155" s="5">
        <f>IFERROR(RTD("cqg.rtd",,"StudyData",A155, "PCB","BaseType=Index,Index=1", "Close", "W","0","all",,,,"T")/100,"")</f>
        <v>-4.4782608695652225E-2</v>
      </c>
      <c r="J155" s="5">
        <f>IFERROR(RTD("cqg.rtd",,"StudyData",A155, "PCB","BaseType=Index,Index=1", "Close", "M","0","all",,,,"T")/100,"")</f>
        <v>-0.13418719211822666</v>
      </c>
      <c r="K155" s="5">
        <f>IFERROR(RTD("cqg.rtd",,"StudyData",A155, "PCB","BaseType=Index,Index=1", "Close", "Q","0","all",,,,"T")/100,"")</f>
        <v>-0.13418719211822666</v>
      </c>
      <c r="L155" s="5">
        <f>IFERROR(RTD("cqg.rtd",,"StudyData",A155, "PCB","BaseType=Index,Index=1", "Close", "A","0","all",,,,"T")/100,"")</f>
        <v>0.87879999999999991</v>
      </c>
      <c r="M155" s="7">
        <f>RTD("cqg.rtd", ,"ContractData",A155, "T_CVol",, "T")</f>
        <v>5888292.1501179999</v>
      </c>
      <c r="N155" s="9">
        <f xml:space="preserve"> IFERROR(M155/RTD("cqg.rtd",,"StudyData", $A155, "MA", "InputChoice=Vol,MAType=Sim,Period=21", "MA","D","-1","all",,,,"T"),"")</f>
        <v>0.88023099284775974</v>
      </c>
      <c r="O155" s="10">
        <f>IFERROR(D155/RTD("cqg.rtd",,"StudyData","ATR("&amp;A155&amp;",MAType:=Sim,Period:=21)","Bar",, "Close", "D",,,,,,"T"),"")</f>
        <v>-0.78855901521208427</v>
      </c>
      <c r="P155" s="11">
        <f xml:space="preserve"> RTD("cqg.rtd",,"StudyData", $A155, "MA", "InputChoice=Close,MAType=Sim,Period=21", "MA","D",,"all",,,,"T")</f>
        <v>95.710476190500003</v>
      </c>
      <c r="Q155" s="3">
        <f xml:space="preserve"> RTD("cqg.rtd",,"StudyData",$A155, "StdDev", "InputChoice=Close,Period1=21", "STDDEV","D",,"all",,,,"T")</f>
        <v>3.8022167421000002</v>
      </c>
      <c r="R155" s="3">
        <f t="shared" si="2"/>
        <v>-2.0594502422224257</v>
      </c>
    </row>
    <row r="156" spans="1:18" x14ac:dyDescent="0.3">
      <c r="A156" t="s">
        <v>158</v>
      </c>
      <c r="B156" t="str">
        <f>PROPER(RTD("cqg.rtd", ,"ContractData",A156, "LongDescription",, "T"))</f>
        <v>Ecolab Inc</v>
      </c>
      <c r="C156" s="3">
        <f>RTD("cqg.rtd", ,"ContractData",A156, "LastTrade",, "T")</f>
        <v>268.75</v>
      </c>
      <c r="D156" s="3">
        <f>RTD("cqg.rtd", ,"ContractData",A156, "NetLastTrade",, "T")</f>
        <v>5.6100000000000136</v>
      </c>
      <c r="E156" s="5">
        <f>IFERROR(RTD("cqg.rtd", ,"ContractData",A156, "PerCentNetLastTrade",, "T")/100,"")</f>
        <v>2.1319449722581135E-2</v>
      </c>
      <c r="F156" s="3">
        <f>RTD("cqg.rtd", ,"ContractData",A156, "Open",, "T")</f>
        <v>263.75</v>
      </c>
      <c r="G156" s="3">
        <f>RTD("cqg.rtd", ,"ContractData",A156, "High",, "T")</f>
        <v>268.83</v>
      </c>
      <c r="H156" s="3">
        <f>RTD("cqg.rtd", ,"ContractData",A156, "Low",, "T")</f>
        <v>263.2</v>
      </c>
      <c r="I156" s="5">
        <f>IFERROR(RTD("cqg.rtd",,"StudyData",A156, "PCB","BaseType=Index,Index=1", "Close", "W","0","all",,,,"T")/100,"")</f>
        <v>-1.4954367188358995E-2</v>
      </c>
      <c r="J156" s="5">
        <f>IFERROR(RTD("cqg.rtd",,"StudyData",A156, "PCB","BaseType=Index,Index=1", "Close", "M","0","all",,,,"T")/100,"")</f>
        <v>-3.5389971644951779E-2</v>
      </c>
      <c r="K156" s="5">
        <f>IFERROR(RTD("cqg.rtd",,"StudyData",A156, "PCB","BaseType=Index,Index=1", "Close", "Q","0","all",,,,"T")/100,"")</f>
        <v>-3.5389971644951779E-2</v>
      </c>
      <c r="L156" s="5">
        <f>IFERROR(RTD("cqg.rtd",,"StudyData",A156, "PCB","BaseType=Index,Index=1", "Close", "A","0","all",,,,"T")/100,"")</f>
        <v>2.3731525217126386E-2</v>
      </c>
      <c r="M156" s="7">
        <f>RTD("cqg.rtd", ,"ContractData",A156, "T_CVol",, "T")</f>
        <v>1155135.978692</v>
      </c>
      <c r="N156" s="9">
        <f xml:space="preserve"> IFERROR(M156/RTD("cqg.rtd",,"StudyData", $A156, "MA", "InputChoice=Vol,MAType=Sim,Period=21", "MA","D","-1","all",,,,"T"),"")</f>
        <v>0.88634391053694583</v>
      </c>
      <c r="O156" s="10">
        <f>IFERROR(D156/RTD("cqg.rtd",,"StudyData","ATR("&amp;A156&amp;",MAType:=Sim,Period:=21)","Bar",, "Close", "D",,,,,,"T"),"")</f>
        <v>0.93100995732795622</v>
      </c>
      <c r="P156" s="11">
        <f xml:space="preserve"> RTD("cqg.rtd",,"StudyData", $A156, "MA", "InputChoice=Close,MAType=Sim,Period=21", "MA","D",,"all",,,,"T")</f>
        <v>274.47904761900003</v>
      </c>
      <c r="Q156" s="3">
        <f xml:space="preserve"> RTD("cqg.rtd",,"StudyData",$A156, "StdDev", "InputChoice=Close,Period1=21", "STDDEV","D",,"all",,,,"T")</f>
        <v>6.2835294182999997</v>
      </c>
      <c r="R156" s="3">
        <f t="shared" si="2"/>
        <v>-0.91175631362763854</v>
      </c>
    </row>
    <row r="157" spans="1:18" x14ac:dyDescent="0.3">
      <c r="A157" t="s">
        <v>159</v>
      </c>
      <c r="B157" t="str">
        <f>PROPER(RTD("cqg.rtd", ,"ContractData",A157, "LongDescription",, "T"))</f>
        <v>Consol Edison Hldg Co</v>
      </c>
      <c r="C157" s="3">
        <f>RTD("cqg.rtd", ,"ContractData",A157, "LastTrade",, "T")</f>
        <v>113.01</v>
      </c>
      <c r="D157" s="3">
        <f>RTD("cqg.rtd", ,"ContractData",A157, "NetLastTrade",, "T")</f>
        <v>0.21999999999999886</v>
      </c>
      <c r="E157" s="5">
        <f>IFERROR(RTD("cqg.rtd", ,"ContractData",A157, "PerCentNetLastTrade",, "T")/100,"")</f>
        <v>1.9505275290362619E-3</v>
      </c>
      <c r="F157" s="3">
        <f>RTD("cqg.rtd", ,"ContractData",A157, "Open",, "T")</f>
        <v>113.2</v>
      </c>
      <c r="G157" s="3">
        <f>RTD("cqg.rtd", ,"ContractData",A157, "High",, "T")</f>
        <v>114.46000000000001</v>
      </c>
      <c r="H157" s="3">
        <f>RTD("cqg.rtd", ,"ContractData",A157, "Low",, "T")</f>
        <v>112.57000000000001</v>
      </c>
      <c r="I157" s="5">
        <f>IFERROR(RTD("cqg.rtd",,"StudyData",A157, "PCB","BaseType=Index,Index=1", "Close", "W","0","all",,,,"T")/100,"")</f>
        <v>5.6954703212601272E-3</v>
      </c>
      <c r="J157" s="5">
        <f>IFERROR(RTD("cqg.rtd",,"StudyData",A157, "PCB","BaseType=Index,Index=1", "Close", "M","0","all",,,,"T")/100,"")</f>
        <v>2.1513151947934642E-2</v>
      </c>
      <c r="K157" s="5">
        <f>IFERROR(RTD("cqg.rtd",,"StudyData",A157, "PCB","BaseType=Index,Index=1", "Close", "Q","0","all",,,,"T")/100,"")</f>
        <v>2.1513151947934642E-2</v>
      </c>
      <c r="L157" s="5">
        <f>IFERROR(RTD("cqg.rtd",,"StudyData",A157, "PCB","BaseType=Index,Index=1", "Close", "A","0","all",,,,"T")/100,"")</f>
        <v>0.13783729359645588</v>
      </c>
      <c r="M157" s="7">
        <f>RTD("cqg.rtd", ,"ContractData",A157, "T_CVol",, "T")</f>
        <v>2971923.8753829999</v>
      </c>
      <c r="N157" s="9">
        <f xml:space="preserve"> IFERROR(M157/RTD("cqg.rtd",,"StudyData", $A157, "MA", "InputChoice=Vol,MAType=Sim,Period=21", "MA","D","-1","all",,,,"T"),"")</f>
        <v>1.433937903625303</v>
      </c>
      <c r="O157" s="10">
        <f>IFERROR(D157/RTD("cqg.rtd",,"StudyData","ATR("&amp;A157&amp;",MAType:=Sim,Period:=21)","Bar",, "Close", "D",,,,,,"T"),"")</f>
        <v>0.10584192439717001</v>
      </c>
      <c r="P157" s="11">
        <f xml:space="preserve"> RTD("cqg.rtd",,"StudyData", $A157, "MA", "InputChoice=Close,MAType=Sim,Period=21", "MA","D",,"all",,,,"T")</f>
        <v>111.7471428571</v>
      </c>
      <c r="Q157" s="3">
        <f xml:space="preserve"> RTD("cqg.rtd",,"StudyData",$A157, "StdDev", "InputChoice=Close,Period1=21", "STDDEV","D",,"all",,,,"T")</f>
        <v>1.0353565885</v>
      </c>
      <c r="R157" s="3">
        <f t="shared" si="2"/>
        <v>1.2197315948214524</v>
      </c>
    </row>
    <row r="158" spans="1:18" x14ac:dyDescent="0.3">
      <c r="A158" t="s">
        <v>160</v>
      </c>
      <c r="B158" t="str">
        <f>PROPER(RTD("cqg.rtd", ,"ContractData",A158, "LongDescription",, "T"))</f>
        <v>Equifax Inc</v>
      </c>
      <c r="C158" s="3">
        <f>RTD("cqg.rtd", ,"ContractData",A158, "LastTrade",, "T")</f>
        <v>172.54</v>
      </c>
      <c r="D158" s="3">
        <f>RTD("cqg.rtd", ,"ContractData",A158, "NetLastTrade",, "T")</f>
        <v>5.8199999999999932</v>
      </c>
      <c r="E158" s="5">
        <f>IFERROR(RTD("cqg.rtd", ,"ContractData",A158, "PerCentNetLastTrade",, "T")/100,"")</f>
        <v>3.4908829174664112E-2</v>
      </c>
      <c r="F158" s="3">
        <f>RTD("cqg.rtd", ,"ContractData",A158, "Open",, "T")</f>
        <v>165.55</v>
      </c>
      <c r="G158" s="3">
        <f>RTD("cqg.rtd", ,"ContractData",A158, "High",, "T")</f>
        <v>175.94</v>
      </c>
      <c r="H158" s="3">
        <f>RTD("cqg.rtd", ,"ContractData",A158, "Low",, "T")</f>
        <v>165.55</v>
      </c>
      <c r="I158" s="5">
        <f>IFERROR(RTD("cqg.rtd",,"StudyData",A158, "PCB","BaseType=Index,Index=1", "Close", "W","0","all",,,,"T")/100,"")</f>
        <v>-2.5638129658911338E-2</v>
      </c>
      <c r="J158" s="5">
        <f>IFERROR(RTD("cqg.rtd",,"StudyData",A158, "PCB","BaseType=Index,Index=1", "Close", "M","0","all",,,,"T")/100,"")</f>
        <v>8.7071572580645101E-2</v>
      </c>
      <c r="K158" s="5">
        <f>IFERROR(RTD("cqg.rtd",,"StudyData",A158, "PCB","BaseType=Index,Index=1", "Close", "Q","0","all",,,,"T")/100,"")</f>
        <v>8.7071572580645101E-2</v>
      </c>
      <c r="L158" s="5">
        <f>IFERROR(RTD("cqg.rtd",,"StudyData",A158, "PCB","BaseType=Index,Index=1", "Close", "A","0","all",,,,"T")/100,"")</f>
        <v>-0.20481150336436549</v>
      </c>
      <c r="M158" s="7">
        <f>RTD("cqg.rtd", ,"ContractData",A158, "T_CVol",, "T")</f>
        <v>1453086.4452249999</v>
      </c>
      <c r="N158" s="9">
        <f xml:space="preserve"> IFERROR(M158/RTD("cqg.rtd",,"StudyData", $A158, "MA", "InputChoice=Vol,MAType=Sim,Period=21", "MA","D","-1","all",,,,"T"),"")</f>
        <v>0.76827972500451835</v>
      </c>
      <c r="O158" s="10">
        <f>IFERROR(D158/RTD("cqg.rtd",,"StudyData","ATR("&amp;A158&amp;",MAType:=Sim,Period:=21)","Bar",, "Close", "D",,,,,,"T"),"")</f>
        <v>0.7388912399460893</v>
      </c>
      <c r="P158" s="11">
        <f xml:space="preserve"> RTD("cqg.rtd",,"StudyData", $A158, "MA", "InputChoice=Close,MAType=Sim,Period=21", "MA","D",,"all",,,,"T")</f>
        <v>168.5376190476</v>
      </c>
      <c r="Q158" s="3">
        <f xml:space="preserve"> RTD("cqg.rtd",,"StudyData",$A158, "StdDev", "InputChoice=Close,Period1=21", "STDDEV","D",,"all",,,,"T")</f>
        <v>7.1858285831000002</v>
      </c>
      <c r="R158" s="3">
        <f t="shared" si="2"/>
        <v>0.5569825255521671</v>
      </c>
    </row>
    <row r="159" spans="1:18" x14ac:dyDescent="0.3">
      <c r="A159" t="s">
        <v>161</v>
      </c>
      <c r="B159" t="str">
        <f>PROPER(RTD("cqg.rtd", ,"ContractData",A159, "LongDescription",, "T"))</f>
        <v>Everest Group, Ltd.</v>
      </c>
      <c r="C159" s="3">
        <f>RTD("cqg.rtd", ,"ContractData",A159, "LastTrade",, "T")</f>
        <v>385.12</v>
      </c>
      <c r="D159" s="3">
        <f>RTD("cqg.rtd", ,"ContractData",A159, "NetLastTrade",, "T")</f>
        <v>9.5600000000000023</v>
      </c>
      <c r="E159" s="5">
        <f>IFERROR(RTD("cqg.rtd", ,"ContractData",A159, "PerCentNetLastTrade",, "T")/100,"")</f>
        <v>2.5455320055383961E-2</v>
      </c>
      <c r="F159" s="3">
        <f>RTD("cqg.rtd", ,"ContractData",A159, "Open",, "T")</f>
        <v>376.79</v>
      </c>
      <c r="G159" s="3">
        <f>RTD("cqg.rtd", ,"ContractData",A159, "High",, "T")</f>
        <v>386.87</v>
      </c>
      <c r="H159" s="3">
        <f>RTD("cqg.rtd", ,"ContractData",A159, "Low",, "T")</f>
        <v>376.22</v>
      </c>
      <c r="I159" s="5">
        <f>IFERROR(RTD("cqg.rtd",,"StudyData",A159, "PCB","BaseType=Index,Index=1", "Close", "W","0","all",,,,"T")/100,"")</f>
        <v>6.6654468463288067E-3</v>
      </c>
      <c r="J159" s="5">
        <f>IFERROR(RTD("cqg.rtd",,"StudyData",A159, "PCB","BaseType=Index,Index=1", "Close", "M","0","all",,,,"T")/100,"")</f>
        <v>7.807295020015112E-2</v>
      </c>
      <c r="K159" s="5">
        <f>IFERROR(RTD("cqg.rtd",,"StudyData",A159, "PCB","BaseType=Index,Index=1", "Close", "Q","0","all",,,,"T")/100,"")</f>
        <v>7.807295020015112E-2</v>
      </c>
      <c r="L159" s="5">
        <f>IFERROR(RTD("cqg.rtd",,"StudyData",A159, "PCB","BaseType=Index,Index=1", "Close", "A","0","all",,,,"T")/100,"")</f>
        <v>0.13487549727420065</v>
      </c>
      <c r="M159" s="7">
        <f>RTD("cqg.rtd", ,"ContractData",A159, "T_CVol",, "T")</f>
        <v>313057.16277200001</v>
      </c>
      <c r="N159" s="9">
        <f xml:space="preserve"> IFERROR(M159/RTD("cqg.rtd",,"StudyData", $A159, "MA", "InputChoice=Vol,MAType=Sim,Period=21", "MA","D","-1","all",,,,"T"),"")</f>
        <v>0.81824025960442981</v>
      </c>
      <c r="O159" s="10">
        <f>IFERROR(D159/RTD("cqg.rtd",,"StudyData","ATR("&amp;A159&amp;",MAType:=Sim,Period:=21)","Bar",, "Close", "D",,,,,,"T"),"")</f>
        <v>1.1810106476796001</v>
      </c>
      <c r="P159" s="11">
        <f xml:space="preserve"> RTD("cqg.rtd",,"StudyData", $A159, "MA", "InputChoice=Close,MAType=Sim,Period=21", "MA","D",,"all",,,,"T")</f>
        <v>369.8261904762</v>
      </c>
      <c r="Q159" s="3">
        <f xml:space="preserve"> RTD("cqg.rtd",,"StudyData",$A159, "StdDev", "InputChoice=Close,Period1=21", "STDDEV","D",,"all",,,,"T")</f>
        <v>9.7066018162999992</v>
      </c>
      <c r="R159" s="3">
        <f t="shared" si="2"/>
        <v>1.5756090352977683</v>
      </c>
    </row>
    <row r="160" spans="1:18" x14ac:dyDescent="0.3">
      <c r="A160" t="s">
        <v>162</v>
      </c>
      <c r="B160" t="str">
        <f>PROPER(RTD("cqg.rtd", ,"ContractData",A160, "LongDescription",, "T"))</f>
        <v>Edison International</v>
      </c>
      <c r="C160" s="3">
        <f>RTD("cqg.rtd", ,"ContractData",A160, "LastTrade",, "T")</f>
        <v>79.75</v>
      </c>
      <c r="D160" s="3">
        <f>RTD("cqg.rtd", ,"ContractData",A160, "NetLastTrade",, "T")</f>
        <v>0.10999999999999943</v>
      </c>
      <c r="E160" s="5">
        <f>IFERROR(RTD("cqg.rtd", ,"ContractData",A160, "PerCentNetLastTrade",, "T")/100,"")</f>
        <v>1.3812154696132598E-3</v>
      </c>
      <c r="F160" s="3">
        <f>RTD("cqg.rtd", ,"ContractData",A160, "Open",, "T")</f>
        <v>79.960000000000008</v>
      </c>
      <c r="G160" s="3">
        <f>RTD("cqg.rtd", ,"ContractData",A160, "High",, "T")</f>
        <v>80.760000000000005</v>
      </c>
      <c r="H160" s="3">
        <f>RTD("cqg.rtd", ,"ContractData",A160, "Low",, "T")</f>
        <v>79.36</v>
      </c>
      <c r="I160" s="5">
        <f>IFERROR(RTD("cqg.rtd",,"StudyData",A160, "PCB","BaseType=Index,Index=1", "Close", "W","0","all",,,,"T")/100,"")</f>
        <v>2.730903001416984E-2</v>
      </c>
      <c r="J160" s="5">
        <f>IFERROR(RTD("cqg.rtd",,"StudyData",A160, "PCB","BaseType=Index,Index=1", "Close", "M","0","all",,,,"T")/100,"")</f>
        <v>7.1188717259905929E-2</v>
      </c>
      <c r="K160" s="5">
        <f>IFERROR(RTD("cqg.rtd",,"StudyData",A160, "PCB","BaseType=Index,Index=1", "Close", "Q","0","all",,,,"T")/100,"")</f>
        <v>7.1188717259905929E-2</v>
      </c>
      <c r="L160" s="5">
        <f>IFERROR(RTD("cqg.rtd",,"StudyData",A160, "PCB","BaseType=Index,Index=1", "Close", "A","0","all",,,,"T")/100,"")</f>
        <v>0.32872375874708426</v>
      </c>
      <c r="M160" s="7">
        <f>RTD("cqg.rtd", ,"ContractData",A160, "T_CVol",, "T")</f>
        <v>1801301.45315</v>
      </c>
      <c r="N160" s="9">
        <f xml:space="preserve"> IFERROR(M160/RTD("cqg.rtd",,"StudyData", $A160, "MA", "InputChoice=Vol,MAType=Sim,Period=21", "MA","D","-1","all",,,,"T"),"")</f>
        <v>0.78101383402697933</v>
      </c>
      <c r="O160" s="10">
        <f>IFERROR(D160/RTD("cqg.rtd",,"StudyData","ATR("&amp;A160&amp;",MAType:=Sim,Period:=21)","Bar",, "Close", "D",,,,,,"T"),"")</f>
        <v>6.543909348256513E-2</v>
      </c>
      <c r="P160" s="11">
        <f xml:space="preserve"> RTD("cqg.rtd",,"StudyData", $A160, "MA", "InputChoice=Close,MAType=Sim,Period=21", "MA","D",,"all",,,,"T")</f>
        <v>76.418571428600004</v>
      </c>
      <c r="Q160" s="3">
        <f xml:space="preserve"> RTD("cqg.rtd",,"StudyData",$A160, "StdDev", "InputChoice=Close,Period1=21", "STDDEV","D",,"all",,,,"T")</f>
        <v>1.8627943313999999</v>
      </c>
      <c r="R160" s="3">
        <f t="shared" si="2"/>
        <v>1.7884038593225862</v>
      </c>
    </row>
    <row r="161" spans="1:18" x14ac:dyDescent="0.3">
      <c r="A161" t="s">
        <v>163</v>
      </c>
      <c r="B161" t="str">
        <f>PROPER(RTD("cqg.rtd", ,"ContractData",A161, "LongDescription",, "T"))</f>
        <v>Estee Lauder Companies</v>
      </c>
      <c r="C161" s="3">
        <f>RTD("cqg.rtd", ,"ContractData",A161, "LastTrade",, "T")</f>
        <v>80.290000000000006</v>
      </c>
      <c r="D161" s="3">
        <f>RTD("cqg.rtd", ,"ContractData",A161, "NetLastTrade",, "T")</f>
        <v>0.37000000000000455</v>
      </c>
      <c r="E161" s="5">
        <f>IFERROR(RTD("cqg.rtd", ,"ContractData",A161, "PerCentNetLastTrade",, "T")/100,"")</f>
        <v>4.6296296296296294E-3</v>
      </c>
      <c r="F161" s="3">
        <f>RTD("cqg.rtd", ,"ContractData",A161, "Open",, "T")</f>
        <v>80.210000000000008</v>
      </c>
      <c r="G161" s="3">
        <f>RTD("cqg.rtd", ,"ContractData",A161, "High",, "T")</f>
        <v>81.11</v>
      </c>
      <c r="H161" s="3">
        <f>RTD("cqg.rtd", ,"ContractData",A161, "Low",, "T")</f>
        <v>79.3</v>
      </c>
      <c r="I161" s="5">
        <f>IFERROR(RTD("cqg.rtd",,"StudyData",A161, "PCB","BaseType=Index,Index=1", "Close", "W","0","all",,,,"T")/100,"")</f>
        <v>-2.2403506635821132E-2</v>
      </c>
      <c r="J161" s="5">
        <f>IFERROR(RTD("cqg.rtd",,"StudyData",A161, "PCB","BaseType=Index,Index=1", "Close", "M","0","all",,,,"T")/100,"")</f>
        <v>1.6972767574414228E-2</v>
      </c>
      <c r="K161" s="5">
        <f>IFERROR(RTD("cqg.rtd",,"StudyData",A161, "PCB","BaseType=Index,Index=1", "Close", "Q","0","all",,,,"T")/100,"")</f>
        <v>1.6972767574414228E-2</v>
      </c>
      <c r="L161" s="5">
        <f>IFERROR(RTD("cqg.rtd",,"StudyData",A161, "PCB","BaseType=Index,Index=1", "Close", "A","0","all",,,,"T")/100,"")</f>
        <v>-0.23328877005347587</v>
      </c>
      <c r="M161" s="7">
        <f>RTD("cqg.rtd", ,"ContractData",A161, "T_CVol",, "T")</f>
        <v>1430415.090627</v>
      </c>
      <c r="N161" s="9">
        <f xml:space="preserve"> IFERROR(M161/RTD("cqg.rtd",,"StudyData", $A161, "MA", "InputChoice=Vol,MAType=Sim,Period=21", "MA","D","-1","all",,,,"T"),"")</f>
        <v>0.5438596111110755</v>
      </c>
      <c r="O161" s="10">
        <f>IFERROR(D161/RTD("cqg.rtd",,"StudyData","ATR("&amp;A161&amp;",MAType:=Sim,Period:=21)","Bar",, "Close", "D",,,,,,"T"),"")</f>
        <v>0.13311632688138861</v>
      </c>
      <c r="P161" s="11">
        <f xml:space="preserve"> RTD("cqg.rtd",,"StudyData", $A161, "MA", "InputChoice=Close,MAType=Sim,Period=21", "MA","D",,"all",,,,"T")</f>
        <v>81.927142857099994</v>
      </c>
      <c r="Q161" s="3">
        <f xml:space="preserve"> RTD("cqg.rtd",,"StudyData",$A161, "StdDev", "InputChoice=Close,Period1=21", "STDDEV","D",,"all",,,,"T")</f>
        <v>1.5397654208</v>
      </c>
      <c r="R161" s="3">
        <f t="shared" si="2"/>
        <v>-1.0632417347373568</v>
      </c>
    </row>
    <row r="162" spans="1:18" x14ac:dyDescent="0.3">
      <c r="A162" t="s">
        <v>164</v>
      </c>
      <c r="B162" t="str">
        <f>PROPER(RTD("cqg.rtd", ,"ContractData",A162, "LongDescription",, "T"))</f>
        <v>Elevance Health, Inc.</v>
      </c>
      <c r="C162" s="3">
        <f>RTD("cqg.rtd", ,"ContractData",A162, "LastTrade",, "T")</f>
        <v>377.68</v>
      </c>
      <c r="D162" s="3">
        <f>RTD("cqg.rtd", ,"ContractData",A162, "NetLastTrade",, "T")</f>
        <v>-1.6299999999999955</v>
      </c>
      <c r="E162" s="5">
        <f>IFERROR(RTD("cqg.rtd", ,"ContractData",A162, "PerCentNetLastTrade",, "T")/100,"")</f>
        <v>-4.2972766338878485E-3</v>
      </c>
      <c r="F162" s="3">
        <f>RTD("cqg.rtd", ,"ContractData",A162, "Open",, "T")</f>
        <v>380.56</v>
      </c>
      <c r="G162" s="3">
        <f>RTD("cqg.rtd", ,"ContractData",A162, "High",, "T")</f>
        <v>382.79</v>
      </c>
      <c r="H162" s="3">
        <f>RTD("cqg.rtd", ,"ContractData",A162, "Low",, "T")</f>
        <v>375.91</v>
      </c>
      <c r="I162" s="5">
        <f>IFERROR(RTD("cqg.rtd",,"StudyData",A162, "PCB","BaseType=Index,Index=1", "Close", "W","0","all",,,,"T")/100,"")</f>
        <v>1.2248398595588414E-2</v>
      </c>
      <c r="J162" s="5">
        <f>IFERROR(RTD("cqg.rtd",,"StudyData",A162, "PCB","BaseType=Index,Index=1", "Close", "M","0","all",,,,"T")/100,"")</f>
        <v>-2.3401339435782095E-2</v>
      </c>
      <c r="K162" s="5">
        <f>IFERROR(RTD("cqg.rtd",,"StudyData",A162, "PCB","BaseType=Index,Index=1", "Close", "Q","0","all",,,,"T")/100,"")</f>
        <v>-2.3401339435782095E-2</v>
      </c>
      <c r="L162" s="5">
        <f>IFERROR(RTD("cqg.rtd",,"StudyData",A162, "PCB","BaseType=Index,Index=1", "Close", "A","0","all",,,,"T")/100,"")</f>
        <v>7.739266866352873E-2</v>
      </c>
      <c r="M162" s="7">
        <f>RTD("cqg.rtd", ,"ContractData",A162, "T_CVol",, "T")</f>
        <v>969558.52648200002</v>
      </c>
      <c r="N162" s="9">
        <f xml:space="preserve"> IFERROR(M162/RTD("cqg.rtd",,"StudyData", $A162, "MA", "InputChoice=Vol,MAType=Sim,Period=21", "MA","D","-1","all",,,,"T"),"")</f>
        <v>0.54532003976823129</v>
      </c>
      <c r="O162" s="10">
        <f>IFERROR(D162/RTD("cqg.rtd",,"StudyData","ATR("&amp;A162&amp;",MAType:=Sim,Period:=21)","Bar",, "Close", "D",,,,,,"T"),"")</f>
        <v>-0.1133556313542954</v>
      </c>
      <c r="P162" s="11">
        <f xml:space="preserve"> RTD("cqg.rtd",,"StudyData", $A162, "MA", "InputChoice=Close,MAType=Sim,Period=21", "MA","D",,"all",,,,"T")</f>
        <v>399.09809523809997</v>
      </c>
      <c r="Q162" s="3">
        <f xml:space="preserve"> RTD("cqg.rtd",,"StudyData",$A162, "StdDev", "InputChoice=Close,Period1=21", "STDDEV","D",,"all",,,,"T")</f>
        <v>17.911564665099998</v>
      </c>
      <c r="R162" s="3">
        <f t="shared" si="2"/>
        <v>-1.195769082074237</v>
      </c>
    </row>
    <row r="163" spans="1:18" x14ac:dyDescent="0.3">
      <c r="A163" t="s">
        <v>165</v>
      </c>
      <c r="B163" t="str">
        <f>PROPER(RTD("cqg.rtd", ,"ContractData",A163, "LongDescription",, "T"))</f>
        <v>Emcor Group</v>
      </c>
      <c r="C163" s="3">
        <f>RTD("cqg.rtd", ,"ContractData",A163, "LastTrade",, "T")</f>
        <v>744.85</v>
      </c>
      <c r="D163" s="3">
        <f>RTD("cqg.rtd", ,"ContractData",A163, "NetLastTrade",, "T")</f>
        <v>-24.220000000000027</v>
      </c>
      <c r="E163" s="5">
        <f>IFERROR(RTD("cqg.rtd", ,"ContractData",A163, "PerCentNetLastTrade",, "T")/100,"")</f>
        <v>-3.1492581949627473E-2</v>
      </c>
      <c r="F163" s="3">
        <f>RTD("cqg.rtd", ,"ContractData",A163, "Open",, "T")</f>
        <v>764.17</v>
      </c>
      <c r="G163" s="3">
        <f>RTD("cqg.rtd", ,"ContractData",A163, "High",, "T")</f>
        <v>772.03</v>
      </c>
      <c r="H163" s="3">
        <f>RTD("cqg.rtd", ,"ContractData",A163, "Low",, "T")</f>
        <v>742.98</v>
      </c>
      <c r="I163" s="5">
        <f>IFERROR(RTD("cqg.rtd",,"StudyData",A163, "PCB","BaseType=Index,Index=1", "Close", "W","0","all",,,,"T")/100,"")</f>
        <v>9.2721995269841795E-4</v>
      </c>
      <c r="J163" s="5">
        <f>IFERROR(RTD("cqg.rtd",,"StudyData",A163, "PCB","BaseType=Index,Index=1", "Close", "M","0","all",,,,"T")/100,"")</f>
        <v>-0.10246059671277771</v>
      </c>
      <c r="K163" s="5">
        <f>IFERROR(RTD("cqg.rtd",,"StudyData",A163, "PCB","BaseType=Index,Index=1", "Close", "Q","0","all",,,,"T")/100,"")</f>
        <v>-0.10246059671277771</v>
      </c>
      <c r="L163" s="5">
        <f>IFERROR(RTD("cqg.rtd",,"StudyData",A163, "PCB","BaseType=Index,Index=1", "Close", "A","0","all",,,,"T")/100,"")</f>
        <v>0.21749293058075495</v>
      </c>
      <c r="M163" s="7">
        <f>RTD("cqg.rtd", ,"ContractData",A163, "T_CVol",, "T")</f>
        <v>296254.40537200001</v>
      </c>
      <c r="N163" s="9">
        <f xml:space="preserve"> IFERROR(M163/RTD("cqg.rtd",,"StudyData", $A163, "MA", "InputChoice=Vol,MAType=Sim,Period=21", "MA","D","-1","all",,,,"T"),"")</f>
        <v>0.60911634160242267</v>
      </c>
      <c r="O163" s="10">
        <f>IFERROR(D163/RTD("cqg.rtd",,"StudyData","ATR("&amp;A163&amp;",MAType:=Sim,Period:=21)","Bar",, "Close", "D",,,,,,"T"),"")</f>
        <v>-0.80787191460974073</v>
      </c>
      <c r="P163" s="11">
        <f xml:space="preserve"> RTD("cqg.rtd",,"StudyData", $A163, "MA", "InputChoice=Close,MAType=Sim,Period=21", "MA","D",,"all",,,,"T")</f>
        <v>778.61</v>
      </c>
      <c r="Q163" s="3">
        <f xml:space="preserve"> RTD("cqg.rtd",,"StudyData",$A163, "StdDev", "InputChoice=Close,Period1=21", "STDDEV","D",,"all",,,,"T")</f>
        <v>29.224688519299999</v>
      </c>
      <c r="R163" s="3">
        <f t="shared" si="2"/>
        <v>-1.1551876755745358</v>
      </c>
    </row>
    <row r="164" spans="1:18" x14ac:dyDescent="0.3">
      <c r="A164" t="s">
        <v>166</v>
      </c>
      <c r="B164" t="str">
        <f>PROPER(RTD("cqg.rtd", ,"ContractData",A164, "LongDescription",, "T"))</f>
        <v>Emerson Electric Co</v>
      </c>
      <c r="C164" s="3">
        <f>RTD("cqg.rtd", ,"ContractData",A164, "LastTrade",, "T")</f>
        <v>147.94</v>
      </c>
      <c r="D164" s="3">
        <f>RTD("cqg.rtd", ,"ContractData",A164, "NetLastTrade",, "T")</f>
        <v>3.039999999999992</v>
      </c>
      <c r="E164" s="5">
        <f>IFERROR(RTD("cqg.rtd", ,"ContractData",A164, "PerCentNetLastTrade",, "T")/100,"")</f>
        <v>2.0979986197377499E-2</v>
      </c>
      <c r="F164" s="3">
        <f>RTD("cqg.rtd", ,"ContractData",A164, "Open",, "T")</f>
        <v>144.9</v>
      </c>
      <c r="G164" s="3">
        <f>RTD("cqg.rtd", ,"ContractData",A164, "High",, "T")</f>
        <v>149.17000000000002</v>
      </c>
      <c r="H164" s="3">
        <f>RTD("cqg.rtd", ,"ContractData",A164, "Low",, "T")</f>
        <v>144.33000000000001</v>
      </c>
      <c r="I164" s="5">
        <f>IFERROR(RTD("cqg.rtd",,"StudyData",A164, "PCB","BaseType=Index,Index=1", "Close", "W","0","all",,,,"T")/100,"")</f>
        <v>6.0197792747599302E-2</v>
      </c>
      <c r="J164" s="5">
        <f>IFERROR(RTD("cqg.rtd",,"StudyData",A164, "PCB","BaseType=Index,Index=1", "Close", "M","0","all",,,,"T")/100,"")</f>
        <v>3.3461404121550763E-2</v>
      </c>
      <c r="K164" s="5">
        <f>IFERROR(RTD("cqg.rtd",,"StudyData",A164, "PCB","BaseType=Index,Index=1", "Close", "Q","0","all",,,,"T")/100,"")</f>
        <v>3.3461404121550763E-2</v>
      </c>
      <c r="L164" s="5">
        <f>IFERROR(RTD("cqg.rtd",,"StudyData",A164, "PCB","BaseType=Index,Index=1", "Close", "A","0","all",,,,"T")/100,"")</f>
        <v>0.11467751657625076</v>
      </c>
      <c r="M164" s="7">
        <f>RTD("cqg.rtd", ,"ContractData",A164, "T_CVol",, "T")</f>
        <v>3744174.8082809998</v>
      </c>
      <c r="N164" s="9">
        <f xml:space="preserve"> IFERROR(M164/RTD("cqg.rtd",,"StudyData", $A164, "MA", "InputChoice=Vol,MAType=Sim,Period=21", "MA","D","-1","all",,,,"T"),"")</f>
        <v>1.433398390040457</v>
      </c>
      <c r="O164" s="10">
        <f>IFERROR(D164/RTD("cqg.rtd",,"StudyData","ATR("&amp;A164&amp;",MAType:=Sim,Period:=21)","Bar",, "Close", "D",,,,,,"T"),"")</f>
        <v>0.76391049420105051</v>
      </c>
      <c r="P164" s="11">
        <f xml:space="preserve"> RTD("cqg.rtd",,"StudyData", $A164, "MA", "InputChoice=Close,MAType=Sim,Period=21", "MA","D",,"all",,,,"T")</f>
        <v>140.03095238099999</v>
      </c>
      <c r="Q164" s="3">
        <f xml:space="preserve"> RTD("cqg.rtd",,"StudyData",$A164, "StdDev", "InputChoice=Close,Period1=21", "STDDEV","D",,"all",,,,"T")</f>
        <v>3.3534444336</v>
      </c>
      <c r="R164" s="3">
        <f t="shared" si="2"/>
        <v>2.3584847686023713</v>
      </c>
    </row>
    <row r="165" spans="1:18" x14ac:dyDescent="0.3">
      <c r="A165" t="s">
        <v>167</v>
      </c>
      <c r="B165" t="str">
        <f>PROPER(RTD("cqg.rtd", ,"ContractData",A165, "LongDescription",, "T"))</f>
        <v>Eog Resources</v>
      </c>
      <c r="C165" s="3">
        <f>RTD("cqg.rtd", ,"ContractData",A165, "LastTrade",, "T")</f>
        <v>146.39000000000001</v>
      </c>
      <c r="D165" s="3">
        <f>RTD("cqg.rtd", ,"ContractData",A165, "NetLastTrade",, "T")</f>
        <v>0.90000000000000568</v>
      </c>
      <c r="E165" s="5">
        <f>IFERROR(RTD("cqg.rtd", ,"ContractData",A165, "PerCentNetLastTrade",, "T")/100,"")</f>
        <v>6.1859921644099244E-3</v>
      </c>
      <c r="F165" s="3">
        <f>RTD("cqg.rtd", ,"ContractData",A165, "Open",, "T")</f>
        <v>144</v>
      </c>
      <c r="G165" s="3">
        <f>RTD("cqg.rtd", ,"ContractData",A165, "High",, "T")</f>
        <v>148.21</v>
      </c>
      <c r="H165" s="3">
        <f>RTD("cqg.rtd", ,"ContractData",A165, "Low",, "T")</f>
        <v>144</v>
      </c>
      <c r="I165" s="5">
        <f>IFERROR(RTD("cqg.rtd",,"StudyData",A165, "PCB","BaseType=Index,Index=1", "Close", "W","0","all",,,,"T")/100,"")</f>
        <v>4.646507970548288E-2</v>
      </c>
      <c r="J165" s="5">
        <f>IFERROR(RTD("cqg.rtd",,"StudyData",A165, "PCB","BaseType=Index,Index=1", "Close", "M","0","all",,,,"T")/100,"")</f>
        <v>0.12842056579048813</v>
      </c>
      <c r="K165" s="5">
        <f>IFERROR(RTD("cqg.rtd",,"StudyData",A165, "PCB","BaseType=Index,Index=1", "Close", "Q","0","all",,,,"T")/100,"")</f>
        <v>0.12842056579048813</v>
      </c>
      <c r="L165" s="5">
        <f>IFERROR(RTD("cqg.rtd",,"StudyData",A165, "PCB","BaseType=Index,Index=1", "Close", "A","0","all",,,,"T")/100,"")</f>
        <v>0.39405770878963914</v>
      </c>
      <c r="M165" s="7">
        <f>RTD("cqg.rtd", ,"ContractData",A165, "T_CVol",, "T")</f>
        <v>1981039.2647530001</v>
      </c>
      <c r="N165" s="9">
        <f xml:space="preserve"> IFERROR(M165/RTD("cqg.rtd",,"StudyData", $A165, "MA", "InputChoice=Vol,MAType=Sim,Period=21", "MA","D","-1","all",,,,"T"),"")</f>
        <v>0.58157406680922907</v>
      </c>
      <c r="O165" s="10">
        <f>IFERROR(D165/RTD("cqg.rtd",,"StudyData","ATR("&amp;A165&amp;",MAType:=Sim,Period:=21)","Bar",, "Close", "D",,,,,,"T"),"")</f>
        <v>0.26888604353737539</v>
      </c>
      <c r="P165" s="11">
        <f xml:space="preserve"> RTD("cqg.rtd",,"StudyData", $A165, "MA", "InputChoice=Close,MAType=Sim,Period=21", "MA","D",,"all",,,,"T")</f>
        <v>136.67761904759999</v>
      </c>
      <c r="Q165" s="3">
        <f xml:space="preserve"> RTD("cqg.rtd",,"StudyData",$A165, "StdDev", "InputChoice=Close,Period1=21", "STDDEV","D",,"all",,,,"T")</f>
        <v>5.2890902131999997</v>
      </c>
      <c r="R165" s="3">
        <f t="shared" si="2"/>
        <v>1.8363046499303044</v>
      </c>
    </row>
    <row r="166" spans="1:18" x14ac:dyDescent="0.3">
      <c r="A166" t="s">
        <v>168</v>
      </c>
      <c r="B166" t="str">
        <f>PROPER(RTD("cqg.rtd", ,"ContractData",A166, "LongDescription",, "T"))</f>
        <v>Equinix, Inc.</v>
      </c>
      <c r="C166" s="3">
        <f>RTD("cqg.rtd", ,"ContractData",A166, "LastTrade",, "T")</f>
        <v>1084.24</v>
      </c>
      <c r="D166" s="3">
        <f>RTD("cqg.rtd", ,"ContractData",A166, "NetLastTrade",, "T")</f>
        <v>50.690000000000055</v>
      </c>
      <c r="E166" s="5">
        <f>IFERROR(RTD("cqg.rtd", ,"ContractData",A166, "PerCentNetLastTrade",, "T")/100,"")</f>
        <v>4.904455517391515E-2</v>
      </c>
      <c r="F166" s="3">
        <f>RTD("cqg.rtd", ,"ContractData",A166, "Open",, "T")</f>
        <v>1059.3700000000001</v>
      </c>
      <c r="G166" s="3">
        <f>RTD("cqg.rtd", ,"ContractData",A166, "High",, "T")</f>
        <v>1104.99</v>
      </c>
      <c r="H166" s="3">
        <f>RTD("cqg.rtd", ,"ContractData",A166, "Low",, "T")</f>
        <v>1055.5999999999999</v>
      </c>
      <c r="I166" s="5">
        <f>IFERROR(RTD("cqg.rtd",,"StudyData",A166, "PCB","BaseType=Index,Index=1", "Close", "W","0","all",,,,"T")/100,"")</f>
        <v>6.2980392156862755E-2</v>
      </c>
      <c r="J166" s="5">
        <f>IFERROR(RTD("cqg.rtd",,"StudyData",A166, "PCB","BaseType=Index,Index=1", "Close", "M","0","all",,,,"T")/100,"")</f>
        <v>4.0148121144677036E-2</v>
      </c>
      <c r="K166" s="5">
        <f>IFERROR(RTD("cqg.rtd",,"StudyData",A166, "PCB","BaseType=Index,Index=1", "Close", "Q","0","all",,,,"T")/100,"")</f>
        <v>4.0148121144677036E-2</v>
      </c>
      <c r="L166" s="5">
        <f>IFERROR(RTD("cqg.rtd",,"StudyData",A166, "PCB","BaseType=Index,Index=1", "Close", "A","0","all",,,,"T")/100,"")</f>
        <v>0.41516132400542971</v>
      </c>
      <c r="M166" s="7">
        <f>RTD("cqg.rtd", ,"ContractData",A166, "T_CVol",, "T")</f>
        <v>783117.76260699995</v>
      </c>
      <c r="N166" s="9">
        <f xml:space="preserve"> IFERROR(M166/RTD("cqg.rtd",,"StudyData", $A166, "MA", "InputChoice=Vol,MAType=Sim,Period=21", "MA","D","-1","all",,,,"T"),"")</f>
        <v>1.3503691373711417</v>
      </c>
      <c r="O166" s="10">
        <f>IFERROR(D166/RTD("cqg.rtd",,"StudyData","ATR("&amp;A166&amp;",MAType:=Sim,Period:=21)","Bar",, "Close", "D",,,,,,"T"),"")</f>
        <v>1.7651184771265478</v>
      </c>
      <c r="P166" s="11">
        <f xml:space="preserve"> RTD("cqg.rtd",,"StudyData", $A166, "MA", "InputChoice=Close,MAType=Sim,Period=21", "MA","D",,"all",,,,"T")</f>
        <v>1035.8314285714</v>
      </c>
      <c r="Q166" s="3">
        <f xml:space="preserve"> RTD("cqg.rtd",,"StudyData",$A166, "StdDev", "InputChoice=Close,Period1=21", "STDDEV","D",,"all",,,,"T")</f>
        <v>27.728628713700001</v>
      </c>
      <c r="R166" s="3">
        <f t="shared" si="2"/>
        <v>1.7457975267519295</v>
      </c>
    </row>
    <row r="167" spans="1:18" x14ac:dyDescent="0.3">
      <c r="A167" t="s">
        <v>169</v>
      </c>
      <c r="B167" t="str">
        <f>PROPER(RTD("cqg.rtd", ,"ContractData",A167, "LongDescription",, "T"))</f>
        <v>Equity Residential Properties Trust</v>
      </c>
      <c r="C167" s="3">
        <f>RTD("cqg.rtd", ,"ContractData",A167, "LastTrade",, "T")</f>
        <v>67.86</v>
      </c>
      <c r="D167" s="3">
        <f>RTD("cqg.rtd", ,"ContractData",A167, "NetLastTrade",, "T")</f>
        <v>-0.42000000000000171</v>
      </c>
      <c r="E167" s="5">
        <f>IFERROR(RTD("cqg.rtd", ,"ContractData",A167, "PerCentNetLastTrade",, "T")/100,"")</f>
        <v>-6.1511423550087872E-3</v>
      </c>
      <c r="F167" s="3">
        <f>RTD("cqg.rtd", ,"ContractData",A167, "Open",, "T")</f>
        <v>68.44</v>
      </c>
      <c r="G167" s="3">
        <f>RTD("cqg.rtd", ,"ContractData",A167, "High",, "T")</f>
        <v>68.98</v>
      </c>
      <c r="H167" s="3">
        <f>RTD("cqg.rtd", ,"ContractData",A167, "Low",, "T")</f>
        <v>67.48</v>
      </c>
      <c r="I167" s="5">
        <f>IFERROR(RTD("cqg.rtd",,"StudyData",A167, "PCB","BaseType=Index,Index=1", "Close", "W","0","all",,,,"T")/100,"")</f>
        <v>-1.6521739130434792E-2</v>
      </c>
      <c r="J167" s="5">
        <f>IFERROR(RTD("cqg.rtd",,"StudyData",A167, "PCB","BaseType=Index,Index=1", "Close", "M","0","all",,,,"T")/100,"")</f>
        <v>-1.0304725452672954E-3</v>
      </c>
      <c r="K167" s="5">
        <f>IFERROR(RTD("cqg.rtd",,"StudyData",A167, "PCB","BaseType=Index,Index=1", "Close", "Q","0","all",,,,"T")/100,"")</f>
        <v>-1.0304725452672954E-3</v>
      </c>
      <c r="L167" s="5">
        <f>IFERROR(RTD("cqg.rtd",,"StudyData",A167, "PCB","BaseType=Index,Index=1", "Close", "A","0","all",,,,"T")/100,"")</f>
        <v>7.6459390862944163E-2</v>
      </c>
      <c r="M167" s="7">
        <f>RTD("cqg.rtd", ,"ContractData",A167, "T_CVol",, "T")</f>
        <v>5065491.7109430004</v>
      </c>
      <c r="N167" s="9">
        <f xml:space="preserve"> IFERROR(M167/RTD("cqg.rtd",,"StudyData", $A167, "MA", "InputChoice=Vol,MAType=Sim,Period=21", "MA","D","-1","all",,,,"T"),"")</f>
        <v>1.8309053498793288</v>
      </c>
      <c r="O167" s="10">
        <f>IFERROR(D167/RTD("cqg.rtd",,"StudyData","ATR("&amp;A167&amp;",MAType:=Sim,Period:=21)","Bar",, "Close", "D",,,,,,"T"),"")</f>
        <v>-0.32438396468335889</v>
      </c>
      <c r="P167" s="11">
        <f xml:space="preserve"> RTD("cqg.rtd",,"StudyData", $A167, "MA", "InputChoice=Close,MAType=Sim,Period=21", "MA","D",,"all",,,,"T")</f>
        <v>68.698571428600005</v>
      </c>
      <c r="Q167" s="3">
        <f xml:space="preserve"> RTD("cqg.rtd",,"StudyData",$A167, "StdDev", "InputChoice=Close,Period1=21", "STDDEV","D",,"all",,,,"T")</f>
        <v>0.78163007760000003</v>
      </c>
      <c r="R167" s="3">
        <f t="shared" si="2"/>
        <v>-1.0728494880530237</v>
      </c>
    </row>
    <row r="168" spans="1:18" x14ac:dyDescent="0.3">
      <c r="A168" t="s">
        <v>170</v>
      </c>
      <c r="B168" t="str">
        <f>PROPER(RTD("cqg.rtd", ,"ContractData",A168, "LongDescription",, "T"))</f>
        <v>Eqt Corp</v>
      </c>
      <c r="C168" s="3">
        <f>RTD("cqg.rtd", ,"ContractData",A168, "LastTrade",, "T")</f>
        <v>53.03</v>
      </c>
      <c r="D168" s="3">
        <f>RTD("cqg.rtd", ,"ContractData",A168, "NetLastTrade",, "T")</f>
        <v>-0.35999999999999943</v>
      </c>
      <c r="E168" s="5">
        <f>IFERROR(RTD("cqg.rtd", ,"ContractData",A168, "PerCentNetLastTrade",, "T")/100,"")</f>
        <v>-6.7428357370294071E-3</v>
      </c>
      <c r="F168" s="3">
        <f>RTD("cqg.rtd", ,"ContractData",A168, "Open",, "T")</f>
        <v>53.65</v>
      </c>
      <c r="G168" s="3">
        <f>RTD("cqg.rtd", ,"ContractData",A168, "High",, "T")</f>
        <v>54.33</v>
      </c>
      <c r="H168" s="3">
        <f>RTD("cqg.rtd", ,"ContractData",A168, "Low",, "T")</f>
        <v>52.78</v>
      </c>
      <c r="I168" s="5">
        <f>IFERROR(RTD("cqg.rtd",,"StudyData",A168, "PCB","BaseType=Index,Index=1", "Close", "W","0","all",,,,"T")/100,"")</f>
        <v>7.0016142050040323E-2</v>
      </c>
      <c r="J168" s="5">
        <f>IFERROR(RTD("cqg.rtd",,"StudyData",A168, "PCB","BaseType=Index,Index=1", "Close", "M","0","all",,,,"T")/100,"")</f>
        <v>-2.633063757758145E-3</v>
      </c>
      <c r="K168" s="5">
        <f>IFERROR(RTD("cqg.rtd",,"StudyData",A168, "PCB","BaseType=Index,Index=1", "Close", "Q","0","all",,,,"T")/100,"")</f>
        <v>-2.633063757758145E-3</v>
      </c>
      <c r="L168" s="5">
        <f>IFERROR(RTD("cqg.rtd",,"StudyData",A168, "PCB","BaseType=Index,Index=1", "Close", "A","0","all",,,,"T")/100,"")</f>
        <v>-1.0634328358208959E-2</v>
      </c>
      <c r="M168" s="7">
        <f>RTD("cqg.rtd", ,"ContractData",A168, "T_CVol",, "T")</f>
        <v>6683718.7352729999</v>
      </c>
      <c r="N168" s="9">
        <f xml:space="preserve"> IFERROR(M168/RTD("cqg.rtd",,"StudyData", $A168, "MA", "InputChoice=Vol,MAType=Sim,Period=21", "MA","D","-1","all",,,,"T"),"")</f>
        <v>0.80424105538943957</v>
      </c>
      <c r="O168" s="10">
        <f>IFERROR(D168/RTD("cqg.rtd",,"StudyData","ATR("&amp;A168&amp;",MAType:=Sim,Period:=21)","Bar",, "Close", "D",,,,,,"T"),"")</f>
        <v>-0.26186352614445785</v>
      </c>
      <c r="P168" s="11">
        <f xml:space="preserve"> RTD("cqg.rtd",,"StudyData", $A168, "MA", "InputChoice=Close,MAType=Sim,Period=21", "MA","D",,"all",,,,"T")</f>
        <v>51.202857142900001</v>
      </c>
      <c r="Q168" s="3">
        <f xml:space="preserve"> RTD("cqg.rtd",,"StudyData",$A168, "StdDev", "InputChoice=Close,Period1=21", "STDDEV","D",,"all",,,,"T")</f>
        <v>1.6076932391000001</v>
      </c>
      <c r="R168" s="3">
        <f t="shared" si="2"/>
        <v>1.136499683312004</v>
      </c>
    </row>
    <row r="169" spans="1:18" x14ac:dyDescent="0.3">
      <c r="A169" t="s">
        <v>171</v>
      </c>
      <c r="B169" t="str">
        <f>PROPER(RTD("cqg.rtd", ,"ContractData",A169, "LongDescription",, "T"))</f>
        <v>Erie Indemnity Co</v>
      </c>
      <c r="C169" s="3">
        <f>RTD("cqg.rtd", ,"ContractData",A169, "LastTrade",, "T")</f>
        <v>223.55</v>
      </c>
      <c r="D169" s="3">
        <f>RTD("cqg.rtd", ,"ContractData",A169, "NetLastTrade",, "T")</f>
        <v>9.0300000000000011</v>
      </c>
      <c r="E169" s="5">
        <f>IFERROR(RTD("cqg.rtd", ,"ContractData",A169, "PerCentNetLastTrade",, "T")/100,"")</f>
        <v>4.2093977251538323E-2</v>
      </c>
      <c r="F169" s="3">
        <f>RTD("cqg.rtd", ,"ContractData",A169, "Open",, "T")</f>
        <v>217.03</v>
      </c>
      <c r="G169" s="3">
        <f>RTD("cqg.rtd", ,"ContractData",A169, "High",, "T")</f>
        <v>223.55</v>
      </c>
      <c r="H169" s="3">
        <f>RTD("cqg.rtd", ,"ContractData",A169, "Low",, "T")</f>
        <v>216.52</v>
      </c>
      <c r="I169" s="5">
        <f>IFERROR(RTD("cqg.rtd",,"StudyData",A169, "PCB","BaseType=Index,Index=1", "Close", "W","0","all",,,,"T")/100,"")</f>
        <v>-1.6541287228894423E-2</v>
      </c>
      <c r="J169" s="5">
        <f>IFERROR(RTD("cqg.rtd",,"StudyData",A169, "PCB","BaseType=Index,Index=1", "Close", "M","0","all",,,,"T")/100,"")</f>
        <v>-6.7570385818560952E-2</v>
      </c>
      <c r="K169" s="5">
        <f>IFERROR(RTD("cqg.rtd",,"StudyData",A169, "PCB","BaseType=Index,Index=1", "Close", "Q","0","all",,,,"T")/100,"")</f>
        <v>-6.7570385818560952E-2</v>
      </c>
      <c r="L169" s="5">
        <f>IFERROR(RTD("cqg.rtd",,"StudyData",A169, "PCB","BaseType=Index,Index=1", "Close", "A","0","all",,,,"T")/100,"")</f>
        <v>-0.22012907727193448</v>
      </c>
      <c r="M169" s="7">
        <f>RTD("cqg.rtd", ,"ContractData",A169, "T_CVol",, "T")</f>
        <v>198164.58963199999</v>
      </c>
      <c r="N169" s="9">
        <f xml:space="preserve"> IFERROR(M169/RTD("cqg.rtd",,"StudyData", $A169, "MA", "InputChoice=Vol,MAType=Sim,Period=21", "MA","D","-1","all",,,,"T"),"")</f>
        <v>0.71943002969336844</v>
      </c>
      <c r="O169" s="10">
        <f>IFERROR(D169/RTD("cqg.rtd",,"StudyData","ATR("&amp;A169&amp;",MAType:=Sim,Period:=21)","Bar",, "Close", "D",,,,,,"T"),"")</f>
        <v>0.90403318077544625</v>
      </c>
      <c r="P169" s="11">
        <f xml:space="preserve"> RTD("cqg.rtd",,"StudyData", $A169, "MA", "InputChoice=Close,MAType=Sim,Period=21", "MA","D",,"all",,,,"T")</f>
        <v>236.0838095238</v>
      </c>
      <c r="Q169" s="3">
        <f xml:space="preserve"> RTD("cqg.rtd",,"StudyData",$A169, "StdDev", "InputChoice=Close,Period1=21", "STDDEV","D",,"all",,,,"T")</f>
        <v>15.4509316952</v>
      </c>
      <c r="R169" s="3">
        <f t="shared" si="2"/>
        <v>-0.81120088879130525</v>
      </c>
    </row>
    <row r="170" spans="1:18" x14ac:dyDescent="0.3">
      <c r="A170" t="s">
        <v>172</v>
      </c>
      <c r="B170" t="str">
        <f>PROPER(RTD("cqg.rtd", ,"ContractData",A170, "LongDescription",, "T"))</f>
        <v>Eversource Energy</v>
      </c>
      <c r="C170" s="3">
        <f>RTD("cqg.rtd", ,"ContractData",A170, "LastTrade",, "T")</f>
        <v>74.91</v>
      </c>
      <c r="D170" s="3">
        <f>RTD("cqg.rtd", ,"ContractData",A170, "NetLastTrade",, "T")</f>
        <v>0.28999999999999204</v>
      </c>
      <c r="E170" s="5">
        <f>IFERROR(RTD("cqg.rtd", ,"ContractData",A170, "PerCentNetLastTrade",, "T")/100,"")</f>
        <v>3.8863575448941303E-3</v>
      </c>
      <c r="F170" s="3">
        <f>RTD("cqg.rtd", ,"ContractData",A170, "Open",, "T")</f>
        <v>75.02</v>
      </c>
      <c r="G170" s="3">
        <f>RTD("cqg.rtd", ,"ContractData",A170, "High",, "T")</f>
        <v>75.56</v>
      </c>
      <c r="H170" s="3">
        <f>RTD("cqg.rtd", ,"ContractData",A170, "Low",, "T")</f>
        <v>74.63</v>
      </c>
      <c r="I170" s="5">
        <f>IFERROR(RTD("cqg.rtd",,"StudyData",A170, "PCB","BaseType=Index,Index=1", "Close", "W","0","all",,,,"T")/100,"")</f>
        <v>3.8863575448940231E-3</v>
      </c>
      <c r="J170" s="5">
        <f>IFERROR(RTD("cqg.rtd",,"StudyData",A170, "PCB","BaseType=Index,Index=1", "Close", "M","0","all",,,,"T")/100,"")</f>
        <v>3.6529680365296809E-2</v>
      </c>
      <c r="K170" s="5">
        <f>IFERROR(RTD("cqg.rtd",,"StudyData",A170, "PCB","BaseType=Index,Index=1", "Close", "Q","0","all",,,,"T")/100,"")</f>
        <v>3.6529680365296809E-2</v>
      </c>
      <c r="L170" s="5">
        <f>IFERROR(RTD("cqg.rtd",,"StudyData",A170, "PCB","BaseType=Index,Index=1", "Close", "A","0","all",,,,"T")/100,"")</f>
        <v>0.11257983068468734</v>
      </c>
      <c r="M170" s="7">
        <f>RTD("cqg.rtd", ,"ContractData",A170, "T_CVol",, "T")</f>
        <v>1470770.4481840001</v>
      </c>
      <c r="N170" s="9">
        <f xml:space="preserve"> IFERROR(M170/RTD("cqg.rtd",,"StudyData", $A170, "MA", "InputChoice=Vol,MAType=Sim,Period=21", "MA","D","-1","all",,,,"T"),"")</f>
        <v>0.65787096768588016</v>
      </c>
      <c r="O170" s="10">
        <f>IFERROR(D170/RTD("cqg.rtd",,"StudyData","ATR("&amp;A170&amp;",MAType:=Sim,Period:=21)","Bar",, "Close", "D",,,,,,"T"),"")</f>
        <v>0.20019723865482297</v>
      </c>
      <c r="P170" s="11">
        <f xml:space="preserve"> RTD("cqg.rtd",,"StudyData", $A170, "MA", "InputChoice=Close,MAType=Sim,Period=21", "MA","D",,"all",,,,"T")</f>
        <v>73.943333333300004</v>
      </c>
      <c r="Q170" s="3">
        <f xml:space="preserve"> RTD("cqg.rtd",,"StudyData",$A170, "StdDev", "InputChoice=Close,Period1=21", "STDDEV","D",,"all",,,,"T")</f>
        <v>0.90579790309999997</v>
      </c>
      <c r="R170" s="3">
        <f t="shared" si="2"/>
        <v>1.067199055541723</v>
      </c>
    </row>
    <row r="171" spans="1:18" x14ac:dyDescent="0.3">
      <c r="A171" t="s">
        <v>173</v>
      </c>
      <c r="B171" t="str">
        <f>PROPER(RTD("cqg.rtd", ,"ContractData",A171, "LongDescription",, "T"))</f>
        <v>Essex Property Trust Inc</v>
      </c>
      <c r="C171" s="3">
        <f>RTD("cqg.rtd", ,"ContractData",A171, "LastTrade",, "T")</f>
        <v>293.45999999999998</v>
      </c>
      <c r="D171" s="3">
        <f>RTD("cqg.rtd", ,"ContractData",A171, "NetLastTrade",, "T")</f>
        <v>0.25999999999999091</v>
      </c>
      <c r="E171" s="5">
        <f>IFERROR(RTD("cqg.rtd", ,"ContractData",A171, "PerCentNetLastTrade",, "T")/100,"")</f>
        <v>8.8676671214188267E-4</v>
      </c>
      <c r="F171" s="3">
        <f>RTD("cqg.rtd", ,"ContractData",A171, "Open",, "T")</f>
        <v>294.09000000000003</v>
      </c>
      <c r="G171" s="3">
        <f>RTD("cqg.rtd", ,"ContractData",A171, "High",, "T")</f>
        <v>295.03000000000003</v>
      </c>
      <c r="H171" s="3">
        <f>RTD("cqg.rtd", ,"ContractData",A171, "Low",, "T")</f>
        <v>292.19</v>
      </c>
      <c r="I171" s="5">
        <f>IFERROR(RTD("cqg.rtd",,"StudyData",A171, "PCB","BaseType=Index,Index=1", "Close", "W","0","all",,,,"T")/100,"")</f>
        <v>1.8093059775372024E-3</v>
      </c>
      <c r="J171" s="5">
        <f>IFERROR(RTD("cqg.rtd",,"StudyData",A171, "PCB","BaseType=Index,Index=1", "Close", "M","0","all",,,,"T")/100,"")</f>
        <v>6.4131143043312444E-3</v>
      </c>
      <c r="K171" s="5">
        <f>IFERROR(RTD("cqg.rtd",,"StudyData",A171, "PCB","BaseType=Index,Index=1", "Close", "Q","0","all",,,,"T")/100,"")</f>
        <v>6.4131143043312444E-3</v>
      </c>
      <c r="L171" s="5">
        <f>IFERROR(RTD("cqg.rtd",,"StudyData",A171, "PCB","BaseType=Index,Index=1", "Close", "A","0","all",,,,"T")/100,"")</f>
        <v>0.1214460409660653</v>
      </c>
      <c r="M171" s="7">
        <f>RTD("cqg.rtd", ,"ContractData",A171, "T_CVol",, "T")</f>
        <v>513123.231202</v>
      </c>
      <c r="N171" s="9">
        <f xml:space="preserve"> IFERROR(M171/RTD("cqg.rtd",,"StudyData", $A171, "MA", "InputChoice=Vol,MAType=Sim,Period=21", "MA","D","-1","all",,,,"T"),"")</f>
        <v>1.10708921775614</v>
      </c>
      <c r="O171" s="10">
        <f>IFERROR(D171/RTD("cqg.rtd",,"StudyData","ATR("&amp;A171&amp;",MAType:=Sim,Period:=21)","Bar",, "Close", "D",,,,,,"T"),"")</f>
        <v>4.7330097087664183E-2</v>
      </c>
      <c r="P171" s="11">
        <f xml:space="preserve"> RTD("cqg.rtd",,"StudyData", $A171, "MA", "InputChoice=Close,MAType=Sim,Period=21", "MA","D",,"all",,,,"T")</f>
        <v>294.32523809520001</v>
      </c>
      <c r="Q171" s="3">
        <f xml:space="preserve"> RTD("cqg.rtd",,"StudyData",$A171, "StdDev", "InputChoice=Close,Period1=21", "STDDEV","D",,"all",,,,"T")</f>
        <v>3.0443337203</v>
      </c>
      <c r="R171" s="3">
        <f t="shared" si="2"/>
        <v>-0.2842126306424656</v>
      </c>
    </row>
    <row r="172" spans="1:18" x14ac:dyDescent="0.3">
      <c r="A172" t="s">
        <v>174</v>
      </c>
      <c r="B172" t="str">
        <f>PROPER(RTD("cqg.rtd", ,"ContractData",A172, "LongDescription",, "T"))</f>
        <v>Eaton Corporation</v>
      </c>
      <c r="C172" s="3">
        <f>RTD("cqg.rtd", ,"ContractData",A172, "LastTrade",, "T")</f>
        <v>404.07</v>
      </c>
      <c r="D172" s="3">
        <f>RTD("cqg.rtd", ,"ContractData",A172, "NetLastTrade",, "T")</f>
        <v>-11.060000000000002</v>
      </c>
      <c r="E172" s="5">
        <f>IFERROR(RTD("cqg.rtd", ,"ContractData",A172, "PerCentNetLastTrade",, "T")/100,"")</f>
        <v>-2.664225664249753E-2</v>
      </c>
      <c r="F172" s="3">
        <f>RTD("cqg.rtd", ,"ContractData",A172, "Open",, "T")</f>
        <v>409.83</v>
      </c>
      <c r="G172" s="3">
        <f>RTD("cqg.rtd", ,"ContractData",A172, "High",, "T")</f>
        <v>414.92</v>
      </c>
      <c r="H172" s="3">
        <f>RTD("cqg.rtd", ,"ContractData",A172, "Low",, "T")</f>
        <v>400.87</v>
      </c>
      <c r="I172" s="5">
        <f>IFERROR(RTD("cqg.rtd",,"StudyData",A172, "PCB","BaseType=Index,Index=1", "Close", "W","0","all",,,,"T")/100,"")</f>
        <v>1.0200255006375119E-2</v>
      </c>
      <c r="J172" s="5">
        <f>IFERROR(RTD("cqg.rtd",,"StudyData",A172, "PCB","BaseType=Index,Index=1", "Close", "M","0","all",,,,"T")/100,"")</f>
        <v>-5.1745987045902594E-2</v>
      </c>
      <c r="K172" s="5">
        <f>IFERROR(RTD("cqg.rtd",,"StudyData",A172, "PCB","BaseType=Index,Index=1", "Close", "Q","0","all",,,,"T")/100,"")</f>
        <v>-5.1745987045902594E-2</v>
      </c>
      <c r="L172" s="5">
        <f>IFERROR(RTD("cqg.rtd",,"StudyData",A172, "PCB","BaseType=Index,Index=1", "Close", "A","0","all",,,,"T")/100,"")</f>
        <v>0.26862578882923616</v>
      </c>
      <c r="M172" s="7">
        <f>RTD("cqg.rtd", ,"ContractData",A172, "T_CVol",, "T")</f>
        <v>1564439.9195699999</v>
      </c>
      <c r="N172" s="9">
        <f xml:space="preserve"> IFERROR(M172/RTD("cqg.rtd",,"StudyData", $A172, "MA", "InputChoice=Vol,MAType=Sim,Period=21", "MA","D","-1","all",,,,"T"),"")</f>
        <v>0.70170202878427601</v>
      </c>
      <c r="O172" s="10">
        <f>IFERROR(D172/RTD("cqg.rtd",,"StudyData","ATR("&amp;A172&amp;",MAType:=Sim,Period:=21)","Bar",, "Close", "D",,,,,,"T"),"")</f>
        <v>-0.65366430260047292</v>
      </c>
      <c r="P172" s="11">
        <f xml:space="preserve"> RTD("cqg.rtd",,"StudyData", $A172, "MA", "InputChoice=Close,MAType=Sim,Period=21", "MA","D",,"all",,,,"T")</f>
        <v>407.0233333333</v>
      </c>
      <c r="Q172" s="3">
        <f xml:space="preserve"> RTD("cqg.rtd",,"StudyData",$A172, "StdDev", "InputChoice=Close,Period1=21", "STDDEV","D",,"all",,,,"T")</f>
        <v>7.8330255259000001</v>
      </c>
      <c r="R172" s="3">
        <f t="shared" si="2"/>
        <v>-0.3770360920610783</v>
      </c>
    </row>
    <row r="173" spans="1:18" x14ac:dyDescent="0.3">
      <c r="A173" t="s">
        <v>175</v>
      </c>
      <c r="B173" t="str">
        <f>PROPER(RTD("cqg.rtd", ,"ContractData",A173, "LongDescription",, "T"))</f>
        <v>Entergy Corporation</v>
      </c>
      <c r="C173" s="3">
        <f>RTD("cqg.rtd", ,"ContractData",A173, "LastTrade",, "T")</f>
        <v>115.95</v>
      </c>
      <c r="D173" s="3">
        <f>RTD("cqg.rtd", ,"ContractData",A173, "NetLastTrade",, "T")</f>
        <v>0.15000000000000568</v>
      </c>
      <c r="E173" s="5">
        <f>IFERROR(RTD("cqg.rtd", ,"ContractData",A173, "PerCentNetLastTrade",, "T")/100,"")</f>
        <v>1.2953367875647667E-3</v>
      </c>
      <c r="F173" s="3">
        <f>RTD("cqg.rtd", ,"ContractData",A173, "Open",, "T")</f>
        <v>116.37</v>
      </c>
      <c r="G173" s="3">
        <f>RTD("cqg.rtd", ,"ContractData",A173, "High",, "T")</f>
        <v>116.52</v>
      </c>
      <c r="H173" s="3">
        <f>RTD("cqg.rtd", ,"ContractData",A173, "Low",, "T")</f>
        <v>115.25</v>
      </c>
      <c r="I173" s="5">
        <f>IFERROR(RTD("cqg.rtd",,"StudyData",A173, "PCB","BaseType=Index,Index=1", "Close", "W","0","all",,,,"T")/100,"")</f>
        <v>2.393147297774632E-2</v>
      </c>
      <c r="J173" s="5">
        <f>IFERROR(RTD("cqg.rtd",,"StudyData",A173, "PCB","BaseType=Index,Index=1", "Close", "M","0","all",,,,"T")/100,"")</f>
        <v>9.4898136862267401E-3</v>
      </c>
      <c r="K173" s="5">
        <f>IFERROR(RTD("cqg.rtd",,"StudyData",A173, "PCB","BaseType=Index,Index=1", "Close", "Q","0","all",,,,"T")/100,"")</f>
        <v>9.4898136862267401E-3</v>
      </c>
      <c r="L173" s="5">
        <f>IFERROR(RTD("cqg.rtd",,"StudyData",A173, "PCB","BaseType=Index,Index=1", "Close", "A","0","all",,,,"T")/100,"")</f>
        <v>0.2544628367413177</v>
      </c>
      <c r="M173" s="7">
        <f>RTD("cqg.rtd", ,"ContractData",A173, "T_CVol",, "T")</f>
        <v>1832328.371337</v>
      </c>
      <c r="N173" s="9">
        <f xml:space="preserve"> IFERROR(M173/RTD("cqg.rtd",,"StudyData", $A173, "MA", "InputChoice=Vol,MAType=Sim,Period=21", "MA","D","-1","all",,,,"T"),"")</f>
        <v>0.64308227006125662</v>
      </c>
      <c r="O173" s="10">
        <f>IFERROR(D173/RTD("cqg.rtd",,"StudyData","ATR("&amp;A173&amp;",MAType:=Sim,Period:=21)","Bar",, "Close", "D",,,,,,"T"),"")</f>
        <v>7.0062277578515506E-2</v>
      </c>
      <c r="P173" s="11">
        <f xml:space="preserve"> RTD("cqg.rtd",,"StudyData", $A173, "MA", "InputChoice=Close,MAType=Sim,Period=21", "MA","D",,"all",,,,"T")</f>
        <v>114.5785714286</v>
      </c>
      <c r="Q173" s="3">
        <f xml:space="preserve"> RTD("cqg.rtd",,"StudyData",$A173, "StdDev", "InputChoice=Close,Period1=21", "STDDEV","D",,"all",,,,"T")</f>
        <v>1.1818117073000001</v>
      </c>
      <c r="R173" s="3">
        <f t="shared" si="2"/>
        <v>1.1604459178469357</v>
      </c>
    </row>
    <row r="174" spans="1:18" x14ac:dyDescent="0.3">
      <c r="A174" t="s">
        <v>176</v>
      </c>
      <c r="B174" t="str">
        <f>PROPER(RTD("cqg.rtd", ,"ContractData",A174, "LongDescription",, "T"))</f>
        <v>Evergy, Inc.</v>
      </c>
      <c r="C174" s="3">
        <f>RTD("cqg.rtd", ,"ContractData",A174, "LastTrade",, "T")</f>
        <v>87.18</v>
      </c>
      <c r="D174" s="3">
        <f>RTD("cqg.rtd", ,"ContractData",A174, "NetLastTrade",, "T")</f>
        <v>0.53000000000000114</v>
      </c>
      <c r="E174" s="5">
        <f>IFERROR(RTD("cqg.rtd", ,"ContractData",A174, "PerCentNetLastTrade",, "T")/100,"")</f>
        <v>6.1165608770917482E-3</v>
      </c>
      <c r="F174" s="3">
        <f>RTD("cqg.rtd", ,"ContractData",A174, "Open",, "T")</f>
        <v>87.070000000000007</v>
      </c>
      <c r="G174" s="3">
        <f>RTD("cqg.rtd", ,"ContractData",A174, "High",, "T")</f>
        <v>87.66</v>
      </c>
      <c r="H174" s="3">
        <f>RTD("cqg.rtd", ,"ContractData",A174, "Low",, "T")</f>
        <v>86.76</v>
      </c>
      <c r="I174" s="5">
        <f>IFERROR(RTD("cqg.rtd",,"StudyData",A174, "PCB","BaseType=Index,Index=1", "Close", "W","0","all",,,,"T")/100,"")</f>
        <v>1.8576936558009155E-2</v>
      </c>
      <c r="J174" s="5">
        <f>IFERROR(RTD("cqg.rtd",,"StudyData",A174, "PCB","BaseType=Index,Index=1", "Close", "M","0","all",,,,"T")/100,"")</f>
        <v>8.6775425199583471E-3</v>
      </c>
      <c r="K174" s="5">
        <f>IFERROR(RTD("cqg.rtd",,"StudyData",A174, "PCB","BaseType=Index,Index=1", "Close", "Q","0","all",,,,"T")/100,"")</f>
        <v>8.6775425199583471E-3</v>
      </c>
      <c r="L174" s="5">
        <f>IFERROR(RTD("cqg.rtd",,"StudyData",A174, "PCB","BaseType=Index,Index=1", "Close", "A","0","all",,,,"T")/100,"")</f>
        <v>0.20264864119188872</v>
      </c>
      <c r="M174" s="7">
        <f>RTD("cqg.rtd", ,"ContractData",A174, "T_CVol",, "T")</f>
        <v>1644731.6417640001</v>
      </c>
      <c r="N174" s="9">
        <f xml:space="preserve"> IFERROR(M174/RTD("cqg.rtd",,"StudyData", $A174, "MA", "InputChoice=Vol,MAType=Sim,Period=21", "MA","D","-1","all",,,,"T"),"")</f>
        <v>0.75346480441259822</v>
      </c>
      <c r="O174" s="10">
        <f>IFERROR(D174/RTD("cqg.rtd",,"StudyData","ATR("&amp;A174&amp;",MAType:=Sim,Period:=21)","Bar",, "Close", "D",,,,,,"T"),"")</f>
        <v>0.35799292376394432</v>
      </c>
      <c r="P174" s="11">
        <f xml:space="preserve"> RTD("cqg.rtd",,"StudyData", $A174, "MA", "InputChoice=Close,MAType=Sim,Period=21", "MA","D",,"all",,,,"T")</f>
        <v>86.326666666700007</v>
      </c>
      <c r="Q174" s="3">
        <f xml:space="preserve"> RTD("cqg.rtd",,"StudyData",$A174, "StdDev", "InputChoice=Close,Period1=21", "STDDEV","D",,"all",,,,"T")</f>
        <v>0.77454338830000002</v>
      </c>
      <c r="R174" s="3">
        <f t="shared" si="2"/>
        <v>1.1017243787632498</v>
      </c>
    </row>
    <row r="175" spans="1:18" x14ac:dyDescent="0.3">
      <c r="A175" t="s">
        <v>177</v>
      </c>
      <c r="B175" t="str">
        <f>PROPER(RTD("cqg.rtd", ,"ContractData",A175, "LongDescription",, "T"))</f>
        <v>Edwards Lifesciences</v>
      </c>
      <c r="C175" s="3">
        <f>RTD("cqg.rtd", ,"ContractData",A175, "LastTrade",, "T")</f>
        <v>82.63</v>
      </c>
      <c r="D175" s="3">
        <f>RTD("cqg.rtd", ,"ContractData",A175, "NetLastTrade",, "T")</f>
        <v>-1.1900000000000119</v>
      </c>
      <c r="E175" s="5">
        <f>IFERROR(RTD("cqg.rtd", ,"ContractData",A175, "PerCentNetLastTrade",, "T")/100,"")</f>
        <v>-1.4197089000238607E-2</v>
      </c>
      <c r="F175" s="3">
        <f>RTD("cqg.rtd", ,"ContractData",A175, "Open",, "T")</f>
        <v>88</v>
      </c>
      <c r="G175" s="3">
        <f>RTD("cqg.rtd", ,"ContractData",A175, "High",, "T")</f>
        <v>89.08</v>
      </c>
      <c r="H175" s="3">
        <f>RTD("cqg.rtd", ,"ContractData",A175, "Low",, "T")</f>
        <v>82.53</v>
      </c>
      <c r="I175" s="5">
        <f>IFERROR(RTD("cqg.rtd",,"StudyData",A175, "PCB","BaseType=Index,Index=1", "Close", "W","0","all",,,,"T")/100,"")</f>
        <v>-3.6160037326490237E-2</v>
      </c>
      <c r="J175" s="5">
        <f>IFERROR(RTD("cqg.rtd",,"StudyData",A175, "PCB","BaseType=Index,Index=1", "Close", "M","0","all",,,,"T")/100,"")</f>
        <v>-8.655759451691368E-2</v>
      </c>
      <c r="K175" s="5">
        <f>IFERROR(RTD("cqg.rtd",,"StudyData",A175, "PCB","BaseType=Index,Index=1", "Close", "Q","0","all",,,,"T")/100,"")</f>
        <v>-8.655759451691368E-2</v>
      </c>
      <c r="L175" s="5">
        <f>IFERROR(RTD("cqg.rtd",,"StudyData",A175, "PCB","BaseType=Index,Index=1", "Close", "A","0","all",,,,"T")/100,"")</f>
        <v>-3.0733137829912081E-2</v>
      </c>
      <c r="M175" s="7">
        <f>RTD("cqg.rtd", ,"ContractData",A175, "T_CVol",, "T")</f>
        <v>10480908.527584</v>
      </c>
      <c r="N175" s="9">
        <f xml:space="preserve"> IFERROR(M175/RTD("cqg.rtd",,"StudyData", $A175, "MA", "InputChoice=Vol,MAType=Sim,Period=21", "MA","D","-1","all",,,,"T"),"")</f>
        <v>2.0449255245816524</v>
      </c>
      <c r="O175" s="10">
        <f>IFERROR(D175/RTD("cqg.rtd",,"StudyData","ATR("&amp;A175&amp;",MAType:=Sim,Period:=21)","Bar",, "Close", "D",,,,,,"T"),"")</f>
        <v>-0.47718159251662567</v>
      </c>
      <c r="P175" s="11">
        <f xml:space="preserve"> RTD("cqg.rtd",,"StudyData", $A175, "MA", "InputChoice=Close,MAType=Sim,Period=21", "MA","D",,"all",,,,"T")</f>
        <v>89.465238095199993</v>
      </c>
      <c r="Q175" s="3">
        <f xml:space="preserve"> RTD("cqg.rtd",,"StudyData",$A175, "StdDev", "InputChoice=Close,Period1=21", "STDDEV","D",,"all",,,,"T")</f>
        <v>3.7908544320000002</v>
      </c>
      <c r="R175" s="3">
        <f t="shared" si="2"/>
        <v>-1.8030864064579299</v>
      </c>
    </row>
    <row r="176" spans="1:18" x14ac:dyDescent="0.3">
      <c r="A176" t="s">
        <v>178</v>
      </c>
      <c r="B176" t="str">
        <f>PROPER(RTD("cqg.rtd", ,"ContractData",A176, "LongDescription",, "T"))</f>
        <v>Exelon Corp Cmn Stk</v>
      </c>
      <c r="C176" s="3">
        <f>RTD("cqg.rtd", ,"ContractData",A176, "LastTrade",, "T")</f>
        <v>47.53</v>
      </c>
      <c r="D176" s="3">
        <f>RTD("cqg.rtd", ,"ContractData",A176, "NetLastTrade",, "T")</f>
        <v>0.25</v>
      </c>
      <c r="E176" s="5">
        <f>IFERROR(RTD("cqg.rtd", ,"ContractData",A176, "PerCentNetLastTrade",, "T")/100,"")</f>
        <v>5.287648054145516E-3</v>
      </c>
      <c r="F176" s="3">
        <f>RTD("cqg.rtd", ,"ContractData",A176, "Open",, "T")</f>
        <v>47.31</v>
      </c>
      <c r="G176" s="3">
        <f>RTD("cqg.rtd", ,"ContractData",A176, "High",, "T")</f>
        <v>47.86</v>
      </c>
      <c r="H176" s="3">
        <f>RTD("cqg.rtd", ,"ContractData",A176, "Low",, "T")</f>
        <v>47.15</v>
      </c>
      <c r="I176" s="5">
        <f>IFERROR(RTD("cqg.rtd",,"StudyData",A176, "PCB","BaseType=Index,Index=1", "Close", "W","0","all",,,,"T")/100,"")</f>
        <v>2.7453523562473051E-2</v>
      </c>
      <c r="J176" s="5">
        <f>IFERROR(RTD("cqg.rtd",,"StudyData",A176, "PCB","BaseType=Index,Index=1", "Close", "M","0","all",,,,"T")/100,"")</f>
        <v>1.95195195195196E-2</v>
      </c>
      <c r="K176" s="5">
        <f>IFERROR(RTD("cqg.rtd",,"StudyData",A176, "PCB","BaseType=Index,Index=1", "Close", "Q","0","all",,,,"T")/100,"")</f>
        <v>1.95195195195196E-2</v>
      </c>
      <c r="L176" s="5">
        <f>IFERROR(RTD("cqg.rtd",,"StudyData",A176, "PCB","BaseType=Index,Index=1", "Close", "A","0","all",,,,"T")/100,"")</f>
        <v>9.0387703601743447E-2</v>
      </c>
      <c r="M176" s="7">
        <f>RTD("cqg.rtd", ,"ContractData",A176, "T_CVol",, "T")</f>
        <v>5731596.0287370002</v>
      </c>
      <c r="N176" s="9">
        <f xml:space="preserve"> IFERROR(M176/RTD("cqg.rtd",,"StudyData", $A176, "MA", "InputChoice=Vol,MAType=Sim,Period=21", "MA","D","-1","all",,,,"T"),"")</f>
        <v>0.60515022161027643</v>
      </c>
      <c r="O176" s="10">
        <f>IFERROR(D176/RTD("cqg.rtd",,"StudyData","ATR("&amp;A176&amp;",MAType:=Sim,Period:=21)","Bar",, "Close", "D",,,,,,"T"),"")</f>
        <v>0.24694261523524097</v>
      </c>
      <c r="P176" s="11">
        <f xml:space="preserve"> RTD("cqg.rtd",,"StudyData", $A176, "MA", "InputChoice=Close,MAType=Sim,Period=21", "MA","D",,"all",,,,"T")</f>
        <v>46.823809523800001</v>
      </c>
      <c r="Q176" s="3">
        <f xml:space="preserve"> RTD("cqg.rtd",,"StudyData",$A176, "StdDev", "InputChoice=Close,Period1=21", "STDDEV","D",,"all",,,,"T")</f>
        <v>0.57098474830000001</v>
      </c>
      <c r="R176" s="3">
        <f t="shared" si="2"/>
        <v>1.2367939394222867</v>
      </c>
    </row>
    <row r="177" spans="1:18" x14ac:dyDescent="0.3">
      <c r="A177" t="s">
        <v>179</v>
      </c>
      <c r="B177" t="str">
        <f>PROPER(RTD("cqg.rtd", ,"ContractData",A177, "LongDescription",, "T"))</f>
        <v>Expand Energy Cor Cs</v>
      </c>
      <c r="C177" s="3">
        <f>RTD("cqg.rtd", ,"ContractData",A177, "LastTrade",, "T")</f>
        <v>91.52</v>
      </c>
      <c r="D177" s="3">
        <f>RTD("cqg.rtd", ,"ContractData",A177, "NetLastTrade",, "T")</f>
        <v>-0.21000000000000796</v>
      </c>
      <c r="E177" s="5">
        <f>IFERROR(RTD("cqg.rtd", ,"ContractData",A177, "PerCentNetLastTrade",, "T")/100,"")</f>
        <v>-2.2893273738144554E-3</v>
      </c>
      <c r="F177" s="3">
        <f>RTD("cqg.rtd", ,"ContractData",A177, "Open",, "T")</f>
        <v>92.320000000000007</v>
      </c>
      <c r="G177" s="3">
        <f>RTD("cqg.rtd", ,"ContractData",A177, "High",, "T")</f>
        <v>93.36</v>
      </c>
      <c r="H177" s="3">
        <f>RTD("cqg.rtd", ,"ContractData",A177, "Low",, "T")</f>
        <v>91.45</v>
      </c>
      <c r="I177" s="5">
        <f>IFERROR(RTD("cqg.rtd",,"StudyData",A177, "PCB","BaseType=Index,Index=1", "Close", "W","0","all",,,,"T")/100,"")</f>
        <v>3.8465902643821631E-2</v>
      </c>
      <c r="J177" s="5">
        <f>IFERROR(RTD("cqg.rtd",,"StudyData",A177, "PCB","BaseType=Index,Index=1", "Close", "M","0","all",,,,"T")/100,"")</f>
        <v>3.618817852834722E-3</v>
      </c>
      <c r="K177" s="5">
        <f>IFERROR(RTD("cqg.rtd",,"StudyData",A177, "PCB","BaseType=Index,Index=1", "Close", "Q","0","all",,,,"T")/100,"")</f>
        <v>3.618817852834722E-3</v>
      </c>
      <c r="L177" s="5">
        <f>IFERROR(RTD("cqg.rtd",,"StudyData",A177, "PCB","BaseType=Index,Index=1", "Close", "A","0","all",,,,"T")/100,"")</f>
        <v>-0.17071402682131212</v>
      </c>
      <c r="M177" s="7">
        <f>RTD("cqg.rtd", ,"ContractData",A177, "T_CVol",, "T")</f>
        <v>3449985.7203560001</v>
      </c>
      <c r="N177" s="9">
        <f xml:space="preserve"> IFERROR(M177/RTD("cqg.rtd",,"StudyData", $A177, "MA", "InputChoice=Vol,MAType=Sim,Period=21", "MA","D","-1","all",,,,"T"),"")</f>
        <v>0.82591206168816689</v>
      </c>
      <c r="O177" s="10">
        <f>IFERROR(D177/RTD("cqg.rtd",,"StudyData","ATR("&amp;A177&amp;",MAType:=Sim,Period:=21)","Bar",, "Close", "D",,,,,,"T"),"")</f>
        <v>-8.7621696799897328E-2</v>
      </c>
      <c r="P177" s="11">
        <f xml:space="preserve"> RTD("cqg.rtd",,"StudyData", $A177, "MA", "InputChoice=Close,MAType=Sim,Period=21", "MA","D",,"all",,,,"T")</f>
        <v>89.119047619</v>
      </c>
      <c r="Q177" s="3">
        <f xml:space="preserve"> RTD("cqg.rtd",,"StudyData",$A177, "StdDev", "InputChoice=Close,Period1=21", "STDDEV","D",,"all",,,,"T")</f>
        <v>1.6763108723</v>
      </c>
      <c r="R177" s="3">
        <f t="shared" si="2"/>
        <v>1.43228348671732</v>
      </c>
    </row>
    <row r="178" spans="1:18" x14ac:dyDescent="0.3">
      <c r="A178" t="s">
        <v>180</v>
      </c>
      <c r="B178" t="str">
        <f>PROPER(RTD("cqg.rtd", ,"ContractData",A178, "LongDescription",, "T"))</f>
        <v>Expeditors Intl Of Wa Inc</v>
      </c>
      <c r="C178" s="3">
        <f>RTD("cqg.rtd", ,"ContractData",A178, "LastTrade",, "T")</f>
        <v>175.3</v>
      </c>
      <c r="D178" s="3">
        <f>RTD("cqg.rtd", ,"ContractData",A178, "NetLastTrade",, "T")</f>
        <v>-0.87999999999999545</v>
      </c>
      <c r="E178" s="5">
        <f>IFERROR(RTD("cqg.rtd", ,"ContractData",A178, "PerCentNetLastTrade",, "T")/100,"")</f>
        <v>-4.9948915881484843E-3</v>
      </c>
      <c r="F178" s="3">
        <f>RTD("cqg.rtd", ,"ContractData",A178, "Open",, "T")</f>
        <v>175.62</v>
      </c>
      <c r="G178" s="3">
        <f>RTD("cqg.rtd", ,"ContractData",A178, "High",, "T")</f>
        <v>177.61</v>
      </c>
      <c r="H178" s="3">
        <f>RTD("cqg.rtd", ,"ContractData",A178, "Low",, "T")</f>
        <v>174</v>
      </c>
      <c r="I178" s="5">
        <f>IFERROR(RTD("cqg.rtd",,"StudyData",A178, "PCB","BaseType=Index,Index=1", "Close", "W","0","all",,,,"T")/100,"")</f>
        <v>-4.1028446389496709E-2</v>
      </c>
      <c r="J178" s="5">
        <f>IFERROR(RTD("cqg.rtd",,"StudyData",A178, "PCB","BaseType=Index,Index=1", "Close", "M","0","all",,,,"T")/100,"")</f>
        <v>7.5592097189839377E-2</v>
      </c>
      <c r="K178" s="5">
        <f>IFERROR(RTD("cqg.rtd",,"StudyData",A178, "PCB","BaseType=Index,Index=1", "Close", "Q","0","all",,,,"T")/100,"")</f>
        <v>7.5592097189839377E-2</v>
      </c>
      <c r="L178" s="5">
        <f>IFERROR(RTD("cqg.rtd",,"StudyData",A178, "PCB","BaseType=Index,Index=1", "Close", "A","0","all",,,,"T")/100,"")</f>
        <v>0.17643111200590578</v>
      </c>
      <c r="M178" s="7">
        <f>RTD("cqg.rtd", ,"ContractData",A178, "T_CVol",, "T")</f>
        <v>760145.329104</v>
      </c>
      <c r="N178" s="9">
        <f xml:space="preserve"> IFERROR(M178/RTD("cqg.rtd",,"StudyData", $A178, "MA", "InputChoice=Vol,MAType=Sim,Period=21", "MA","D","-1","all",,,,"T"),"")</f>
        <v>0.60541124379665778</v>
      </c>
      <c r="O178" s="10">
        <f>IFERROR(D178/RTD("cqg.rtd",,"StudyData","ATR("&amp;A178&amp;",MAType:=Sim,Period:=21)","Bar",, "Close", "D",,,,,,"T"),"")</f>
        <v>-0.2404371584699441</v>
      </c>
      <c r="P178" s="11">
        <f xml:space="preserve"> RTD("cqg.rtd",,"StudyData", $A178, "MA", "InputChoice=Close,MAType=Sim,Period=21", "MA","D",,"all",,,,"T")</f>
        <v>171.4871428571</v>
      </c>
      <c r="Q178" s="3">
        <f xml:space="preserve"> RTD("cqg.rtd",,"StudyData",$A178, "StdDev", "InputChoice=Close,Period1=21", "STDDEV","D",,"all",,,,"T")</f>
        <v>6.9875427541999997</v>
      </c>
      <c r="R178" s="3">
        <f t="shared" si="2"/>
        <v>0.54566494646608377</v>
      </c>
    </row>
    <row r="179" spans="1:18" x14ac:dyDescent="0.3">
      <c r="A179" t="s">
        <v>181</v>
      </c>
      <c r="B179" t="str">
        <f>PROPER(RTD("cqg.rtd", ,"ContractData",A179, "LongDescription",, "T"))</f>
        <v>Expedia Group, Inc.</v>
      </c>
      <c r="C179" s="3">
        <f>RTD("cqg.rtd", ,"ContractData",A179, "LastTrade",, "T")</f>
        <v>259.94</v>
      </c>
      <c r="D179" s="3">
        <f>RTD("cqg.rtd", ,"ContractData",A179, "NetLastTrade",, "T")</f>
        <v>2.3299999999999841</v>
      </c>
      <c r="E179" s="5">
        <f>IFERROR(RTD("cqg.rtd", ,"ContractData",A179, "PerCentNetLastTrade",, "T")/100,"")</f>
        <v>9.044679942548815E-3</v>
      </c>
      <c r="F179" s="3">
        <f>RTD("cqg.rtd", ,"ContractData",A179, "Open",, "T")</f>
        <v>259.52</v>
      </c>
      <c r="G179" s="3">
        <f>RTD("cqg.rtd", ,"ContractData",A179, "High",, "T")</f>
        <v>266.60000000000002</v>
      </c>
      <c r="H179" s="3">
        <f>RTD("cqg.rtd", ,"ContractData",A179, "Low",, "T")</f>
        <v>258.25</v>
      </c>
      <c r="I179" s="5">
        <f>IFERROR(RTD("cqg.rtd",,"StudyData",A179, "PCB","BaseType=Index,Index=1", "Close", "W","0","all",,,,"T")/100,"")</f>
        <v>-3.2853369051605408E-2</v>
      </c>
      <c r="J179" s="5">
        <f>IFERROR(RTD("cqg.rtd",,"StudyData",A179, "PCB","BaseType=Index,Index=1", "Close", "M","0","all",,,,"T")/100,"")</f>
        <v>1.5866812568391443E-2</v>
      </c>
      <c r="K179" s="5">
        <f>IFERROR(RTD("cqg.rtd",,"StudyData",A179, "PCB","BaseType=Index,Index=1", "Close", "Q","0","all",,,,"T")/100,"")</f>
        <v>1.5866812568391443E-2</v>
      </c>
      <c r="L179" s="5">
        <f>IFERROR(RTD("cqg.rtd",,"StudyData",A179, "PCB","BaseType=Index,Index=1", "Close", "A","0","all",,,,"T")/100,"")</f>
        <v>-8.2489146164978294E-2</v>
      </c>
      <c r="M179" s="7">
        <f>RTD("cqg.rtd", ,"ContractData",A179, "T_CVol",, "T")</f>
        <v>1231271.1644280001</v>
      </c>
      <c r="N179" s="9">
        <f xml:space="preserve"> IFERROR(M179/RTD("cqg.rtd",,"StudyData", $A179, "MA", "InputChoice=Vol,MAType=Sim,Period=21", "MA","D","-1","all",,,,"T"),"")</f>
        <v>0.7996554969604901</v>
      </c>
      <c r="O179" s="10">
        <f>IFERROR(D179/RTD("cqg.rtd",,"StudyData","ATR("&amp;A179&amp;",MAType:=Sim,Period:=21)","Bar",, "Close", "D",,,,,,"T"),"")</f>
        <v>0.23528563185125942</v>
      </c>
      <c r="P179" s="11">
        <f xml:space="preserve"> RTD("cqg.rtd",,"StudyData", $A179, "MA", "InputChoice=Close,MAType=Sim,Period=21", "MA","D",,"all",,,,"T")</f>
        <v>264.33714285709999</v>
      </c>
      <c r="Q179" s="3">
        <f xml:space="preserve"> RTD("cqg.rtd",,"StudyData",$A179, "StdDev", "InputChoice=Close,Period1=21", "STDDEV","D",,"all",,,,"T")</f>
        <v>5.0347309408000003</v>
      </c>
      <c r="R179" s="3">
        <f t="shared" si="2"/>
        <v>-0.87336203439727478</v>
      </c>
    </row>
    <row r="180" spans="1:18" x14ac:dyDescent="0.3">
      <c r="A180" t="s">
        <v>182</v>
      </c>
      <c r="B180" t="str">
        <f>PROPER(RTD("cqg.rtd", ,"ContractData",A180, "LongDescription",, "T"))</f>
        <v>Extra Space Storage Inc</v>
      </c>
      <c r="C180" s="3">
        <f>RTD("cqg.rtd", ,"ContractData",A180, "LastTrade",, "T")</f>
        <v>147.71</v>
      </c>
      <c r="D180" s="3">
        <f>RTD("cqg.rtd", ,"ContractData",A180, "NetLastTrade",, "T")</f>
        <v>2.289999999999992</v>
      </c>
      <c r="E180" s="5">
        <f>IFERROR(RTD("cqg.rtd", ,"ContractData",A180, "PerCentNetLastTrade",, "T")/100,"")</f>
        <v>1.5747490028881858E-2</v>
      </c>
      <c r="F180" s="3">
        <f>RTD("cqg.rtd", ,"ContractData",A180, "Open",, "T")</f>
        <v>146.67000000000002</v>
      </c>
      <c r="G180" s="3">
        <f>RTD("cqg.rtd", ,"ContractData",A180, "High",, "T")</f>
        <v>148.35</v>
      </c>
      <c r="H180" s="3">
        <f>RTD("cqg.rtd", ,"ContractData",A180, "Low",, "T")</f>
        <v>144.42000000000002</v>
      </c>
      <c r="I180" s="5">
        <f>IFERROR(RTD("cqg.rtd",,"StudyData",A180, "PCB","BaseType=Index,Index=1", "Close", "W","0","all",,,,"T")/100,"")</f>
        <v>-3.0372570194383687E-3</v>
      </c>
      <c r="J180" s="5">
        <f>IFERROR(RTD("cqg.rtd",,"StudyData",A180, "PCB","BaseType=Index,Index=1", "Close", "M","0","all",,,,"T")/100,"")</f>
        <v>1.6586373021335143E-2</v>
      </c>
      <c r="K180" s="5">
        <f>IFERROR(RTD("cqg.rtd",,"StudyData",A180, "PCB","BaseType=Index,Index=1", "Close", "Q","0","all",,,,"T")/100,"")</f>
        <v>1.6586373021335143E-2</v>
      </c>
      <c r="L180" s="5">
        <f>IFERROR(RTD("cqg.rtd",,"StudyData",A180, "PCB","BaseType=Index,Index=1", "Close", "A","0","all",,,,"T")/100,"")</f>
        <v>0.1343111657195516</v>
      </c>
      <c r="M180" s="7">
        <f>RTD("cqg.rtd", ,"ContractData",A180, "T_CVol",, "T")</f>
        <v>1048430.784856</v>
      </c>
      <c r="N180" s="9">
        <f xml:space="preserve"> IFERROR(M180/RTD("cqg.rtd",,"StudyData", $A180, "MA", "InputChoice=Vol,MAType=Sim,Period=21", "MA","D","-1","all",,,,"T"),"")</f>
        <v>0.9555373179163551</v>
      </c>
      <c r="O180" s="10">
        <f>IFERROR(D180/RTD("cqg.rtd",,"StudyData","ATR("&amp;A180&amp;",MAType:=Sim,Period:=21)","Bar",, "Close", "D",,,,,,"T"),"")</f>
        <v>0.73961857889652283</v>
      </c>
      <c r="P180" s="11">
        <f xml:space="preserve"> RTD("cqg.rtd",,"StudyData", $A180, "MA", "InputChoice=Close,MAType=Sim,Period=21", "MA","D",,"all",,,,"T")</f>
        <v>146.47857142859999</v>
      </c>
      <c r="Q180" s="3">
        <f xml:space="preserve"> RTD("cqg.rtd",,"StudyData",$A180, "StdDev", "InputChoice=Close,Period1=21", "STDDEV","D",,"all",,,,"T")</f>
        <v>1.9462400520000001</v>
      </c>
      <c r="R180" s="3">
        <f t="shared" si="2"/>
        <v>0.63272183209598054</v>
      </c>
    </row>
    <row r="181" spans="1:18" x14ac:dyDescent="0.3">
      <c r="A181" t="s">
        <v>183</v>
      </c>
      <c r="B181" t="str">
        <f>PROPER(RTD("cqg.rtd", ,"ContractData",A181, "LongDescription",, "T"))</f>
        <v>Ford Motor Company</v>
      </c>
      <c r="C181" s="3">
        <f>RTD("cqg.rtd", ,"ContractData",A181, "LastTrade",, "T")</f>
        <v>14.370000000000001</v>
      </c>
      <c r="D181" s="3">
        <f>RTD("cqg.rtd", ,"ContractData",A181, "NetLastTrade",, "T")</f>
        <v>0.22000000000000064</v>
      </c>
      <c r="E181" s="5">
        <f>IFERROR(RTD("cqg.rtd", ,"ContractData",A181, "PerCentNetLastTrade",, "T")/100,"")</f>
        <v>1.5547703180212013E-2</v>
      </c>
      <c r="F181" s="3">
        <f>RTD("cqg.rtd", ,"ContractData",A181, "Open",, "T")</f>
        <v>14.17</v>
      </c>
      <c r="G181" s="3">
        <f>RTD("cqg.rtd", ,"ContractData",A181, "High",, "T")</f>
        <v>14.540000000000001</v>
      </c>
      <c r="H181" s="3">
        <f>RTD("cqg.rtd", ,"ContractData",A181, "Low",, "T")</f>
        <v>14.13</v>
      </c>
      <c r="I181" s="5">
        <f>IFERROR(RTD("cqg.rtd",,"StudyData",A181, "PCB","BaseType=Index,Index=1", "Close", "W","0","all",,,,"T")/100,"")</f>
        <v>9.83836964160229E-3</v>
      </c>
      <c r="J181" s="5">
        <f>IFERROR(RTD("cqg.rtd",,"StudyData",A181, "PCB","BaseType=Index,Index=1", "Close", "M","0","all",,,,"T")/100,"")</f>
        <v>3.3812949640287811E-2</v>
      </c>
      <c r="K181" s="5">
        <f>IFERROR(RTD("cqg.rtd",,"StudyData",A181, "PCB","BaseType=Index,Index=1", "Close", "Q","0","all",,,,"T")/100,"")</f>
        <v>3.3812949640287811E-2</v>
      </c>
      <c r="L181" s="5">
        <f>IFERROR(RTD("cqg.rtd",,"StudyData",A181, "PCB","BaseType=Index,Index=1", "Close", "A","0","all",,,,"T")/100,"")</f>
        <v>9.527439024390244E-2</v>
      </c>
      <c r="M181" s="7">
        <f>RTD("cqg.rtd", ,"ContractData",A181, "T_CVol",, "T")</f>
        <v>76549636.574203998</v>
      </c>
      <c r="N181" s="9">
        <f xml:space="preserve"> IFERROR(M181/RTD("cqg.rtd",,"StudyData", $A181, "MA", "InputChoice=Vol,MAType=Sim,Period=21", "MA","D","-1","all",,,,"T"),"")</f>
        <v>1.5324719358894083</v>
      </c>
      <c r="O181" s="10">
        <f>IFERROR(D181/RTD("cqg.rtd",,"StudyData","ATR("&amp;A181&amp;",MAType:=Sim,Period:=21)","Bar",, "Close", "D",,,,,,"T"),"")</f>
        <v>0.52262443433002137</v>
      </c>
      <c r="P181" s="11">
        <f xml:space="preserve"> RTD("cqg.rtd",,"StudyData", $A181, "MA", "InputChoice=Close,MAType=Sim,Period=21", "MA","D",,"all",,,,"T")</f>
        <v>13.964285714300001</v>
      </c>
      <c r="Q181" s="3">
        <f xml:space="preserve"> RTD("cqg.rtd",,"StudyData",$A181, "StdDev", "InputChoice=Close,Period1=21", "STDDEV","D",,"all",,,,"T")</f>
        <v>0.28724589480000001</v>
      </c>
      <c r="R181" s="3">
        <f t="shared" si="2"/>
        <v>1.4124284908666351</v>
      </c>
    </row>
    <row r="182" spans="1:18" x14ac:dyDescent="0.3">
      <c r="A182" t="s">
        <v>184</v>
      </c>
      <c r="B182" t="str">
        <f>PROPER(RTD("cqg.rtd", ,"ContractData",A182, "LongDescription",, "T"))</f>
        <v>Diamondback Energy</v>
      </c>
      <c r="C182" s="3">
        <f>RTD("cqg.rtd", ,"ContractData",A182, "LastTrade",, "T")</f>
        <v>204.68</v>
      </c>
      <c r="D182" s="3">
        <f>RTD("cqg.rtd", ,"ContractData",A182, "NetLastTrade",, "T")</f>
        <v>-0.81000000000000227</v>
      </c>
      <c r="E182" s="5">
        <f>IFERROR(RTD("cqg.rtd", ,"ContractData",A182, "PerCentNetLastTrade",, "T")/100,"")</f>
        <v>-3.9417976543870744E-3</v>
      </c>
      <c r="F182" s="3">
        <f>RTD("cqg.rtd", ,"ContractData",A182, "Open",, "T")</f>
        <v>205.82</v>
      </c>
      <c r="G182" s="3">
        <f>RTD("cqg.rtd", ,"ContractData",A182, "High",, "T")</f>
        <v>210.55</v>
      </c>
      <c r="H182" s="3">
        <f>RTD("cqg.rtd", ,"ContractData",A182, "Low",, "T")</f>
        <v>203.5</v>
      </c>
      <c r="I182" s="5">
        <f>IFERROR(RTD("cqg.rtd",,"StudyData",A182, "PCB","BaseType=Index,Index=1", "Close", "W","0","all",,,,"T")/100,"")</f>
        <v>4.6742354505472108E-2</v>
      </c>
      <c r="J182" s="5">
        <f>IFERROR(RTD("cqg.rtd",,"StudyData",A182, "PCB","BaseType=Index,Index=1", "Close", "M","0","all",,,,"T")/100,"")</f>
        <v>0.16441005802707934</v>
      </c>
      <c r="K182" s="5">
        <f>IFERROR(RTD("cqg.rtd",,"StudyData",A182, "PCB","BaseType=Index,Index=1", "Close", "Q","0","all",,,,"T")/100,"")</f>
        <v>0.16441005802707934</v>
      </c>
      <c r="L182" s="5">
        <f>IFERROR(RTD("cqg.rtd",,"StudyData",A182, "PCB","BaseType=Index,Index=1", "Close", "A","0","all",,,,"T")/100,"")</f>
        <v>0.36153794984367721</v>
      </c>
      <c r="M182" s="7">
        <f>RTD("cqg.rtd", ,"ContractData",A182, "T_CVol",, "T")</f>
        <v>2403992.7896099999</v>
      </c>
      <c r="N182" s="9">
        <f xml:space="preserve"> IFERROR(M182/RTD("cqg.rtd",,"StudyData", $A182, "MA", "InputChoice=Vol,MAType=Sim,Period=21", "MA","D","-1","all",,,,"T"),"")</f>
        <v>1.1273142573846071</v>
      </c>
      <c r="O182" s="10">
        <f>IFERROR(D182/RTD("cqg.rtd",,"StudyData","ATR("&amp;A182&amp;",MAType:=Sim,Period:=21)","Bar",, "Close", "D",,,,,,"T"),"")</f>
        <v>-0.15256973719752998</v>
      </c>
      <c r="P182" s="11">
        <f xml:space="preserve"> RTD("cqg.rtd",,"StudyData", $A182, "MA", "InputChoice=Close,MAType=Sim,Period=21", "MA","D",,"all",,,,"T")</f>
        <v>187.38809523809999</v>
      </c>
      <c r="Q182" s="3">
        <f xml:space="preserve"> RTD("cqg.rtd",,"StudyData",$A182, "StdDev", "InputChoice=Close,Period1=21", "STDDEV","D",,"all",,,,"T")</f>
        <v>10.2599056057</v>
      </c>
      <c r="R182" s="3">
        <f t="shared" si="2"/>
        <v>1.6853863404253262</v>
      </c>
    </row>
    <row r="183" spans="1:18" x14ac:dyDescent="0.3">
      <c r="A183" t="s">
        <v>185</v>
      </c>
      <c r="B183" t="str">
        <f>PROPER(RTD("cqg.rtd", ,"ContractData",A183, "LongDescription",, "T"))</f>
        <v>Fastenal Co</v>
      </c>
      <c r="C183" s="3">
        <f>RTD("cqg.rtd", ,"ContractData",A183, "LastTrade",, "T")</f>
        <v>47.02</v>
      </c>
      <c r="D183" s="3">
        <f>RTD("cqg.rtd", ,"ContractData",A183, "NetLastTrade",, "T")</f>
        <v>0.87000000000000455</v>
      </c>
      <c r="E183" s="5">
        <f>IFERROR(RTD("cqg.rtd", ,"ContractData",A183, "PerCentNetLastTrade",, "T")/100,"")</f>
        <v>1.8851570964247021E-2</v>
      </c>
      <c r="F183" s="3">
        <f>RTD("cqg.rtd", ,"ContractData",A183, "Open",, "T")</f>
        <v>46.09</v>
      </c>
      <c r="G183" s="3">
        <f>RTD("cqg.rtd", ,"ContractData",A183, "High",, "T")</f>
        <v>47.09</v>
      </c>
      <c r="H183" s="3">
        <f>RTD("cqg.rtd", ,"ContractData",A183, "Low",, "T")</f>
        <v>46</v>
      </c>
      <c r="I183" s="5">
        <f>IFERROR(RTD("cqg.rtd",,"StudyData",A183, "PCB","BaseType=Index,Index=1", "Close", "W","0","all",,,,"T")/100,"")</f>
        <v>3.3633765662783054E-2</v>
      </c>
      <c r="J183" s="5">
        <f>IFERROR(RTD("cqg.rtd",,"StudyData",A183, "PCB","BaseType=Index,Index=1", "Close", "M","0","all",,,,"T")/100,"")</f>
        <v>-2.102852383926708E-2</v>
      </c>
      <c r="K183" s="5">
        <f>IFERROR(RTD("cqg.rtd",,"StudyData",A183, "PCB","BaseType=Index,Index=1", "Close", "Q","0","all",,,,"T")/100,"")</f>
        <v>-2.102852383926708E-2</v>
      </c>
      <c r="L183" s="5">
        <f>IFERROR(RTD("cqg.rtd",,"StudyData",A183, "PCB","BaseType=Index,Index=1", "Close", "A","0","all",,,,"T")/100,"")</f>
        <v>0.17169200099676055</v>
      </c>
      <c r="M183" s="7">
        <f>RTD("cqg.rtd", ,"ContractData",A183, "T_CVol",, "T")</f>
        <v>5241371.7763390001</v>
      </c>
      <c r="N183" s="9">
        <f xml:space="preserve"> IFERROR(M183/RTD("cqg.rtd",,"StudyData", $A183, "MA", "InputChoice=Vol,MAType=Sim,Period=21", "MA","D","-1","all",,,,"T"),"")</f>
        <v>0.5776777245229282</v>
      </c>
      <c r="O183" s="10">
        <f>IFERROR(D183/RTD("cqg.rtd",,"StudyData","ATR("&amp;A183&amp;",MAType:=Sim,Period:=21)","Bar",, "Close", "D",,,,,,"T"),"")</f>
        <v>0.63043478260869901</v>
      </c>
      <c r="P183" s="11">
        <f xml:space="preserve"> RTD("cqg.rtd",,"StudyData", $A183, "MA", "InputChoice=Close,MAType=Sim,Period=21", "MA","D",,"all",,,,"T")</f>
        <v>46.626190476200001</v>
      </c>
      <c r="Q183" s="3">
        <f xml:space="preserve"> RTD("cqg.rtd",,"StudyData",$A183, "StdDev", "InputChoice=Close,Period1=21", "STDDEV","D",,"all",,,,"T")</f>
        <v>1.0518576592</v>
      </c>
      <c r="R183" s="3">
        <f t="shared" si="2"/>
        <v>0.37439431120320704</v>
      </c>
    </row>
    <row r="184" spans="1:18" x14ac:dyDescent="0.3">
      <c r="A184" t="s">
        <v>186</v>
      </c>
      <c r="B184" t="str">
        <f>PROPER(RTD("cqg.rtd", ,"ContractData",A184, "LongDescription",, "T"))</f>
        <v>Freeport-Mcmoran Inc.</v>
      </c>
      <c r="C184" s="3">
        <f>RTD("cqg.rtd", ,"ContractData",A184, "LastTrade",, "T")</f>
        <v>62.6</v>
      </c>
      <c r="D184" s="3">
        <f>RTD("cqg.rtd", ,"ContractData",A184, "NetLastTrade",, "T")</f>
        <v>-0.89999999999999858</v>
      </c>
      <c r="E184" s="5">
        <f>IFERROR(RTD("cqg.rtd", ,"ContractData",A184, "PerCentNetLastTrade",, "T")/100,"")</f>
        <v>-1.4173228346456693E-2</v>
      </c>
      <c r="F184" s="3">
        <f>RTD("cqg.rtd", ,"ContractData",A184, "Open",, "T")</f>
        <v>62.56</v>
      </c>
      <c r="G184" s="3">
        <f>RTD("cqg.rtd", ,"ContractData",A184, "High",, "T")</f>
        <v>62.99</v>
      </c>
      <c r="H184" s="3">
        <f>RTD("cqg.rtd", ,"ContractData",A184, "Low",, "T")</f>
        <v>61.050000000000004</v>
      </c>
      <c r="I184" s="5">
        <f>IFERROR(RTD("cqg.rtd",,"StudyData",A184, "PCB","BaseType=Index,Index=1", "Close", "W","0","all",,,,"T")/100,"")</f>
        <v>7.2285029119561472E-2</v>
      </c>
      <c r="J184" s="5">
        <f>IFERROR(RTD("cqg.rtd",,"StudyData",A184, "PCB","BaseType=Index,Index=1", "Close", "M","0","all",,,,"T")/100,"")</f>
        <v>-4.6112259500715397E-3</v>
      </c>
      <c r="K184" s="5">
        <f>IFERROR(RTD("cqg.rtd",,"StudyData",A184, "PCB","BaseType=Index,Index=1", "Close", "Q","0","all",,,,"T")/100,"")</f>
        <v>-4.6112259500715397E-3</v>
      </c>
      <c r="L184" s="5">
        <f>IFERROR(RTD("cqg.rtd",,"StudyData",A184, "PCB","BaseType=Index,Index=1", "Close", "A","0","all",,,,"T")/100,"")</f>
        <v>0.23252608781256157</v>
      </c>
      <c r="M184" s="7">
        <f>RTD("cqg.rtd", ,"ContractData",A184, "T_CVol",, "T")</f>
        <v>11938921.491648</v>
      </c>
      <c r="N184" s="9">
        <f xml:space="preserve"> IFERROR(M184/RTD("cqg.rtd",,"StudyData", $A184, "MA", "InputChoice=Vol,MAType=Sim,Period=21", "MA","D","-1","all",,,,"T"),"")</f>
        <v>0.75068702632427853</v>
      </c>
      <c r="O184" s="10">
        <f>IFERROR(D184/RTD("cqg.rtd",,"StudyData","ATR("&amp;A184&amp;",MAType:=Sim,Period:=21)","Bar",, "Close", "D",,,,,,"T"),"")</f>
        <v>-0.34717119764623622</v>
      </c>
      <c r="P184" s="11">
        <f xml:space="preserve"> RTD("cqg.rtd",,"StudyData", $A184, "MA", "InputChoice=Close,MAType=Sim,Period=21", "MA","D",,"all",,,,"T")</f>
        <v>61.115238095199999</v>
      </c>
      <c r="Q184" s="3">
        <f xml:space="preserve"> RTD("cqg.rtd",,"StudyData",$A184, "StdDev", "InputChoice=Close,Period1=21", "STDDEV","D",,"all",,,,"T")</f>
        <v>1.8475482313</v>
      </c>
      <c r="R184" s="3">
        <f t="shared" si="2"/>
        <v>0.80363904965840693</v>
      </c>
    </row>
    <row r="185" spans="1:18" x14ac:dyDescent="0.3">
      <c r="A185" t="s">
        <v>187</v>
      </c>
      <c r="B185" t="str">
        <f>PROPER(RTD("cqg.rtd", ,"ContractData",A185, "LongDescription",, "T"))</f>
        <v>Factet Research</v>
      </c>
      <c r="C185" s="3">
        <f>RTD("cqg.rtd", ,"ContractData",A185, "LastTrade",, "T")</f>
        <v>254.36</v>
      </c>
      <c r="D185" s="3">
        <f>RTD("cqg.rtd", ,"ContractData",A185, "NetLastTrade",, "T")</f>
        <v>10.400000000000006</v>
      </c>
      <c r="E185" s="5">
        <f>IFERROR(RTD("cqg.rtd", ,"ContractData",A185, "PerCentNetLastTrade",, "T")/100,"")</f>
        <v>4.2629939334317107E-2</v>
      </c>
      <c r="F185" s="3">
        <f>RTD("cqg.rtd", ,"ContractData",A185, "Open",, "T")</f>
        <v>247.52</v>
      </c>
      <c r="G185" s="3">
        <f>RTD("cqg.rtd", ,"ContractData",A185, "High",, "T")</f>
        <v>256.09000000000003</v>
      </c>
      <c r="H185" s="3">
        <f>RTD("cqg.rtd", ,"ContractData",A185, "Low",, "T")</f>
        <v>246.02</v>
      </c>
      <c r="I185" s="5">
        <f>IFERROR(RTD("cqg.rtd",,"StudyData",A185, "PCB","BaseType=Index,Index=1", "Close", "W","0","all",,,,"T")/100,"")</f>
        <v>-1.4452322833120299E-2</v>
      </c>
      <c r="J185" s="5">
        <f>IFERROR(RTD("cqg.rtd",,"StudyData",A185, "PCB","BaseType=Index,Index=1", "Close", "M","0","all",,,,"T")/100,"")</f>
        <v>0.10552851182197497</v>
      </c>
      <c r="K185" s="5">
        <f>IFERROR(RTD("cqg.rtd",,"StudyData",A185, "PCB","BaseType=Index,Index=1", "Close", "Q","0","all",,,,"T")/100,"")</f>
        <v>0.10552851182197497</v>
      </c>
      <c r="L185" s="5">
        <f>IFERROR(RTD("cqg.rtd",,"StudyData",A185, "PCB","BaseType=Index,Index=1", "Close", "A","0","all",,,,"T")/100,"")</f>
        <v>-0.12347082945656288</v>
      </c>
      <c r="M185" s="7">
        <f>RTD("cqg.rtd", ,"ContractData",A185, "T_CVol",, "T")</f>
        <v>824166.75337100006</v>
      </c>
      <c r="N185" s="9">
        <f xml:space="preserve"> IFERROR(M185/RTD("cqg.rtd",,"StudyData", $A185, "MA", "InputChoice=Vol,MAType=Sim,Period=21", "MA","D","-1","all",,,,"T"),"")</f>
        <v>0.84630294526823435</v>
      </c>
      <c r="O185" s="10">
        <f>IFERROR(D185/RTD("cqg.rtd",,"StudyData","ATR("&amp;A185&amp;",MAType:=Sim,Period:=21)","Bar",, "Close", "D",,,,,,"T"),"")</f>
        <v>0.82542802071284938</v>
      </c>
      <c r="P185" s="11">
        <f xml:space="preserve"> RTD("cqg.rtd",,"StudyData", $A185, "MA", "InputChoice=Close,MAType=Sim,Period=21", "MA","D",,"all",,,,"T")</f>
        <v>246.7133333333</v>
      </c>
      <c r="Q185" s="3">
        <f xml:space="preserve"> RTD("cqg.rtd",,"StudyData",$A185, "StdDev", "InputChoice=Close,Period1=21", "STDDEV","D",,"all",,,,"T")</f>
        <v>12.2671750671</v>
      </c>
      <c r="R185" s="3">
        <f t="shared" si="2"/>
        <v>0.62334373031065826</v>
      </c>
    </row>
    <row r="186" spans="1:18" x14ac:dyDescent="0.3">
      <c r="A186" t="s">
        <v>188</v>
      </c>
      <c r="B186" t="str">
        <f>PROPER(RTD("cqg.rtd", ,"ContractData",A186, "LongDescription",, "T"))</f>
        <v>Fedex Corp</v>
      </c>
      <c r="C186" s="3">
        <f>RTD("cqg.rtd", ,"ContractData",A186, "LastTrade",, "T")</f>
        <v>314.95999999999998</v>
      </c>
      <c r="D186" s="3">
        <f>RTD("cqg.rtd", ,"ContractData",A186, "NetLastTrade",, "T")</f>
        <v>-0.66000000000002501</v>
      </c>
      <c r="E186" s="5">
        <f>IFERROR(RTD("cqg.rtd", ,"ContractData",A186, "PerCentNetLastTrade",, "T")/100,"")</f>
        <v>-2.0911222355997718E-3</v>
      </c>
      <c r="F186" s="3">
        <f>RTD("cqg.rtd", ,"ContractData",A186, "Open",, "T")</f>
        <v>316.04000000000002</v>
      </c>
      <c r="G186" s="3">
        <f>RTD("cqg.rtd", ,"ContractData",A186, "High",, "T")</f>
        <v>318.55</v>
      </c>
      <c r="H186" s="3">
        <f>RTD("cqg.rtd", ,"ContractData",A186, "Low",, "T")</f>
        <v>314</v>
      </c>
      <c r="I186" s="5">
        <f>IFERROR(RTD("cqg.rtd",,"StudyData",A186, "PCB","BaseType=Index,Index=1", "Close", "W","0","all",,,,"T")/100,"")</f>
        <v>6.3262828295736519E-3</v>
      </c>
      <c r="J186" s="5">
        <f>IFERROR(RTD("cqg.rtd",,"StudyData",A186, "PCB","BaseType=Index,Index=1", "Close", "M","0","all",,,,"T")/100,"")</f>
        <v>5.8442180563982489E-3</v>
      </c>
      <c r="K186" s="5">
        <f>IFERROR(RTD("cqg.rtd",,"StudyData",A186, "PCB","BaseType=Index,Index=1", "Close", "Q","0","all",,,,"T")/100,"")</f>
        <v>5.8442180563982489E-3</v>
      </c>
      <c r="L186" s="5">
        <f>IFERROR(RTD("cqg.rtd",,"StudyData",A186, "PCB","BaseType=Index,Index=1", "Close", "A","0","all",,,,"T")/100,"")</f>
        <v>0.35315346279429455</v>
      </c>
      <c r="M186" s="7">
        <f>RTD("cqg.rtd", ,"ContractData",A186, "T_CVol",, "T")</f>
        <v>1076695.9602260001</v>
      </c>
      <c r="N186" s="9">
        <f xml:space="preserve"> IFERROR(M186/RTD("cqg.rtd",,"StudyData", $A186, "MA", "InputChoice=Vol,MAType=Sim,Period=21", "MA","D","-1","all",,,,"T"),"")</f>
        <v>0.50947892371490899</v>
      </c>
      <c r="O186" s="10">
        <f>IFERROR(D186/RTD("cqg.rtd",,"StudyData","ATR("&amp;A186&amp;",MAType:=Sim,Period:=21)","Bar",, "Close", "D",,,,,,"T"),"")</f>
        <v>-7.6334196177701485E-2</v>
      </c>
      <c r="P186" s="11">
        <f xml:space="preserve"> RTD("cqg.rtd",,"StudyData", $A186, "MA", "InputChoice=Close,MAType=Sim,Period=21", "MA","D",,"all",,,,"T")</f>
        <v>315.07142857140002</v>
      </c>
      <c r="Q186" s="3">
        <f xml:space="preserve"> RTD("cqg.rtd",,"StudyData",$A186, "StdDev", "InputChoice=Close,Period1=21", "STDDEV","D",,"all",,,,"T")</f>
        <v>5.1025943781</v>
      </c>
      <c r="R186" s="3">
        <f t="shared" si="2"/>
        <v>-2.1837630652807593E-2</v>
      </c>
    </row>
    <row r="187" spans="1:18" x14ac:dyDescent="0.3">
      <c r="A187" t="s">
        <v>189</v>
      </c>
      <c r="B187" t="str">
        <f>PROPER(RTD("cqg.rtd", ,"ContractData",A187, "LongDescription",, "T"))</f>
        <v>Fedex Freight Holding Company, Inc.</v>
      </c>
      <c r="C187" s="3">
        <f>RTD("cqg.rtd", ,"ContractData",A187, "LastTrade",, "T")</f>
        <v>158</v>
      </c>
      <c r="D187" s="3">
        <f>RTD("cqg.rtd", ,"ContractData",A187, "NetLastTrade",, "T")</f>
        <v>3.210000000000008</v>
      </c>
      <c r="E187" s="5">
        <f>IFERROR(RTD("cqg.rtd", ,"ContractData",A187, "PerCentNetLastTrade",, "T")/100,"")</f>
        <v>2.0737773757994703E-2</v>
      </c>
      <c r="F187" s="3">
        <f>RTD("cqg.rtd", ,"ContractData",A187, "Open",, "T")</f>
        <v>155.15</v>
      </c>
      <c r="G187" s="3">
        <f>RTD("cqg.rtd", ,"ContractData",A187, "High",, "T")</f>
        <v>159.03</v>
      </c>
      <c r="H187" s="3">
        <f>RTD("cqg.rtd", ,"ContractData",A187, "Low",, "T")</f>
        <v>149.44</v>
      </c>
      <c r="I187" s="5">
        <f>IFERROR(RTD("cqg.rtd",,"StudyData",A187, "PCB","BaseType=Index,Index=1", "Close", "W","0","all",,,,"T")/100,"")</f>
        <v>3.7698673321949358E-2</v>
      </c>
      <c r="J187" s="5">
        <f>IFERROR(RTD("cqg.rtd",,"StudyData",A187, "PCB","BaseType=Index,Index=1", "Close", "M","0","all",,,,"T")/100,"")</f>
        <v>4.6357615894039743E-2</v>
      </c>
      <c r="K187" s="5">
        <f>IFERROR(RTD("cqg.rtd",,"StudyData",A187, "PCB","BaseType=Index,Index=1", "Close", "Q","0","all",,,,"T")/100,"")</f>
        <v>4.6357615894039743E-2</v>
      </c>
      <c r="L187" s="5">
        <f>IFERROR(RTD("cqg.rtd",,"StudyData",A187, "PCB","BaseType=Index,Index=1", "Close", "A","0","all",,,,"T")/100,"")</f>
        <v>1.58</v>
      </c>
      <c r="M187" s="7">
        <f>RTD("cqg.rtd", ,"ContractData",A187, "T_CVol",, "T")</f>
        <v>1255548.6213690001</v>
      </c>
      <c r="N187" s="9">
        <f xml:space="preserve"> IFERROR(M187/RTD("cqg.rtd",,"StudyData", $A187, "MA", "InputChoice=Vol,MAType=Sim,Period=21", "MA","D","-1","all",,,,"T"),"")</f>
        <v>0.77553587282700642</v>
      </c>
      <c r="O187" s="10">
        <f>IFERROR(D187/RTD("cqg.rtd",,"StudyData","ATR("&amp;A187&amp;",MAType:=Sim,Period:=21)","Bar",, "Close", "D",,,,,,"T"),"")</f>
        <v>0.41368517950418537</v>
      </c>
      <c r="P187" s="11">
        <f xml:space="preserve"> RTD("cqg.rtd",,"StudyData", $A187, "MA", "InputChoice=Close,MAType=Sim,Period=21", "MA","D",,"all",,,,"T")</f>
        <v>150.7814285714</v>
      </c>
      <c r="Q187" s="3">
        <f xml:space="preserve"> RTD("cqg.rtd",,"StudyData",$A187, "StdDev", "InputChoice=Close,Period1=21", "STDDEV","D",,"all",,,,"T")</f>
        <v>4.3882497711999999</v>
      </c>
      <c r="R187" s="3">
        <f t="shared" si="2"/>
        <v>1.6449773383400708</v>
      </c>
    </row>
    <row r="188" spans="1:18" x14ac:dyDescent="0.3">
      <c r="A188" t="s">
        <v>190</v>
      </c>
      <c r="B188" t="str">
        <f>PROPER(RTD("cqg.rtd", ,"ContractData",A188, "LongDescription",, "T"))</f>
        <v>Firstenergy Corp</v>
      </c>
      <c r="C188" s="3">
        <f>RTD("cqg.rtd", ,"ContractData",A188, "LastTrade",, "T")</f>
        <v>49.92</v>
      </c>
      <c r="D188" s="3">
        <f>RTD("cqg.rtd", ,"ContractData",A188, "NetLastTrade",, "T")</f>
        <v>0.42999999999999972</v>
      </c>
      <c r="E188" s="5">
        <f>IFERROR(RTD("cqg.rtd", ,"ContractData",A188, "PerCentNetLastTrade",, "T")/100,"")</f>
        <v>8.6886239644372604E-3</v>
      </c>
      <c r="F188" s="3">
        <f>RTD("cqg.rtd", ,"ContractData",A188, "Open",, "T")</f>
        <v>49.78</v>
      </c>
      <c r="G188" s="3">
        <f>RTD("cqg.rtd", ,"ContractData",A188, "High",, "T")</f>
        <v>50.07</v>
      </c>
      <c r="H188" s="3">
        <f>RTD("cqg.rtd", ,"ContractData",A188, "Low",, "T")</f>
        <v>49.47</v>
      </c>
      <c r="I188" s="5">
        <f>IFERROR(RTD("cqg.rtd",,"StudyData",A188, "PCB","BaseType=Index,Index=1", "Close", "W","0","all",,,,"T")/100,"")</f>
        <v>2.8642077065732546E-2</v>
      </c>
      <c r="J188" s="5">
        <f>IFERROR(RTD("cqg.rtd",,"StudyData",A188, "PCB","BaseType=Index,Index=1", "Close", "M","0","all",,,,"T")/100,"")</f>
        <v>5.0063104753891509E-2</v>
      </c>
      <c r="K188" s="5">
        <f>IFERROR(RTD("cqg.rtd",,"StudyData",A188, "PCB","BaseType=Index,Index=1", "Close", "Q","0","all",,,,"T")/100,"")</f>
        <v>5.0063104753891509E-2</v>
      </c>
      <c r="L188" s="5">
        <f>IFERROR(RTD("cqg.rtd",,"StudyData",A188, "PCB","BaseType=Index,Index=1", "Close", "A","0","all",,,,"T")/100,"")</f>
        <v>0.11503238775966045</v>
      </c>
      <c r="M188" s="7">
        <f>RTD("cqg.rtd", ,"ContractData",A188, "T_CVol",, "T")</f>
        <v>2922397.3208269998</v>
      </c>
      <c r="N188" s="9">
        <f xml:space="preserve"> IFERROR(M188/RTD("cqg.rtd",,"StudyData", $A188, "MA", "InputChoice=Vol,MAType=Sim,Period=21", "MA","D","-1","all",,,,"T"),"")</f>
        <v>0.74989074231431585</v>
      </c>
      <c r="O188" s="10">
        <f>IFERROR(D188/RTD("cqg.rtd",,"StudyData","ATR("&amp;A188&amp;",MAType:=Sim,Period:=21)","Bar",, "Close", "D",,,,,,"T"),"")</f>
        <v>0.49779492834065897</v>
      </c>
      <c r="P188" s="11">
        <f xml:space="preserve"> RTD("cqg.rtd",,"StudyData", $A188, "MA", "InputChoice=Close,MAType=Sim,Period=21", "MA","D",,"all",,,,"T")</f>
        <v>48.430476190500002</v>
      </c>
      <c r="Q188" s="3">
        <f xml:space="preserve"> RTD("cqg.rtd",,"StudyData",$A188, "StdDev", "InputChoice=Close,Period1=21", "STDDEV","D",,"all",,,,"T")</f>
        <v>0.68380919220000003</v>
      </c>
      <c r="R188" s="3">
        <f t="shared" si="2"/>
        <v>2.1782740368081286</v>
      </c>
    </row>
    <row r="189" spans="1:18" x14ac:dyDescent="0.3">
      <c r="A189" t="s">
        <v>191</v>
      </c>
      <c r="B189" t="str">
        <f>PROPER(RTD("cqg.rtd", ,"ContractData",A189, "LongDescription",, "T"))</f>
        <v>F5, Inc. Common Stk</v>
      </c>
      <c r="C189" s="3">
        <f>RTD("cqg.rtd", ,"ContractData",A189, "LastTrade",, "T")</f>
        <v>392.21000000000004</v>
      </c>
      <c r="D189" s="3">
        <f>RTD("cqg.rtd", ,"ContractData",A189, "NetLastTrade",, "T")</f>
        <v>4.1300000000000523</v>
      </c>
      <c r="E189" s="5">
        <f>IFERROR(RTD("cqg.rtd", ,"ContractData",A189, "PerCentNetLastTrade",, "T")/100,"")</f>
        <v>1.0642135642135642E-2</v>
      </c>
      <c r="F189" s="3">
        <f>RTD("cqg.rtd", ,"ContractData",A189, "Open",, "T")</f>
        <v>393.77</v>
      </c>
      <c r="G189" s="3">
        <f>RTD("cqg.rtd", ,"ContractData",A189, "High",, "T")</f>
        <v>393.77</v>
      </c>
      <c r="H189" s="3">
        <f>RTD("cqg.rtd", ,"ContractData",A189, "Low",, "T")</f>
        <v>385.37</v>
      </c>
      <c r="I189" s="5">
        <f>IFERROR(RTD("cqg.rtd",,"StudyData",A189, "PCB","BaseType=Index,Index=1", "Close", "W","0","all",,,,"T")/100,"")</f>
        <v>-4.1262313916253131E-2</v>
      </c>
      <c r="J189" s="5">
        <f>IFERROR(RTD("cqg.rtd",,"StudyData",A189, "PCB","BaseType=Index,Index=1", "Close", "M","0","all",,,,"T")/100,"")</f>
        <v>-5.7096836234253295E-2</v>
      </c>
      <c r="K189" s="5">
        <f>IFERROR(RTD("cqg.rtd",,"StudyData",A189, "PCB","BaseType=Index,Index=1", "Close", "Q","0","all",,,,"T")/100,"")</f>
        <v>-5.7096836234253295E-2</v>
      </c>
      <c r="L189" s="5">
        <f>IFERROR(RTD("cqg.rtd",,"StudyData",A189, "PCB","BaseType=Index,Index=1", "Close", "A","0","all",,,,"T")/100,"")</f>
        <v>0.53651179189845655</v>
      </c>
      <c r="M189" s="7">
        <f>RTD("cqg.rtd", ,"ContractData",A189, "T_CVol",, "T")</f>
        <v>530757.73534200003</v>
      </c>
      <c r="N189" s="9">
        <f xml:space="preserve"> IFERROR(M189/RTD("cqg.rtd",,"StudyData", $A189, "MA", "InputChoice=Vol,MAType=Sim,Period=21", "MA","D","-1","all",,,,"T"),"")</f>
        <v>0.95189922264515825</v>
      </c>
      <c r="O189" s="10">
        <f>IFERROR(D189/RTD("cqg.rtd",,"StudyData","ATR("&amp;A189&amp;",MAType:=Sim,Period:=21)","Bar",, "Close", "D",,,,,,"T"),"")</f>
        <v>0.29090360233535562</v>
      </c>
      <c r="P189" s="11">
        <f xml:space="preserve"> RTD("cqg.rtd",,"StudyData", $A189, "MA", "InputChoice=Close,MAType=Sim,Period=21", "MA","D",,"all",,,,"T")</f>
        <v>411.57666666670002</v>
      </c>
      <c r="Q189" s="3">
        <f xml:space="preserve"> RTD("cqg.rtd",,"StudyData",$A189, "StdDev", "InputChoice=Close,Period1=21", "STDDEV","D",,"all",,,,"T")</f>
        <v>13.2474897293</v>
      </c>
      <c r="R189" s="3">
        <f t="shared" si="2"/>
        <v>-1.4619121858132833</v>
      </c>
    </row>
    <row r="190" spans="1:18" x14ac:dyDescent="0.3">
      <c r="A190" t="s">
        <v>192</v>
      </c>
      <c r="B190" t="str">
        <f>PROPER(RTD("cqg.rtd", ,"ContractData",A190, "LongDescription",, "T"))</f>
        <v>Fair Isaac Inc</v>
      </c>
      <c r="C190" s="3">
        <f>RTD("cqg.rtd", ,"ContractData",A190, "LastTrade",, "T")</f>
        <v>1237.3700000000001</v>
      </c>
      <c r="D190" s="3">
        <f>RTD("cqg.rtd", ,"ContractData",A190, "NetLastTrade",, "T")</f>
        <v>31.180000000000064</v>
      </c>
      <c r="E190" s="5">
        <f>IFERROR(RTD("cqg.rtd", ,"ContractData",A190, "PerCentNetLastTrade",, "T")/100,"")</f>
        <v>2.5849990465847003E-2</v>
      </c>
      <c r="F190" s="3">
        <f>RTD("cqg.rtd", ,"ContractData",A190, "Open",, "T")</f>
        <v>1220</v>
      </c>
      <c r="G190" s="3">
        <f>RTD("cqg.rtd", ,"ContractData",A190, "High",, "T")</f>
        <v>1252.72</v>
      </c>
      <c r="H190" s="3">
        <f>RTD("cqg.rtd", ,"ContractData",A190, "Low",, "T")</f>
        <v>1209.92</v>
      </c>
      <c r="I190" s="5">
        <f>IFERROR(RTD("cqg.rtd",,"StudyData",A190, "PCB","BaseType=Index,Index=1", "Close", "W","0","all",,,,"T")/100,"")</f>
        <v>-1.57026831383093E-2</v>
      </c>
      <c r="J190" s="5">
        <f>IFERROR(RTD("cqg.rtd",,"StudyData",A190, "PCB","BaseType=Index,Index=1", "Close", "M","0","all",,,,"T")/100,"")</f>
        <v>3.5646729941914111E-2</v>
      </c>
      <c r="K190" s="5">
        <f>IFERROR(RTD("cqg.rtd",,"StudyData",A190, "PCB","BaseType=Index,Index=1", "Close", "Q","0","all",,,,"T")/100,"")</f>
        <v>3.5646729941914111E-2</v>
      </c>
      <c r="L190" s="5">
        <f>IFERROR(RTD("cqg.rtd",,"StudyData",A190, "PCB","BaseType=Index,Index=1", "Close", "A","0","all",,,,"T")/100,"")</f>
        <v>-0.26809691119234363</v>
      </c>
      <c r="M190" s="7">
        <f>RTD("cqg.rtd", ,"ContractData",A190, "T_CVol",, "T")</f>
        <v>149675.70767900001</v>
      </c>
      <c r="N190" s="9">
        <f xml:space="preserve"> IFERROR(M190/RTD("cqg.rtd",,"StudyData", $A190, "MA", "InputChoice=Vol,MAType=Sim,Period=21", "MA","D","-1","all",,,,"T"),"")</f>
        <v>0.62859771849643298</v>
      </c>
      <c r="O190" s="10">
        <f>IFERROR(D190/RTD("cqg.rtd",,"StudyData","ATR("&amp;A190&amp;",MAType:=Sim,Period:=21)","Bar",, "Close", "D",,,,,,"T"),"")</f>
        <v>0.61743738684427685</v>
      </c>
      <c r="P190" s="11">
        <f xml:space="preserve"> RTD("cqg.rtd",,"StudyData", $A190, "MA", "InputChoice=Close,MAType=Sim,Period=21", "MA","D",,"all",,,,"T")</f>
        <v>1233.7290476190001</v>
      </c>
      <c r="Q190" s="3">
        <f xml:space="preserve"> RTD("cqg.rtd",,"StudyData",$A190, "StdDev", "InputChoice=Close,Period1=21", "STDDEV","D",,"all",,,,"T")</f>
        <v>40.202224755400003</v>
      </c>
      <c r="R190" s="3">
        <f t="shared" si="2"/>
        <v>9.0565942635077112E-2</v>
      </c>
    </row>
    <row r="191" spans="1:18" x14ac:dyDescent="0.3">
      <c r="A191" t="s">
        <v>193</v>
      </c>
      <c r="B191" t="str">
        <f>PROPER(RTD("cqg.rtd", ,"ContractData",A191, "LongDescription",, "T"))</f>
        <v>Fidelity National Info Services</v>
      </c>
      <c r="C191" s="3">
        <f>RTD("cqg.rtd", ,"ContractData",A191, "LastTrade",, "T")</f>
        <v>41.51</v>
      </c>
      <c r="D191" s="3">
        <f>RTD("cqg.rtd", ,"ContractData",A191, "NetLastTrade",, "T")</f>
        <v>1.4699999999999989</v>
      </c>
      <c r="E191" s="5">
        <f>IFERROR(RTD("cqg.rtd", ,"ContractData",A191, "PerCentNetLastTrade",, "T")/100,"")</f>
        <v>3.6713286713286712E-2</v>
      </c>
      <c r="F191" s="3">
        <f>RTD("cqg.rtd", ,"ContractData",A191, "Open",, "T")</f>
        <v>40.380000000000003</v>
      </c>
      <c r="G191" s="3">
        <f>RTD("cqg.rtd", ,"ContractData",A191, "High",, "T")</f>
        <v>41.99</v>
      </c>
      <c r="H191" s="3">
        <f>RTD("cqg.rtd", ,"ContractData",A191, "Low",, "T")</f>
        <v>40.36</v>
      </c>
      <c r="I191" s="5">
        <f>IFERROR(RTD("cqg.rtd",,"StudyData",A191, "PCB","BaseType=Index,Index=1", "Close", "W","0","all",,,,"T")/100,"")</f>
        <v>-9.5442615127655835E-3</v>
      </c>
      <c r="J191" s="5">
        <f>IFERROR(RTD("cqg.rtd",,"StudyData",A191, "PCB","BaseType=Index,Index=1", "Close", "M","0","all",,,,"T")/100,"")</f>
        <v>6.7644032921810579E-2</v>
      </c>
      <c r="K191" s="5">
        <f>IFERROR(RTD("cqg.rtd",,"StudyData",A191, "PCB","BaseType=Index,Index=1", "Close", "Q","0","all",,,,"T")/100,"")</f>
        <v>6.7644032921810579E-2</v>
      </c>
      <c r="L191" s="5">
        <f>IFERROR(RTD("cqg.rtd",,"StudyData",A191, "PCB","BaseType=Index,Index=1", "Close", "A","0","all",,,,"T")/100,"")</f>
        <v>-0.37541378272645209</v>
      </c>
      <c r="M191" s="7">
        <f>RTD("cqg.rtd", ,"ContractData",A191, "T_CVol",, "T")</f>
        <v>4448434.5761930002</v>
      </c>
      <c r="N191" s="9">
        <f xml:space="preserve"> IFERROR(M191/RTD("cqg.rtd",,"StudyData", $A191, "MA", "InputChoice=Vol,MAType=Sim,Period=21", "MA","D","-1","all",,,,"T"),"")</f>
        <v>0.81839440513261219</v>
      </c>
      <c r="O191" s="10">
        <f>IFERROR(D191/RTD("cqg.rtd",,"StudyData","ATR("&amp;A191&amp;",MAType:=Sim,Period:=21)","Bar",, "Close", "D",,,,,,"T"),"")</f>
        <v>1.0164636154032494</v>
      </c>
      <c r="P191" s="11">
        <f xml:space="preserve"> RTD("cqg.rtd",,"StudyData", $A191, "MA", "InputChoice=Close,MAType=Sim,Period=21", "MA","D",,"all",,,,"T")</f>
        <v>40.9038095238</v>
      </c>
      <c r="Q191" s="3">
        <f xml:space="preserve"> RTD("cqg.rtd",,"StudyData",$A191, "StdDev", "InputChoice=Close,Period1=21", "STDDEV","D",,"all",,,,"T")</f>
        <v>1.3437349377000001</v>
      </c>
      <c r="R191" s="3">
        <f t="shared" si="2"/>
        <v>0.45112355062939902</v>
      </c>
    </row>
    <row r="192" spans="1:18" x14ac:dyDescent="0.3">
      <c r="A192" t="s">
        <v>194</v>
      </c>
      <c r="B192" t="str">
        <f>PROPER(RTD("cqg.rtd", ,"ContractData",A192, "LongDescription",, "T"))</f>
        <v>Fiserv, Inc. Cmn Stk</v>
      </c>
      <c r="C192" s="3">
        <f>RTD("cqg.rtd", ,"ContractData",A192, "LastTrade",, "T")</f>
        <v>51.02</v>
      </c>
      <c r="D192" s="3">
        <f>RTD("cqg.rtd", ,"ContractData",A192, "NetLastTrade",, "T")</f>
        <v>1.0500000000000043</v>
      </c>
      <c r="E192" s="5">
        <f>IFERROR(RTD("cqg.rtd", ,"ContractData",A192, "PerCentNetLastTrade",, "T")/100,"")</f>
        <v>2.1012607564538724E-2</v>
      </c>
      <c r="F192" s="3">
        <f>RTD("cqg.rtd", ,"ContractData",A192, "Open",, "T")</f>
        <v>50.230000000000004</v>
      </c>
      <c r="G192" s="3">
        <f>RTD("cqg.rtd", ,"ContractData",A192, "High",, "T")</f>
        <v>51.72</v>
      </c>
      <c r="H192" s="3">
        <f>RTD("cqg.rtd", ,"ContractData",A192, "Low",, "T")</f>
        <v>49.99</v>
      </c>
      <c r="I192" s="5">
        <f>IFERROR(RTD("cqg.rtd",,"StudyData",A192, "PCB","BaseType=Index,Index=1", "Close", "W","0","all",,,,"T")/100,"")</f>
        <v>7.7029429192178658E-3</v>
      </c>
      <c r="J192" s="5">
        <f>IFERROR(RTD("cqg.rtd",,"StudyData",A192, "PCB","BaseType=Index,Index=1", "Close", "M","0","all",,,,"T")/100,"")</f>
        <v>4.016309887869518E-2</v>
      </c>
      <c r="K192" s="5">
        <f>IFERROR(RTD("cqg.rtd",,"StudyData",A192, "PCB","BaseType=Index,Index=1", "Close", "Q","0","all",,,,"T")/100,"")</f>
        <v>4.016309887869518E-2</v>
      </c>
      <c r="L192" s="5">
        <f>IFERROR(RTD("cqg.rtd",,"StudyData",A192, "PCB","BaseType=Index,Index=1", "Close", "A","0","all",,,,"T")/100,"")</f>
        <v>-0.24043471788000592</v>
      </c>
      <c r="M192" s="7">
        <f>RTD("cqg.rtd", ,"ContractData",A192, "T_CVol",, "T")</f>
        <v>5261068.6902430002</v>
      </c>
      <c r="N192" s="9">
        <f xml:space="preserve"> IFERROR(M192/RTD("cqg.rtd",,"StudyData", $A192, "MA", "InputChoice=Vol,MAType=Sim,Period=21", "MA","D","-1","all",,,,"T"),"")</f>
        <v>0.72464011076505641</v>
      </c>
      <c r="O192" s="10">
        <f>IFERROR(D192/RTD("cqg.rtd",,"StudyData","ATR("&amp;A192&amp;",MAType:=Sim,Period:=21)","Bar",, "Close", "D",,,,,,"T"),"")</f>
        <v>0.54417571570266976</v>
      </c>
      <c r="P192" s="11">
        <f xml:space="preserve"> RTD("cqg.rtd",,"StudyData", $A192, "MA", "InputChoice=Close,MAType=Sim,Period=21", "MA","D",,"all",,,,"T")</f>
        <v>50.573333333299999</v>
      </c>
      <c r="Q192" s="3">
        <f xml:space="preserve"> RTD("cqg.rtd",,"StudyData",$A192, "StdDev", "InputChoice=Close,Period1=21", "STDDEV","D",,"all",,,,"T")</f>
        <v>1.2131082994</v>
      </c>
      <c r="R192" s="3">
        <f t="shared" si="2"/>
        <v>0.36820015733213945</v>
      </c>
    </row>
    <row r="193" spans="1:18" x14ac:dyDescent="0.3">
      <c r="A193" t="s">
        <v>195</v>
      </c>
      <c r="B193" t="str">
        <f>PROPER(RTD("cqg.rtd", ,"ContractData",A193, "LongDescription",, "T"))</f>
        <v>Fifth Third Bncp</v>
      </c>
      <c r="C193" s="3">
        <f>RTD("cqg.rtd", ,"ContractData",A193, "LastTrade",, "T")</f>
        <v>57.410000000000004</v>
      </c>
      <c r="D193" s="3">
        <f>RTD("cqg.rtd", ,"ContractData",A193, "NetLastTrade",, "T")</f>
        <v>0.26000000000000512</v>
      </c>
      <c r="E193" s="5">
        <f>IFERROR(RTD("cqg.rtd", ,"ContractData",A193, "PerCentNetLastTrade",, "T")/100,"")</f>
        <v>4.549431321084864E-3</v>
      </c>
      <c r="F193" s="3">
        <f>RTD("cqg.rtd", ,"ContractData",A193, "Open",, "T")</f>
        <v>57.29</v>
      </c>
      <c r="G193" s="3">
        <f>RTD("cqg.rtd", ,"ContractData",A193, "High",, "T")</f>
        <v>57.78</v>
      </c>
      <c r="H193" s="3">
        <f>RTD("cqg.rtd", ,"ContractData",A193, "Low",, "T")</f>
        <v>56.92</v>
      </c>
      <c r="I193" s="5">
        <f>IFERROR(RTD("cqg.rtd",,"StudyData",A193, "PCB","BaseType=Index,Index=1", "Close", "W","0","all",,,,"T")/100,"")</f>
        <v>-1.0343044302706333E-2</v>
      </c>
      <c r="J193" s="5">
        <f>IFERROR(RTD("cqg.rtd",,"StudyData",A193, "PCB","BaseType=Index,Index=1", "Close", "M","0","all",,,,"T")/100,"")</f>
        <v>1.8449529891786397E-2</v>
      </c>
      <c r="K193" s="5">
        <f>IFERROR(RTD("cqg.rtd",,"StudyData",A193, "PCB","BaseType=Index,Index=1", "Close", "Q","0","all",,,,"T")/100,"")</f>
        <v>1.8449529891786397E-2</v>
      </c>
      <c r="L193" s="5">
        <f>IFERROR(RTD("cqg.rtd",,"StudyData",A193, "PCB","BaseType=Index,Index=1", "Close", "A","0","all",,,,"T")/100,"")</f>
        <v>0.22644734031189917</v>
      </c>
      <c r="M193" s="7">
        <f>RTD("cqg.rtd", ,"ContractData",A193, "T_CVol",, "T")</f>
        <v>5193439.0334419999</v>
      </c>
      <c r="N193" s="9">
        <f xml:space="preserve"> IFERROR(M193/RTD("cqg.rtd",,"StudyData", $A193, "MA", "InputChoice=Vol,MAType=Sim,Period=21", "MA","D","-1","all",,,,"T"),"")</f>
        <v>0.75089755402721192</v>
      </c>
      <c r="O193" s="10">
        <f>IFERROR(D193/RTD("cqg.rtd",,"StudyData","ATR("&amp;A193&amp;",MAType:=Sim,Period:=21)","Bar",, "Close", "D",,,,,,"T"),"")</f>
        <v>0.19569892472697806</v>
      </c>
      <c r="P193" s="11">
        <f xml:space="preserve"> RTD("cqg.rtd",,"StudyData", $A193, "MA", "InputChoice=Close,MAType=Sim,Period=21", "MA","D",,"all",,,,"T")</f>
        <v>57.263809523799999</v>
      </c>
      <c r="Q193" s="3">
        <f xml:space="preserve"> RTD("cqg.rtd",,"StudyData",$A193, "StdDev", "InputChoice=Close,Period1=21", "STDDEV","D",,"all",,,,"T")</f>
        <v>0.76397753759999998</v>
      </c>
      <c r="R193" s="3">
        <f t="shared" si="2"/>
        <v>0.19135441685792909</v>
      </c>
    </row>
    <row r="194" spans="1:18" x14ac:dyDescent="0.3">
      <c r="A194" t="s">
        <v>196</v>
      </c>
      <c r="B194" t="str">
        <f>PROPER(RTD("cqg.rtd", ,"ContractData",A194, "LongDescription",, "T"))</f>
        <v>Comfort Systems Usa Inc</v>
      </c>
      <c r="C194" s="3">
        <f>RTD("cqg.rtd", ,"ContractData",A194, "LastTrade",, "T")</f>
        <v>1733.6000000000001</v>
      </c>
      <c r="D194" s="3">
        <f>RTD("cqg.rtd", ,"ContractData",A194, "NetLastTrade",, "T")</f>
        <v>-97.549999999999955</v>
      </c>
      <c r="E194" s="5">
        <f>IFERROR(RTD("cqg.rtd", ,"ContractData",A194, "PerCentNetLastTrade",, "T")/100,"")</f>
        <v>-5.3272533653714878E-2</v>
      </c>
      <c r="F194" s="3">
        <f>RTD("cqg.rtd", ,"ContractData",A194, "Open",, "T")</f>
        <v>1821.33</v>
      </c>
      <c r="G194" s="3">
        <f>RTD("cqg.rtd", ,"ContractData",A194, "High",, "T")</f>
        <v>1849.99</v>
      </c>
      <c r="H194" s="3">
        <f>RTD("cqg.rtd", ,"ContractData",A194, "Low",, "T")</f>
        <v>1701.06</v>
      </c>
      <c r="I194" s="5">
        <f>IFERROR(RTD("cqg.rtd",,"StudyData",A194, "PCB","BaseType=Index,Index=1", "Close", "W","0","all",,,,"T")/100,"")</f>
        <v>3.5566228211653221E-2</v>
      </c>
      <c r="J194" s="5">
        <f>IFERROR(RTD("cqg.rtd",,"StudyData",A194, "PCB","BaseType=Index,Index=1", "Close", "M","0","all",,,,"T")/100,"")</f>
        <v>-0.1253058856176997</v>
      </c>
      <c r="K194" s="5">
        <f>IFERROR(RTD("cqg.rtd",,"StudyData",A194, "PCB","BaseType=Index,Index=1", "Close", "Q","0","all",,,,"T")/100,"")</f>
        <v>-0.1253058856176997</v>
      </c>
      <c r="L194" s="5">
        <f>IFERROR(RTD("cqg.rtd",,"StudyData",A194, "PCB","BaseType=Index,Index=1", "Close", "A","0","all",,,,"T")/100,"")</f>
        <v>0.85751481318775535</v>
      </c>
      <c r="M194" s="7">
        <f>RTD("cqg.rtd", ,"ContractData",A194, "T_CVol",, "T")</f>
        <v>737719.73992299999</v>
      </c>
      <c r="N194" s="9">
        <f xml:space="preserve"> IFERROR(M194/RTD("cqg.rtd",,"StudyData", $A194, "MA", "InputChoice=Vol,MAType=Sim,Period=21", "MA","D","-1","all",,,,"T"),"")</f>
        <v>1.3992582065823556</v>
      </c>
      <c r="O194" s="10">
        <f>IFERROR(D194/RTD("cqg.rtd",,"StudyData","ATR("&amp;A194&amp;",MAType:=Sim,Period:=21)","Bar",, "Close", "D",,,,,,"T"),"")</f>
        <v>-0.91976652823008587</v>
      </c>
      <c r="P194" s="11">
        <f xml:space="preserve"> RTD("cqg.rtd",,"StudyData", $A194, "MA", "InputChoice=Close,MAType=Sim,Period=21", "MA","D",,"all",,,,"T")</f>
        <v>1787.9904761905</v>
      </c>
      <c r="Q194" s="3">
        <f xml:space="preserve"> RTD("cqg.rtd",,"StudyData",$A194, "StdDev", "InputChoice=Close,Period1=21", "STDDEV","D",,"all",,,,"T")</f>
        <v>95.752108691199993</v>
      </c>
      <c r="R194" s="3">
        <f t="shared" si="2"/>
        <v>-0.56803423897335581</v>
      </c>
    </row>
    <row r="195" spans="1:18" x14ac:dyDescent="0.3">
      <c r="A195" t="s">
        <v>197</v>
      </c>
      <c r="B195" t="str">
        <f>PROPER(RTD("cqg.rtd", ,"ContractData",A195, "LongDescription",, "T"))</f>
        <v>Flex Ltd.</v>
      </c>
      <c r="C195" s="3">
        <f>RTD("cqg.rtd", ,"ContractData",A195, "LastTrade",, "T")</f>
        <v>118.51</v>
      </c>
      <c r="D195" s="3">
        <f>RTD("cqg.rtd", ,"ContractData",A195, "NetLastTrade",, "T")</f>
        <v>-9.4299999999999926</v>
      </c>
      <c r="E195" s="5">
        <f>IFERROR(RTD("cqg.rtd", ,"ContractData",A195, "PerCentNetLastTrade",, "T")/100,"")</f>
        <v>-7.3706424886665622E-2</v>
      </c>
      <c r="F195" s="3">
        <f>RTD("cqg.rtd", ,"ContractData",A195, "Open",, "T")</f>
        <v>126.25</v>
      </c>
      <c r="G195" s="3">
        <f>RTD("cqg.rtd", ,"ContractData",A195, "High",, "T")</f>
        <v>126.41</v>
      </c>
      <c r="H195" s="3">
        <f>RTD("cqg.rtd", ,"ContractData",A195, "Low",, "T")</f>
        <v>117.8</v>
      </c>
      <c r="I195" s="5">
        <f>IFERROR(RTD("cqg.rtd",,"StudyData",A195, "PCB","BaseType=Index,Index=1", "Close", "W","0","all",,,,"T")/100,"")</f>
        <v>-6.2054507337525773E-3</v>
      </c>
      <c r="J195" s="5">
        <f>IFERROR(RTD("cqg.rtd",,"StudyData",A195, "PCB","BaseType=Index,Index=1", "Close", "M","0","all",,,,"T")/100,"")</f>
        <v>-0.26877275251434557</v>
      </c>
      <c r="K195" s="5">
        <f>IFERROR(RTD("cqg.rtd",,"StudyData",A195, "PCB","BaseType=Index,Index=1", "Close", "Q","0","all",,,,"T")/100,"")</f>
        <v>-0.26877275251434557</v>
      </c>
      <c r="L195" s="5">
        <f>IFERROR(RTD("cqg.rtd",,"StudyData",A195, "PCB","BaseType=Index,Index=1", "Close", "A","0","all",,,,"T")/100,"")</f>
        <v>0.96143661039390937</v>
      </c>
      <c r="M195" s="7">
        <f>RTD("cqg.rtd", ,"ContractData",A195, "T_CVol",, "T")</f>
        <v>4723605.0384839997</v>
      </c>
      <c r="N195" s="9">
        <f xml:space="preserve"> IFERROR(M195/RTD("cqg.rtd",,"StudyData", $A195, "MA", "InputChoice=Vol,MAType=Sim,Period=21", "MA","D","-1","all",,,,"T"),"")</f>
        <v>0.98249104368012652</v>
      </c>
      <c r="O195" s="10">
        <f>IFERROR(D195/RTD("cqg.rtd",,"StudyData","ATR("&amp;A195&amp;",MAType:=Sim,Period:=21)","Bar",, "Close", "D",,,,,,"T"),"")</f>
        <v>-0.93693224829319788</v>
      </c>
      <c r="P195" s="11">
        <f xml:space="preserve"> RTD("cqg.rtd",,"StudyData", $A195, "MA", "InputChoice=Close,MAType=Sim,Period=21", "MA","D",,"all",,,,"T")</f>
        <v>135.75476190480001</v>
      </c>
      <c r="Q195" s="3">
        <f xml:space="preserve"> RTD("cqg.rtd",,"StudyData",$A195, "StdDev", "InputChoice=Close,Period1=21", "STDDEV","D",,"all",,,,"T")</f>
        <v>13.3467804639</v>
      </c>
      <c r="R195" s="3">
        <f t="shared" ref="R195:R258" si="3">IFERROR(STANDARDIZE(C195,P195,Q195),"")</f>
        <v>-1.292054061385302</v>
      </c>
    </row>
    <row r="196" spans="1:18" x14ac:dyDescent="0.3">
      <c r="A196" t="s">
        <v>198</v>
      </c>
      <c r="B196" t="str">
        <f>PROPER(RTD("cqg.rtd", ,"ContractData",A196, "LongDescription",, "T"))</f>
        <v>Fox Corp Cm B</v>
      </c>
      <c r="C196" s="3">
        <f>RTD("cqg.rtd", ,"ContractData",A196, "LastTrade",, "T")</f>
        <v>49.410000000000004</v>
      </c>
      <c r="D196" s="3">
        <f>RTD("cqg.rtd", ,"ContractData",A196, "NetLastTrade",, "T")</f>
        <v>0.23000000000000398</v>
      </c>
      <c r="E196" s="5">
        <f>IFERROR(RTD("cqg.rtd", ,"ContractData",A196, "PerCentNetLastTrade",, "T")/100,"")</f>
        <v>4.6766978446522974E-3</v>
      </c>
      <c r="F196" s="3">
        <f>RTD("cqg.rtd", ,"ContractData",A196, "Open",, "T")</f>
        <v>49.11</v>
      </c>
      <c r="G196" s="3">
        <f>RTD("cqg.rtd", ,"ContractData",A196, "High",, "T")</f>
        <v>49.870000000000005</v>
      </c>
      <c r="H196" s="3">
        <f>RTD("cqg.rtd", ,"ContractData",A196, "Low",, "T")</f>
        <v>48.69</v>
      </c>
      <c r="I196" s="5">
        <f>IFERROR(RTD("cqg.rtd",,"StudyData",A196, "PCB","BaseType=Index,Index=1", "Close", "W","0","all",,,,"T")/100,"")</f>
        <v>-4.299825682742589E-2</v>
      </c>
      <c r="J196" s="5">
        <f>IFERROR(RTD("cqg.rtd",,"StudyData",A196, "PCB","BaseType=Index,Index=1", "Close", "M","0","all",,,,"T")/100,"")</f>
        <v>5.486763450042699E-2</v>
      </c>
      <c r="K196" s="5">
        <f>IFERROR(RTD("cqg.rtd",,"StudyData",A196, "PCB","BaseType=Index,Index=1", "Close", "Q","0","all",,,,"T")/100,"")</f>
        <v>5.486763450042699E-2</v>
      </c>
      <c r="L196" s="5">
        <f>IFERROR(RTD("cqg.rtd",,"StudyData",A196, "PCB","BaseType=Index,Index=1", "Close", "A","0","all",,,,"T")/100,"")</f>
        <v>-0.23902664407823815</v>
      </c>
      <c r="M196" s="7">
        <f>RTD("cqg.rtd", ,"ContractData",A196, "T_CVol",, "T")</f>
        <v>1396939.2663400001</v>
      </c>
      <c r="N196" s="9">
        <f xml:space="preserve"> IFERROR(M196/RTD("cqg.rtd",,"StudyData", $A196, "MA", "InputChoice=Vol,MAType=Sim,Period=21", "MA","D","-1","all",,,,"T"),"")</f>
        <v>0.76233857375929193</v>
      </c>
      <c r="O196" s="10">
        <f>IFERROR(D196/RTD("cqg.rtd",,"StudyData","ATR("&amp;A196&amp;",MAType:=Sim,Period:=21)","Bar",, "Close", "D",,,,,,"T"),"")</f>
        <v>0.14972101673807003</v>
      </c>
      <c r="P196" s="11">
        <f xml:space="preserve"> RTD("cqg.rtd",,"StudyData", $A196, "MA", "InputChoice=Close,MAType=Sim,Period=21", "MA","D",,"all",,,,"T")</f>
        <v>49.1014285714</v>
      </c>
      <c r="Q196" s="3">
        <f xml:space="preserve"> RTD("cqg.rtd",,"StudyData",$A196, "StdDev", "InputChoice=Close,Period1=21", "STDDEV","D",,"all",,,,"T")</f>
        <v>1.9705819438000001</v>
      </c>
      <c r="R196" s="3">
        <f t="shared" si="3"/>
        <v>0.15658898609664815</v>
      </c>
    </row>
    <row r="197" spans="1:18" x14ac:dyDescent="0.3">
      <c r="A197" t="s">
        <v>199</v>
      </c>
      <c r="B197" t="str">
        <f>PROPER(RTD("cqg.rtd", ,"ContractData",A197, "LongDescription",, "T"))</f>
        <v>Fox Corp Cm A</v>
      </c>
      <c r="C197" s="3">
        <f>RTD("cqg.rtd", ,"ContractData",A197, "LastTrade",, "T")</f>
        <v>55.31</v>
      </c>
      <c r="D197" s="3">
        <f>RTD("cqg.rtd", ,"ContractData",A197, "NetLastTrade",, "T")</f>
        <v>0.21999999999999886</v>
      </c>
      <c r="E197" s="5">
        <f>IFERROR(RTD("cqg.rtd", ,"ContractData",A197, "PerCentNetLastTrade",, "T")/100,"")</f>
        <v>3.9934652387003085E-3</v>
      </c>
      <c r="F197" s="3">
        <f>RTD("cqg.rtd", ,"ContractData",A197, "Open",, "T")</f>
        <v>55.25</v>
      </c>
      <c r="G197" s="3">
        <f>RTD("cqg.rtd", ,"ContractData",A197, "High",, "T")</f>
        <v>55.86</v>
      </c>
      <c r="H197" s="3">
        <f>RTD("cqg.rtd", ,"ContractData",A197, "Low",, "T")</f>
        <v>55.050000000000004</v>
      </c>
      <c r="I197" s="5">
        <f>IFERROR(RTD("cqg.rtd",,"StudyData",A197, "PCB","BaseType=Index,Index=1", "Close", "W","0","all",,,,"T")/100,"")</f>
        <v>-4.0090246442207607E-2</v>
      </c>
      <c r="J197" s="5">
        <f>IFERROR(RTD("cqg.rtd",,"StudyData",A197, "PCB","BaseType=Index,Index=1", "Close", "M","0","all",,,,"T")/100,"")</f>
        <v>6.0391104294478498E-2</v>
      </c>
      <c r="K197" s="5">
        <f>IFERROR(RTD("cqg.rtd",,"StudyData",A197, "PCB","BaseType=Index,Index=1", "Close", "Q","0","all",,,,"T")/100,"")</f>
        <v>6.0391104294478498E-2</v>
      </c>
      <c r="L197" s="5">
        <f>IFERROR(RTD("cqg.rtd",,"StudyData",A197, "PCB","BaseType=Index,Index=1", "Close", "A","0","all",,,,"T")/100,"")</f>
        <v>-0.24305460517312169</v>
      </c>
      <c r="M197" s="7">
        <f>RTD("cqg.rtd", ,"ContractData",A197, "T_CVol",, "T")</f>
        <v>2491881.2171430001</v>
      </c>
      <c r="N197" s="9">
        <f xml:space="preserve"> IFERROR(M197/RTD("cqg.rtd",,"StudyData", $A197, "MA", "InputChoice=Vol,MAType=Sim,Period=21", "MA","D","-1","all",,,,"T"),"")</f>
        <v>0.36697628613646249</v>
      </c>
      <c r="O197" s="10">
        <f>IFERROR(D197/RTD("cqg.rtd",,"StudyData","ATR("&amp;A197&amp;",MAType:=Sim,Period:=21)","Bar",, "Close", "D",,,,,,"T"),"")</f>
        <v>0.12369477911447815</v>
      </c>
      <c r="P197" s="11">
        <f xml:space="preserve"> RTD("cqg.rtd",,"StudyData", $A197, "MA", "InputChoice=Close,MAType=Sim,Period=21", "MA","D",,"all",,,,"T")</f>
        <v>54.630952381</v>
      </c>
      <c r="Q197" s="3">
        <f xml:space="preserve"> RTD("cqg.rtd",,"StudyData",$A197, "StdDev", "InputChoice=Close,Period1=21", "STDDEV","D",,"all",,,,"T")</f>
        <v>2.4274362425999998</v>
      </c>
      <c r="R197" s="3">
        <f t="shared" si="3"/>
        <v>0.27973860119707278</v>
      </c>
    </row>
    <row r="198" spans="1:18" x14ac:dyDescent="0.3">
      <c r="A198" t="s">
        <v>200</v>
      </c>
      <c r="B198" t="str">
        <f>PROPER(RTD("cqg.rtd", ,"ContractData",A198, "LongDescription",, "T"))</f>
        <v>Federal Realty Invstmt Trst</v>
      </c>
      <c r="C198" s="3">
        <f>RTD("cqg.rtd", ,"ContractData",A198, "LastTrade",, "T")</f>
        <v>126.08</v>
      </c>
      <c r="D198" s="3">
        <f>RTD("cqg.rtd", ,"ContractData",A198, "NetLastTrade",, "T")</f>
        <v>1.25</v>
      </c>
      <c r="E198" s="5">
        <f>IFERROR(RTD("cqg.rtd", ,"ContractData",A198, "PerCentNetLastTrade",, "T")/100,"")</f>
        <v>1.0013618521188816E-2</v>
      </c>
      <c r="F198" s="3">
        <f>RTD("cqg.rtd", ,"ContractData",A198, "Open",, "T")</f>
        <v>125.49000000000001</v>
      </c>
      <c r="G198" s="3">
        <f>RTD("cqg.rtd", ,"ContractData",A198, "High",, "T")</f>
        <v>126.21000000000001</v>
      </c>
      <c r="H198" s="3">
        <f>RTD("cqg.rtd", ,"ContractData",A198, "Low",, "T")</f>
        <v>124.87</v>
      </c>
      <c r="I198" s="5">
        <f>IFERROR(RTD("cqg.rtd",,"StudyData",A198, "PCB","BaseType=Index,Index=1", "Close", "W","0","all",,,,"T")/100,"")</f>
        <v>4.7611490239646308E-4</v>
      </c>
      <c r="J198" s="5">
        <f>IFERROR(RTD("cqg.rtd",,"StudyData",A198, "PCB","BaseType=Index,Index=1", "Close", "M","0","all",,,,"T")/100,"")</f>
        <v>2.1386908619572265E-2</v>
      </c>
      <c r="K198" s="5">
        <f>IFERROR(RTD("cqg.rtd",,"StudyData",A198, "PCB","BaseType=Index,Index=1", "Close", "Q","0","all",,,,"T")/100,"")</f>
        <v>2.1386908619572265E-2</v>
      </c>
      <c r="L198" s="5">
        <f>IFERROR(RTD("cqg.rtd",,"StudyData",A198, "PCB","BaseType=Index,Index=1", "Close", "A","0","all",,,,"T")/100,"")</f>
        <v>0.25079365079365085</v>
      </c>
      <c r="M198" s="7">
        <f>RTD("cqg.rtd", ,"ContractData",A198, "T_CVol",, "T")</f>
        <v>986590.99177299999</v>
      </c>
      <c r="N198" s="9">
        <f xml:space="preserve"> IFERROR(M198/RTD("cqg.rtd",,"StudyData", $A198, "MA", "InputChoice=Vol,MAType=Sim,Period=21", "MA","D","-1","all",,,,"T"),"")</f>
        <v>1.2178643246695529</v>
      </c>
      <c r="O198" s="10">
        <f>IFERROR(D198/RTD("cqg.rtd",,"StudyData","ATR("&amp;A198&amp;",MAType:=Sim,Period:=21)","Bar",, "Close", "D",,,,,,"T"),"")</f>
        <v>0.65805966408445804</v>
      </c>
      <c r="P198" s="11">
        <f xml:space="preserve"> RTD("cqg.rtd",,"StudyData", $A198, "MA", "InputChoice=Close,MAType=Sim,Period=21", "MA","D",,"all",,,,"T")</f>
        <v>123.3366666667</v>
      </c>
      <c r="Q198" s="3">
        <f xml:space="preserve"> RTD("cqg.rtd",,"StudyData",$A198, "StdDev", "InputChoice=Close,Period1=21", "STDDEV","D",,"all",,,,"T")</f>
        <v>2.0636221815</v>
      </c>
      <c r="R198" s="3">
        <f t="shared" si="3"/>
        <v>1.3293777116244865</v>
      </c>
    </row>
    <row r="199" spans="1:18" x14ac:dyDescent="0.3">
      <c r="A199" t="s">
        <v>201</v>
      </c>
      <c r="B199" t="str">
        <f>PROPER(RTD("cqg.rtd", ,"ContractData",A199, "LongDescription",, "T"))</f>
        <v>First Solar, Inc.</v>
      </c>
      <c r="C199" s="3">
        <f>RTD("cqg.rtd", ,"ContractData",A199, "LastTrade",, "T")</f>
        <v>202.82</v>
      </c>
      <c r="D199" s="3">
        <f>RTD("cqg.rtd", ,"ContractData",A199, "NetLastTrade",, "T")</f>
        <v>-3.1000000000000227</v>
      </c>
      <c r="E199" s="5">
        <f>IFERROR(RTD("cqg.rtd", ,"ContractData",A199, "PerCentNetLastTrade",, "T")/100,"")</f>
        <v>-1.5054390054390054E-2</v>
      </c>
      <c r="F199" s="3">
        <f>RTD("cqg.rtd", ,"ContractData",A199, "Open",, "T")</f>
        <v>205.92000000000002</v>
      </c>
      <c r="G199" s="3">
        <f>RTD("cqg.rtd", ,"ContractData",A199, "High",, "T")</f>
        <v>206.86</v>
      </c>
      <c r="H199" s="3">
        <f>RTD("cqg.rtd", ,"ContractData",A199, "Low",, "T")</f>
        <v>200.95000000000002</v>
      </c>
      <c r="I199" s="5">
        <f>IFERROR(RTD("cqg.rtd",,"StudyData",A199, "PCB","BaseType=Index,Index=1", "Close", "W","0","all",,,,"T")/100,"")</f>
        <v>-4.3256757394216777E-2</v>
      </c>
      <c r="J199" s="5">
        <f>IFERROR(RTD("cqg.rtd",,"StudyData",A199, "PCB","BaseType=Index,Index=1", "Close", "M","0","all",,,,"T")/100,"")</f>
        <v>-0.14044753348025096</v>
      </c>
      <c r="K199" s="5">
        <f>IFERROR(RTD("cqg.rtd",,"StudyData",A199, "PCB","BaseType=Index,Index=1", "Close", "Q","0","all",,,,"T")/100,"")</f>
        <v>-0.14044753348025096</v>
      </c>
      <c r="L199" s="5">
        <f>IFERROR(RTD("cqg.rtd",,"StudyData",A199, "PCB","BaseType=Index,Index=1", "Close", "A","0","all",,,,"T")/100,"")</f>
        <v>-0.22359606477050886</v>
      </c>
      <c r="M199" s="7">
        <f>RTD("cqg.rtd", ,"ContractData",A199, "T_CVol",, "T")</f>
        <v>1537227.134879</v>
      </c>
      <c r="N199" s="9">
        <f xml:space="preserve"> IFERROR(M199/RTD("cqg.rtd",,"StudyData", $A199, "MA", "InputChoice=Vol,MAType=Sim,Period=21", "MA","D","-1","all",,,,"T"),"")</f>
        <v>0.87940761162238501</v>
      </c>
      <c r="O199" s="10">
        <f>IFERROR(D199/RTD("cqg.rtd",,"StudyData","ATR("&amp;A199&amp;",MAType:=Sim,Period:=21)","Bar",, "Close", "D",,,,,,"T"),"")</f>
        <v>-0.29447686253343064</v>
      </c>
      <c r="P199" s="11">
        <f xml:space="preserve"> RTD("cqg.rtd",,"StudyData", $A199, "MA", "InputChoice=Close,MAType=Sim,Period=21", "MA","D",,"all",,,,"T")</f>
        <v>222.51619047619999</v>
      </c>
      <c r="Q199" s="3">
        <f xml:space="preserve"> RTD("cqg.rtd",,"StudyData",$A199, "StdDev", "InputChoice=Close,Period1=21", "STDDEV","D",,"all",,,,"T")</f>
        <v>12.328276624700001</v>
      </c>
      <c r="R199" s="3">
        <f t="shared" si="3"/>
        <v>-1.5976434562425543</v>
      </c>
    </row>
    <row r="200" spans="1:18" x14ac:dyDescent="0.3">
      <c r="A200" t="s">
        <v>202</v>
      </c>
      <c r="B200" t="str">
        <f>PROPER(RTD("cqg.rtd", ,"ContractData",A200, "LongDescription",, "T"))</f>
        <v>Fortinet, Inc.</v>
      </c>
      <c r="C200" s="3">
        <f>RTD("cqg.rtd", ,"ContractData",A200, "LastTrade",, "T")</f>
        <v>152.37</v>
      </c>
      <c r="D200" s="3">
        <f>RTD("cqg.rtd", ,"ContractData",A200, "NetLastTrade",, "T")</f>
        <v>0.83000000000001251</v>
      </c>
      <c r="E200" s="5">
        <f>IFERROR(RTD("cqg.rtd", ,"ContractData",A200, "PerCentNetLastTrade",, "T")/100,"")</f>
        <v>5.4771017553121295E-3</v>
      </c>
      <c r="F200" s="3">
        <f>RTD("cqg.rtd", ,"ContractData",A200, "Open",, "T")</f>
        <v>152.69</v>
      </c>
      <c r="G200" s="3">
        <f>RTD("cqg.rtd", ,"ContractData",A200, "High",, "T")</f>
        <v>154.32</v>
      </c>
      <c r="H200" s="3">
        <f>RTD("cqg.rtd", ,"ContractData",A200, "Low",, "T")</f>
        <v>151.47999999999999</v>
      </c>
      <c r="I200" s="5">
        <f>IFERROR(RTD("cqg.rtd",,"StudyData",A200, "PCB","BaseType=Index,Index=1", "Close", "W","0","all",,,,"T")/100,"")</f>
        <v>-5.7174679784666844E-2</v>
      </c>
      <c r="J200" s="5">
        <f>IFERROR(RTD("cqg.rtd",,"StudyData",A200, "PCB","BaseType=Index,Index=1", "Close", "M","0","all",,,,"T")/100,"")</f>
        <v>-8.1369613331597444E-3</v>
      </c>
      <c r="K200" s="5">
        <f>IFERROR(RTD("cqg.rtd",,"StudyData",A200, "PCB","BaseType=Index,Index=1", "Close", "Q","0","all",,,,"T")/100,"")</f>
        <v>-8.1369613331597444E-3</v>
      </c>
      <c r="L200" s="5">
        <f>IFERROR(RTD("cqg.rtd",,"StudyData",A200, "PCB","BaseType=Index,Index=1", "Close", "A","0","all",,,,"T")/100,"")</f>
        <v>0.9187759727993956</v>
      </c>
      <c r="M200" s="7">
        <f>RTD("cqg.rtd", ,"ContractData",A200, "T_CVol",, "T")</f>
        <v>2817161.1476770001</v>
      </c>
      <c r="N200" s="9">
        <f xml:space="preserve"> IFERROR(M200/RTD("cqg.rtd",,"StudyData", $A200, "MA", "InputChoice=Vol,MAType=Sim,Period=21", "MA","D","-1","all",,,,"T"),"")</f>
        <v>0.54157037634496952</v>
      </c>
      <c r="O200" s="10">
        <f>IFERROR(D200/RTD("cqg.rtd",,"StudyData","ATR("&amp;A200&amp;",MAType:=Sim,Period:=21)","Bar",, "Close", "D",,,,,,"T"),"")</f>
        <v>0.12746818780222863</v>
      </c>
      <c r="P200" s="11">
        <f xml:space="preserve"> RTD("cqg.rtd",,"StudyData", $A200, "MA", "InputChoice=Close,MAType=Sim,Period=21", "MA","D",,"all",,,,"T")</f>
        <v>157.91857142859999</v>
      </c>
      <c r="Q200" s="3">
        <f xml:space="preserve"> RTD("cqg.rtd",,"StudyData",$A200, "StdDev", "InputChoice=Close,Period1=21", "STDDEV","D",,"all",,,,"T")</f>
        <v>4.5190857542999998</v>
      </c>
      <c r="R200" s="3">
        <f t="shared" si="3"/>
        <v>-1.2278083953862591</v>
      </c>
    </row>
    <row r="201" spans="1:18" x14ac:dyDescent="0.3">
      <c r="A201" t="s">
        <v>203</v>
      </c>
      <c r="B201" t="str">
        <f>PROPER(RTD("cqg.rtd", ,"ContractData",A201, "LongDescription",, "T"))</f>
        <v>Fortive Corporation</v>
      </c>
      <c r="C201" s="3">
        <f>RTD("cqg.rtd", ,"ContractData",A201, "LastTrade",, "T")</f>
        <v>62.31</v>
      </c>
      <c r="D201" s="3">
        <f>RTD("cqg.rtd", ,"ContractData",A201, "NetLastTrade",, "T")</f>
        <v>1.6899999999999977</v>
      </c>
      <c r="E201" s="5">
        <f>IFERROR(RTD("cqg.rtd", ,"ContractData",A201, "PerCentNetLastTrade",, "T")/100,"")</f>
        <v>2.78785879247773E-2</v>
      </c>
      <c r="F201" s="3">
        <f>RTD("cqg.rtd", ,"ContractData",A201, "Open",, "T")</f>
        <v>60.88</v>
      </c>
      <c r="G201" s="3">
        <f>RTD("cqg.rtd", ,"ContractData",A201, "High",, "T")</f>
        <v>62.5</v>
      </c>
      <c r="H201" s="3">
        <f>RTD("cqg.rtd", ,"ContractData",A201, "Low",, "T")</f>
        <v>60.56</v>
      </c>
      <c r="I201" s="5">
        <f>IFERROR(RTD("cqg.rtd",,"StudyData",A201, "PCB","BaseType=Index,Index=1", "Close", "W","0","all",,,,"T")/100,"")</f>
        <v>8.5788280997086616E-3</v>
      </c>
      <c r="J201" s="5">
        <f>IFERROR(RTD("cqg.rtd",,"StudyData",A201, "PCB","BaseType=Index,Index=1", "Close", "M","0","all",,,,"T")/100,"")</f>
        <v>1.9970535275822536E-2</v>
      </c>
      <c r="K201" s="5">
        <f>IFERROR(RTD("cqg.rtd",,"StudyData",A201, "PCB","BaseType=Index,Index=1", "Close", "Q","0","all",,,,"T")/100,"")</f>
        <v>1.9970535275822536E-2</v>
      </c>
      <c r="L201" s="5">
        <f>IFERROR(RTD("cqg.rtd",,"StudyData",A201, "PCB","BaseType=Index,Index=1", "Close", "A","0","all",,,,"T")/100,"")</f>
        <v>0.12859989132403554</v>
      </c>
      <c r="M201" s="7">
        <f>RTD("cqg.rtd", ,"ContractData",A201, "T_CVol",, "T")</f>
        <v>2757848.5984919998</v>
      </c>
      <c r="N201" s="9">
        <f xml:space="preserve"> IFERROR(M201/RTD("cqg.rtd",,"StudyData", $A201, "MA", "InputChoice=Vol,MAType=Sim,Period=21", "MA","D","-1","all",,,,"T"),"")</f>
        <v>1.0800420325285702</v>
      </c>
      <c r="O201" s="10">
        <f>IFERROR(D201/RTD("cqg.rtd",,"StudyData","ATR("&amp;A201&amp;",MAType:=Sim,Period:=21)","Bar",, "Close", "D",,,,,,"T"),"")</f>
        <v>1.1790697674692792</v>
      </c>
      <c r="P201" s="11">
        <f xml:space="preserve"> RTD("cqg.rtd",,"StudyData", $A201, "MA", "InputChoice=Close,MAType=Sim,Period=21", "MA","D",,"all",,,,"T")</f>
        <v>61.560476190499998</v>
      </c>
      <c r="Q201" s="3">
        <f xml:space="preserve"> RTD("cqg.rtd",,"StudyData",$A201, "StdDev", "InputChoice=Close,Period1=21", "STDDEV","D",,"all",,,,"T")</f>
        <v>0.8628771153</v>
      </c>
      <c r="R201" s="3">
        <f t="shared" si="3"/>
        <v>0.86863331546278721</v>
      </c>
    </row>
    <row r="202" spans="1:18" x14ac:dyDescent="0.3">
      <c r="A202" t="s">
        <v>204</v>
      </c>
      <c r="B202" t="str">
        <f>PROPER(RTD("cqg.rtd", ,"ContractData",A202, "LongDescription",, "T"))</f>
        <v>General Dynamics Corp</v>
      </c>
      <c r="C202" s="3">
        <f>RTD("cqg.rtd", ,"ContractData",A202, "LastTrade",, "T")</f>
        <v>386.75</v>
      </c>
      <c r="D202" s="3">
        <f>RTD("cqg.rtd", ,"ContractData",A202, "NetLastTrade",, "T")</f>
        <v>4.9599999999999795</v>
      </c>
      <c r="E202" s="5">
        <f>IFERROR(RTD("cqg.rtd", ,"ContractData",A202, "PerCentNetLastTrade",, "T")/100,"")</f>
        <v>1.2991435082113202E-2</v>
      </c>
      <c r="F202" s="3">
        <f>RTD("cqg.rtd", ,"ContractData",A202, "Open",, "T")</f>
        <v>383.97</v>
      </c>
      <c r="G202" s="3">
        <f>RTD("cqg.rtd", ,"ContractData",A202, "High",, "T")</f>
        <v>388.11</v>
      </c>
      <c r="H202" s="3">
        <f>RTD("cqg.rtd", ,"ContractData",A202, "Low",, "T")</f>
        <v>382.14</v>
      </c>
      <c r="I202" s="5">
        <f>IFERROR(RTD("cqg.rtd",,"StudyData",A202, "PCB","BaseType=Index,Index=1", "Close", "W","0","all",,,,"T")/100,"")</f>
        <v>4.9297303163492366E-2</v>
      </c>
      <c r="J202" s="5">
        <f>IFERROR(RTD("cqg.rtd",,"StudyData",A202, "PCB","BaseType=Index,Index=1", "Close", "M","0","all",,,,"T")/100,"")</f>
        <v>9.1773938572719038E-2</v>
      </c>
      <c r="K202" s="5">
        <f>IFERROR(RTD("cqg.rtd",,"StudyData",A202, "PCB","BaseType=Index,Index=1", "Close", "Q","0","all",,,,"T")/100,"")</f>
        <v>9.1773938572719038E-2</v>
      </c>
      <c r="L202" s="5">
        <f>IFERROR(RTD("cqg.rtd",,"StudyData",A202, "PCB","BaseType=Index,Index=1", "Close", "A","0","all",,,,"T")/100,"")</f>
        <v>0.14878512445790998</v>
      </c>
      <c r="M202" s="7">
        <f>RTD("cqg.rtd", ,"ContractData",A202, "T_CVol",, "T")</f>
        <v>1499017.104451</v>
      </c>
      <c r="N202" s="9">
        <f xml:space="preserve"> IFERROR(M202/RTD("cqg.rtd",,"StudyData", $A202, "MA", "InputChoice=Vol,MAType=Sim,Period=21", "MA","D","-1","all",,,,"T"),"")</f>
        <v>1.2886063233076366</v>
      </c>
      <c r="O202" s="10">
        <f>IFERROR(D202/RTD("cqg.rtd",,"StudyData","ATR("&amp;A202&amp;",MAType:=Sim,Period:=21)","Bar",, "Close", "D",,,,,,"T"),"")</f>
        <v>0.62932753308185108</v>
      </c>
      <c r="P202" s="11">
        <f xml:space="preserve"> RTD("cqg.rtd",,"StudyData", $A202, "MA", "InputChoice=Close,MAType=Sim,Period=21", "MA","D",,"all",,,,"T")</f>
        <v>368.14047619050001</v>
      </c>
      <c r="Q202" s="3">
        <f xml:space="preserve"> RTD("cqg.rtd",,"StudyData",$A202, "StdDev", "InputChoice=Close,Period1=21", "STDDEV","D",,"all",,,,"T")</f>
        <v>10.9162750826</v>
      </c>
      <c r="R202" s="3">
        <f t="shared" si="3"/>
        <v>1.7047503538237732</v>
      </c>
    </row>
    <row r="203" spans="1:18" x14ac:dyDescent="0.3">
      <c r="A203" t="s">
        <v>205</v>
      </c>
      <c r="B203" t="str">
        <f>PROPER(RTD("cqg.rtd", ,"ContractData",A203, "LongDescription",, "T"))</f>
        <v>Godaddy Inc.</v>
      </c>
      <c r="C203" s="3">
        <f>RTD("cqg.rtd", ,"ContractData",A203, "LastTrade",, "T")</f>
        <v>93.16</v>
      </c>
      <c r="D203" s="3">
        <f>RTD("cqg.rtd", ,"ContractData",A203, "NetLastTrade",, "T")</f>
        <v>5.539999999999992</v>
      </c>
      <c r="E203" s="5">
        <f>IFERROR(RTD("cqg.rtd", ,"ContractData",A203, "PerCentNetLastTrade",, "T")/100,"")</f>
        <v>6.3227573613330285E-2</v>
      </c>
      <c r="F203" s="3">
        <f>RTD("cqg.rtd", ,"ContractData",A203, "Open",, "T")</f>
        <v>89.02</v>
      </c>
      <c r="G203" s="3">
        <f>RTD("cqg.rtd", ,"ContractData",A203, "High",, "T")</f>
        <v>93.91</v>
      </c>
      <c r="H203" s="3">
        <f>RTD("cqg.rtd", ,"ContractData",A203, "Low",, "T")</f>
        <v>88.99</v>
      </c>
      <c r="I203" s="5">
        <f>IFERROR(RTD("cqg.rtd",,"StudyData",A203, "PCB","BaseType=Index,Index=1", "Close", "W","0","all",,,,"T")/100,"")</f>
        <v>-1.2612612612612737E-2</v>
      </c>
      <c r="J203" s="5">
        <f>IFERROR(RTD("cqg.rtd",,"StudyData",A203, "PCB","BaseType=Index,Index=1", "Close", "M","0","all",,,,"T")/100,"")</f>
        <v>9.7549481621112169E-2</v>
      </c>
      <c r="K203" s="5">
        <f>IFERROR(RTD("cqg.rtd",,"StudyData",A203, "PCB","BaseType=Index,Index=1", "Close", "Q","0","all",,,,"T")/100,"")</f>
        <v>9.7549481621112169E-2</v>
      </c>
      <c r="L203" s="5">
        <f>IFERROR(RTD("cqg.rtd",,"StudyData",A203, "PCB","BaseType=Index,Index=1", "Close", "A","0","all",,,,"T")/100,"")</f>
        <v>-0.24919406834300453</v>
      </c>
      <c r="M203" s="7">
        <f>RTD("cqg.rtd", ,"ContractData",A203, "T_CVol",, "T")</f>
        <v>1347817.745447</v>
      </c>
      <c r="N203" s="9">
        <f xml:space="preserve"> IFERROR(M203/RTD("cqg.rtd",,"StudyData", $A203, "MA", "InputChoice=Vol,MAType=Sim,Period=21", "MA","D","-1","all",,,,"T"),"")</f>
        <v>0.7130716240162045</v>
      </c>
      <c r="O203" s="10">
        <f>IFERROR(D203/RTD("cqg.rtd",,"StudyData","ATR("&amp;A203&amp;",MAType:=Sim,Period:=21)","Bar",, "Close", "D",,,,,,"T"),"")</f>
        <v>1.4255605930610797</v>
      </c>
      <c r="P203" s="11">
        <f xml:space="preserve"> RTD("cqg.rtd",,"StudyData", $A203, "MA", "InputChoice=Close,MAType=Sim,Period=21", "MA","D",,"all",,,,"T")</f>
        <v>89.008571428600007</v>
      </c>
      <c r="Q203" s="3">
        <f xml:space="preserve"> RTD("cqg.rtd",,"StudyData",$A203, "StdDev", "InputChoice=Close,Period1=21", "STDDEV","D",,"all",,,,"T")</f>
        <v>3.9285321209999999</v>
      </c>
      <c r="R203" s="3">
        <f t="shared" si="3"/>
        <v>1.0567378459777623</v>
      </c>
    </row>
    <row r="204" spans="1:18" x14ac:dyDescent="0.3">
      <c r="A204" t="s">
        <v>206</v>
      </c>
      <c r="B204" t="str">
        <f>PROPER(RTD("cqg.rtd", ,"ContractData",A204, "LongDescription",, "T"))</f>
        <v>General Electric Co</v>
      </c>
      <c r="C204" s="3">
        <f>RTD("cqg.rtd", ,"ContractData",A204, "LastTrade",, "T")</f>
        <v>353.73</v>
      </c>
      <c r="D204" s="3">
        <f>RTD("cqg.rtd", ,"ContractData",A204, "NetLastTrade",, "T")</f>
        <v>4.7300000000000182</v>
      </c>
      <c r="E204" s="5">
        <f>IFERROR(RTD("cqg.rtd", ,"ContractData",A204, "PerCentNetLastTrade",, "T")/100,"")</f>
        <v>1.3553008595988538E-2</v>
      </c>
      <c r="F204" s="3">
        <f>RTD("cqg.rtd", ,"ContractData",A204, "Open",, "T")</f>
        <v>350.24</v>
      </c>
      <c r="G204" s="3">
        <f>RTD("cqg.rtd", ,"ContractData",A204, "High",, "T")</f>
        <v>359.99</v>
      </c>
      <c r="H204" s="3">
        <f>RTD("cqg.rtd", ,"ContractData",A204, "Low",, "T")</f>
        <v>350.2</v>
      </c>
      <c r="I204" s="5">
        <f>IFERROR(RTD("cqg.rtd",,"StudyData",A204, "PCB","BaseType=Index,Index=1", "Close", "W","0","all",,,,"T")/100,"")</f>
        <v>1.4046956970444153E-2</v>
      </c>
      <c r="J204" s="5">
        <f>IFERROR(RTD("cqg.rtd",,"StudyData",A204, "PCB","BaseType=Index,Index=1", "Close", "M","0","all",,,,"T")/100,"")</f>
        <v>-5.3514569341503219E-2</v>
      </c>
      <c r="K204" s="5">
        <f>IFERROR(RTD("cqg.rtd",,"StudyData",A204, "PCB","BaseType=Index,Index=1", "Close", "Q","0","all",,,,"T")/100,"")</f>
        <v>-5.3514569341503219E-2</v>
      </c>
      <c r="L204" s="5">
        <f>IFERROR(RTD("cqg.rtd",,"StudyData",A204, "PCB","BaseType=Index,Index=1", "Close", "A","0","all",,,,"T")/100,"")</f>
        <v>0.148362172515664</v>
      </c>
      <c r="M204" s="7">
        <f>RTD("cqg.rtd", ,"ContractData",A204, "T_CVol",, "T")</f>
        <v>2958914.5586370002</v>
      </c>
      <c r="N204" s="9">
        <f xml:space="preserve"> IFERROR(M204/RTD("cqg.rtd",,"StudyData", $A204, "MA", "InputChoice=Vol,MAType=Sim,Period=21", "MA","D","-1","all",,,,"T"),"")</f>
        <v>0.62537119959213416</v>
      </c>
      <c r="O204" s="10">
        <f>IFERROR(D204/RTD("cqg.rtd",,"StudyData","ATR("&amp;A204&amp;",MAType:=Sim,Period:=21)","Bar",, "Close", "D",,,,,,"T"),"")</f>
        <v>0.47590072825065294</v>
      </c>
      <c r="P204" s="11">
        <f xml:space="preserve"> RTD("cqg.rtd",,"StudyData", $A204, "MA", "InputChoice=Close,MAType=Sim,Period=21", "MA","D",,"all",,,,"T")</f>
        <v>359.44</v>
      </c>
      <c r="Q204" s="3">
        <f xml:space="preserve"> RTD("cqg.rtd",,"StudyData",$A204, "StdDev", "InputChoice=Close,Period1=21", "STDDEV","D",,"all",,,,"T")</f>
        <v>12.2909486635</v>
      </c>
      <c r="R204" s="3">
        <f t="shared" si="3"/>
        <v>-0.4645695101596809</v>
      </c>
    </row>
    <row r="205" spans="1:18" x14ac:dyDescent="0.3">
      <c r="A205" t="s">
        <v>207</v>
      </c>
      <c r="B205" t="str">
        <f>PROPER(RTD("cqg.rtd", ,"ContractData",A205, "LongDescription",, "T"))</f>
        <v>Ge Healthcare Cm</v>
      </c>
      <c r="C205" s="3">
        <f>RTD("cqg.rtd", ,"ContractData",A205, "LastTrade",, "T")</f>
        <v>60.58</v>
      </c>
      <c r="D205" s="3">
        <f>RTD("cqg.rtd", ,"ContractData",A205, "NetLastTrade",, "T")</f>
        <v>-1.4100000000000037</v>
      </c>
      <c r="E205" s="5">
        <f>IFERROR(RTD("cqg.rtd", ,"ContractData",A205, "PerCentNetLastTrade",, "T")/100,"")</f>
        <v>-2.2745604129698341E-2</v>
      </c>
      <c r="F205" s="3">
        <f>RTD("cqg.rtd", ,"ContractData",A205, "Open",, "T")</f>
        <v>62.47</v>
      </c>
      <c r="G205" s="3">
        <f>RTD("cqg.rtd", ,"ContractData",A205, "High",, "T")</f>
        <v>62.74</v>
      </c>
      <c r="H205" s="3">
        <f>RTD("cqg.rtd", ,"ContractData",A205, "Low",, "T")</f>
        <v>60.2</v>
      </c>
      <c r="I205" s="5">
        <f>IFERROR(RTD("cqg.rtd",,"StudyData",A205, "PCB","BaseType=Index,Index=1", "Close", "W","0","all",,,,"T")/100,"")</f>
        <v>-3.9479942920564483E-2</v>
      </c>
      <c r="J205" s="5">
        <f>IFERROR(RTD("cqg.rtd",,"StudyData",A205, "PCB","BaseType=Index,Index=1", "Close", "M","0","all",,,,"T")/100,"")</f>
        <v>-5.3585377284799354E-2</v>
      </c>
      <c r="K205" s="5">
        <f>IFERROR(RTD("cqg.rtd",,"StudyData",A205, "PCB","BaseType=Index,Index=1", "Close", "Q","0","all",,,,"T")/100,"")</f>
        <v>-5.3585377284799354E-2</v>
      </c>
      <c r="L205" s="5">
        <f>IFERROR(RTD("cqg.rtd",,"StudyData",A205, "PCB","BaseType=Index,Index=1", "Close", "A","0","all",,,,"T")/100,"")</f>
        <v>-0.26139965861984876</v>
      </c>
      <c r="M205" s="7">
        <f>RTD("cqg.rtd", ,"ContractData",A205, "T_CVol",, "T")</f>
        <v>9134012.5424809996</v>
      </c>
      <c r="N205" s="9">
        <f xml:space="preserve"> IFERROR(M205/RTD("cqg.rtd",,"StudyData", $A205, "MA", "InputChoice=Vol,MAType=Sim,Period=21", "MA","D","-1","all",,,,"T"),"")</f>
        <v>1.8398611192461254</v>
      </c>
      <c r="O205" s="10">
        <f>IFERROR(D205/RTD("cqg.rtd",,"StudyData","ATR("&amp;A205&amp;",MAType:=Sim,Period:=21)","Bar",, "Close", "D",,,,,,"T"),"")</f>
        <v>-0.74981007849139458</v>
      </c>
      <c r="P205" s="11">
        <f xml:space="preserve"> RTD("cqg.rtd",,"StudyData", $A205, "MA", "InputChoice=Close,MAType=Sim,Period=21", "MA","D",,"all",,,,"T")</f>
        <v>63.894285714299997</v>
      </c>
      <c r="Q205" s="3">
        <f xml:space="preserve"> RTD("cqg.rtd",,"StudyData",$A205, "StdDev", "InputChoice=Close,Period1=21", "STDDEV","D",,"all",,,,"T")</f>
        <v>1.5461798436</v>
      </c>
      <c r="R205" s="3">
        <f t="shared" si="3"/>
        <v>-2.1435318330002828</v>
      </c>
    </row>
    <row r="206" spans="1:18" x14ac:dyDescent="0.3">
      <c r="A206" t="s">
        <v>208</v>
      </c>
      <c r="B206" t="str">
        <f>PROPER(RTD("cqg.rtd", ,"ContractData",A206, "LongDescription",, "T"))</f>
        <v>Gen Digital Inc. Cmn</v>
      </c>
      <c r="C206" s="3">
        <f>RTD("cqg.rtd", ,"ContractData",A206, "LastTrade",, "T")</f>
        <v>25.84</v>
      </c>
      <c r="D206" s="3">
        <f>RTD("cqg.rtd", ,"ContractData",A206, "NetLastTrade",, "T")</f>
        <v>0.76999999999999957</v>
      </c>
      <c r="E206" s="5">
        <f>IFERROR(RTD("cqg.rtd", ,"ContractData",A206, "PerCentNetLastTrade",, "T")/100,"")</f>
        <v>3.0714000797766254E-2</v>
      </c>
      <c r="F206" s="3">
        <f>RTD("cqg.rtd", ,"ContractData",A206, "Open",, "T")</f>
        <v>25.47</v>
      </c>
      <c r="G206" s="3">
        <f>RTD("cqg.rtd", ,"ContractData",A206, "High",, "T")</f>
        <v>26.14</v>
      </c>
      <c r="H206" s="3">
        <f>RTD("cqg.rtd", ,"ContractData",A206, "Low",, "T")</f>
        <v>25.43</v>
      </c>
      <c r="I206" s="5">
        <f>IFERROR(RTD("cqg.rtd",,"StudyData",A206, "PCB","BaseType=Index,Index=1", "Close", "W","0","all",,,,"T")/100,"")</f>
        <v>-3.365744203440546E-2</v>
      </c>
      <c r="J206" s="5">
        <f>IFERROR(RTD("cqg.rtd",,"StudyData",A206, "PCB","BaseType=Index,Index=1", "Close", "M","0","all",,,,"T")/100,"")</f>
        <v>3.8167938931297683E-2</v>
      </c>
      <c r="K206" s="5">
        <f>IFERROR(RTD("cqg.rtd",,"StudyData",A206, "PCB","BaseType=Index,Index=1", "Close", "Q","0","all",,,,"T")/100,"")</f>
        <v>3.8167938931297683E-2</v>
      </c>
      <c r="L206" s="5">
        <f>IFERROR(RTD("cqg.rtd",,"StudyData",A206, "PCB","BaseType=Index,Index=1", "Close", "A","0","all",,,,"T")/100,"")</f>
        <v>-4.9650606840750323E-2</v>
      </c>
      <c r="M206" s="7">
        <f>RTD("cqg.rtd", ,"ContractData",A206, "T_CVol",, "T")</f>
        <v>2691162.066501</v>
      </c>
      <c r="N206" s="9">
        <f xml:space="preserve"> IFERROR(M206/RTD("cqg.rtd",,"StudyData", $A206, "MA", "InputChoice=Vol,MAType=Sim,Period=21", "MA","D","-1","all",,,,"T"),"")</f>
        <v>0.54634498035294488</v>
      </c>
      <c r="O206" s="10">
        <f>IFERROR(D206/RTD("cqg.rtd",,"StudyData","ATR("&amp;A206&amp;",MAType:=Sim,Period:=21)","Bar",, "Close", "D",,,,,,"T"),"")</f>
        <v>0.88119891009134776</v>
      </c>
      <c r="P206" s="11">
        <f xml:space="preserve"> RTD("cqg.rtd",,"StudyData", $A206, "MA", "InputChoice=Close,MAType=Sim,Period=21", "MA","D",,"all",,,,"T")</f>
        <v>25.893333333299999</v>
      </c>
      <c r="Q206" s="3">
        <f xml:space="preserve"> RTD("cqg.rtd",,"StudyData",$A206, "StdDev", "InputChoice=Close,Period1=21", "STDDEV","D",,"all",,,,"T")</f>
        <v>0.89111130900000002</v>
      </c>
      <c r="R206" s="3">
        <f t="shared" si="3"/>
        <v>-5.9850360736471646E-2</v>
      </c>
    </row>
    <row r="207" spans="1:18" x14ac:dyDescent="0.3">
      <c r="A207" t="s">
        <v>209</v>
      </c>
      <c r="B207" t="str">
        <f>PROPER(RTD("cqg.rtd", ,"ContractData",A207, "LongDescription",, "T"))</f>
        <v>Ge Vernova Inc.</v>
      </c>
      <c r="C207" s="3">
        <f>RTD("cqg.rtd", ,"ContractData",A207, "LastTrade",, "T")</f>
        <v>1014.75</v>
      </c>
      <c r="D207" s="3">
        <f>RTD("cqg.rtd", ,"ContractData",A207, "NetLastTrade",, "T")</f>
        <v>-16.440000000000055</v>
      </c>
      <c r="E207" s="5">
        <f>IFERROR(RTD("cqg.rtd", ,"ContractData",A207, "PerCentNetLastTrade",, "T")/100,"")</f>
        <v>-1.5942745759753293E-2</v>
      </c>
      <c r="F207" s="3">
        <f>RTD("cqg.rtd", ,"ContractData",A207, "Open",, "T")</f>
        <v>1022.7900000000001</v>
      </c>
      <c r="G207" s="3">
        <f>RTD("cqg.rtd", ,"ContractData",A207, "High",, "T")</f>
        <v>1037.9100000000001</v>
      </c>
      <c r="H207" s="3">
        <f>RTD("cqg.rtd", ,"ContractData",A207, "Low",, "T")</f>
        <v>997.04000000000008</v>
      </c>
      <c r="I207" s="5">
        <f>IFERROR(RTD("cqg.rtd",,"StudyData",A207, "PCB","BaseType=Index,Index=1", "Close", "W","0","all",,,,"T")/100,"")</f>
        <v>-4.0733948423201917E-2</v>
      </c>
      <c r="J207" s="5">
        <f>IFERROR(RTD("cqg.rtd",,"StudyData",A207, "PCB","BaseType=Index,Index=1", "Close", "M","0","all",,,,"T")/100,"")</f>
        <v>-0.13628006741228751</v>
      </c>
      <c r="K207" s="5">
        <f>IFERROR(RTD("cqg.rtd",,"StudyData",A207, "PCB","BaseType=Index,Index=1", "Close", "Q","0","all",,,,"T")/100,"")</f>
        <v>-0.13628006741228751</v>
      </c>
      <c r="L207" s="5">
        <f>IFERROR(RTD("cqg.rtd",,"StudyData",A207, "PCB","BaseType=Index,Index=1", "Close", "A","0","all",,,,"T")/100,"")</f>
        <v>0.55262634453845794</v>
      </c>
      <c r="M207" s="7">
        <f>RTD("cqg.rtd", ,"ContractData",A207, "T_CVol",, "T")</f>
        <v>2489359.106017</v>
      </c>
      <c r="N207" s="9">
        <f xml:space="preserve"> IFERROR(M207/RTD("cqg.rtd",,"StudyData", $A207, "MA", "InputChoice=Vol,MAType=Sim,Period=21", "MA","D","-1","all",,,,"T"),"")</f>
        <v>0.84709098096552238</v>
      </c>
      <c r="O207" s="10">
        <f>IFERROR(D207/RTD("cqg.rtd",,"StudyData","ATR("&amp;A207&amp;",MAType:=Sim,Period:=21)","Bar",, "Close", "D",,,,,,"T"),"")</f>
        <v>-0.2572309893156865</v>
      </c>
      <c r="P207" s="11">
        <f xml:space="preserve"> RTD("cqg.rtd",,"StudyData", $A207, "MA", "InputChoice=Close,MAType=Sim,Period=21", "MA","D",,"all",,,,"T")</f>
        <v>1074.7295238095001</v>
      </c>
      <c r="Q207" s="3">
        <f xml:space="preserve"> RTD("cqg.rtd",,"StudyData",$A207, "StdDev", "InputChoice=Close,Period1=21", "STDDEV","D",,"all",,,,"T")</f>
        <v>43.602920880299997</v>
      </c>
      <c r="R207" s="3">
        <f t="shared" si="3"/>
        <v>-1.3755849974857781</v>
      </c>
    </row>
    <row r="208" spans="1:18" x14ac:dyDescent="0.3">
      <c r="A208" t="s">
        <v>210</v>
      </c>
      <c r="B208" t="str">
        <f>PROPER(RTD("cqg.rtd", ,"ContractData",A208, "LongDescription",, "T"))</f>
        <v>Gilead Sciences, Inc</v>
      </c>
      <c r="C208" s="3">
        <f>RTD("cqg.rtd", ,"ContractData",A208, "LastTrade",, "T")</f>
        <v>129.31</v>
      </c>
      <c r="D208" s="3">
        <f>RTD("cqg.rtd", ,"ContractData",A208, "NetLastTrade",, "T")</f>
        <v>-1.5500000000000114</v>
      </c>
      <c r="E208" s="5">
        <f>IFERROR(RTD("cqg.rtd", ,"ContractData",A208, "PerCentNetLastTrade",, "T")/100,"")</f>
        <v>-1.1844719547608131E-2</v>
      </c>
      <c r="F208" s="3">
        <f>RTD("cqg.rtd", ,"ContractData",A208, "Open",, "T")</f>
        <v>130.93</v>
      </c>
      <c r="G208" s="3">
        <f>RTD("cqg.rtd", ,"ContractData",A208, "High",, "T")</f>
        <v>131.65</v>
      </c>
      <c r="H208" s="3">
        <f>RTD("cqg.rtd", ,"ContractData",A208, "Low",, "T")</f>
        <v>129.04</v>
      </c>
      <c r="I208" s="5">
        <f>IFERROR(RTD("cqg.rtd",,"StudyData",A208, "PCB","BaseType=Index,Index=1", "Close", "W","0","all",,,,"T")/100,"")</f>
        <v>-3.7012213285671718E-2</v>
      </c>
      <c r="J208" s="5">
        <f>IFERROR(RTD("cqg.rtd",,"StudyData",A208, "PCB","BaseType=Index,Index=1", "Close", "M","0","all",,,,"T")/100,"")</f>
        <v>2.350799430109228E-2</v>
      </c>
      <c r="K208" s="5">
        <f>IFERROR(RTD("cqg.rtd",,"StudyData",A208, "PCB","BaseType=Index,Index=1", "Close", "Q","0","all",,,,"T")/100,"")</f>
        <v>2.350799430109228E-2</v>
      </c>
      <c r="L208" s="5">
        <f>IFERROR(RTD("cqg.rtd",,"StudyData",A208, "PCB","BaseType=Index,Index=1", "Close", "A","0","all",,,,"T")/100,"")</f>
        <v>5.3527782304057296E-2</v>
      </c>
      <c r="M208" s="7">
        <f>RTD("cqg.rtd", ,"ContractData",A208, "T_CVol",, "T")</f>
        <v>5529741.3560880003</v>
      </c>
      <c r="N208" s="9">
        <f xml:space="preserve"> IFERROR(M208/RTD("cqg.rtd",,"StudyData", $A208, "MA", "InputChoice=Vol,MAType=Sim,Period=21", "MA","D","-1","all",,,,"T"),"")</f>
        <v>0.73977200332578252</v>
      </c>
      <c r="O208" s="10">
        <f>IFERROR(D208/RTD("cqg.rtd",,"StudyData","ATR("&amp;A208&amp;",MAType:=Sim,Period:=21)","Bar",, "Close", "D",,,,,,"T"),"")</f>
        <v>-0.39132002884838807</v>
      </c>
      <c r="P208" s="11">
        <f xml:space="preserve"> RTD("cqg.rtd",,"StudyData", $A208, "MA", "InputChoice=Close,MAType=Sim,Period=21", "MA","D",,"all",,,,"T")</f>
        <v>130.75285714290001</v>
      </c>
      <c r="Q208" s="3">
        <f xml:space="preserve"> RTD("cqg.rtd",,"StudyData",$A208, "StdDev", "InputChoice=Close,Period1=21", "STDDEV","D",,"all",,,,"T")</f>
        <v>3.4348218819</v>
      </c>
      <c r="R208" s="3">
        <f t="shared" si="3"/>
        <v>-0.4200675297031361</v>
      </c>
    </row>
    <row r="209" spans="1:18" x14ac:dyDescent="0.3">
      <c r="A209" t="s">
        <v>211</v>
      </c>
      <c r="B209" t="str">
        <f>PROPER(RTD("cqg.rtd", ,"ContractData",A209, "LongDescription",, "T"))</f>
        <v>General Mills Inc</v>
      </c>
      <c r="C209" s="3">
        <f>RTD("cqg.rtd", ,"ContractData",A209, "LastTrade",, "T")</f>
        <v>36.03</v>
      </c>
      <c r="D209" s="3">
        <f>RTD("cqg.rtd", ,"ContractData",A209, "NetLastTrade",, "T")</f>
        <v>0.47999999999999687</v>
      </c>
      <c r="E209" s="5">
        <f>IFERROR(RTD("cqg.rtd", ,"ContractData",A209, "PerCentNetLastTrade",, "T")/100,"")</f>
        <v>1.350210970464135E-2</v>
      </c>
      <c r="F209" s="3">
        <f>RTD("cqg.rtd", ,"ContractData",A209, "Open",, "T")</f>
        <v>35.800000000000004</v>
      </c>
      <c r="G209" s="3">
        <f>RTD("cqg.rtd", ,"ContractData",A209, "High",, "T")</f>
        <v>36.21</v>
      </c>
      <c r="H209" s="3">
        <f>RTD("cqg.rtd", ,"ContractData",A209, "Low",, "T")</f>
        <v>35.57</v>
      </c>
      <c r="I209" s="5">
        <f>IFERROR(RTD("cqg.rtd",,"StudyData",A209, "PCB","BaseType=Index,Index=1", "Close", "W","0","all",,,,"T")/100,"")</f>
        <v>-5.1092968132736311E-2</v>
      </c>
      <c r="J209" s="5">
        <f>IFERROR(RTD("cqg.rtd",,"StudyData",A209, "PCB","BaseType=Index,Index=1", "Close", "M","0","all",,,,"T")/100,"")</f>
        <v>3.5344827586206808E-2</v>
      </c>
      <c r="K209" s="5">
        <f>IFERROR(RTD("cqg.rtd",,"StudyData",A209, "PCB","BaseType=Index,Index=1", "Close", "Q","0","all",,,,"T")/100,"")</f>
        <v>3.5344827586206808E-2</v>
      </c>
      <c r="L209" s="5">
        <f>IFERROR(RTD("cqg.rtd",,"StudyData",A209, "PCB","BaseType=Index,Index=1", "Close", "A","0","all",,,,"T")/100,"")</f>
        <v>-0.22516129032258062</v>
      </c>
      <c r="M209" s="7">
        <f>RTD("cqg.rtd", ,"ContractData",A209, "T_CVol",, "T")</f>
        <v>10579025.704384999</v>
      </c>
      <c r="N209" s="9">
        <f xml:space="preserve"> IFERROR(M209/RTD("cqg.rtd",,"StudyData", $A209, "MA", "InputChoice=Vol,MAType=Sim,Period=21", "MA","D","-1","all",,,,"T"),"")</f>
        <v>0.92653487474579088</v>
      </c>
      <c r="O209" s="10">
        <f>IFERROR(D209/RTD("cqg.rtd",,"StudyData","ATR("&amp;A209&amp;",MAType:=Sim,Period:=21)","Bar",, "Close", "D",,,,,,"T"),"")</f>
        <v>0.3650851140785174</v>
      </c>
      <c r="P209" s="11">
        <f xml:space="preserve"> RTD("cqg.rtd",,"StudyData", $A209, "MA", "InputChoice=Close,MAType=Sim,Period=21", "MA","D",,"all",,,,"T")</f>
        <v>36.653333333299997</v>
      </c>
      <c r="Q209" s="3">
        <f xml:space="preserve"> RTD("cqg.rtd",,"StudyData",$A209, "StdDev", "InputChoice=Close,Period1=21", "STDDEV","D",,"all",,,,"T")</f>
        <v>0.92746625319999998</v>
      </c>
      <c r="R209" s="3">
        <f t="shared" si="3"/>
        <v>-0.67208195570386953</v>
      </c>
    </row>
    <row r="210" spans="1:18" x14ac:dyDescent="0.3">
      <c r="A210" t="s">
        <v>212</v>
      </c>
      <c r="B210" t="str">
        <f>PROPER(RTD("cqg.rtd", ,"ContractData",A210, "LongDescription",, "T"))</f>
        <v>Globe Life Inc.</v>
      </c>
      <c r="C210" s="3">
        <f>RTD("cqg.rtd", ,"ContractData",A210, "LastTrade",, "T")</f>
        <v>173.48</v>
      </c>
      <c r="D210" s="3">
        <f>RTD("cqg.rtd", ,"ContractData",A210, "NetLastTrade",, "T")</f>
        <v>2.3999999999999773</v>
      </c>
      <c r="E210" s="5">
        <f>IFERROR(RTD("cqg.rtd", ,"ContractData",A210, "PerCentNetLastTrade",, "T")/100,"")</f>
        <v>1.4028524666822539E-2</v>
      </c>
      <c r="F210" s="3">
        <f>RTD("cqg.rtd", ,"ContractData",A210, "Open",, "T")</f>
        <v>171.16</v>
      </c>
      <c r="G210" s="3">
        <f>RTD("cqg.rtd", ,"ContractData",A210, "High",, "T")</f>
        <v>173.85</v>
      </c>
      <c r="H210" s="3">
        <f>RTD("cqg.rtd", ,"ContractData",A210, "Low",, "T")</f>
        <v>169.99</v>
      </c>
      <c r="I210" s="5">
        <f>IFERROR(RTD("cqg.rtd",,"StudyData",A210, "PCB","BaseType=Index,Index=1", "Close", "W","0","all",,,,"T")/100,"")</f>
        <v>-6.1052175795626766E-2</v>
      </c>
      <c r="J210" s="5">
        <f>IFERROR(RTD("cqg.rtd",,"StudyData",A210, "PCB","BaseType=Index,Index=1", "Close", "M","0","all",,,,"T")/100,"")</f>
        <v>-2.9102305798074865E-2</v>
      </c>
      <c r="K210" s="5">
        <f>IFERROR(RTD("cqg.rtd",,"StudyData",A210, "PCB","BaseType=Index,Index=1", "Close", "Q","0","all",,,,"T")/100,"")</f>
        <v>-2.9102305798074865E-2</v>
      </c>
      <c r="L210" s="5">
        <f>IFERROR(RTD("cqg.rtd",,"StudyData",A210, "PCB","BaseType=Index,Index=1", "Close", "A","0","all",,,,"T")/100,"")</f>
        <v>0.24038324038324022</v>
      </c>
      <c r="M210" s="7">
        <f>RTD("cqg.rtd", ,"ContractData",A210, "T_CVol",, "T")</f>
        <v>811839.47357100004</v>
      </c>
      <c r="N210" s="9">
        <f xml:space="preserve"> IFERROR(M210/RTD("cqg.rtd",,"StudyData", $A210, "MA", "InputChoice=Vol,MAType=Sim,Period=21", "MA","D","-1","all",,,,"T"),"")</f>
        <v>1.1774381646690018</v>
      </c>
      <c r="O210" s="10">
        <f>IFERROR(D210/RTD("cqg.rtd",,"StudyData","ATR("&amp;A210&amp;",MAType:=Sim,Period:=21)","Bar",, "Close", "D",,,,,,"T"),"")</f>
        <v>0.56489576327797109</v>
      </c>
      <c r="P210" s="11">
        <f xml:space="preserve"> RTD("cqg.rtd",,"StudyData", $A210, "MA", "InputChoice=Close,MAType=Sim,Period=21", "MA","D",,"all",,,,"T")</f>
        <v>179.45238095240001</v>
      </c>
      <c r="Q210" s="3">
        <f xml:space="preserve"> RTD("cqg.rtd",,"StudyData",$A210, "StdDev", "InputChoice=Close,Period1=21", "STDDEV","D",,"all",,,,"T")</f>
        <v>3.5467609700999998</v>
      </c>
      <c r="R210" s="3">
        <f t="shared" si="3"/>
        <v>-1.6838972241852619</v>
      </c>
    </row>
    <row r="211" spans="1:18" x14ac:dyDescent="0.3">
      <c r="A211" t="s">
        <v>213</v>
      </c>
      <c r="B211" t="str">
        <f>PROPER(RTD("cqg.rtd", ,"ContractData",A211, "LongDescription",, "T"))</f>
        <v>Corning Incorporated</v>
      </c>
      <c r="C211" s="3">
        <f>RTD("cqg.rtd", ,"ContractData",A211, "LastTrade",, "T")</f>
        <v>146.65</v>
      </c>
      <c r="D211" s="3">
        <f>RTD("cqg.rtd", ,"ContractData",A211, "NetLastTrade",, "T")</f>
        <v>-9.4099999999999966</v>
      </c>
      <c r="E211" s="5">
        <f>IFERROR(RTD("cqg.rtd", ,"ContractData",A211, "PerCentNetLastTrade",, "T")/100,"")</f>
        <v>-6.0297321542996281E-2</v>
      </c>
      <c r="F211" s="3">
        <f>RTD("cqg.rtd", ,"ContractData",A211, "Open",, "T")</f>
        <v>154.77000000000001</v>
      </c>
      <c r="G211" s="3">
        <f>RTD("cqg.rtd", ,"ContractData",A211, "High",, "T")</f>
        <v>157.4</v>
      </c>
      <c r="H211" s="3">
        <f>RTD("cqg.rtd", ,"ContractData",A211, "Low",, "T")</f>
        <v>145.93</v>
      </c>
      <c r="I211" s="5">
        <f>IFERROR(RTD("cqg.rtd",,"StudyData",A211, "PCB","BaseType=Index,Index=1", "Close", "W","0","all",,,,"T")/100,"")</f>
        <v>-5.1484380053036717E-2</v>
      </c>
      <c r="J211" s="5">
        <f>IFERROR(RTD("cqg.rtd",,"StudyData",A211, "PCB","BaseType=Index,Index=1", "Close", "M","0","all",,,,"T")/100,"")</f>
        <v>-0.42587010139764314</v>
      </c>
      <c r="K211" s="5">
        <f>IFERROR(RTD("cqg.rtd",,"StudyData",A211, "PCB","BaseType=Index,Index=1", "Close", "Q","0","all",,,,"T")/100,"")</f>
        <v>-0.42587010139764314</v>
      </c>
      <c r="L211" s="5">
        <f>IFERROR(RTD("cqg.rtd",,"StudyData",A211, "PCB","BaseType=Index,Index=1", "Close", "A","0","all",,,,"T")/100,"")</f>
        <v>0.67485153037916856</v>
      </c>
      <c r="M211" s="7">
        <f>RTD("cqg.rtd", ,"ContractData",A211, "T_CVol",, "T")</f>
        <v>8965867.8624440003</v>
      </c>
      <c r="N211" s="9">
        <f xml:space="preserve"> IFERROR(M211/RTD("cqg.rtd",,"StudyData", $A211, "MA", "InputChoice=Vol,MAType=Sim,Period=21", "MA","D","-1","all",,,,"T"),"")</f>
        <v>0.57604377382007188</v>
      </c>
      <c r="O211" s="10">
        <f>IFERROR(D211/RTD("cqg.rtd",,"StudyData","ATR("&amp;A211&amp;",MAType:=Sim,Period:=21)","Bar",, "Close", "D",,,,,,"T"),"")</f>
        <v>-0.53993278504862408</v>
      </c>
      <c r="P211" s="11">
        <f xml:space="preserve"> RTD("cqg.rtd",,"StudyData", $A211, "MA", "InputChoice=Close,MAType=Sim,Period=21", "MA","D",,"all",,,,"T")</f>
        <v>188.35809523809999</v>
      </c>
      <c r="Q211" s="3">
        <f xml:space="preserve"> RTD("cqg.rtd",,"StudyData",$A211, "StdDev", "InputChoice=Close,Period1=21", "STDDEV","D",,"all",,,,"T")</f>
        <v>31.632318708100001</v>
      </c>
      <c r="R211" s="3">
        <f t="shared" si="3"/>
        <v>-1.3185279151673415</v>
      </c>
    </row>
    <row r="212" spans="1:18" x14ac:dyDescent="0.3">
      <c r="A212" t="s">
        <v>214</v>
      </c>
      <c r="B212" t="str">
        <f>PROPER(RTD("cqg.rtd", ,"ContractData",A212, "LongDescription",, "T"))</f>
        <v>General Motors Company</v>
      </c>
      <c r="C212" s="3">
        <f>RTD("cqg.rtd", ,"ContractData",A212, "LastTrade",, "T")</f>
        <v>82.64</v>
      </c>
      <c r="D212" s="3">
        <f>RTD("cqg.rtd", ,"ContractData",A212, "NetLastTrade",, "T")</f>
        <v>1.9699999999999989</v>
      </c>
      <c r="E212" s="5">
        <f>IFERROR(RTD("cqg.rtd", ,"ContractData",A212, "PerCentNetLastTrade",, "T")/100,"")</f>
        <v>2.442047849262427E-2</v>
      </c>
      <c r="F212" s="3">
        <f>RTD("cqg.rtd", ,"ContractData",A212, "Open",, "T")</f>
        <v>80.540000000000006</v>
      </c>
      <c r="G212" s="3">
        <f>RTD("cqg.rtd", ,"ContractData",A212, "High",, "T")</f>
        <v>83.76</v>
      </c>
      <c r="H212" s="3">
        <f>RTD("cqg.rtd", ,"ContractData",A212, "Low",, "T")</f>
        <v>80.430000000000007</v>
      </c>
      <c r="I212" s="5">
        <f>IFERROR(RTD("cqg.rtd",,"StudyData",A212, "PCB","BaseType=Index,Index=1", "Close", "W","0","all",,,,"T")/100,"")</f>
        <v>8.6367819113973884E-2</v>
      </c>
      <c r="J212" s="5">
        <f>IFERROR(RTD("cqg.rtd",,"StudyData",A212, "PCB","BaseType=Index,Index=1", "Close", "M","0","all",,,,"T")/100,"")</f>
        <v>7.213284898806438E-2</v>
      </c>
      <c r="K212" s="5">
        <f>IFERROR(RTD("cqg.rtd",,"StudyData",A212, "PCB","BaseType=Index,Index=1", "Close", "Q","0","all",,,,"T")/100,"")</f>
        <v>7.213284898806438E-2</v>
      </c>
      <c r="L212" s="5">
        <f>IFERROR(RTD("cqg.rtd",,"StudyData",A212, "PCB","BaseType=Index,Index=1", "Close", "A","0","all",,,,"T")/100,"")</f>
        <v>1.6232169208066808E-2</v>
      </c>
      <c r="M212" s="7">
        <f>RTD("cqg.rtd", ,"ContractData",A212, "T_CVol",, "T")</f>
        <v>5605737.1081879996</v>
      </c>
      <c r="N212" s="9">
        <f xml:space="preserve"> IFERROR(M212/RTD("cqg.rtd",,"StudyData", $A212, "MA", "InputChoice=Vol,MAType=Sim,Period=21", "MA","D","-1","all",,,,"T"),"")</f>
        <v>0.73955612710169183</v>
      </c>
      <c r="O212" s="10">
        <f>IFERROR(D212/RTD("cqg.rtd",,"StudyData","ATR("&amp;A212&amp;",MAType:=Sim,Period:=21)","Bar",, "Close", "D",,,,,,"T"),"")</f>
        <v>0.86385466693606283</v>
      </c>
      <c r="P212" s="11">
        <f xml:space="preserve"> RTD("cqg.rtd",,"StudyData", $A212, "MA", "InputChoice=Close,MAType=Sim,Period=21", "MA","D",,"all",,,,"T")</f>
        <v>77.7604761905</v>
      </c>
      <c r="Q212" s="3">
        <f xml:space="preserve"> RTD("cqg.rtd",,"StudyData",$A212, "StdDev", "InputChoice=Close,Period1=21", "STDDEV","D",,"all",,,,"T")</f>
        <v>1.9405263797000001</v>
      </c>
      <c r="R212" s="3">
        <f t="shared" si="3"/>
        <v>2.5145361900487853</v>
      </c>
    </row>
    <row r="213" spans="1:18" x14ac:dyDescent="0.3">
      <c r="A213" t="s">
        <v>215</v>
      </c>
      <c r="B213" t="str">
        <f>PROPER(RTD("cqg.rtd", ,"ContractData",A213, "LongDescription",, "T"))</f>
        <v>Generac Holdings Inc.</v>
      </c>
      <c r="C213" s="3">
        <f>RTD("cqg.rtd", ,"ContractData",A213, "LastTrade",, "T")</f>
        <v>202.01</v>
      </c>
      <c r="D213" s="3">
        <f>RTD("cqg.rtd", ,"ContractData",A213, "NetLastTrade",, "T")</f>
        <v>-8.4900000000000091</v>
      </c>
      <c r="E213" s="5">
        <f>IFERROR(RTD("cqg.rtd", ,"ContractData",A213, "PerCentNetLastTrade",, "T")/100,"")</f>
        <v>-4.0332541567695959E-2</v>
      </c>
      <c r="F213" s="3">
        <f>RTD("cqg.rtd", ,"ContractData",A213, "Open",, "T")</f>
        <v>209.39000000000001</v>
      </c>
      <c r="G213" s="3">
        <f>RTD("cqg.rtd", ,"ContractData",A213, "High",, "T")</f>
        <v>210.39000000000001</v>
      </c>
      <c r="H213" s="3">
        <f>RTD("cqg.rtd", ,"ContractData",A213, "Low",, "T")</f>
        <v>197.51</v>
      </c>
      <c r="I213" s="5">
        <f>IFERROR(RTD("cqg.rtd",,"StudyData",A213, "PCB","BaseType=Index,Index=1", "Close", "W","0","all",,,,"T")/100,"")</f>
        <v>-6.0025126797263996E-2</v>
      </c>
      <c r="J213" s="5">
        <f>IFERROR(RTD("cqg.rtd",,"StudyData",A213, "PCB","BaseType=Index,Index=1", "Close", "M","0","all",,,,"T")/100,"")</f>
        <v>-0.31009869881493124</v>
      </c>
      <c r="K213" s="5">
        <f>IFERROR(RTD("cqg.rtd",,"StudyData",A213, "PCB","BaseType=Index,Index=1", "Close", "Q","0","all",,,,"T")/100,"")</f>
        <v>-0.31009869881493124</v>
      </c>
      <c r="L213" s="5">
        <f>IFERROR(RTD("cqg.rtd",,"StudyData",A213, "PCB","BaseType=Index,Index=1", "Close", "A","0","all",,,,"T")/100,"")</f>
        <v>0.48133753758157938</v>
      </c>
      <c r="M213" s="7">
        <f>RTD("cqg.rtd", ,"ContractData",A213, "T_CVol",, "T")</f>
        <v>1072391.6619239999</v>
      </c>
      <c r="N213" s="9">
        <f xml:space="preserve"> IFERROR(M213/RTD("cqg.rtd",,"StudyData", $A213, "MA", "InputChoice=Vol,MAType=Sim,Period=21", "MA","D","-1","all",,,,"T"),"")</f>
        <v>1.1640205203858534</v>
      </c>
      <c r="O213" s="10">
        <f>IFERROR(D213/RTD("cqg.rtd",,"StudyData","ATR("&amp;A213&amp;",MAType:=Sim,Period:=21)","Bar",, "Close", "D",,,,,,"T"),"")</f>
        <v>-0.67623743599263875</v>
      </c>
      <c r="P213" s="11">
        <f xml:space="preserve"> RTD("cqg.rtd",,"StudyData", $A213, "MA", "InputChoice=Close,MAType=Sim,Period=21", "MA","D",,"all",,,,"T")</f>
        <v>239.85857142859999</v>
      </c>
      <c r="Q213" s="3">
        <f xml:space="preserve"> RTD("cqg.rtd",,"StudyData",$A213, "StdDev", "InputChoice=Close,Period1=21", "STDDEV","D",,"all",,,,"T")</f>
        <v>28.329291972699998</v>
      </c>
      <c r="R213" s="3">
        <f t="shared" si="3"/>
        <v>-1.3360224980233679</v>
      </c>
    </row>
    <row r="214" spans="1:18" x14ac:dyDescent="0.3">
      <c r="A214" t="s">
        <v>216</v>
      </c>
      <c r="B214" t="str">
        <f>PROPER(RTD("cqg.rtd", ,"ContractData",A214, "LongDescription",, "T"))</f>
        <v>Alphabet Cl C Cap</v>
      </c>
      <c r="C214" s="3">
        <f>RTD("cqg.rtd", ,"ContractData",A214, "LastTrade",, "T")</f>
        <v>319.09000000000003</v>
      </c>
      <c r="D214" s="3">
        <f>RTD("cqg.rtd", ,"ContractData",A214, "NetLastTrade",, "T")</f>
        <v>0.75</v>
      </c>
      <c r="E214" s="5">
        <f>IFERROR(RTD("cqg.rtd", ,"ContractData",A214, "PerCentNetLastTrade",, "T")/100,"")</f>
        <v>2.3559716026889488E-3</v>
      </c>
      <c r="F214" s="3">
        <f>RTD("cqg.rtd", ,"ContractData",A214, "Open",, "T")</f>
        <v>318.3</v>
      </c>
      <c r="G214" s="3">
        <f>RTD("cqg.rtd", ,"ContractData",A214, "High",, "T")</f>
        <v>323.98</v>
      </c>
      <c r="H214" s="3">
        <f>RTD("cqg.rtd", ,"ContractData",A214, "Low",, "T")</f>
        <v>317.5</v>
      </c>
      <c r="I214" s="5">
        <f>IFERROR(RTD("cqg.rtd",,"StudyData",A214, "PCB","BaseType=Index,Index=1", "Close", "W","0","all",,,,"T")/100,"")</f>
        <v>-7.8094302554027439E-2</v>
      </c>
      <c r="J214" s="5">
        <f>IFERROR(RTD("cqg.rtd",,"StudyData",A214, "PCB","BaseType=Index,Index=1", "Close", "M","0","all",,,,"T")/100,"")</f>
        <v>-9.69065745903262E-2</v>
      </c>
      <c r="K214" s="5">
        <f>IFERROR(RTD("cqg.rtd",,"StudyData",A214, "PCB","BaseType=Index,Index=1", "Close", "Q","0","all",,,,"T")/100,"")</f>
        <v>-9.69065745903262E-2</v>
      </c>
      <c r="L214" s="5">
        <f>IFERROR(RTD("cqg.rtd",,"StudyData",A214, "PCB","BaseType=Index,Index=1", "Close", "A","0","all",,,,"T")/100,"")</f>
        <v>1.6857871255576865E-2</v>
      </c>
      <c r="M214" s="7">
        <f>RTD("cqg.rtd", ,"ContractData",A214, "T_CVol",, "T")</f>
        <v>21630772.462868001</v>
      </c>
      <c r="N214" s="9">
        <f xml:space="preserve"> IFERROR(M214/RTD("cqg.rtd",,"StudyData", $A214, "MA", "InputChoice=Vol,MAType=Sim,Period=21", "MA","D","-1","all",,,,"T"),"")</f>
        <v>0.93268999128065022</v>
      </c>
      <c r="O214" s="10">
        <f>IFERROR(D214/RTD("cqg.rtd",,"StudyData","ATR("&amp;A214&amp;",MAType:=Sim,Period:=21)","Bar",, "Close", "D",,,,,,"T"),"")</f>
        <v>6.7362388264032638E-2</v>
      </c>
      <c r="P214" s="11">
        <f xml:space="preserve"> RTD("cqg.rtd",,"StudyData", $A214, "MA", "InputChoice=Close,MAType=Sim,Period=21", "MA","D",,"all",,,,"T")</f>
        <v>349.9571428571</v>
      </c>
      <c r="Q214" s="3">
        <f xml:space="preserve"> RTD("cqg.rtd",,"StudyData",$A214, "StdDev", "InputChoice=Close,Period1=21", "STDDEV","D",,"all",,,,"T")</f>
        <v>12.8877195673</v>
      </c>
      <c r="R214" s="3">
        <f t="shared" si="3"/>
        <v>-2.3950818215674974</v>
      </c>
    </row>
    <row r="215" spans="1:18" x14ac:dyDescent="0.3">
      <c r="A215" t="s">
        <v>217</v>
      </c>
      <c r="B215" t="str">
        <f>PROPER(RTD("cqg.rtd", ,"ContractData",A215, "LongDescription",, "T"))</f>
        <v>Alphabet Cl A Cmn</v>
      </c>
      <c r="C215" s="3">
        <f>RTD("cqg.rtd", ,"ContractData",A215, "LastTrade",, "T")</f>
        <v>319.74</v>
      </c>
      <c r="D215" s="3">
        <f>RTD("cqg.rtd", ,"ContractData",A215, "NetLastTrade",, "T")</f>
        <v>2.0500000000000114</v>
      </c>
      <c r="E215" s="5">
        <f>IFERROR(RTD("cqg.rtd", ,"ContractData",A215, "PerCentNetLastTrade",, "T")/100,"")</f>
        <v>6.4528313764991027E-3</v>
      </c>
      <c r="F215" s="3">
        <f>RTD("cqg.rtd", ,"ContractData",A215, "Open",, "T")</f>
        <v>318.42</v>
      </c>
      <c r="G215" s="3">
        <f>RTD("cqg.rtd", ,"ContractData",A215, "High",, "T")</f>
        <v>324.18</v>
      </c>
      <c r="H215" s="3">
        <f>RTD("cqg.rtd", ,"ContractData",A215, "Low",, "T")</f>
        <v>317.32</v>
      </c>
      <c r="I215" s="5">
        <f>IFERROR(RTD("cqg.rtd",,"StudyData",A215, "PCB","BaseType=Index,Index=1", "Close", "W","0","all",,,,"T")/100,"")</f>
        <v>-7.7947919370187663E-2</v>
      </c>
      <c r="J215" s="5">
        <f>IFERROR(RTD("cqg.rtd",,"StudyData",A215, "PCB","BaseType=Index,Index=1", "Close", "M","0","all",,,,"T")/100,"")</f>
        <v>-0.10529703108822787</v>
      </c>
      <c r="K215" s="5">
        <f>IFERROR(RTD("cqg.rtd",,"StudyData",A215, "PCB","BaseType=Index,Index=1", "Close", "Q","0","all",,,,"T")/100,"")</f>
        <v>-0.10529703108822787</v>
      </c>
      <c r="L215" s="5">
        <f>IFERROR(RTD("cqg.rtd",,"StudyData",A215, "PCB","BaseType=Index,Index=1", "Close", "A","0","all",,,,"T")/100,"")</f>
        <v>2.1533546325878623E-2</v>
      </c>
      <c r="M215" s="7">
        <f>RTD("cqg.rtd", ,"ContractData",A215, "T_CVol",, "T")</f>
        <v>31806553.519074999</v>
      </c>
      <c r="N215" s="9">
        <f xml:space="preserve"> IFERROR(M215/RTD("cqg.rtd",,"StudyData", $A215, "MA", "InputChoice=Vol,MAType=Sim,Period=21", "MA","D","-1","all",,,,"T"),"")</f>
        <v>0.91147417321316437</v>
      </c>
      <c r="O215" s="10">
        <f>IFERROR(D215/RTD("cqg.rtd",,"StudyData","ATR("&amp;A215&amp;",MAType:=Sim,Period:=21)","Bar",, "Close", "D",,,,,,"T"),"")</f>
        <v>0.17865294434932696</v>
      </c>
      <c r="P215" s="11">
        <f xml:space="preserve"> RTD("cqg.rtd",,"StudyData", $A215, "MA", "InputChoice=Close,MAType=Sim,Period=21", "MA","D",,"all",,,,"T")</f>
        <v>351.78809523810003</v>
      </c>
      <c r="Q215" s="3">
        <f xml:space="preserve"> RTD("cqg.rtd",,"StudyData",$A215, "StdDev", "InputChoice=Close,Period1=21", "STDDEV","D",,"all",,,,"T")</f>
        <v>13.5497912896</v>
      </c>
      <c r="R215" s="3">
        <f t="shared" si="3"/>
        <v>-2.3652095115810527</v>
      </c>
    </row>
    <row r="216" spans="1:18" x14ac:dyDescent="0.3">
      <c r="A216" t="s">
        <v>218</v>
      </c>
      <c r="B216" t="str">
        <f>PROPER(RTD("cqg.rtd", ,"ContractData",A216, "LongDescription",, "T"))</f>
        <v>Genuine Parts Company</v>
      </c>
      <c r="C216" s="3">
        <f>RTD("cqg.rtd", ,"ContractData",A216, "LastTrade",, "T")</f>
        <v>124.21000000000001</v>
      </c>
      <c r="D216" s="3">
        <f>RTD("cqg.rtd", ,"ContractData",A216, "NetLastTrade",, "T")</f>
        <v>4.1600000000000108</v>
      </c>
      <c r="E216" s="5">
        <f>IFERROR(RTD("cqg.rtd", ,"ContractData",A216, "PerCentNetLastTrade",, "T")/100,"")</f>
        <v>3.4652228238234072E-2</v>
      </c>
      <c r="F216" s="3">
        <f>RTD("cqg.rtd", ,"ContractData",A216, "Open",, "T")</f>
        <v>120.02</v>
      </c>
      <c r="G216" s="3">
        <f>RTD("cqg.rtd", ,"ContractData",A216, "High",, "T")</f>
        <v>124.36</v>
      </c>
      <c r="H216" s="3">
        <f>RTD("cqg.rtd", ,"ContractData",A216, "Low",, "T")</f>
        <v>120.02</v>
      </c>
      <c r="I216" s="5">
        <f>IFERROR(RTD("cqg.rtd",,"StudyData",A216, "PCB","BaseType=Index,Index=1", "Close", "W","0","all",,,,"T")/100,"")</f>
        <v>-4.8870373337606106E-3</v>
      </c>
      <c r="J216" s="5">
        <f>IFERROR(RTD("cqg.rtd",,"StudyData",A216, "PCB","BaseType=Index,Index=1", "Close", "M","0","all",,,,"T")/100,"")</f>
        <v>5.2805560264451643E-2</v>
      </c>
      <c r="K216" s="5">
        <f>IFERROR(RTD("cqg.rtd",,"StudyData",A216, "PCB","BaseType=Index,Index=1", "Close", "Q","0","all",,,,"T")/100,"")</f>
        <v>5.2805560264451643E-2</v>
      </c>
      <c r="L216" s="5">
        <f>IFERROR(RTD("cqg.rtd",,"StudyData",A216, "PCB","BaseType=Index,Index=1", "Close", "A","0","all",,,,"T")/100,"")</f>
        <v>1.016590761223162E-2</v>
      </c>
      <c r="M216" s="7">
        <f>RTD("cqg.rtd", ,"ContractData",A216, "T_CVol",, "T")</f>
        <v>1224329.6746670001</v>
      </c>
      <c r="N216" s="9">
        <f xml:space="preserve"> IFERROR(M216/RTD("cqg.rtd",,"StudyData", $A216, "MA", "InputChoice=Vol,MAType=Sim,Period=21", "MA","D","-1","all",,,,"T"),"")</f>
        <v>0.55997626948994328</v>
      </c>
      <c r="O216" s="10">
        <f>IFERROR(D216/RTD("cqg.rtd",,"StudyData","ATR("&amp;A216&amp;",MAType:=Sim,Period:=21)","Bar",, "Close", "D",,,,,,"T"),"")</f>
        <v>0.84922717993089025</v>
      </c>
      <c r="P216" s="11">
        <f xml:space="preserve"> RTD("cqg.rtd",,"StudyData", $A216, "MA", "InputChoice=Close,MAType=Sim,Period=21", "MA","D",,"all",,,,"T")</f>
        <v>122.3523809524</v>
      </c>
      <c r="Q216" s="3">
        <f xml:space="preserve"> RTD("cqg.rtd",,"StudyData",$A216, "StdDev", "InputChoice=Close,Period1=21", "STDDEV","D",,"all",,,,"T")</f>
        <v>4.6066576095</v>
      </c>
      <c r="R216" s="3">
        <f t="shared" si="3"/>
        <v>0.40324660633973924</v>
      </c>
    </row>
    <row r="217" spans="1:18" x14ac:dyDescent="0.3">
      <c r="A217" t="s">
        <v>219</v>
      </c>
      <c r="B217" t="str">
        <f>PROPER(RTD("cqg.rtd", ,"ContractData",A217, "LongDescription",, "T"))</f>
        <v>Global Payments</v>
      </c>
      <c r="C217" s="3">
        <f>RTD("cqg.rtd", ,"ContractData",A217, "LastTrade",, "T")</f>
        <v>80.92</v>
      </c>
      <c r="D217" s="3">
        <f>RTD("cqg.rtd", ,"ContractData",A217, "NetLastTrade",, "T")</f>
        <v>3.0600000000000023</v>
      </c>
      <c r="E217" s="5">
        <f>IFERROR(RTD("cqg.rtd", ,"ContractData",A217, "PerCentNetLastTrade",, "T")/100,"")</f>
        <v>3.9301310043668124E-2</v>
      </c>
      <c r="F217" s="3">
        <f>RTD("cqg.rtd", ,"ContractData",A217, "Open",, "T")</f>
        <v>78.56</v>
      </c>
      <c r="G217" s="3">
        <f>RTD("cqg.rtd", ,"ContractData",A217, "High",, "T")</f>
        <v>81.14</v>
      </c>
      <c r="H217" s="3">
        <f>RTD("cqg.rtd", ,"ContractData",A217, "Low",, "T")</f>
        <v>78.13</v>
      </c>
      <c r="I217" s="5">
        <f>IFERROR(RTD("cqg.rtd",,"StudyData",A217, "PCB","BaseType=Index,Index=1", "Close", "W","0","all",,,,"T")/100,"")</f>
        <v>3.9835517861732124E-2</v>
      </c>
      <c r="J217" s="5">
        <f>IFERROR(RTD("cqg.rtd",,"StudyData",A217, "PCB","BaseType=Index,Index=1", "Close", "M","0","all",,,,"T")/100,"")</f>
        <v>0.11521499448732082</v>
      </c>
      <c r="K217" s="5">
        <f>IFERROR(RTD("cqg.rtd",,"StudyData",A217, "PCB","BaseType=Index,Index=1", "Close", "Q","0","all",,,,"T")/100,"")</f>
        <v>0.11521499448732082</v>
      </c>
      <c r="L217" s="5">
        <f>IFERROR(RTD("cqg.rtd",,"StudyData",A217, "PCB","BaseType=Index,Index=1", "Close", "A","0","all",,,,"T")/100,"")</f>
        <v>4.5478036175710536E-2</v>
      </c>
      <c r="M217" s="7">
        <f>RTD("cqg.rtd", ,"ContractData",A217, "T_CVol",, "T")</f>
        <v>2981829.6918219998</v>
      </c>
      <c r="N217" s="9">
        <f xml:space="preserve"> IFERROR(M217/RTD("cqg.rtd",,"StudyData", $A217, "MA", "InputChoice=Vol,MAType=Sim,Period=21", "MA","D","-1","all",,,,"T"),"")</f>
        <v>0.86081415218277524</v>
      </c>
      <c r="O217" s="10">
        <f>IFERROR(D217/RTD("cqg.rtd",,"StudyData","ATR("&amp;A217&amp;",MAType:=Sim,Period:=21)","Bar",, "Close", "D",,,,,,"T"),"")</f>
        <v>1.0121278941677199</v>
      </c>
      <c r="P217" s="11">
        <f xml:space="preserve"> RTD("cqg.rtd",,"StudyData", $A217, "MA", "InputChoice=Close,MAType=Sim,Period=21", "MA","D",,"all",,,,"T")</f>
        <v>76.343333333299995</v>
      </c>
      <c r="Q217" s="3">
        <f xml:space="preserve"> RTD("cqg.rtd",,"StudyData",$A217, "StdDev", "InputChoice=Close,Period1=21", "STDDEV","D",,"all",,,,"T")</f>
        <v>3.6498145202000001</v>
      </c>
      <c r="R217" s="3">
        <f t="shared" si="3"/>
        <v>1.2539449994980068</v>
      </c>
    </row>
    <row r="218" spans="1:18" x14ac:dyDescent="0.3">
      <c r="A218" t="s">
        <v>220</v>
      </c>
      <c r="B218" t="str">
        <f>PROPER(RTD("cqg.rtd", ,"ContractData",A218, "LongDescription",, "T"))</f>
        <v>Garmin Ltd</v>
      </c>
      <c r="C218" s="3">
        <f>RTD("cqg.rtd", ,"ContractData",A218, "LastTrade",, "T")</f>
        <v>243.03</v>
      </c>
      <c r="D218" s="3">
        <f>RTD("cqg.rtd", ,"ContractData",A218, "NetLastTrade",, "T")</f>
        <v>2.9300000000000068</v>
      </c>
      <c r="E218" s="5">
        <f>IFERROR(RTD("cqg.rtd", ,"ContractData",A218, "PerCentNetLastTrade",, "T")/100,"")</f>
        <v>1.2203248646397335E-2</v>
      </c>
      <c r="F218" s="3">
        <f>RTD("cqg.rtd", ,"ContractData",A218, "Open",, "T")</f>
        <v>241.16</v>
      </c>
      <c r="G218" s="3">
        <f>RTD("cqg.rtd", ,"ContractData",A218, "High",, "T")</f>
        <v>246.20000000000002</v>
      </c>
      <c r="H218" s="3">
        <f>RTD("cqg.rtd", ,"ContractData",A218, "Low",, "T")</f>
        <v>240.31</v>
      </c>
      <c r="I218" s="5">
        <f>IFERROR(RTD("cqg.rtd",,"StudyData",A218, "PCB","BaseType=Index,Index=1", "Close", "W","0","all",,,,"T")/100,"")</f>
        <v>-2.6166052251963459E-2</v>
      </c>
      <c r="J218" s="5">
        <f>IFERROR(RTD("cqg.rtd",,"StudyData",A218, "PCB","BaseType=Index,Index=1", "Close", "M","0","all",,,,"T")/100,"")</f>
        <v>2.3111896943672681E-2</v>
      </c>
      <c r="K218" s="5">
        <f>IFERROR(RTD("cqg.rtd",,"StudyData",A218, "PCB","BaseType=Index,Index=1", "Close", "Q","0","all",,,,"T")/100,"")</f>
        <v>2.3111896943672681E-2</v>
      </c>
      <c r="L218" s="5">
        <f>IFERROR(RTD("cqg.rtd",,"StudyData",A218, "PCB","BaseType=Index,Index=1", "Close", "A","0","all",,,,"T")/100,"")</f>
        <v>0.19807739709144692</v>
      </c>
      <c r="M218" s="7">
        <f>RTD("cqg.rtd", ,"ContractData",A218, "T_CVol",, "T")</f>
        <v>561351.72880100005</v>
      </c>
      <c r="N218" s="9">
        <f xml:space="preserve"> IFERROR(M218/RTD("cqg.rtd",,"StudyData", $A218, "MA", "InputChoice=Vol,MAType=Sim,Period=21", "MA","D","-1","all",,,,"T"),"")</f>
        <v>0.6550758547042459</v>
      </c>
      <c r="O218" s="10">
        <f>IFERROR(D218/RTD("cqg.rtd",,"StudyData","ATR("&amp;A218&amp;",MAType:=Sim,Period:=21)","Bar",, "Close", "D",,,,,,"T"),"")</f>
        <v>0.46152115211313555</v>
      </c>
      <c r="P218" s="11">
        <f xml:space="preserve"> RTD("cqg.rtd",,"StudyData", $A218, "MA", "InputChoice=Close,MAType=Sim,Period=21", "MA","D",,"all",,,,"T")</f>
        <v>241.63428571430001</v>
      </c>
      <c r="Q218" s="3">
        <f xml:space="preserve"> RTD("cqg.rtd",,"StudyData",$A218, "StdDev", "InputChoice=Close,Period1=21", "STDDEV","D",,"all",,,,"T")</f>
        <v>4.833197277</v>
      </c>
      <c r="R218" s="3">
        <f t="shared" si="3"/>
        <v>0.28877660184529547</v>
      </c>
    </row>
    <row r="219" spans="1:18" x14ac:dyDescent="0.3">
      <c r="A219" t="s">
        <v>221</v>
      </c>
      <c r="B219" t="str">
        <f>PROPER(RTD("cqg.rtd", ,"ContractData",A219, "LongDescription",, "T"))</f>
        <v>Goldman Sachs Group</v>
      </c>
      <c r="C219" s="3">
        <f>RTD("cqg.rtd", ,"ContractData",A219, "LastTrade",, "T")</f>
        <v>1061.23</v>
      </c>
      <c r="D219" s="3">
        <f>RTD("cqg.rtd", ,"ContractData",A219, "NetLastTrade",, "T")</f>
        <v>-13.490000000000009</v>
      </c>
      <c r="E219" s="5">
        <f>IFERROR(RTD("cqg.rtd", ,"ContractData",A219, "PerCentNetLastTrade",, "T")/100,"")</f>
        <v>-1.2552106595206194E-2</v>
      </c>
      <c r="F219" s="3">
        <f>RTD("cqg.rtd", ,"ContractData",A219, "Open",, "T")</f>
        <v>1075</v>
      </c>
      <c r="G219" s="3">
        <f>RTD("cqg.rtd", ,"ContractData",A219, "High",, "T")</f>
        <v>1077.3800000000001</v>
      </c>
      <c r="H219" s="3">
        <f>RTD("cqg.rtd", ,"ContractData",A219, "Low",, "T")</f>
        <v>1051.82</v>
      </c>
      <c r="I219" s="5">
        <f>IFERROR(RTD("cqg.rtd",,"StudyData",A219, "PCB","BaseType=Index,Index=1", "Close", "W","0","all",,,,"T")/100,"")</f>
        <v>-3.7457051125589164E-3</v>
      </c>
      <c r="J219" s="5">
        <f>IFERROR(RTD("cqg.rtd",,"StudyData",A219, "PCB","BaseType=Index,Index=1", "Close", "M","0","all",,,,"T")/100,"")</f>
        <v>4.9299465082017477E-2</v>
      </c>
      <c r="K219" s="5">
        <f>IFERROR(RTD("cqg.rtd",,"StudyData",A219, "PCB","BaseType=Index,Index=1", "Close", "Q","0","all",,,,"T")/100,"")</f>
        <v>4.9299465082017477E-2</v>
      </c>
      <c r="L219" s="5">
        <f>IFERROR(RTD("cqg.rtd",,"StudyData",A219, "PCB","BaseType=Index,Index=1", "Close", "A","0","all",,,,"T")/100,"")</f>
        <v>0.20731513083048919</v>
      </c>
      <c r="M219" s="7">
        <f>RTD("cqg.rtd", ,"ContractData",A219, "T_CVol",, "T")</f>
        <v>1381810.19839</v>
      </c>
      <c r="N219" s="9">
        <f xml:space="preserve"> IFERROR(M219/RTD("cqg.rtd",,"StudyData", $A219, "MA", "InputChoice=Vol,MAType=Sim,Period=21", "MA","D","-1","all",,,,"T"),"")</f>
        <v>0.67125621310591188</v>
      </c>
      <c r="O219" s="10">
        <f>IFERROR(D219/RTD("cqg.rtd",,"StudyData","ATR("&amp;A219&amp;",MAType:=Sim,Period:=21)","Bar",, "Close", "D",,,,,,"T"),"")</f>
        <v>-0.37333456332952242</v>
      </c>
      <c r="P219" s="11">
        <f xml:space="preserve"> RTD("cqg.rtd",,"StudyData", $A219, "MA", "InputChoice=Close,MAType=Sim,Period=21", "MA","D",,"all",,,,"T")</f>
        <v>1060.4452380952</v>
      </c>
      <c r="Q219" s="3">
        <f xml:space="preserve"> RTD("cqg.rtd",,"StudyData",$A219, "StdDev", "InputChoice=Close,Period1=21", "STDDEV","D",,"all",,,,"T")</f>
        <v>36.995595956599999</v>
      </c>
      <c r="R219" s="3">
        <f t="shared" si="3"/>
        <v>2.1212306073420766E-2</v>
      </c>
    </row>
    <row r="220" spans="1:18" x14ac:dyDescent="0.3">
      <c r="A220" t="s">
        <v>222</v>
      </c>
      <c r="B220" t="str">
        <f>PROPER(RTD("cqg.rtd", ,"ContractData",A220, "LongDescription",, "T"))</f>
        <v>Grainger (Ww) Inc</v>
      </c>
      <c r="C220" s="3">
        <f>RTD("cqg.rtd", ,"ContractData",A220, "LastTrade",, "T")</f>
        <v>1382.6000000000001</v>
      </c>
      <c r="D220" s="3">
        <f>RTD("cqg.rtd", ,"ContractData",A220, "NetLastTrade",, "T")</f>
        <v>15.1400000000001</v>
      </c>
      <c r="E220" s="5">
        <f>IFERROR(RTD("cqg.rtd", ,"ContractData",A220, "PerCentNetLastTrade",, "T")/100,"")</f>
        <v>1.1071621839030026E-2</v>
      </c>
      <c r="F220" s="3">
        <f>RTD("cqg.rtd", ,"ContractData",A220, "Open",, "T")</f>
        <v>1350.28</v>
      </c>
      <c r="G220" s="3">
        <f>RTD("cqg.rtd", ,"ContractData",A220, "High",, "T")</f>
        <v>1383.34</v>
      </c>
      <c r="H220" s="3">
        <f>RTD("cqg.rtd", ,"ContractData",A220, "Low",, "T")</f>
        <v>1350.28</v>
      </c>
      <c r="I220" s="5">
        <f>IFERROR(RTD("cqg.rtd",,"StudyData",A220, "PCB","BaseType=Index,Index=1", "Close", "W","0","all",,,,"T")/100,"")</f>
        <v>-8.8959935771068706E-3</v>
      </c>
      <c r="J220" s="5">
        <f>IFERROR(RTD("cqg.rtd",,"StudyData",A220, "PCB","BaseType=Index,Index=1", "Close", "M","0","all",,,,"T")/100,"")</f>
        <v>1.631872978535728E-2</v>
      </c>
      <c r="K220" s="5">
        <f>IFERROR(RTD("cqg.rtd",,"StudyData",A220, "PCB","BaseType=Index,Index=1", "Close", "Q","0","all",,,,"T")/100,"")</f>
        <v>1.631872978535728E-2</v>
      </c>
      <c r="L220" s="5">
        <f>IFERROR(RTD("cqg.rtd",,"StudyData",A220, "PCB","BaseType=Index,Index=1", "Close", "A","0","all",,,,"T")/100,"")</f>
        <v>0.37019969278033799</v>
      </c>
      <c r="M220" s="7">
        <f>RTD("cqg.rtd", ,"ContractData",A220, "T_CVol",, "T")</f>
        <v>205249.92588600001</v>
      </c>
      <c r="N220" s="9">
        <f xml:space="preserve"> IFERROR(M220/RTD("cqg.rtd",,"StudyData", $A220, "MA", "InputChoice=Vol,MAType=Sim,Period=21", "MA","D","-1","all",,,,"T"),"")</f>
        <v>0.63187516449559744</v>
      </c>
      <c r="O220" s="10">
        <f>IFERROR(D220/RTD("cqg.rtd",,"StudyData","ATR("&amp;A220&amp;",MAType:=Sim,Period:=21)","Bar",, "Close", "D",,,,,,"T"),"")</f>
        <v>0.47521822312638606</v>
      </c>
      <c r="P220" s="11">
        <f xml:space="preserve"> RTD("cqg.rtd",,"StudyData", $A220, "MA", "InputChoice=Close,MAType=Sim,Period=21", "MA","D",,"all",,,,"T")</f>
        <v>1367.0657142857001</v>
      </c>
      <c r="Q220" s="3">
        <f xml:space="preserve"> RTD("cqg.rtd",,"StudyData",$A220, "StdDev", "InputChoice=Close,Period1=21", "STDDEV","D",,"all",,,,"T")</f>
        <v>16.1724358596</v>
      </c>
      <c r="R220" s="3">
        <f t="shared" si="3"/>
        <v>0.96054087641218544</v>
      </c>
    </row>
    <row r="221" spans="1:18" x14ac:dyDescent="0.3">
      <c r="A221" t="s">
        <v>223</v>
      </c>
      <c r="B221" t="str">
        <f>PROPER(RTD("cqg.rtd", ,"ContractData",A221, "LongDescription",, "T"))</f>
        <v>Halliburton Company</v>
      </c>
      <c r="C221" s="3">
        <f>RTD("cqg.rtd", ,"ContractData",A221, "LastTrade",, "T")</f>
        <v>33.36</v>
      </c>
      <c r="D221" s="3">
        <f>RTD("cqg.rtd", ,"ContractData",A221, "NetLastTrade",, "T")</f>
        <v>0.64999999999999858</v>
      </c>
      <c r="E221" s="5">
        <f>IFERROR(RTD("cqg.rtd", ,"ContractData",A221, "PerCentNetLastTrade",, "T")/100,"")</f>
        <v>1.9871598899419137E-2</v>
      </c>
      <c r="F221" s="3">
        <f>RTD("cqg.rtd", ,"ContractData",A221, "Open",, "T")</f>
        <v>32.99</v>
      </c>
      <c r="G221" s="3">
        <f>RTD("cqg.rtd", ,"ContractData",A221, "High",, "T")</f>
        <v>33.74</v>
      </c>
      <c r="H221" s="3">
        <f>RTD("cqg.rtd", ,"ContractData",A221, "Low",, "T")</f>
        <v>32.9</v>
      </c>
      <c r="I221" s="5">
        <f>IFERROR(RTD("cqg.rtd",,"StudyData",A221, "PCB","BaseType=Index,Index=1", "Close", "W","0","all",,,,"T")/100,"")</f>
        <v>-5.2810902896081757E-2</v>
      </c>
      <c r="J221" s="5">
        <f>IFERROR(RTD("cqg.rtd",,"StudyData",A221, "PCB","BaseType=Index,Index=1", "Close", "M","0","all",,,,"T")/100,"")</f>
        <v>-1.7378497790869023E-2</v>
      </c>
      <c r="K221" s="5">
        <f>IFERROR(RTD("cqg.rtd",,"StudyData",A221, "PCB","BaseType=Index,Index=1", "Close", "Q","0","all",,,,"T")/100,"")</f>
        <v>-1.7378497790869023E-2</v>
      </c>
      <c r="L221" s="5">
        <f>IFERROR(RTD("cqg.rtd",,"StudyData",A221, "PCB","BaseType=Index,Index=1", "Close", "A","0","all",,,,"T")/100,"")</f>
        <v>0.18046709129511668</v>
      </c>
      <c r="M221" s="7">
        <f>RTD("cqg.rtd", ,"ContractData",A221, "T_CVol",, "T")</f>
        <v>12702305.063751001</v>
      </c>
      <c r="N221" s="9">
        <f xml:space="preserve"> IFERROR(M221/RTD("cqg.rtd",,"StudyData", $A221, "MA", "InputChoice=Vol,MAType=Sim,Period=21", "MA","D","-1","all",,,,"T"),"")</f>
        <v>1.0207663049458455</v>
      </c>
      <c r="O221" s="10">
        <f>IFERROR(D221/RTD("cqg.rtd",,"StudyData","ATR("&amp;A221&amp;",MAType:=Sim,Period:=21)","Bar",, "Close", "D",,,,,,"T"),"")</f>
        <v>0.61625282164817008</v>
      </c>
      <c r="P221" s="11">
        <f xml:space="preserve"> RTD("cqg.rtd",,"StudyData", $A221, "MA", "InputChoice=Close,MAType=Sim,Period=21", "MA","D",,"all",,,,"T")</f>
        <v>34.128571428599997</v>
      </c>
      <c r="Q221" s="3">
        <f xml:space="preserve"> RTD("cqg.rtd",,"StudyData",$A221, "StdDev", "InputChoice=Close,Period1=21", "STDDEV","D",,"all",,,,"T")</f>
        <v>0.89669916230000002</v>
      </c>
      <c r="R221" s="3">
        <f t="shared" si="3"/>
        <v>-0.85711179502904933</v>
      </c>
    </row>
    <row r="222" spans="1:18" x14ac:dyDescent="0.3">
      <c r="A222" t="s">
        <v>224</v>
      </c>
      <c r="B222" t="str">
        <f>PROPER(RTD("cqg.rtd", ,"ContractData",A222, "LongDescription",, "T"))</f>
        <v>Hasbro Inc</v>
      </c>
      <c r="C222" s="3">
        <f>RTD("cqg.rtd", ,"ContractData",A222, "LastTrade",, "T")</f>
        <v>88.79</v>
      </c>
      <c r="D222" s="3">
        <f>RTD("cqg.rtd", ,"ContractData",A222, "NetLastTrade",, "T")</f>
        <v>1.4399999999999977</v>
      </c>
      <c r="E222" s="5">
        <f>IFERROR(RTD("cqg.rtd", ,"ContractData",A222, "PerCentNetLastTrade",, "T")/100,"")</f>
        <v>1.6485403548941041E-2</v>
      </c>
      <c r="F222" s="3">
        <f>RTD("cqg.rtd", ,"ContractData",A222, "Open",, "T")</f>
        <v>87.43</v>
      </c>
      <c r="G222" s="3">
        <f>RTD("cqg.rtd", ,"ContractData",A222, "High",, "T")</f>
        <v>89</v>
      </c>
      <c r="H222" s="3">
        <f>RTD("cqg.rtd", ,"ContractData",A222, "Low",, "T")</f>
        <v>87.25</v>
      </c>
      <c r="I222" s="5">
        <f>IFERROR(RTD("cqg.rtd",,"StudyData",A222, "PCB","BaseType=Index,Index=1", "Close", "W","0","all",,,,"T")/100,"")</f>
        <v>8.8779889638258849E-2</v>
      </c>
      <c r="J222" s="5">
        <f>IFERROR(RTD("cqg.rtd",,"StudyData",A222, "PCB","BaseType=Index,Index=1", "Close", "M","0","all",,,,"T")/100,"")</f>
        <v>7.5069621019493923E-2</v>
      </c>
      <c r="K222" s="5">
        <f>IFERROR(RTD("cqg.rtd",,"StudyData",A222, "PCB","BaseType=Index,Index=1", "Close", "Q","0","all",,,,"T")/100,"")</f>
        <v>7.5069621019493923E-2</v>
      </c>
      <c r="L222" s="5">
        <f>IFERROR(RTD("cqg.rtd",,"StudyData",A222, "PCB","BaseType=Index,Index=1", "Close", "A","0","all",,,,"T")/100,"")</f>
        <v>8.2804878048780561E-2</v>
      </c>
      <c r="M222" s="7">
        <f>RTD("cqg.rtd", ,"ContractData",A222, "T_CVol",, "T")</f>
        <v>1675861.579258</v>
      </c>
      <c r="N222" s="9">
        <f xml:space="preserve"> IFERROR(M222/RTD("cqg.rtd",,"StudyData", $A222, "MA", "InputChoice=Vol,MAType=Sim,Period=21", "MA","D","-1","all",,,,"T"),"")</f>
        <v>0.68827454698563562</v>
      </c>
      <c r="O222" s="10">
        <f>IFERROR(D222/RTD("cqg.rtd",,"StudyData","ATR("&amp;A222&amp;",MAType:=Sim,Period:=21)","Bar",, "Close", "D",,,,,,"T"),"")</f>
        <v>0.5639686684146723</v>
      </c>
      <c r="P222" s="11">
        <f xml:space="preserve"> RTD("cqg.rtd",,"StudyData", $A222, "MA", "InputChoice=Close,MAType=Sim,Period=21", "MA","D",,"all",,,,"T")</f>
        <v>82.067619047600004</v>
      </c>
      <c r="Q222" s="3">
        <f xml:space="preserve"> RTD("cqg.rtd",,"StudyData",$A222, "StdDev", "InputChoice=Close,Period1=21", "STDDEV","D",,"all",,,,"T")</f>
        <v>3.9833126974000002</v>
      </c>
      <c r="R222" s="3">
        <f t="shared" si="3"/>
        <v>1.687635760252479</v>
      </c>
    </row>
    <row r="223" spans="1:18" x14ac:dyDescent="0.3">
      <c r="A223" t="s">
        <v>225</v>
      </c>
      <c r="B223" t="str">
        <f>PROPER(RTD("cqg.rtd", ,"ContractData",A223, "LongDescription",, "T"))</f>
        <v>Huntington Bcshs</v>
      </c>
      <c r="C223" s="3">
        <f>RTD("cqg.rtd", ,"ContractData",A223, "LastTrade",, "T")</f>
        <v>17.36</v>
      </c>
      <c r="D223" s="3">
        <f>RTD("cqg.rtd", ,"ContractData",A223, "NetLastTrade",, "T")</f>
        <v>-4.00000000000027E-2</v>
      </c>
      <c r="E223" s="5">
        <f>IFERROR(RTD("cqg.rtd", ,"ContractData",A223, "PerCentNetLastTrade",, "T")/100,"")</f>
        <v>-2.2988505747126436E-3</v>
      </c>
      <c r="F223" s="3">
        <f>RTD("cqg.rtd", ,"ContractData",A223, "Open",, "T")</f>
        <v>17.18</v>
      </c>
      <c r="G223" s="3">
        <f>RTD("cqg.rtd", ,"ContractData",A223, "High",, "T")</f>
        <v>17.420000000000002</v>
      </c>
      <c r="H223" s="3">
        <f>RTD("cqg.rtd", ,"ContractData",A223, "Low",, "T")</f>
        <v>17.059999999999999</v>
      </c>
      <c r="I223" s="5">
        <f>IFERROR(RTD("cqg.rtd",,"StudyData",A223, "PCB","BaseType=Index,Index=1", "Close", "W","0","all",,,,"T")/100,"")</f>
        <v>-4.8767123287671257E-2</v>
      </c>
      <c r="J223" s="5">
        <f>IFERROR(RTD("cqg.rtd",,"StudyData",A223, "PCB","BaseType=Index,Index=1", "Close", "M","0","all",,,,"T")/100,"")</f>
        <v>-2.0868584320361025E-2</v>
      </c>
      <c r="K223" s="5">
        <f>IFERROR(RTD("cqg.rtd",,"StudyData",A223, "PCB","BaseType=Index,Index=1", "Close", "Q","0","all",,,,"T")/100,"")</f>
        <v>-2.0868584320361025E-2</v>
      </c>
      <c r="L223" s="5">
        <f>IFERROR(RTD("cqg.rtd",,"StudyData",A223, "PCB","BaseType=Index,Index=1", "Close", "A","0","all",,,,"T")/100,"")</f>
        <v>5.7636887608057696E-4</v>
      </c>
      <c r="M223" s="7">
        <f>RTD("cqg.rtd", ,"ContractData",A223, "T_CVol",, "T")</f>
        <v>38690719.317781001</v>
      </c>
      <c r="N223" s="9">
        <f xml:space="preserve"> IFERROR(M223/RTD("cqg.rtd",,"StudyData", $A223, "MA", "InputChoice=Vol,MAType=Sim,Period=21", "MA","D","-1","all",,,,"T"),"")</f>
        <v>1.6544705463503606</v>
      </c>
      <c r="O223" s="10">
        <f>IFERROR(D223/RTD("cqg.rtd",,"StudyData","ATR("&amp;A223&amp;",MAType:=Sim,Period:=21)","Bar",, "Close", "D",,,,,,"T"),"")</f>
        <v>-9.4170403579004525E-2</v>
      </c>
      <c r="P223" s="11">
        <f xml:space="preserve"> RTD("cqg.rtd",,"StudyData", $A223, "MA", "InputChoice=Close,MAType=Sim,Period=21", "MA","D",,"all",,,,"T")</f>
        <v>17.912857142899998</v>
      </c>
      <c r="Q223" s="3">
        <f xml:space="preserve"> RTD("cqg.rtd",,"StudyData",$A223, "StdDev", "InputChoice=Close,Period1=21", "STDDEV","D",,"all",,,,"T")</f>
        <v>0.28475792319999998</v>
      </c>
      <c r="R223" s="3">
        <f t="shared" si="3"/>
        <v>-1.9414987182347834</v>
      </c>
    </row>
    <row r="224" spans="1:18" x14ac:dyDescent="0.3">
      <c r="A224" t="s">
        <v>226</v>
      </c>
      <c r="B224" t="str">
        <f>PROPER(RTD("cqg.rtd", ,"ContractData",A224, "LongDescription",, "T"))</f>
        <v>Hca Holdings Inc.</v>
      </c>
      <c r="C224" s="3">
        <f>RTD("cqg.rtd", ,"ContractData",A224, "LastTrade",, "T")</f>
        <v>382.19</v>
      </c>
      <c r="D224" s="3">
        <f>RTD("cqg.rtd", ,"ContractData",A224, "NetLastTrade",, "T")</f>
        <v>5.6899999999999977</v>
      </c>
      <c r="E224" s="5">
        <f>IFERROR(RTD("cqg.rtd", ,"ContractData",A224, "PerCentNetLastTrade",, "T")/100,"")</f>
        <v>1.5112881806108898E-2</v>
      </c>
      <c r="F224" s="3">
        <f>RTD("cqg.rtd", ,"ContractData",A224, "Open",, "T")</f>
        <v>381.53000000000003</v>
      </c>
      <c r="G224" s="3">
        <f>RTD("cqg.rtd", ,"ContractData",A224, "High",, "T")</f>
        <v>398.99</v>
      </c>
      <c r="H224" s="3">
        <f>RTD("cqg.rtd", ,"ContractData",A224, "Low",, "T")</f>
        <v>376.48</v>
      </c>
      <c r="I224" s="5">
        <f>IFERROR(RTD("cqg.rtd",,"StudyData",A224, "PCB","BaseType=Index,Index=1", "Close", "W","0","all",,,,"T")/100,"")</f>
        <v>2.9662158521472037E-2</v>
      </c>
      <c r="J224" s="5">
        <f>IFERROR(RTD("cqg.rtd",,"StudyData",A224, "PCB","BaseType=Index,Index=1", "Close", "M","0","all",,,,"T")/100,"")</f>
        <v>-1.9749160019492645E-2</v>
      </c>
      <c r="K224" s="5">
        <f>IFERROR(RTD("cqg.rtd",,"StudyData",A224, "PCB","BaseType=Index,Index=1", "Close", "Q","0","all",,,,"T")/100,"")</f>
        <v>-1.9749160019492645E-2</v>
      </c>
      <c r="L224" s="5">
        <f>IFERROR(RTD("cqg.rtd",,"StudyData",A224, "PCB","BaseType=Index,Index=1", "Close", "A","0","all",,,,"T")/100,"")</f>
        <v>-0.18136057918862189</v>
      </c>
      <c r="M224" s="7">
        <f>RTD("cqg.rtd", ,"ContractData",A224, "T_CVol",, "T")</f>
        <v>2703468.1146900002</v>
      </c>
      <c r="N224" s="9">
        <f xml:space="preserve"> IFERROR(M224/RTD("cqg.rtd",,"StudyData", $A224, "MA", "InputChoice=Vol,MAType=Sim,Period=21", "MA","D","-1","all",,,,"T"),"")</f>
        <v>1.6530067129627144</v>
      </c>
      <c r="O224" s="10">
        <f>IFERROR(D224/RTD("cqg.rtd",,"StudyData","ATR("&amp;A224&amp;",MAType:=Sim,Period:=21)","Bar",, "Close", "D",,,,,,"T"),"")</f>
        <v>0.431995661606143</v>
      </c>
      <c r="P224" s="11">
        <f xml:space="preserve"> RTD("cqg.rtd",,"StudyData", $A224, "MA", "InputChoice=Close,MAType=Sim,Period=21", "MA","D",,"all",,,,"T")</f>
        <v>390.24523809520002</v>
      </c>
      <c r="Q224" s="3">
        <f xml:space="preserve"> RTD("cqg.rtd",,"StudyData",$A224, "StdDev", "InputChoice=Close,Period1=21", "STDDEV","D",,"all",,,,"T")</f>
        <v>16.5802328145</v>
      </c>
      <c r="R224" s="3">
        <f t="shared" si="3"/>
        <v>-0.48583383510486261</v>
      </c>
    </row>
    <row r="225" spans="1:18" x14ac:dyDescent="0.3">
      <c r="A225" t="s">
        <v>227</v>
      </c>
      <c r="B225" t="str">
        <f>PROPER(RTD("cqg.rtd", ,"ContractData",A225, "LongDescription",, "T"))</f>
        <v>Home Depot, Inc.</v>
      </c>
      <c r="C225" s="3">
        <f>RTD("cqg.rtd", ,"ContractData",A225, "LastTrade",, "T")</f>
        <v>332.98</v>
      </c>
      <c r="D225" s="3">
        <f>RTD("cqg.rtd", ,"ContractData",A225, "NetLastTrade",, "T")</f>
        <v>8.2700000000000387</v>
      </c>
      <c r="E225" s="5">
        <f>IFERROR(RTD("cqg.rtd", ,"ContractData",A225, "PerCentNetLastTrade",, "T")/100,"")</f>
        <v>2.5468879923624156E-2</v>
      </c>
      <c r="F225" s="3">
        <f>RTD("cqg.rtd", ,"ContractData",A225, "Open",, "T")</f>
        <v>325.07</v>
      </c>
      <c r="G225" s="3">
        <f>RTD("cqg.rtd", ,"ContractData",A225, "High",, "T")</f>
        <v>333.46</v>
      </c>
      <c r="H225" s="3">
        <f>RTD("cqg.rtd", ,"ContractData",A225, "Low",, "T")</f>
        <v>323.23</v>
      </c>
      <c r="I225" s="5">
        <f>IFERROR(RTD("cqg.rtd",,"StudyData",A225, "PCB","BaseType=Index,Index=1", "Close", "W","0","all",,,,"T")/100,"")</f>
        <v>-1.7381296662436884E-2</v>
      </c>
      <c r="J225" s="5">
        <f>IFERROR(RTD("cqg.rtd",,"StudyData",A225, "PCB","BaseType=Index,Index=1", "Close", "M","0","all",,,,"T")/100,"")</f>
        <v>-5.5858001587841634E-2</v>
      </c>
      <c r="K225" s="5">
        <f>IFERROR(RTD("cqg.rtd",,"StudyData",A225, "PCB","BaseType=Index,Index=1", "Close", "Q","0","all",,,,"T")/100,"")</f>
        <v>-5.5858001587841634E-2</v>
      </c>
      <c r="L225" s="5">
        <f>IFERROR(RTD("cqg.rtd",,"StudyData",A225, "PCB","BaseType=Index,Index=1", "Close", "A","0","all",,,,"T")/100,"")</f>
        <v>-3.2316187154896842E-2</v>
      </c>
      <c r="M225" s="7">
        <f>RTD("cqg.rtd", ,"ContractData",A225, "T_CVol",, "T")</f>
        <v>3874904.9575609998</v>
      </c>
      <c r="N225" s="9">
        <f xml:space="preserve"> IFERROR(M225/RTD("cqg.rtd",,"StudyData", $A225, "MA", "InputChoice=Vol,MAType=Sim,Period=21", "MA","D","-1","all",,,,"T"),"")</f>
        <v>0.90659705410348246</v>
      </c>
      <c r="O225" s="10">
        <f>IFERROR(D225/RTD("cqg.rtd",,"StudyData","ATR("&amp;A225&amp;",MAType:=Sim,Period:=21)","Bar",, "Close", "D",,,,,,"T"),"")</f>
        <v>0.96189421213173953</v>
      </c>
      <c r="P225" s="11">
        <f xml:space="preserve"> RTD("cqg.rtd",,"StudyData", $A225, "MA", "InputChoice=Close,MAType=Sim,Period=21", "MA","D",,"all",,,,"T")</f>
        <v>341.76904761899999</v>
      </c>
      <c r="Q225" s="3">
        <f xml:space="preserve"> RTD("cqg.rtd",,"StudyData",$A225, "StdDev", "InputChoice=Close,Period1=21", "STDDEV","D",,"all",,,,"T")</f>
        <v>8.3866855391000001</v>
      </c>
      <c r="R225" s="3">
        <f t="shared" si="3"/>
        <v>-1.0479762926634246</v>
      </c>
    </row>
    <row r="226" spans="1:18" x14ac:dyDescent="0.3">
      <c r="A226" t="s">
        <v>228</v>
      </c>
      <c r="B226" t="str">
        <f>PROPER(RTD("cqg.rtd", ,"ContractData",A226, "LongDescription",, "T"))</f>
        <v>The Hartford Insurance Group, Inc.</v>
      </c>
      <c r="C226" s="3">
        <f>RTD("cqg.rtd", ,"ContractData",A226, "LastTrade",, "T")</f>
        <v>140.53</v>
      </c>
      <c r="D226" s="3">
        <f>RTD("cqg.rtd", ,"ContractData",A226, "NetLastTrade",, "T")</f>
        <v>-1.6500000000000057</v>
      </c>
      <c r="E226" s="5">
        <f>IFERROR(RTD("cqg.rtd", ,"ContractData",A226, "PerCentNetLastTrade",, "T")/100,"")</f>
        <v>-1.1605007736671825E-2</v>
      </c>
      <c r="F226" s="3">
        <f>RTD("cqg.rtd", ,"ContractData",A226, "Open",, "T")</f>
        <v>136.93</v>
      </c>
      <c r="G226" s="3">
        <f>RTD("cqg.rtd", ,"ContractData",A226, "High",, "T")</f>
        <v>141.57</v>
      </c>
      <c r="H226" s="3">
        <f>RTD("cqg.rtd", ,"ContractData",A226, "Low",, "T")</f>
        <v>134.16</v>
      </c>
      <c r="I226" s="5">
        <f>IFERROR(RTD("cqg.rtd",,"StudyData",A226, "PCB","BaseType=Index,Index=1", "Close", "W","0","all",,,,"T")/100,"")</f>
        <v>1.9249964351918598E-3</v>
      </c>
      <c r="J226" s="5">
        <f>IFERROR(RTD("cqg.rtd",,"StudyData",A226, "PCB","BaseType=Index,Index=1", "Close", "M","0","all",,,,"T")/100,"")</f>
        <v>6.0443706610322889E-2</v>
      </c>
      <c r="K226" s="5">
        <f>IFERROR(RTD("cqg.rtd",,"StudyData",A226, "PCB","BaseType=Index,Index=1", "Close", "Q","0","all",,,,"T")/100,"")</f>
        <v>6.0443706610322889E-2</v>
      </c>
      <c r="L226" s="5">
        <f>IFERROR(RTD("cqg.rtd",,"StudyData",A226, "PCB","BaseType=Index,Index=1", "Close", "A","0","all",,,,"T")/100,"")</f>
        <v>1.9811320754716907E-2</v>
      </c>
      <c r="M226" s="7">
        <f>RTD("cqg.rtd", ,"ContractData",A226, "T_CVol",, "T")</f>
        <v>2580492.5427410002</v>
      </c>
      <c r="N226" s="9">
        <f xml:space="preserve"> IFERROR(M226/RTD("cqg.rtd",,"StudyData", $A226, "MA", "InputChoice=Vol,MAType=Sim,Period=21", "MA","D","-1","all",,,,"T"),"")</f>
        <v>1.6095751563394027</v>
      </c>
      <c r="O226" s="10">
        <f>IFERROR(D226/RTD("cqg.rtd",,"StudyData","ATR("&amp;A226&amp;",MAType:=Sim,Period:=21)","Bar",, "Close", "D",,,,,,"T"),"")</f>
        <v>-0.53184957789389686</v>
      </c>
      <c r="P226" s="11">
        <f xml:space="preserve"> RTD("cqg.rtd",,"StudyData", $A226, "MA", "InputChoice=Close,MAType=Sim,Period=21", "MA","D",,"all",,,,"T")</f>
        <v>137.69999999999999</v>
      </c>
      <c r="Q226" s="3">
        <f xml:space="preserve"> RTD("cqg.rtd",,"StudyData",$A226, "StdDev", "InputChoice=Close,Period1=21", "STDDEV","D",,"all",,,,"T")</f>
        <v>3.2784287758000001</v>
      </c>
      <c r="R226" s="3">
        <f t="shared" si="3"/>
        <v>0.86321838707916954</v>
      </c>
    </row>
    <row r="227" spans="1:18" x14ac:dyDescent="0.3">
      <c r="A227" t="s">
        <v>229</v>
      </c>
      <c r="B227" t="str">
        <f>PROPER(RTD("cqg.rtd", ,"ContractData",A227, "LongDescription",, "T"))</f>
        <v>Huntington Ingalls Industries</v>
      </c>
      <c r="C227" s="3">
        <f>RTD("cqg.rtd", ,"ContractData",A227, "LastTrade",, "T")</f>
        <v>287.59000000000003</v>
      </c>
      <c r="D227" s="3">
        <f>RTD("cqg.rtd", ,"ContractData",A227, "NetLastTrade",, "T")</f>
        <v>0.5</v>
      </c>
      <c r="E227" s="5">
        <f>IFERROR(RTD("cqg.rtd", ,"ContractData",A227, "PerCentNetLastTrade",, "T")/100,"")</f>
        <v>1.7416141279738063E-3</v>
      </c>
      <c r="F227" s="3">
        <f>RTD("cqg.rtd", ,"ContractData",A227, "Open",, "T")</f>
        <v>289.41000000000003</v>
      </c>
      <c r="G227" s="3">
        <f>RTD("cqg.rtd", ,"ContractData",A227, "High",, "T")</f>
        <v>292.68</v>
      </c>
      <c r="H227" s="3">
        <f>RTD("cqg.rtd", ,"ContractData",A227, "Low",, "T")</f>
        <v>286.86</v>
      </c>
      <c r="I227" s="5">
        <f>IFERROR(RTD("cqg.rtd",,"StudyData",A227, "PCB","BaseType=Index,Index=1", "Close", "W","0","all",,,,"T")/100,"")</f>
        <v>6.8591387062014772E-2</v>
      </c>
      <c r="J227" s="5">
        <f>IFERROR(RTD("cqg.rtd",,"StudyData",A227, "PCB","BaseType=Index,Index=1", "Close", "M","0","all",,,,"T")/100,"")</f>
        <v>2.7510807817356982E-2</v>
      </c>
      <c r="K227" s="5">
        <f>IFERROR(RTD("cqg.rtd",,"StudyData",A227, "PCB","BaseType=Index,Index=1", "Close", "Q","0","all",,,,"T")/100,"")</f>
        <v>2.7510807817356982E-2</v>
      </c>
      <c r="L227" s="5">
        <f>IFERROR(RTD("cqg.rtd",,"StudyData",A227, "PCB","BaseType=Index,Index=1", "Close", "A","0","all",,,,"T")/100,"")</f>
        <v>-0.1543211691710529</v>
      </c>
      <c r="M227" s="7">
        <f>RTD("cqg.rtd", ,"ContractData",A227, "T_CVol",, "T")</f>
        <v>324635.385924</v>
      </c>
      <c r="N227" s="9">
        <f xml:space="preserve"> IFERROR(M227/RTD("cqg.rtd",,"StudyData", $A227, "MA", "InputChoice=Vol,MAType=Sim,Period=21", "MA","D","-1","all",,,,"T"),"")</f>
        <v>0.70638672253030244</v>
      </c>
      <c r="O227" s="10">
        <f>IFERROR(D227/RTD("cqg.rtd",,"StudyData","ATR("&amp;A227&amp;",MAType:=Sim,Period:=21)","Bar",, "Close", "D",,,,,,"T"),"")</f>
        <v>6.5772989225799161E-2</v>
      </c>
      <c r="P227" s="11">
        <f xml:space="preserve"> RTD("cqg.rtd",,"StudyData", $A227, "MA", "InputChoice=Close,MAType=Sim,Period=21", "MA","D",,"all",,,,"T")</f>
        <v>281.32142857140002</v>
      </c>
      <c r="Q227" s="3">
        <f xml:space="preserve"> RTD("cqg.rtd",,"StudyData",$A227, "StdDev", "InputChoice=Close,Period1=21", "STDDEV","D",,"all",,,,"T")</f>
        <v>7.3337616449</v>
      </c>
      <c r="R227" s="3">
        <f t="shared" si="3"/>
        <v>0.85475527186778211</v>
      </c>
    </row>
    <row r="228" spans="1:18" x14ac:dyDescent="0.3">
      <c r="A228" t="s">
        <v>230</v>
      </c>
      <c r="B228" t="str">
        <f>PROPER(RTD("cqg.rtd", ,"ContractData",A228, "LongDescription",, "T"))</f>
        <v>Hilton Inc.</v>
      </c>
      <c r="C228" s="3">
        <f>RTD("cqg.rtd", ,"ContractData",A228, "LastTrade",, "T")</f>
        <v>324.97000000000003</v>
      </c>
      <c r="D228" s="3">
        <f>RTD("cqg.rtd", ,"ContractData",A228, "NetLastTrade",, "T")</f>
        <v>4.7900000000000205</v>
      </c>
      <c r="E228" s="5">
        <f>IFERROR(RTD("cqg.rtd", ,"ContractData",A228, "PerCentNetLastTrade",, "T")/100,"")</f>
        <v>1.4960334811668436E-2</v>
      </c>
      <c r="F228" s="3">
        <f>RTD("cqg.rtd", ,"ContractData",A228, "Open",, "T")</f>
        <v>320.51</v>
      </c>
      <c r="G228" s="3">
        <f>RTD("cqg.rtd", ,"ContractData",A228, "High",, "T")</f>
        <v>328.2</v>
      </c>
      <c r="H228" s="3">
        <f>RTD("cqg.rtd", ,"ContractData",A228, "Low",, "T")</f>
        <v>320.51</v>
      </c>
      <c r="I228" s="5">
        <f>IFERROR(RTD("cqg.rtd",,"StudyData",A228, "PCB","BaseType=Index,Index=1", "Close", "W","0","all",,,,"T")/100,"")</f>
        <v>1.1359392505913215E-2</v>
      </c>
      <c r="J228" s="5">
        <f>IFERROR(RTD("cqg.rtd",,"StudyData",A228, "PCB","BaseType=Index,Index=1", "Close", "M","0","all",,,,"T")/100,"")</f>
        <v>-1.6613205834291451E-2</v>
      </c>
      <c r="K228" s="5">
        <f>IFERROR(RTD("cqg.rtd",,"StudyData",A228, "PCB","BaseType=Index,Index=1", "Close", "Q","0","all",,,,"T")/100,"")</f>
        <v>-1.6613205834291451E-2</v>
      </c>
      <c r="L228" s="5">
        <f>IFERROR(RTD("cqg.rtd",,"StudyData",A228, "PCB","BaseType=Index,Index=1", "Close", "A","0","all",,,,"T")/100,"")</f>
        <v>0.13131418624891217</v>
      </c>
      <c r="M228" s="7">
        <f>RTD("cqg.rtd", ,"ContractData",A228, "T_CVol",, "T")</f>
        <v>1473636.9774410001</v>
      </c>
      <c r="N228" s="9">
        <f xml:space="preserve"> IFERROR(M228/RTD("cqg.rtd",,"StudyData", $A228, "MA", "InputChoice=Vol,MAType=Sim,Period=21", "MA","D","-1","all",,,,"T"),"")</f>
        <v>0.56385465536901336</v>
      </c>
      <c r="O228" s="10">
        <f>IFERROR(D228/RTD("cqg.rtd",,"StudyData","ATR("&amp;A228&amp;",MAType:=Sim,Period:=21)","Bar",, "Close", "D",,,,,,"T"),"")</f>
        <v>0.64262441704547979</v>
      </c>
      <c r="P228" s="11">
        <f xml:space="preserve"> RTD("cqg.rtd",,"StudyData", $A228, "MA", "InputChoice=Close,MAType=Sim,Period=21", "MA","D",,"all",,,,"T")</f>
        <v>330.07142857140002</v>
      </c>
      <c r="Q228" s="3">
        <f xml:space="preserve"> RTD("cqg.rtd",,"StudyData",$A228, "StdDev", "InputChoice=Close,Period1=21", "STDDEV","D",,"all",,,,"T")</f>
        <v>6.6903229942999998</v>
      </c>
      <c r="R228" s="3">
        <f t="shared" si="3"/>
        <v>-0.76250856285209123</v>
      </c>
    </row>
    <row r="229" spans="1:18" x14ac:dyDescent="0.3">
      <c r="A229" t="s">
        <v>231</v>
      </c>
      <c r="B229" t="str">
        <f>PROPER(RTD("cqg.rtd", ,"ContractData",A229, "LongDescription",, "T"))</f>
        <v>Honeywell Intl Inc</v>
      </c>
      <c r="C229" s="3">
        <f>RTD("cqg.rtd", ,"ContractData",A229, "LastTrade",, "T")</f>
        <v>243.15</v>
      </c>
      <c r="D229" s="3">
        <f>RTD("cqg.rtd", ,"ContractData",A229, "NetLastTrade",, "T")</f>
        <v>-3.1200000000000045</v>
      </c>
      <c r="E229" s="5">
        <f>IFERROR(RTD("cqg.rtd", ,"ContractData",A229, "PerCentNetLastTrade",, "T")/100,"")</f>
        <v>-1.2669021805335608E-2</v>
      </c>
      <c r="F229" s="3">
        <f>RTD("cqg.rtd", ,"ContractData",A229, "Open",, "T")</f>
        <v>246.89000000000001</v>
      </c>
      <c r="G229" s="3">
        <f>RTD("cqg.rtd", ,"ContractData",A229, "High",, "T")</f>
        <v>247.75</v>
      </c>
      <c r="H229" s="3">
        <f>RTD("cqg.rtd", ,"ContractData",A229, "Low",, "T")</f>
        <v>239.11</v>
      </c>
      <c r="I229" s="5">
        <f>IFERROR(RTD("cqg.rtd",,"StudyData",A229, "PCB","BaseType=Index,Index=1", "Close", "W","0","all",,,,"T")/100,"")</f>
        <v>8.057061594524928E-2</v>
      </c>
      <c r="J229" s="5">
        <f>IFERROR(RTD("cqg.rtd",,"StudyData",A229, "PCB","BaseType=Index,Index=1", "Close", "M","0","all",,,,"T")/100,"")</f>
        <v>8.5975882090218836E-2</v>
      </c>
      <c r="K229" s="5">
        <f>IFERROR(RTD("cqg.rtd",,"StudyData",A229, "PCB","BaseType=Index,Index=1", "Close", "Q","0","all",,,,"T")/100,"")</f>
        <v>8.5975882090218836E-2</v>
      </c>
      <c r="L229" s="5">
        <f>IFERROR(RTD("cqg.rtd",,"StudyData",A229, "PCB","BaseType=Index,Index=1", "Close", "A","0","all",,,,"T")/100,"")</f>
        <v>0.24634783945871139</v>
      </c>
      <c r="M229" s="7">
        <f>RTD("cqg.rtd", ,"ContractData",A229, "T_CVol",, "T")</f>
        <v>3822661.3564769998</v>
      </c>
      <c r="N229" s="9">
        <f xml:space="preserve"> IFERROR(M229/RTD("cqg.rtd",,"StudyData", $A229, "MA", "InputChoice=Vol,MAType=Sim,Period=21", "MA","D","-1","all",,,,"T"),"")</f>
        <v>0.76195566669729908</v>
      </c>
      <c r="O229" s="10">
        <f>IFERROR(D229/RTD("cqg.rtd",,"StudyData","ATR("&amp;A229&amp;",MAType:=Sim,Period:=21)","Bar",, "Close", "D",,,,,,"T"),"")</f>
        <v>-0.35558450016223503</v>
      </c>
      <c r="P229" s="11">
        <f xml:space="preserve"> RTD("cqg.rtd",,"StudyData", $A229, "MA", "InputChoice=Close,MAType=Sim,Period=21", "MA","D",,"all",,,,"T")</f>
        <v>228.13142857139999</v>
      </c>
      <c r="Q229" s="3">
        <f xml:space="preserve"> RTD("cqg.rtd",,"StudyData",$A229, "StdDev", "InputChoice=Close,Period1=21", "STDDEV","D",,"all",,,,"T")</f>
        <v>6.4827083446999998</v>
      </c>
      <c r="R229" s="3">
        <f t="shared" si="3"/>
        <v>2.3167124957701652</v>
      </c>
    </row>
    <row r="230" spans="1:18" x14ac:dyDescent="0.3">
      <c r="A230" t="s">
        <v>232</v>
      </c>
      <c r="B230" t="str">
        <f>PROPER(RTD("cqg.rtd", ,"ContractData",A230, "LongDescription",, "T"))</f>
        <v>Honeywell Aerospace Inc</v>
      </c>
      <c r="C230" s="3">
        <f>RTD("cqg.rtd", ,"ContractData",A230, "LastTrade",, "T")</f>
        <v>204.07</v>
      </c>
      <c r="D230" s="3">
        <f>RTD("cqg.rtd", ,"ContractData",A230, "NetLastTrade",, "T")</f>
        <v>8.1999999999999886</v>
      </c>
      <c r="E230" s="5">
        <f>IFERROR(RTD("cqg.rtd", ,"ContractData",A230, "PerCentNetLastTrade",, "T")/100,"")</f>
        <v>4.1864501965589419E-2</v>
      </c>
      <c r="F230" s="3">
        <f>RTD("cqg.rtd", ,"ContractData",A230, "Open",, "T")</f>
        <v>198.29</v>
      </c>
      <c r="G230" s="3">
        <f>RTD("cqg.rtd", ,"ContractData",A230, "High",, "T")</f>
        <v>204.91</v>
      </c>
      <c r="H230" s="3">
        <f>RTD("cqg.rtd", ,"ContractData",A230, "Low",, "T")</f>
        <v>192.03</v>
      </c>
      <c r="I230" s="5">
        <f>IFERROR(RTD("cqg.rtd",,"StudyData",A230, "PCB","BaseType=Index,Index=1", "Close", "W","0","all",,,,"T")/100,"")</f>
        <v>-3.5677157168509645E-2</v>
      </c>
      <c r="J230" s="5">
        <f>IFERROR(RTD("cqg.rtd",,"StudyData",A230, "PCB","BaseType=Index,Index=1", "Close", "M","0","all",,,,"T")/100,"")</f>
        <v>-7.694047403654794E-2</v>
      </c>
      <c r="K230" s="5">
        <f>IFERROR(RTD("cqg.rtd",,"StudyData",A230, "PCB","BaseType=Index,Index=1", "Close", "Q","0","all",,,,"T")/100,"")</f>
        <v>-7.694047403654794E-2</v>
      </c>
      <c r="L230" s="5">
        <f>IFERROR(RTD("cqg.rtd",,"StudyData",A230, "PCB","BaseType=Index,Index=1", "Close", "A","0","all",,,,"T")/100,"")</f>
        <v>2.0406999999999997</v>
      </c>
      <c r="M230" s="7">
        <f>RTD("cqg.rtd", ,"ContractData",A230, "T_CVol",, "T")</f>
        <v>2709707.092096</v>
      </c>
      <c r="N230" s="9" t="str">
        <f xml:space="preserve"> IFERROR(M230/RTD("cqg.rtd",,"StudyData", $A230, "MA", "InputChoice=Vol,MAType=Sim,Period=21", "MA","D","-1","all",,,,"T"),"")</f>
        <v/>
      </c>
      <c r="O230" s="10">
        <f>IFERROR(D230/RTD("cqg.rtd",,"StudyData","ATR("&amp;A230&amp;",MAType:=Sim,Period:=21)","Bar",, "Close", "D",,,,,,"T"),"")</f>
        <v>0.48397976391108538</v>
      </c>
      <c r="P230" s="11">
        <f xml:space="preserve"> RTD("cqg.rtd",,"StudyData", $A230, "MA", "InputChoice=Close,MAType=Sim,Period=21", "MA","D",,"all",,,,"T")</f>
        <v>217.39142857140001</v>
      </c>
      <c r="Q230" s="3">
        <f xml:space="preserve"> RTD("cqg.rtd",,"StudyData",$A230, "StdDev", "InputChoice=Close,Period1=21", "STDDEV","D",,"all",,,,"T")</f>
        <v>12.8628995049</v>
      </c>
      <c r="R230" s="3">
        <f t="shared" si="3"/>
        <v>-1.0356474110930702</v>
      </c>
    </row>
    <row r="231" spans="1:18" x14ac:dyDescent="0.3">
      <c r="A231" t="s">
        <v>233</v>
      </c>
      <c r="B231" t="str">
        <f>PROPER(RTD("cqg.rtd", ,"ContractData",A231, "LongDescription",, "T"))</f>
        <v>Robinhood Mk Cl A Cs</v>
      </c>
      <c r="C231" s="3">
        <f>RTD("cqg.rtd", ,"ContractData",A231, "LastTrade",, "T")</f>
        <v>94.91</v>
      </c>
      <c r="D231" s="3">
        <f>RTD("cqg.rtd", ,"ContractData",A231, "NetLastTrade",, "T")</f>
        <v>-6.6700000000000017</v>
      </c>
      <c r="E231" s="5">
        <f>IFERROR(RTD("cqg.rtd", ,"ContractData",A231, "PerCentNetLastTrade",, "T")/100,"")</f>
        <v>-6.56625319944871E-2</v>
      </c>
      <c r="F231" s="3">
        <f>RTD("cqg.rtd", ,"ContractData",A231, "Open",, "T")</f>
        <v>100.07000000000001</v>
      </c>
      <c r="G231" s="3">
        <f>RTD("cqg.rtd", ,"ContractData",A231, "High",, "T")</f>
        <v>100.08</v>
      </c>
      <c r="H231" s="3">
        <f>RTD("cqg.rtd", ,"ContractData",A231, "Low",, "T")</f>
        <v>93.03</v>
      </c>
      <c r="I231" s="5">
        <f>IFERROR(RTD("cqg.rtd",,"StudyData",A231, "PCB","BaseType=Index,Index=1", "Close", "W","0","all",,,,"T")/100,"")</f>
        <v>-5.0520208083233403E-2</v>
      </c>
      <c r="J231" s="5">
        <f>IFERROR(RTD("cqg.rtd",,"StudyData",A231, "PCB","BaseType=Index,Index=1", "Close", "M","0","all",,,,"T")/100,"")</f>
        <v>-5.3550059832469125E-2</v>
      </c>
      <c r="K231" s="5">
        <f>IFERROR(RTD("cqg.rtd",,"StudyData",A231, "PCB","BaseType=Index,Index=1", "Close", "Q","0","all",,,,"T")/100,"")</f>
        <v>-5.3550059832469125E-2</v>
      </c>
      <c r="L231" s="5">
        <f>IFERROR(RTD("cqg.rtd",,"StudyData",A231, "PCB","BaseType=Index,Index=1", "Close", "A","0","all",,,,"T")/100,"")</f>
        <v>-0.1608311229000885</v>
      </c>
      <c r="M231" s="7">
        <f>RTD("cqg.rtd", ,"ContractData",A231, "T_CVol",, "T")</f>
        <v>24405037.197425999</v>
      </c>
      <c r="N231" s="9">
        <f xml:space="preserve"> IFERROR(M231/RTD("cqg.rtd",,"StudyData", $A231, "MA", "InputChoice=Vol,MAType=Sim,Period=21", "MA","D","-1","all",,,,"T"),"")</f>
        <v>1.0342192809666699</v>
      </c>
      <c r="O231" s="10">
        <f>IFERROR(D231/RTD("cqg.rtd",,"StudyData","ATR("&amp;A231&amp;",MAType:=Sim,Period:=21)","Bar",, "Close", "D",,,,,,"T"),"")</f>
        <v>-1.0102416155758813</v>
      </c>
      <c r="P231" s="11">
        <f xml:space="preserve"> RTD("cqg.rtd",,"StudyData", $A231, "MA", "InputChoice=Close,MAType=Sim,Period=21", "MA","D",,"all",,,,"T")</f>
        <v>106.5785714286</v>
      </c>
      <c r="Q231" s="3">
        <f xml:space="preserve"> RTD("cqg.rtd",,"StudyData",$A231, "StdDev", "InputChoice=Close,Period1=21", "STDDEV","D",,"all",,,,"T")</f>
        <v>7.0717245729</v>
      </c>
      <c r="R231" s="3">
        <f t="shared" si="3"/>
        <v>-1.6500319417580076</v>
      </c>
    </row>
    <row r="232" spans="1:18" x14ac:dyDescent="0.3">
      <c r="A232" t="s">
        <v>234</v>
      </c>
      <c r="B232" t="str">
        <f>PROPER(RTD("cqg.rtd", ,"ContractData",A232, "LongDescription",, "T"))</f>
        <v>Hewlett Packard Enterprise Company</v>
      </c>
      <c r="C232" s="3">
        <f>RTD("cqg.rtd", ,"ContractData",A232, "LastTrade",, "T")</f>
        <v>47.69</v>
      </c>
      <c r="D232" s="3">
        <f>RTD("cqg.rtd", ,"ContractData",A232, "NetLastTrade",, "T")</f>
        <v>4.9999999999997158E-2</v>
      </c>
      <c r="E232" s="5">
        <f>IFERROR(RTD("cqg.rtd", ,"ContractData",A232, "PerCentNetLastTrade",, "T")/100,"")</f>
        <v>1.0495382031905961E-3</v>
      </c>
      <c r="F232" s="3">
        <f>RTD("cqg.rtd", ,"ContractData",A232, "Open",, "T")</f>
        <v>48</v>
      </c>
      <c r="G232" s="3">
        <f>RTD("cqg.rtd", ,"ContractData",A232, "High",, "T")</f>
        <v>49.21</v>
      </c>
      <c r="H232" s="3">
        <f>RTD("cqg.rtd", ,"ContractData",A232, "Low",, "T")</f>
        <v>47.34</v>
      </c>
      <c r="I232" s="5">
        <f>IFERROR(RTD("cqg.rtd",,"StudyData",A232, "PCB","BaseType=Index,Index=1", "Close", "W","0","all",,,,"T")/100,"")</f>
        <v>4.0811872544740231E-2</v>
      </c>
      <c r="J232" s="5">
        <f>IFERROR(RTD("cqg.rtd",,"StudyData",A232, "PCB","BaseType=Index,Index=1", "Close", "M","0","all",,,,"T")/100,"")</f>
        <v>5.7193526934160903E-2</v>
      </c>
      <c r="K232" s="5">
        <f>IFERROR(RTD("cqg.rtd",,"StudyData",A232, "PCB","BaseType=Index,Index=1", "Close", "Q","0","all",,,,"T")/100,"")</f>
        <v>5.7193526934160903E-2</v>
      </c>
      <c r="L232" s="5">
        <f>IFERROR(RTD("cqg.rtd",,"StudyData",A232, "PCB","BaseType=Index,Index=1", "Close", "A","0","all",,,,"T")/100,"")</f>
        <v>0.98542880932556187</v>
      </c>
      <c r="M232" s="7">
        <f>RTD("cqg.rtd", ,"ContractData",A232, "T_CVol",, "T")</f>
        <v>11332866.773883</v>
      </c>
      <c r="N232" s="9">
        <f xml:space="preserve"> IFERROR(M232/RTD("cqg.rtd",,"StudyData", $A232, "MA", "InputChoice=Vol,MAType=Sim,Period=21", "MA","D","-1","all",,,,"T"),"")</f>
        <v>0.58320139816419314</v>
      </c>
      <c r="O232" s="10">
        <f>IFERROR(D232/RTD("cqg.rtd",,"StudyData","ATR("&amp;A232&amp;",MAType:=Sim,Period:=21)","Bar",, "Close", "D",,,,,,"T"),"")</f>
        <v>1.868992524056412E-2</v>
      </c>
      <c r="P232" s="11">
        <f xml:space="preserve"> RTD("cqg.rtd",,"StudyData", $A232, "MA", "InputChoice=Close,MAType=Sim,Period=21", "MA","D",,"all",,,,"T")</f>
        <v>45.902380952400001</v>
      </c>
      <c r="Q232" s="3">
        <f xml:space="preserve"> RTD("cqg.rtd",,"StudyData",$A232, "StdDev", "InputChoice=Close,Period1=21", "STDDEV","D",,"all",,,,"T")</f>
        <v>2.1587163398000002</v>
      </c>
      <c r="R232" s="3">
        <f t="shared" si="3"/>
        <v>0.82809353625665094</v>
      </c>
    </row>
    <row r="233" spans="1:18" x14ac:dyDescent="0.3">
      <c r="A233" t="s">
        <v>235</v>
      </c>
      <c r="B233" t="str">
        <f>PROPER(RTD("cqg.rtd", ,"ContractData",A233, "LongDescription",, "T"))</f>
        <v>Hewlett-Packard Company</v>
      </c>
      <c r="C233" s="3">
        <f>RTD("cqg.rtd", ,"ContractData",A233, "LastTrade",, "T")</f>
        <v>25.75</v>
      </c>
      <c r="D233" s="3">
        <f>RTD("cqg.rtd", ,"ContractData",A233, "NetLastTrade",, "T")</f>
        <v>1.2399999999999984</v>
      </c>
      <c r="E233" s="5">
        <f>IFERROR(RTD("cqg.rtd", ,"ContractData",A233, "PerCentNetLastTrade",, "T")/100,"")</f>
        <v>5.0591595267237867E-2</v>
      </c>
      <c r="F233" s="3">
        <f>RTD("cqg.rtd", ,"ContractData",A233, "Open",, "T")</f>
        <v>24.77</v>
      </c>
      <c r="G233" s="3">
        <f>RTD("cqg.rtd", ,"ContractData",A233, "High",, "T")</f>
        <v>25.990000000000002</v>
      </c>
      <c r="H233" s="3">
        <f>RTD("cqg.rtd", ,"ContractData",A233, "Low",, "T")</f>
        <v>24.76</v>
      </c>
      <c r="I233" s="5">
        <f>IFERROR(RTD("cqg.rtd",,"StudyData",A233, "PCB","BaseType=Index,Index=1", "Close", "W","0","all",,,,"T")/100,"")</f>
        <v>3.6634460547504036E-2</v>
      </c>
      <c r="J233" s="5">
        <f>IFERROR(RTD("cqg.rtd",,"StudyData",A233, "PCB","BaseType=Index,Index=1", "Close", "M","0","all",,,,"T")/100,"")</f>
        <v>0.17365542388331806</v>
      </c>
      <c r="K233" s="5">
        <f>IFERROR(RTD("cqg.rtd",,"StudyData",A233, "PCB","BaseType=Index,Index=1", "Close", "Q","0","all",,,,"T")/100,"")</f>
        <v>0.17365542388331806</v>
      </c>
      <c r="L233" s="5">
        <f>IFERROR(RTD("cqg.rtd",,"StudyData",A233, "PCB","BaseType=Index,Index=1", "Close", "A","0","all",,,,"T")/100,"")</f>
        <v>0.15574506283662473</v>
      </c>
      <c r="M233" s="7">
        <f>RTD("cqg.rtd", ,"ContractData",A233, "T_CVol",, "T")</f>
        <v>11631493.304672001</v>
      </c>
      <c r="N233" s="9">
        <f xml:space="preserve"> IFERROR(M233/RTD("cqg.rtd",,"StudyData", $A233, "MA", "InputChoice=Vol,MAType=Sim,Period=21", "MA","D","-1","all",,,,"T"),"")</f>
        <v>0.8028272875343101</v>
      </c>
      <c r="O233" s="10">
        <f>IFERROR(D233/RTD("cqg.rtd",,"StudyData","ATR("&amp;A233&amp;",MAType:=Sim,Period:=21)","Bar",, "Close", "D",,,,,,"T"),"")</f>
        <v>1.3353846153435249</v>
      </c>
      <c r="P233" s="11">
        <f xml:space="preserve"> RTD("cqg.rtd",,"StudyData", $A233, "MA", "InputChoice=Close,MAType=Sim,Period=21", "MA","D",,"all",,,,"T")</f>
        <v>23.74</v>
      </c>
      <c r="Q233" s="3">
        <f xml:space="preserve"> RTD("cqg.rtd",,"StudyData",$A233, "StdDev", "InputChoice=Close,Period1=21", "STDDEV","D",,"all",,,,"T")</f>
        <v>1.1012892877</v>
      </c>
      <c r="R233" s="3">
        <f t="shared" si="3"/>
        <v>1.8251335252681959</v>
      </c>
    </row>
    <row r="234" spans="1:18" x14ac:dyDescent="0.3">
      <c r="A234" t="s">
        <v>236</v>
      </c>
      <c r="B234" t="str">
        <f>PROPER(RTD("cqg.rtd", ,"ContractData",A234, "LongDescription",, "T"))</f>
        <v>Hormel Foods Corp</v>
      </c>
      <c r="C234" s="3">
        <f>RTD("cqg.rtd", ,"ContractData",A234, "LastTrade",, "T")</f>
        <v>25.310000000000002</v>
      </c>
      <c r="D234" s="3">
        <f>RTD("cqg.rtd", ,"ContractData",A234, "NetLastTrade",, "T")</f>
        <v>0.2900000000000027</v>
      </c>
      <c r="E234" s="5">
        <f>IFERROR(RTD("cqg.rtd", ,"ContractData",A234, "PerCentNetLastTrade",, "T")/100,"")</f>
        <v>1.1590727418065548E-2</v>
      </c>
      <c r="F234" s="3">
        <f>RTD("cqg.rtd", ,"ContractData",A234, "Open",, "T")</f>
        <v>24.93</v>
      </c>
      <c r="G234" s="3">
        <f>RTD("cqg.rtd", ,"ContractData",A234, "High",, "T")</f>
        <v>25.44</v>
      </c>
      <c r="H234" s="3">
        <f>RTD("cqg.rtd", ,"ContractData",A234, "Low",, "T")</f>
        <v>24.8</v>
      </c>
      <c r="I234" s="5">
        <f>IFERROR(RTD("cqg.rtd",,"StudyData",A234, "PCB","BaseType=Index,Index=1", "Close", "W","0","all",,,,"T")/100,"")</f>
        <v>-3.1508467900747657E-3</v>
      </c>
      <c r="J234" s="5">
        <f>IFERROR(RTD("cqg.rtd",,"StudyData",A234, "PCB","BaseType=Index,Index=1", "Close", "M","0","all",,,,"T")/100,"")</f>
        <v>1.9742143432715634E-2</v>
      </c>
      <c r="K234" s="5">
        <f>IFERROR(RTD("cqg.rtd",,"StudyData",A234, "PCB","BaseType=Index,Index=1", "Close", "Q","0","all",,,,"T")/100,"")</f>
        <v>1.9742143432715634E-2</v>
      </c>
      <c r="L234" s="5">
        <f>IFERROR(RTD("cqg.rtd",,"StudyData",A234, "PCB","BaseType=Index,Index=1", "Close", "A","0","all",,,,"T")/100,"")</f>
        <v>6.7932489451476924E-2</v>
      </c>
      <c r="M234" s="7">
        <f>RTD("cqg.rtd", ,"ContractData",A234, "T_CVol",, "T")</f>
        <v>2468112.7037909999</v>
      </c>
      <c r="N234" s="9">
        <f xml:space="preserve"> IFERROR(M234/RTD("cqg.rtd",,"StudyData", $A234, "MA", "InputChoice=Vol,MAType=Sim,Period=21", "MA","D","-1","all",,,,"T"),"")</f>
        <v>0.60126726192403401</v>
      </c>
      <c r="O234" s="10">
        <f>IFERROR(D234/RTD("cqg.rtd",,"StudyData","ATR("&amp;A234&amp;",MAType:=Sim,Period:=21)","Bar",, "Close", "D",,,,,,"T"),"")</f>
        <v>0.45996978850227127</v>
      </c>
      <c r="P234" s="11">
        <f xml:space="preserve"> RTD("cqg.rtd",,"StudyData", $A234, "MA", "InputChoice=Close,MAType=Sim,Period=21", "MA","D",,"all",,,,"T")</f>
        <v>25.1223809524</v>
      </c>
      <c r="Q234" s="3">
        <f xml:space="preserve"> RTD("cqg.rtd",,"StudyData",$A234, "StdDev", "InputChoice=Close,Period1=21", "STDDEV","D",,"all",,,,"T")</f>
        <v>0.59153476540000005</v>
      </c>
      <c r="R234" s="3">
        <f t="shared" si="3"/>
        <v>0.31717332365601975</v>
      </c>
    </row>
    <row r="235" spans="1:18" x14ac:dyDescent="0.3">
      <c r="A235" t="s">
        <v>237</v>
      </c>
      <c r="B235" t="str">
        <f>PROPER(RTD("cqg.rtd", ,"ContractData",A235, "LongDescription",, "T"))</f>
        <v>Henry Schein Inc</v>
      </c>
      <c r="C235" s="3">
        <f>RTD("cqg.rtd", ,"ContractData",A235, "LastTrade",, "T")</f>
        <v>85.47</v>
      </c>
      <c r="D235" s="3">
        <f>RTD("cqg.rtd", ,"ContractData",A235, "NetLastTrade",, "T")</f>
        <v>0.93999999999999773</v>
      </c>
      <c r="E235" s="5">
        <f>IFERROR(RTD("cqg.rtd", ,"ContractData",A235, "PerCentNetLastTrade",, "T")/100,"")</f>
        <v>1.1120312315154384E-2</v>
      </c>
      <c r="F235" s="3">
        <f>RTD("cqg.rtd", ,"ContractData",A235, "Open",, "T")</f>
        <v>84.53</v>
      </c>
      <c r="G235" s="3">
        <f>RTD("cqg.rtd", ,"ContractData",A235, "High",, "T")</f>
        <v>86.01</v>
      </c>
      <c r="H235" s="3">
        <f>RTD("cqg.rtd", ,"ContractData",A235, "Low",, "T")</f>
        <v>84.43</v>
      </c>
      <c r="I235" s="5">
        <f>IFERROR(RTD("cqg.rtd",,"StudyData",A235, "PCB","BaseType=Index,Index=1", "Close", "W","0","all",,,,"T")/100,"")</f>
        <v>-2.6759280346162696E-2</v>
      </c>
      <c r="J235" s="5">
        <f>IFERROR(RTD("cqg.rtd",,"StudyData",A235, "PCB","BaseType=Index,Index=1", "Close", "M","0","all",,,,"T")/100,"")</f>
        <v>2.3347701149425321E-2</v>
      </c>
      <c r="K235" s="5">
        <f>IFERROR(RTD("cqg.rtd",,"StudyData",A235, "PCB","BaseType=Index,Index=1", "Close", "Q","0","all",,,,"T")/100,"")</f>
        <v>2.3347701149425321E-2</v>
      </c>
      <c r="L235" s="5">
        <f>IFERROR(RTD("cqg.rtd",,"StudyData",A235, "PCB","BaseType=Index,Index=1", "Close", "A","0","all",,,,"T")/100,"")</f>
        <v>0.13085472347181795</v>
      </c>
      <c r="M235" s="7">
        <f>RTD("cqg.rtd", ,"ContractData",A235, "T_CVol",, "T")</f>
        <v>1481179.9763780001</v>
      </c>
      <c r="N235" s="9">
        <f xml:space="preserve"> IFERROR(M235/RTD("cqg.rtd",,"StudyData", $A235, "MA", "InputChoice=Vol,MAType=Sim,Period=21", "MA","D","-1","all",,,,"T"),"")</f>
        <v>1.118654774477277</v>
      </c>
      <c r="O235" s="10">
        <f>IFERROR(D235/RTD("cqg.rtd",,"StudyData","ATR("&amp;A235&amp;",MAType:=Sim,Period:=21)","Bar",, "Close", "D",,,,,,"T"),"")</f>
        <v>0.50524699257095795</v>
      </c>
      <c r="P235" s="11">
        <f xml:space="preserve"> RTD("cqg.rtd",,"StudyData", $A235, "MA", "InputChoice=Close,MAType=Sim,Period=21", "MA","D",,"all",,,,"T")</f>
        <v>85.483333333299996</v>
      </c>
      <c r="Q235" s="3">
        <f xml:space="preserve"> RTD("cqg.rtd",,"StudyData",$A235, "StdDev", "InputChoice=Close,Period1=21", "STDDEV","D",,"all",,,,"T")</f>
        <v>1.4275497934000001</v>
      </c>
      <c r="R235" s="3">
        <f t="shared" si="3"/>
        <v>-9.3400127698808379E-3</v>
      </c>
    </row>
    <row r="236" spans="1:18" x14ac:dyDescent="0.3">
      <c r="A236" t="s">
        <v>238</v>
      </c>
      <c r="B236" t="str">
        <f>PROPER(RTD("cqg.rtd", ,"ContractData",A236, "LongDescription",, "T"))</f>
        <v>Host Htls &amp; Rsrt Cm</v>
      </c>
      <c r="C236" s="3">
        <f>RTD("cqg.rtd", ,"ContractData",A236, "LastTrade",, "T")</f>
        <v>24.5</v>
      </c>
      <c r="D236" s="3">
        <f>RTD("cqg.rtd", ,"ContractData",A236, "NetLastTrade",, "T")</f>
        <v>0.53999999999999915</v>
      </c>
      <c r="E236" s="5">
        <f>IFERROR(RTD("cqg.rtd", ,"ContractData",A236, "PerCentNetLastTrade",, "T")/100,"")</f>
        <v>2.2537562604340568E-2</v>
      </c>
      <c r="F236" s="3">
        <f>RTD("cqg.rtd", ,"ContractData",A236, "Open",, "T")</f>
        <v>24.060000000000002</v>
      </c>
      <c r="G236" s="3">
        <f>RTD("cqg.rtd", ,"ContractData",A236, "High",, "T")</f>
        <v>24.73</v>
      </c>
      <c r="H236" s="3">
        <f>RTD("cqg.rtd", ,"ContractData",A236, "Low",, "T")</f>
        <v>23.990000000000002</v>
      </c>
      <c r="I236" s="5">
        <f>IFERROR(RTD("cqg.rtd",,"StudyData",A236, "PCB","BaseType=Index,Index=1", "Close", "W","0","all",,,,"T")/100,"")</f>
        <v>2.3391812865497026E-2</v>
      </c>
      <c r="J236" s="5">
        <f>IFERROR(RTD("cqg.rtd",,"StudyData",A236, "PCB","BaseType=Index,Index=1", "Close", "M","0","all",,,,"T")/100,"")</f>
        <v>3.3319274567692923E-2</v>
      </c>
      <c r="K236" s="5">
        <f>IFERROR(RTD("cqg.rtd",,"StudyData",A236, "PCB","BaseType=Index,Index=1", "Close", "Q","0","all",,,,"T")/100,"")</f>
        <v>3.3319274567692923E-2</v>
      </c>
      <c r="L236" s="5">
        <f>IFERROR(RTD("cqg.rtd",,"StudyData",A236, "PCB","BaseType=Index,Index=1", "Close", "A","0","all",,,,"T")/100,"")</f>
        <v>0.38183869148336153</v>
      </c>
      <c r="M236" s="7">
        <f>RTD("cqg.rtd", ,"ContractData",A236, "T_CVol",, "T")</f>
        <v>8138706.2025509998</v>
      </c>
      <c r="N236" s="9">
        <f xml:space="preserve"> IFERROR(M236/RTD("cqg.rtd",,"StudyData", $A236, "MA", "InputChoice=Vol,MAType=Sim,Period=21", "MA","D","-1","all",,,,"T"),"")</f>
        <v>0.85124148641397057</v>
      </c>
      <c r="O236" s="10">
        <f>IFERROR(D236/RTD("cqg.rtd",,"StudyData","ATR("&amp;A236&amp;",MAType:=Sim,Period:=21)","Bar",, "Close", "D",,,,,,"T"),"")</f>
        <v>0.98866608542303813</v>
      </c>
      <c r="P236" s="11">
        <f xml:space="preserve"> RTD("cqg.rtd",,"StudyData", $A236, "MA", "InputChoice=Close,MAType=Sim,Period=21", "MA","D",,"all",,,,"T")</f>
        <v>23.828095238100001</v>
      </c>
      <c r="Q236" s="3">
        <f xml:space="preserve"> RTD("cqg.rtd",,"StudyData",$A236, "StdDev", "InputChoice=Close,Period1=21", "STDDEV","D",,"all",,,,"T")</f>
        <v>0.66332940210000002</v>
      </c>
      <c r="R236" s="3">
        <f t="shared" si="3"/>
        <v>1.0129277547065612</v>
      </c>
    </row>
    <row r="237" spans="1:18" x14ac:dyDescent="0.3">
      <c r="A237" t="s">
        <v>239</v>
      </c>
      <c r="B237" t="str">
        <f>PROPER(RTD("cqg.rtd", ,"ContractData",A237, "LongDescription",, "T"))</f>
        <v>Hershey Foods Corp</v>
      </c>
      <c r="C237" s="3">
        <f>RTD("cqg.rtd", ,"ContractData",A237, "LastTrade",, "T")</f>
        <v>174.3</v>
      </c>
      <c r="D237" s="3">
        <f>RTD("cqg.rtd", ,"ContractData",A237, "NetLastTrade",, "T")</f>
        <v>2.1599999999999966</v>
      </c>
      <c r="E237" s="5">
        <f>IFERROR(RTD("cqg.rtd", ,"ContractData",A237, "PerCentNetLastTrade",, "T")/100,"")</f>
        <v>1.2547926106657371E-2</v>
      </c>
      <c r="F237" s="3">
        <f>RTD("cqg.rtd", ,"ContractData",A237, "Open",, "T")</f>
        <v>172.99</v>
      </c>
      <c r="G237" s="3">
        <f>RTD("cqg.rtd", ,"ContractData",A237, "High",, "T")</f>
        <v>175.56</v>
      </c>
      <c r="H237" s="3">
        <f>RTD("cqg.rtd", ,"ContractData",A237, "Low",, "T")</f>
        <v>172.12</v>
      </c>
      <c r="I237" s="5">
        <f>IFERROR(RTD("cqg.rtd",,"StudyData",A237, "PCB","BaseType=Index,Index=1", "Close", "W","0","all",,,,"T")/100,"")</f>
        <v>1.6800840042002073E-2</v>
      </c>
      <c r="J237" s="5">
        <f>IFERROR(RTD("cqg.rtd",,"StudyData",A237, "PCB","BaseType=Index,Index=1", "Close", "M","0","all",,,,"T")/100,"")</f>
        <v>-6.5545739526931069E-3</v>
      </c>
      <c r="K237" s="5">
        <f>IFERROR(RTD("cqg.rtd",,"StudyData",A237, "PCB","BaseType=Index,Index=1", "Close", "Q","0","all",,,,"T")/100,"")</f>
        <v>-6.5545739526931069E-3</v>
      </c>
      <c r="L237" s="5">
        <f>IFERROR(RTD("cqg.rtd",,"StudyData",A237, "PCB","BaseType=Index,Index=1", "Close", "A","0","all",,,,"T")/100,"")</f>
        <v>-4.2202439828552471E-2</v>
      </c>
      <c r="M237" s="7">
        <f>RTD("cqg.rtd", ,"ContractData",A237, "T_CVol",, "T")</f>
        <v>1954802.624632</v>
      </c>
      <c r="N237" s="9">
        <f xml:space="preserve"> IFERROR(M237/RTD("cqg.rtd",,"StudyData", $A237, "MA", "InputChoice=Vol,MAType=Sim,Period=21", "MA","D","-1","all",,,,"T"),"")</f>
        <v>1.0220938033585303</v>
      </c>
      <c r="O237" s="10">
        <f>IFERROR(D237/RTD("cqg.rtd",,"StudyData","ATR("&amp;A237&amp;",MAType:=Sim,Period:=21)","Bar",, "Close", "D",,,,,,"T"),"")</f>
        <v>0.47269695706790621</v>
      </c>
      <c r="P237" s="11">
        <f xml:space="preserve"> RTD("cqg.rtd",,"StudyData", $A237, "MA", "InputChoice=Close,MAType=Sim,Period=21", "MA","D",,"all",,,,"T")</f>
        <v>174.8104761905</v>
      </c>
      <c r="Q237" s="3">
        <f xml:space="preserve"> RTD("cqg.rtd",,"StudyData",$A237, "StdDev", "InputChoice=Close,Period1=21", "STDDEV","D",,"all",,,,"T")</f>
        <v>3.3884867759000001</v>
      </c>
      <c r="R237" s="3">
        <f t="shared" si="3"/>
        <v>-0.15065019410158417</v>
      </c>
    </row>
    <row r="238" spans="1:18" x14ac:dyDescent="0.3">
      <c r="A238" t="s">
        <v>240</v>
      </c>
      <c r="B238" t="str">
        <f>PROPER(RTD("cqg.rtd", ,"ContractData",A238, "LongDescription",, "T"))</f>
        <v>Hubbell Inc Cls B</v>
      </c>
      <c r="C238" s="3">
        <f>RTD("cqg.rtd", ,"ContractData",A238, "LastTrade",, "T")</f>
        <v>486.09000000000003</v>
      </c>
      <c r="D238" s="3">
        <f>RTD("cqg.rtd", ,"ContractData",A238, "NetLastTrade",, "T")</f>
        <v>-2.2899999999999636</v>
      </c>
      <c r="E238" s="5">
        <f>IFERROR(RTD("cqg.rtd", ,"ContractData",A238, "PerCentNetLastTrade",, "T")/100,"")</f>
        <v>-4.6889717023629145E-3</v>
      </c>
      <c r="F238" s="3">
        <f>RTD("cqg.rtd", ,"ContractData",A238, "Open",, "T")</f>
        <v>487.22</v>
      </c>
      <c r="G238" s="3">
        <f>RTD("cqg.rtd", ,"ContractData",A238, "High",, "T")</f>
        <v>493.40000000000003</v>
      </c>
      <c r="H238" s="3">
        <f>RTD("cqg.rtd", ,"ContractData",A238, "Low",, "T")</f>
        <v>481.53000000000003</v>
      </c>
      <c r="I238" s="5">
        <f>IFERROR(RTD("cqg.rtd",,"StudyData",A238, "PCB","BaseType=Index,Index=1", "Close", "W","0","all",,,,"T")/100,"")</f>
        <v>-5.2796365645527334E-3</v>
      </c>
      <c r="J238" s="5">
        <f>IFERROR(RTD("cqg.rtd",,"StudyData",A238, "PCB","BaseType=Index,Index=1", "Close", "M","0","all",,,,"T")/100,"")</f>
        <v>-7.092889908256883E-2</v>
      </c>
      <c r="K238" s="5">
        <f>IFERROR(RTD("cqg.rtd",,"StudyData",A238, "PCB","BaseType=Index,Index=1", "Close", "Q","0","all",,,,"T")/100,"")</f>
        <v>-7.092889908256883E-2</v>
      </c>
      <c r="L238" s="5">
        <f>IFERROR(RTD("cqg.rtd",,"StudyData",A238, "PCB","BaseType=Index,Index=1", "Close", "A","0","all",,,,"T")/100,"")</f>
        <v>9.452613091351246E-2</v>
      </c>
      <c r="M238" s="7">
        <f>RTD("cqg.rtd", ,"ContractData",A238, "T_CVol",, "T")</f>
        <v>470412.09428100003</v>
      </c>
      <c r="N238" s="9">
        <f xml:space="preserve"> IFERROR(M238/RTD("cqg.rtd",,"StudyData", $A238, "MA", "InputChoice=Vol,MAType=Sim,Period=21", "MA","D","-1","all",,,,"T"),"")</f>
        <v>0.91458498983880843</v>
      </c>
      <c r="O238" s="10">
        <f>IFERROR(D238/RTD("cqg.rtd",,"StudyData","ATR("&amp;A238&amp;",MAType:=Sim,Period:=21)","Bar",, "Close", "D",,,,,,"T"),"")</f>
        <v>-0.13959766611500293</v>
      </c>
      <c r="P238" s="11">
        <f xml:space="preserve"> RTD("cqg.rtd",,"StudyData", $A238, "MA", "InputChoice=Close,MAType=Sim,Period=21", "MA","D",,"all",,,,"T")</f>
        <v>491.77619047619999</v>
      </c>
      <c r="Q238" s="3">
        <f xml:space="preserve"> RTD("cqg.rtd",,"StudyData",$A238, "StdDev", "InputChoice=Close,Period1=21", "STDDEV","D",,"all",,,,"T")</f>
        <v>16.1270929911</v>
      </c>
      <c r="R238" s="3">
        <f t="shared" si="3"/>
        <v>-0.35258620256843382</v>
      </c>
    </row>
    <row r="239" spans="1:18" x14ac:dyDescent="0.3">
      <c r="A239" t="s">
        <v>241</v>
      </c>
      <c r="B239" t="str">
        <f>PROPER(RTD("cqg.rtd", ,"ContractData",A239, "LongDescription",, "T"))</f>
        <v>Humana Inc</v>
      </c>
      <c r="C239" s="3">
        <f>RTD("cqg.rtd", ,"ContractData",A239, "LastTrade",, "T")</f>
        <v>389.32</v>
      </c>
      <c r="D239" s="3">
        <f>RTD("cqg.rtd", ,"ContractData",A239, "NetLastTrade",, "T")</f>
        <v>-5.1800000000000068</v>
      </c>
      <c r="E239" s="5">
        <f>IFERROR(RTD("cqg.rtd", ,"ContractData",A239, "PerCentNetLastTrade",, "T")/100,"")</f>
        <v>-1.3130544993662865E-2</v>
      </c>
      <c r="F239" s="3">
        <f>RTD("cqg.rtd", ,"ContractData",A239, "Open",, "T")</f>
        <v>395.49</v>
      </c>
      <c r="G239" s="3">
        <f>RTD("cqg.rtd", ,"ContractData",A239, "High",, "T")</f>
        <v>399.61</v>
      </c>
      <c r="H239" s="3">
        <f>RTD("cqg.rtd", ,"ContractData",A239, "Low",, "T")</f>
        <v>387.41</v>
      </c>
      <c r="I239" s="5">
        <f>IFERROR(RTD("cqg.rtd",,"StudyData",A239, "PCB","BaseType=Index,Index=1", "Close", "W","0","all",,,,"T")/100,"")</f>
        <v>-2.6700000000000015E-2</v>
      </c>
      <c r="J239" s="5">
        <f>IFERROR(RTD("cqg.rtd",,"StudyData",A239, "PCB","BaseType=Index,Index=1", "Close", "M","0","all",,,,"T")/100,"")</f>
        <v>-1.9888223150898832E-2</v>
      </c>
      <c r="K239" s="5">
        <f>IFERROR(RTD("cqg.rtd",,"StudyData",A239, "PCB","BaseType=Index,Index=1", "Close", "Q","0","all",,,,"T")/100,"")</f>
        <v>-1.9888223150898832E-2</v>
      </c>
      <c r="L239" s="5">
        <f>IFERROR(RTD("cqg.rtd",,"StudyData",A239, "PCB","BaseType=Index,Index=1", "Close", "A","0","all",,,,"T")/100,"")</f>
        <v>0.52000937024167415</v>
      </c>
      <c r="M239" s="7">
        <f>RTD("cqg.rtd", ,"ContractData",A239, "T_CVol",, "T")</f>
        <v>740286.34768600005</v>
      </c>
      <c r="N239" s="9">
        <f xml:space="preserve"> IFERROR(M239/RTD("cqg.rtd",,"StudyData", $A239, "MA", "InputChoice=Vol,MAType=Sim,Period=21", "MA","D","-1","all",,,,"T"),"")</f>
        <v>0.54659218295292211</v>
      </c>
      <c r="O239" s="10">
        <f>IFERROR(D239/RTD("cqg.rtd",,"StudyData","ATR("&amp;A239&amp;",MAType:=Sim,Period:=21)","Bar",, "Close", "D",,,,,,"T"),"")</f>
        <v>-0.34810713942790517</v>
      </c>
      <c r="P239" s="11">
        <f xml:space="preserve"> RTD("cqg.rtd",,"StudyData", $A239, "MA", "InputChoice=Close,MAType=Sim,Period=21", "MA","D",,"all",,,,"T")</f>
        <v>396.04142857139999</v>
      </c>
      <c r="Q239" s="3">
        <f xml:space="preserve"> RTD("cqg.rtd",,"StudyData",$A239, "StdDev", "InputChoice=Close,Period1=21", "STDDEV","D",,"all",,,,"T")</f>
        <v>8.1499069733000002</v>
      </c>
      <c r="R239" s="3">
        <f t="shared" si="3"/>
        <v>-0.82472457580437952</v>
      </c>
    </row>
    <row r="240" spans="1:18" x14ac:dyDescent="0.3">
      <c r="A240" t="s">
        <v>242</v>
      </c>
      <c r="B240" t="str">
        <f>PROPER(RTD("cqg.rtd", ,"ContractData",A240, "LongDescription",, "T"))</f>
        <v>Howmet Aerospace Inc.</v>
      </c>
      <c r="C240" s="3">
        <f>RTD("cqg.rtd", ,"ContractData",A240, "LastTrade",, "T")</f>
        <v>289.26</v>
      </c>
      <c r="D240" s="3">
        <f>RTD("cqg.rtd", ,"ContractData",A240, "NetLastTrade",, "T")</f>
        <v>2.1699999999999591</v>
      </c>
      <c r="E240" s="5">
        <f>IFERROR(RTD("cqg.rtd", ,"ContractData",A240, "PerCentNetLastTrade",, "T")/100,"")</f>
        <v>7.5586053154063186E-3</v>
      </c>
      <c r="F240" s="3">
        <f>RTD("cqg.rtd", ,"ContractData",A240, "Open",, "T")</f>
        <v>287.36</v>
      </c>
      <c r="G240" s="3">
        <f>RTD("cqg.rtd", ,"ContractData",A240, "High",, "T")</f>
        <v>293</v>
      </c>
      <c r="H240" s="3">
        <f>RTD("cqg.rtd", ,"ContractData",A240, "Low",, "T")</f>
        <v>286.45</v>
      </c>
      <c r="I240" s="5">
        <f>IFERROR(RTD("cqg.rtd",,"StudyData",A240, "PCB","BaseType=Index,Index=1", "Close", "W","0","all",,,,"T")/100,"")</f>
        <v>6.1777337297654382E-2</v>
      </c>
      <c r="J240" s="5">
        <f>IFERROR(RTD("cqg.rtd",,"StudyData",A240, "PCB","BaseType=Index,Index=1", "Close", "M","0","all",,,,"T")/100,"")</f>
        <v>7.5875920553447815E-2</v>
      </c>
      <c r="K240" s="5">
        <f>IFERROR(RTD("cqg.rtd",,"StudyData",A240, "PCB","BaseType=Index,Index=1", "Close", "Q","0","all",,,,"T")/100,"")</f>
        <v>7.5875920553447815E-2</v>
      </c>
      <c r="L240" s="5">
        <f>IFERROR(RTD("cqg.rtd",,"StudyData",A240, "PCB","BaseType=Index,Index=1", "Close", "A","0","all",,,,"T")/100,"")</f>
        <v>0.41088674275680409</v>
      </c>
      <c r="M240" s="7">
        <f>RTD("cqg.rtd", ,"ContractData",A240, "T_CVol",, "T")</f>
        <v>2112534.8417110001</v>
      </c>
      <c r="N240" s="9">
        <f xml:space="preserve"> IFERROR(M240/RTD("cqg.rtd",,"StudyData", $A240, "MA", "InputChoice=Vol,MAType=Sim,Period=21", "MA","D","-1","all",,,,"T"),"")</f>
        <v>0.68481196793239818</v>
      </c>
      <c r="O240" s="10">
        <f>IFERROR(D240/RTD("cqg.rtd",,"StudyData","ATR("&amp;A240&amp;",MAType:=Sim,Period:=21)","Bar",, "Close", "D",,,,,,"T"),"")</f>
        <v>0.24711241255977123</v>
      </c>
      <c r="P240" s="11">
        <f xml:space="preserve"> RTD("cqg.rtd",,"StudyData", $A240, "MA", "InputChoice=Close,MAType=Sim,Period=21", "MA","D",,"all",,,,"T")</f>
        <v>274.55952380949998</v>
      </c>
      <c r="Q240" s="3">
        <f xml:space="preserve"> RTD("cqg.rtd",,"StudyData",$A240, "StdDev", "InputChoice=Close,Period1=21", "STDDEV","D",,"all",,,,"T")</f>
        <v>5.7611138771999997</v>
      </c>
      <c r="R240" s="3">
        <f t="shared" si="3"/>
        <v>2.5516725591344667</v>
      </c>
    </row>
    <row r="241" spans="1:18" x14ac:dyDescent="0.3">
      <c r="A241" t="s">
        <v>243</v>
      </c>
      <c r="B241" t="str">
        <f>PROPER(RTD("cqg.rtd", ,"ContractData",A241, "LongDescription",, "T"))</f>
        <v>Interactv Brks Cm A</v>
      </c>
      <c r="C241" s="3">
        <f>RTD("cqg.rtd", ,"ContractData",A241, "LastTrade",, "T")</f>
        <v>91.74</v>
      </c>
      <c r="D241" s="3">
        <f>RTD("cqg.rtd", ,"ContractData",A241, "NetLastTrade",, "T")</f>
        <v>-2.0000000000010232E-2</v>
      </c>
      <c r="E241" s="5">
        <f>IFERROR(RTD("cqg.rtd", ,"ContractData",A241, "PerCentNetLastTrade",, "T")/100,"")</f>
        <v>-2.1795989537925023E-4</v>
      </c>
      <c r="F241" s="3">
        <f>RTD("cqg.rtd", ,"ContractData",A241, "Open",, "T")</f>
        <v>91.8</v>
      </c>
      <c r="G241" s="3">
        <f>RTD("cqg.rtd", ,"ContractData",A241, "High",, "T")</f>
        <v>92.45</v>
      </c>
      <c r="H241" s="3">
        <f>RTD("cqg.rtd", ,"ContractData",A241, "Low",, "T")</f>
        <v>89.5</v>
      </c>
      <c r="I241" s="5">
        <f>IFERROR(RTD("cqg.rtd",,"StudyData",A241, "PCB","BaseType=Index,Index=1", "Close", "W","0","all",,,,"T")/100,"")</f>
        <v>1.3365735115431281E-2</v>
      </c>
      <c r="J241" s="5">
        <f>IFERROR(RTD("cqg.rtd",,"StudyData",A241, "PCB","BaseType=Index,Index=1", "Close", "M","0","all",,,,"T")/100,"")</f>
        <v>5.3998161764705753E-2</v>
      </c>
      <c r="K241" s="5">
        <f>IFERROR(RTD("cqg.rtd",,"StudyData",A241, "PCB","BaseType=Index,Index=1", "Close", "Q","0","all",,,,"T")/100,"")</f>
        <v>5.3998161764705753E-2</v>
      </c>
      <c r="L241" s="5">
        <f>IFERROR(RTD("cqg.rtd",,"StudyData",A241, "PCB","BaseType=Index,Index=1", "Close", "A","0","all",,,,"T")/100,"")</f>
        <v>0.42652775618099814</v>
      </c>
      <c r="M241" s="7">
        <f>RTD("cqg.rtd", ,"ContractData",A241, "T_CVol",, "T")</f>
        <v>3890457.0190849998</v>
      </c>
      <c r="N241" s="9">
        <f xml:space="preserve"> IFERROR(M241/RTD("cqg.rtd",,"StudyData", $A241, "MA", "InputChoice=Vol,MAType=Sim,Period=21", "MA","D","-1","all",,,,"T"),"")</f>
        <v>0.88613735677731587</v>
      </c>
      <c r="O241" s="10">
        <f>IFERROR(D241/RTD("cqg.rtd",,"StudyData","ATR("&amp;A241&amp;",MAType:=Sim,Period:=21)","Bar",, "Close", "D",,,,,,"T"),"")</f>
        <v>-5.1476896679045593E-3</v>
      </c>
      <c r="P241" s="11">
        <f xml:space="preserve"> RTD("cqg.rtd",,"StudyData", $A241, "MA", "InputChoice=Close,MAType=Sim,Period=21", "MA","D",,"all",,,,"T")</f>
        <v>92.740476190500004</v>
      </c>
      <c r="Q241" s="3">
        <f xml:space="preserve"> RTD("cqg.rtd",,"StudyData",$A241, "StdDev", "InputChoice=Close,Period1=21", "STDDEV","D",,"all",,,,"T")</f>
        <v>2.4804079468000002</v>
      </c>
      <c r="R241" s="3">
        <f t="shared" si="3"/>
        <v>-0.40335146958012857</v>
      </c>
    </row>
    <row r="242" spans="1:18" x14ac:dyDescent="0.3">
      <c r="A242" t="s">
        <v>244</v>
      </c>
      <c r="B242" t="str">
        <f>PROPER(RTD("cqg.rtd", ,"ContractData",A242, "LongDescription",, "T"))</f>
        <v>International Business Machines</v>
      </c>
      <c r="C242" s="3">
        <f>RTD("cqg.rtd", ,"ContractData",A242, "LastTrade",, "T")</f>
        <v>214.19</v>
      </c>
      <c r="D242" s="3">
        <f>RTD("cqg.rtd", ,"ContractData",A242, "NetLastTrade",, "T")</f>
        <v>7.539999999999992</v>
      </c>
      <c r="E242" s="5">
        <f>IFERROR(RTD("cqg.rtd", ,"ContractData",A242, "PerCentNetLastTrade",, "T")/100,"")</f>
        <v>3.6486813452697796E-2</v>
      </c>
      <c r="F242" s="3">
        <f>RTD("cqg.rtd", ,"ContractData",A242, "Open",, "T")</f>
        <v>209.28</v>
      </c>
      <c r="G242" s="3">
        <f>RTD("cqg.rtd", ,"ContractData",A242, "High",, "T")</f>
        <v>216.1</v>
      </c>
      <c r="H242" s="3">
        <f>RTD("cqg.rtd", ,"ContractData",A242, "Low",, "T")</f>
        <v>206.8</v>
      </c>
      <c r="I242" s="5">
        <f>IFERROR(RTD("cqg.rtd",,"StudyData",A242, "PCB","BaseType=Index,Index=1", "Close", "W","0","all",,,,"T")/100,"")</f>
        <v>7.1472233977523001E-3</v>
      </c>
      <c r="J242" s="5">
        <f>IFERROR(RTD("cqg.rtd",,"StudyData",A242, "PCB","BaseType=Index,Index=1", "Close", "M","0","all",,,,"T")/100,"")</f>
        <v>-0.23832722876142381</v>
      </c>
      <c r="K242" s="5">
        <f>IFERROR(RTD("cqg.rtd",,"StudyData",A242, "PCB","BaseType=Index,Index=1", "Close", "Q","0","all",,,,"T")/100,"")</f>
        <v>-0.23832722876142381</v>
      </c>
      <c r="L242" s="5">
        <f>IFERROR(RTD("cqg.rtd",,"StudyData",A242, "PCB","BaseType=Index,Index=1", "Close", "A","0","all",,,,"T")/100,"")</f>
        <v>-0.27689814658519291</v>
      </c>
      <c r="M242" s="7">
        <f>RTD("cqg.rtd", ,"ContractData",A242, "T_CVol",, "T")</f>
        <v>10578780.011863001</v>
      </c>
      <c r="N242" s="9">
        <f xml:space="preserve"> IFERROR(M242/RTD("cqg.rtd",,"StudyData", $A242, "MA", "InputChoice=Vol,MAType=Sim,Period=21", "MA","D","-1","all",,,,"T"),"")</f>
        <v>0.79318724227425486</v>
      </c>
      <c r="O242" s="10">
        <f>IFERROR(D242/RTD("cqg.rtd",,"StudyData","ATR("&amp;A242&amp;",MAType:=Sim,Period:=21)","Bar",, "Close", "D",,,,,,"T"),"")</f>
        <v>0.52794078420929791</v>
      </c>
      <c r="P242" s="11">
        <f xml:space="preserve"> RTD("cqg.rtd",,"StudyData", $A242, "MA", "InputChoice=Close,MAType=Sim,Period=21", "MA","D",,"all",,,,"T")</f>
        <v>255.0366666667</v>
      </c>
      <c r="Q242" s="3">
        <f xml:space="preserve"> RTD("cqg.rtd",,"StudyData",$A242, "StdDev", "InputChoice=Close,Period1=21", "STDDEV","D",,"all",,,,"T")</f>
        <v>38.433097508899998</v>
      </c>
      <c r="R242" s="3">
        <f t="shared" si="3"/>
        <v>-1.0627992359252618</v>
      </c>
    </row>
    <row r="243" spans="1:18" x14ac:dyDescent="0.3">
      <c r="A243" t="s">
        <v>245</v>
      </c>
      <c r="B243" t="str">
        <f>PROPER(RTD("cqg.rtd", ,"ContractData",A243, "LongDescription",, "T"))</f>
        <v>Intercontinental, Inc.</v>
      </c>
      <c r="C243" s="3">
        <f>RTD("cqg.rtd", ,"ContractData",A243, "LastTrade",, "T")</f>
        <v>145.79</v>
      </c>
      <c r="D243" s="3">
        <f>RTD("cqg.rtd", ,"ContractData",A243, "NetLastTrade",, "T")</f>
        <v>2.5799999999999841</v>
      </c>
      <c r="E243" s="5">
        <f>IFERROR(RTD("cqg.rtd", ,"ContractData",A243, "PerCentNetLastTrade",, "T")/100,"")</f>
        <v>1.8015501710774387E-2</v>
      </c>
      <c r="F243" s="3">
        <f>RTD("cqg.rtd", ,"ContractData",A243, "Open",, "T")</f>
        <v>143.72999999999999</v>
      </c>
      <c r="G243" s="3">
        <f>RTD("cqg.rtd", ,"ContractData",A243, "High",, "T")</f>
        <v>146.11000000000001</v>
      </c>
      <c r="H243" s="3">
        <f>RTD("cqg.rtd", ,"ContractData",A243, "Low",, "T")</f>
        <v>142.78</v>
      </c>
      <c r="I243" s="5">
        <f>IFERROR(RTD("cqg.rtd",,"StudyData",A243, "PCB","BaseType=Index,Index=1", "Close", "W","0","all",,,,"T")/100,"")</f>
        <v>4.3967060508413799E-2</v>
      </c>
      <c r="J243" s="5">
        <f>IFERROR(RTD("cqg.rtd",,"StudyData",A243, "PCB","BaseType=Index,Index=1", "Close", "M","0","all",,,,"T")/100,"")</f>
        <v>0.18422548939972377</v>
      </c>
      <c r="K243" s="5">
        <f>IFERROR(RTD("cqg.rtd",,"StudyData",A243, "PCB","BaseType=Index,Index=1", "Close", "Q","0","all",,,,"T")/100,"")</f>
        <v>0.18422548939972377</v>
      </c>
      <c r="L243" s="5">
        <f>IFERROR(RTD("cqg.rtd",,"StudyData",A243, "PCB","BaseType=Index,Index=1", "Close", "A","0","all",,,,"T")/100,"")</f>
        <v>-9.9839466534946991E-2</v>
      </c>
      <c r="M243" s="7">
        <f>RTD("cqg.rtd", ,"ContractData",A243, "T_CVol",, "T")</f>
        <v>3614755.0400789999</v>
      </c>
      <c r="N243" s="9">
        <f xml:space="preserve"> IFERROR(M243/RTD("cqg.rtd",,"StudyData", $A243, "MA", "InputChoice=Vol,MAType=Sim,Period=21", "MA","D","-1","all",,,,"T"),"")</f>
        <v>0.80444560473008919</v>
      </c>
      <c r="O243" s="10">
        <f>IFERROR(D243/RTD("cqg.rtd",,"StudyData","ATR("&amp;A243&amp;",MAType:=Sim,Period:=21)","Bar",, "Close", "D",,,,,,"T"),"")</f>
        <v>0.63726182074355808</v>
      </c>
      <c r="P243" s="11">
        <f xml:space="preserve"> RTD("cqg.rtd",,"StudyData", $A243, "MA", "InputChoice=Close,MAType=Sim,Period=21", "MA","D",,"all",,,,"T")</f>
        <v>135.29952380949999</v>
      </c>
      <c r="Q243" s="3">
        <f xml:space="preserve"> RTD("cqg.rtd",,"StudyData",$A243, "StdDev", "InputChoice=Close,Period1=21", "STDDEV","D",,"all",,,,"T")</f>
        <v>6.9054764162</v>
      </c>
      <c r="R243" s="3">
        <f t="shared" si="3"/>
        <v>1.5191531413950996</v>
      </c>
    </row>
    <row r="244" spans="1:18" x14ac:dyDescent="0.3">
      <c r="A244" t="s">
        <v>246</v>
      </c>
      <c r="B244" t="str">
        <f>PROPER(RTD("cqg.rtd", ,"ContractData",A244, "LongDescription",, "T"))</f>
        <v>Idexx Laboratories</v>
      </c>
      <c r="C244" s="3">
        <f>RTD("cqg.rtd", ,"ContractData",A244, "LastTrade",, "T")</f>
        <v>544.32000000000005</v>
      </c>
      <c r="D244" s="3">
        <f>RTD("cqg.rtd", ,"ContractData",A244, "NetLastTrade",, "T")</f>
        <v>4.9600000000000364</v>
      </c>
      <c r="E244" s="5">
        <f>IFERROR(RTD("cqg.rtd", ,"ContractData",A244, "PerCentNetLastTrade",, "T")/100,"")</f>
        <v>9.1960842479976261E-3</v>
      </c>
      <c r="F244" s="3">
        <f>RTD("cqg.rtd", ,"ContractData",A244, "Open",, "T")</f>
        <v>539.47</v>
      </c>
      <c r="G244" s="3">
        <f>RTD("cqg.rtd", ,"ContractData",A244, "High",, "T")</f>
        <v>547.68000000000006</v>
      </c>
      <c r="H244" s="3">
        <f>RTD("cqg.rtd", ,"ContractData",A244, "Low",, "T")</f>
        <v>535.85</v>
      </c>
      <c r="I244" s="5">
        <f>IFERROR(RTD("cqg.rtd",,"StudyData",A244, "PCB","BaseType=Index,Index=1", "Close", "W","0","all",,,,"T")/100,"")</f>
        <v>-4.07443958832652E-2</v>
      </c>
      <c r="J244" s="5">
        <f>IFERROR(RTD("cqg.rtd",,"StudyData",A244, "PCB","BaseType=Index,Index=1", "Close", "M","0","all",,,,"T")/100,"")</f>
        <v>3.3963984499658068E-2</v>
      </c>
      <c r="K244" s="5">
        <f>IFERROR(RTD("cqg.rtd",,"StudyData",A244, "PCB","BaseType=Index,Index=1", "Close", "Q","0","all",,,,"T")/100,"")</f>
        <v>3.3963984499658068E-2</v>
      </c>
      <c r="L244" s="5">
        <f>IFERROR(RTD("cqg.rtd",,"StudyData",A244, "PCB","BaseType=Index,Index=1", "Close", "A","0","all",,,,"T")/100,"")</f>
        <v>-0.19542370626579741</v>
      </c>
      <c r="M244" s="7">
        <f>RTD("cqg.rtd", ,"ContractData",A244, "T_CVol",, "T")</f>
        <v>437376.36926100001</v>
      </c>
      <c r="N244" s="9">
        <f xml:space="preserve"> IFERROR(M244/RTD("cqg.rtd",,"StudyData", $A244, "MA", "InputChoice=Vol,MAType=Sim,Period=21", "MA","D","-1","all",,,,"T"),"")</f>
        <v>0.64520620545806573</v>
      </c>
      <c r="O244" s="10">
        <f>IFERROR(D244/RTD("cqg.rtd",,"StudyData","ATR("&amp;A244&amp;",MAType:=Sim,Period:=21)","Bar",, "Close", "D",,,,,,"T"),"")</f>
        <v>0.27616926503340961</v>
      </c>
      <c r="P244" s="11">
        <f xml:space="preserve"> RTD("cqg.rtd",,"StudyData", $A244, "MA", "InputChoice=Close,MAType=Sim,Period=21", "MA","D",,"all",,,,"T")</f>
        <v>553.69666666670003</v>
      </c>
      <c r="Q244" s="3">
        <f xml:space="preserve"> RTD("cqg.rtd",,"StudyData",$A244, "StdDev", "InputChoice=Close,Period1=21", "STDDEV","D",,"all",,,,"T")</f>
        <v>12.5766943697</v>
      </c>
      <c r="R244" s="3">
        <f t="shared" si="3"/>
        <v>-0.74555891962282317</v>
      </c>
    </row>
    <row r="245" spans="1:18" x14ac:dyDescent="0.3">
      <c r="A245" t="s">
        <v>247</v>
      </c>
      <c r="B245" t="str">
        <f>PROPER(RTD("cqg.rtd", ,"ContractData",A245, "LongDescription",, "T"))</f>
        <v>Idex Corp</v>
      </c>
      <c r="C245" s="3">
        <f>RTD("cqg.rtd", ,"ContractData",A245, "LastTrade",, "T")</f>
        <v>223.27</v>
      </c>
      <c r="D245" s="3">
        <f>RTD("cqg.rtd", ,"ContractData",A245, "NetLastTrade",, "T")</f>
        <v>1.0500000000000114</v>
      </c>
      <c r="E245" s="5">
        <f>IFERROR(RTD("cqg.rtd", ,"ContractData",A245, "PerCentNetLastTrade",, "T")/100,"")</f>
        <v>4.7250472504725052E-3</v>
      </c>
      <c r="F245" s="3">
        <f>RTD("cqg.rtd", ,"ContractData",A245, "Open",, "T")</f>
        <v>222.92000000000002</v>
      </c>
      <c r="G245" s="3">
        <f>RTD("cqg.rtd", ,"ContractData",A245, "High",, "T")</f>
        <v>224.69</v>
      </c>
      <c r="H245" s="3">
        <f>RTD("cqg.rtd", ,"ContractData",A245, "Low",, "T")</f>
        <v>221.72</v>
      </c>
      <c r="I245" s="5">
        <f>IFERROR(RTD("cqg.rtd",,"StudyData",A245, "PCB","BaseType=Index,Index=1", "Close", "W","0","all",,,,"T")/100,"")</f>
        <v>-7.4242020094246793E-3</v>
      </c>
      <c r="J245" s="5">
        <f>IFERROR(RTD("cqg.rtd",,"StudyData",A245, "PCB","BaseType=Index,Index=1", "Close", "M","0","all",,,,"T")/100,"")</f>
        <v>-1.6215025335977115E-2</v>
      </c>
      <c r="K245" s="5">
        <f>IFERROR(RTD("cqg.rtd",,"StudyData",A245, "PCB","BaseType=Index,Index=1", "Close", "Q","0","all",,,,"T")/100,"")</f>
        <v>-1.6215025335977115E-2</v>
      </c>
      <c r="L245" s="5">
        <f>IFERROR(RTD("cqg.rtd",,"StudyData",A245, "PCB","BaseType=Index,Index=1", "Close", "A","0","all",,,,"T")/100,"")</f>
        <v>0.25474879172754866</v>
      </c>
      <c r="M245" s="7">
        <f>RTD("cqg.rtd", ,"ContractData",A245, "T_CVol",, "T")</f>
        <v>582146.35670300003</v>
      </c>
      <c r="N245" s="9">
        <f xml:space="preserve"> IFERROR(M245/RTD("cqg.rtd",,"StudyData", $A245, "MA", "InputChoice=Vol,MAType=Sim,Period=21", "MA","D","-1","all",,,,"T"),"")</f>
        <v>0.89115161303549018</v>
      </c>
      <c r="O245" s="10">
        <f>IFERROR(D245/RTD("cqg.rtd",,"StudyData","ATR("&amp;A245&amp;",MAType:=Sim,Period:=21)","Bar",, "Close", "D",,,,,,"T"),"")</f>
        <v>0.22038980509679285</v>
      </c>
      <c r="P245" s="11">
        <f xml:space="preserve"> RTD("cqg.rtd",,"StudyData", $A245, "MA", "InputChoice=Close,MAType=Sim,Period=21", "MA","D",,"all",,,,"T")</f>
        <v>223.59714285710001</v>
      </c>
      <c r="Q245" s="3">
        <f xml:space="preserve"> RTD("cqg.rtd",,"StudyData",$A245, "StdDev", "InputChoice=Close,Period1=21", "STDDEV","D",,"all",,,,"T")</f>
        <v>2.6917990848</v>
      </c>
      <c r="R245" s="3">
        <f t="shared" si="3"/>
        <v>-0.12153316306083325</v>
      </c>
    </row>
    <row r="246" spans="1:18" x14ac:dyDescent="0.3">
      <c r="A246" t="s">
        <v>248</v>
      </c>
      <c r="B246" t="str">
        <f>PROPER(RTD("cqg.rtd", ,"ContractData",A246, "LongDescription",, "T"))</f>
        <v>Intl Flvrs &amp; Fragrances</v>
      </c>
      <c r="C246" s="3">
        <f>RTD("cqg.rtd", ,"ContractData",A246, "LastTrade",, "T")</f>
        <v>75.94</v>
      </c>
      <c r="D246" s="3">
        <f>RTD("cqg.rtd", ,"ContractData",A246, "NetLastTrade",, "T")</f>
        <v>2.1700000000000017</v>
      </c>
      <c r="E246" s="5">
        <f>IFERROR(RTD("cqg.rtd", ,"ContractData",A246, "PerCentNetLastTrade",, "T")/100,"")</f>
        <v>2.9415751660566626E-2</v>
      </c>
      <c r="F246" s="3">
        <f>RTD("cqg.rtd", ,"ContractData",A246, "Open",, "T")</f>
        <v>73.86</v>
      </c>
      <c r="G246" s="3">
        <f>RTD("cqg.rtd", ,"ContractData",A246, "High",, "T")</f>
        <v>76.61</v>
      </c>
      <c r="H246" s="3">
        <f>RTD("cqg.rtd", ,"ContractData",A246, "Low",, "T")</f>
        <v>73.78</v>
      </c>
      <c r="I246" s="5">
        <f>IFERROR(RTD("cqg.rtd",,"StudyData",A246, "PCB","BaseType=Index,Index=1", "Close", "W","0","all",,,,"T")/100,"")</f>
        <v>-2.8900255754475766E-2</v>
      </c>
      <c r="J246" s="5">
        <f>IFERROR(RTD("cqg.rtd",,"StudyData",A246, "PCB","BaseType=Index,Index=1", "Close", "M","0","all",,,,"T")/100,"")</f>
        <v>-4.140368593789448E-2</v>
      </c>
      <c r="K246" s="5">
        <f>IFERROR(RTD("cqg.rtd",,"StudyData",A246, "PCB","BaseType=Index,Index=1", "Close", "Q","0","all",,,,"T")/100,"")</f>
        <v>-4.140368593789448E-2</v>
      </c>
      <c r="L246" s="5">
        <f>IFERROR(RTD("cqg.rtd",,"StudyData",A246, "PCB","BaseType=Index,Index=1", "Close", "A","0","all",,,,"T")/100,"")</f>
        <v>0.12687342335658106</v>
      </c>
      <c r="M246" s="7">
        <f>RTD("cqg.rtd", ,"ContractData",A246, "T_CVol",, "T")</f>
        <v>1460198.689827</v>
      </c>
      <c r="N246" s="9">
        <f xml:space="preserve"> IFERROR(M246/RTD("cqg.rtd",,"StudyData", $A246, "MA", "InputChoice=Vol,MAType=Sim,Period=21", "MA","D","-1","all",,,,"T"),"")</f>
        <v>0.72545959314829034</v>
      </c>
      <c r="O246" s="10">
        <f>IFERROR(D246/RTD("cqg.rtd",,"StudyData","ATR("&amp;A246&amp;",MAType:=Sim,Period:=21)","Bar",, "Close", "D",,,,,,"T"),"")</f>
        <v>0.87972972971784213</v>
      </c>
      <c r="P246" s="11">
        <f xml:space="preserve"> RTD("cqg.rtd",,"StudyData", $A246, "MA", "InputChoice=Close,MAType=Sim,Period=21", "MA","D",,"all",,,,"T")</f>
        <v>77.764285714300001</v>
      </c>
      <c r="Q246" s="3">
        <f xml:space="preserve"> RTD("cqg.rtd",,"StudyData",$A246, "StdDev", "InputChoice=Close,Period1=21", "STDDEV","D",,"all",,,,"T")</f>
        <v>2.6709291614000001</v>
      </c>
      <c r="R246" s="3">
        <f t="shared" si="3"/>
        <v>-0.68301538680411211</v>
      </c>
    </row>
    <row r="247" spans="1:18" x14ac:dyDescent="0.3">
      <c r="A247" t="s">
        <v>249</v>
      </c>
      <c r="B247" t="str">
        <f>PROPER(RTD("cqg.rtd", ,"ContractData",A247, "LongDescription",, "T"))</f>
        <v>Incyte Corporation</v>
      </c>
      <c r="C247" s="3">
        <f>RTD("cqg.rtd", ,"ContractData",A247, "LastTrade",, "T")</f>
        <v>117.67</v>
      </c>
      <c r="D247" s="3">
        <f>RTD("cqg.rtd", ,"ContractData",A247, "NetLastTrade",, "T")</f>
        <v>0.98000000000000398</v>
      </c>
      <c r="E247" s="5">
        <f>IFERROR(RTD("cqg.rtd", ,"ContractData",A247, "PerCentNetLastTrade",, "T")/100,"")</f>
        <v>8.3983203359328136E-3</v>
      </c>
      <c r="F247" s="3">
        <f>RTD("cqg.rtd", ,"ContractData",A247, "Open",, "T")</f>
        <v>117.71000000000001</v>
      </c>
      <c r="G247" s="3">
        <f>RTD("cqg.rtd", ,"ContractData",A247, "High",, "T")</f>
        <v>119.13</v>
      </c>
      <c r="H247" s="3">
        <f>RTD("cqg.rtd", ,"ContractData",A247, "Low",, "T")</f>
        <v>116.7</v>
      </c>
      <c r="I247" s="5">
        <f>IFERROR(RTD("cqg.rtd",,"StudyData",A247, "PCB","BaseType=Index,Index=1", "Close", "W","0","all",,,,"T")/100,"")</f>
        <v>3.5820895522388203E-3</v>
      </c>
      <c r="J247" s="5">
        <f>IFERROR(RTD("cqg.rtd",,"StudyData",A247, "PCB","BaseType=Index,Index=1", "Close", "M","0","all",,,,"T")/100,"")</f>
        <v>3.8020465772759374E-2</v>
      </c>
      <c r="K247" s="5">
        <f>IFERROR(RTD("cqg.rtd",,"StudyData",A247, "PCB","BaseType=Index,Index=1", "Close", "Q","0","all",,,,"T")/100,"")</f>
        <v>3.8020465772759374E-2</v>
      </c>
      <c r="L247" s="5">
        <f>IFERROR(RTD("cqg.rtd",,"StudyData",A247, "PCB","BaseType=Index,Index=1", "Close", "A","0","all",,,,"T")/100,"")</f>
        <v>0.19135364989369247</v>
      </c>
      <c r="M247" s="7">
        <f>RTD("cqg.rtd", ,"ContractData",A247, "T_CVol",, "T")</f>
        <v>1207106.719237</v>
      </c>
      <c r="N247" s="9">
        <f xml:space="preserve"> IFERROR(M247/RTD("cqg.rtd",,"StudyData", $A247, "MA", "InputChoice=Vol,MAType=Sim,Period=21", "MA","D","-1","all",,,,"T"),"")</f>
        <v>0.70060052311111065</v>
      </c>
      <c r="O247" s="10">
        <f>IFERROR(D247/RTD("cqg.rtd",,"StudyData","ATR("&amp;A247&amp;",MAType:=Sim,Period:=21)","Bar",, "Close", "D",,,,,,"T"),"")</f>
        <v>0.28452924097766796</v>
      </c>
      <c r="P247" s="11">
        <f xml:space="preserve"> RTD("cqg.rtd",,"StudyData", $A247, "MA", "InputChoice=Close,MAType=Sim,Period=21", "MA","D",,"all",,,,"T")</f>
        <v>115.5914285714</v>
      </c>
      <c r="Q247" s="3">
        <f xml:space="preserve"> RTD("cqg.rtd",,"StudyData",$A247, "StdDev", "InputChoice=Close,Period1=21", "STDDEV","D",,"all",,,,"T")</f>
        <v>2.3191937961</v>
      </c>
      <c r="R247" s="3">
        <f t="shared" si="3"/>
        <v>0.89624740808438041</v>
      </c>
    </row>
    <row r="248" spans="1:18" x14ac:dyDescent="0.3">
      <c r="A248" t="s">
        <v>250</v>
      </c>
      <c r="B248" t="str">
        <f>PROPER(RTD("cqg.rtd", ,"ContractData",A248, "LongDescription",, "T"))</f>
        <v>Intel Corp</v>
      </c>
      <c r="C248" s="3">
        <f>RTD("cqg.rtd", ,"ContractData",A248, "LastTrade",, "T")</f>
        <v>92.320000000000007</v>
      </c>
      <c r="D248" s="3">
        <f>RTD("cqg.rtd", ,"ContractData",A248, "NetLastTrade",, "T")</f>
        <v>-7.9099999999999966</v>
      </c>
      <c r="E248" s="5">
        <f>IFERROR(RTD("cqg.rtd", ,"ContractData",A248, "PerCentNetLastTrade",, "T")/100,"")</f>
        <v>-7.891848747879876E-2</v>
      </c>
      <c r="F248" s="3">
        <f>RTD("cqg.rtd", ,"ContractData",A248, "Open",, "T")</f>
        <v>100.36</v>
      </c>
      <c r="G248" s="3">
        <f>RTD("cqg.rtd", ,"ContractData",A248, "High",, "T")</f>
        <v>101.74000000000001</v>
      </c>
      <c r="H248" s="3">
        <f>RTD("cqg.rtd", ,"ContractData",A248, "Low",, "T")</f>
        <v>91.58</v>
      </c>
      <c r="I248" s="5">
        <f>IFERROR(RTD("cqg.rtd",,"StudyData",A248, "PCB","BaseType=Index,Index=1", "Close", "W","0","all",,,,"T")/100,"")</f>
        <v>-2.8619528619528607E-2</v>
      </c>
      <c r="J248" s="5">
        <f>IFERROR(RTD("cqg.rtd",,"StudyData",A248, "PCB","BaseType=Index,Index=1", "Close", "M","0","all",,,,"T")/100,"")</f>
        <v>-0.33882403494950936</v>
      </c>
      <c r="K248" s="5">
        <f>IFERROR(RTD("cqg.rtd",,"StudyData",A248, "PCB","BaseType=Index,Index=1", "Close", "Q","0","all",,,,"T")/100,"")</f>
        <v>-0.33882403494950936</v>
      </c>
      <c r="L248" s="5">
        <f>IFERROR(RTD("cqg.rtd",,"StudyData",A248, "PCB","BaseType=Index,Index=1", "Close", "A","0","all",,,,"T")/100,"")</f>
        <v>1.5018970189701901</v>
      </c>
      <c r="M248" s="7">
        <f>RTD("cqg.rtd", ,"ContractData",A248, "T_CVol",, "T")</f>
        <v>181132891.05211201</v>
      </c>
      <c r="N248" s="9">
        <f xml:space="preserve"> IFERROR(M248/RTD("cqg.rtd",,"StudyData", $A248, "MA", "InputChoice=Vol,MAType=Sim,Period=21", "MA","D","-1","all",,,,"T"),"")</f>
        <v>1.6876965328750799</v>
      </c>
      <c r="O248" s="10">
        <f>IFERROR(D248/RTD("cqg.rtd",,"StudyData","ATR("&amp;A248&amp;",MAType:=Sim,Period:=21)","Bar",, "Close", "D",,,,,,"T"),"")</f>
        <v>-0.88422229319847334</v>
      </c>
      <c r="P248" s="11">
        <f xml:space="preserve"> RTD("cqg.rtd",,"StudyData", $A248, "MA", "InputChoice=Close,MAType=Sim,Period=21", "MA","D",,"all",,,,"T")</f>
        <v>111.84238095240001</v>
      </c>
      <c r="Q248" s="3">
        <f xml:space="preserve"> RTD("cqg.rtd",,"StudyData",$A248, "StdDev", "InputChoice=Close,Period1=21", "STDDEV","D",,"all",,,,"T")</f>
        <v>13.5134193991</v>
      </c>
      <c r="R248" s="3">
        <f t="shared" si="3"/>
        <v>-1.4446662518074589</v>
      </c>
    </row>
    <row r="249" spans="1:18" x14ac:dyDescent="0.3">
      <c r="A249" t="s">
        <v>251</v>
      </c>
      <c r="B249" t="str">
        <f>PROPER(RTD("cqg.rtd", ,"ContractData",A249, "LongDescription",, "T"))</f>
        <v>Intuit Inc</v>
      </c>
      <c r="C249" s="3">
        <f>RTD("cqg.rtd", ,"ContractData",A249, "LastTrade",, "T")</f>
        <v>296.33</v>
      </c>
      <c r="D249" s="3">
        <f>RTD("cqg.rtd", ,"ContractData",A249, "NetLastTrade",, "T")</f>
        <v>14.799999999999955</v>
      </c>
      <c r="E249" s="5">
        <f>IFERROR(RTD("cqg.rtd", ,"ContractData",A249, "PerCentNetLastTrade",, "T")/100,"")</f>
        <v>5.2569885980179733E-2</v>
      </c>
      <c r="F249" s="3">
        <f>RTD("cqg.rtd", ,"ContractData",A249, "Open",, "T")</f>
        <v>286.64</v>
      </c>
      <c r="G249" s="3">
        <f>RTD("cqg.rtd", ,"ContractData",A249, "High",, "T")</f>
        <v>296.7</v>
      </c>
      <c r="H249" s="3">
        <f>RTD("cqg.rtd", ,"ContractData",A249, "Low",, "T")</f>
        <v>286.3</v>
      </c>
      <c r="I249" s="5">
        <f>IFERROR(RTD("cqg.rtd",,"StudyData",A249, "PCB","BaseType=Index,Index=1", "Close", "W","0","all",,,,"T")/100,"")</f>
        <v>1.8001305438180463E-2</v>
      </c>
      <c r="J249" s="5">
        <f>IFERROR(RTD("cqg.rtd",,"StudyData",A249, "PCB","BaseType=Index,Index=1", "Close", "M","0","all",,,,"T")/100,"")</f>
        <v>0.13536398467432945</v>
      </c>
      <c r="K249" s="5">
        <f>IFERROR(RTD("cqg.rtd",,"StudyData",A249, "PCB","BaseType=Index,Index=1", "Close", "Q","0","all",,,,"T")/100,"")</f>
        <v>0.13536398467432945</v>
      </c>
      <c r="L249" s="5">
        <f>IFERROR(RTD("cqg.rtd",,"StudyData",A249, "PCB","BaseType=Index,Index=1", "Close", "A","0","all",,,,"T")/100,"")</f>
        <v>-0.55265541499350868</v>
      </c>
      <c r="M249" s="7">
        <f>RTD("cqg.rtd", ,"ContractData",A249, "T_CVol",, "T")</f>
        <v>3457367.6787970001</v>
      </c>
      <c r="N249" s="9">
        <f xml:space="preserve"> IFERROR(M249/RTD("cqg.rtd",,"StudyData", $A249, "MA", "InputChoice=Vol,MAType=Sim,Period=21", "MA","D","-1","all",,,,"T"),"")</f>
        <v>0.73121489853523147</v>
      </c>
      <c r="O249" s="10">
        <f>IFERROR(D249/RTD("cqg.rtd",,"StudyData","ATR("&amp;A249&amp;",MAType:=Sim,Period:=21)","Bar",, "Close", "D",,,,,,"T"),"")</f>
        <v>1.1025186236261779</v>
      </c>
      <c r="P249" s="11">
        <f xml:space="preserve"> RTD("cqg.rtd",,"StudyData", $A249, "MA", "InputChoice=Close,MAType=Sim,Period=21", "MA","D",,"all",,,,"T")</f>
        <v>278.58142857140001</v>
      </c>
      <c r="Q249" s="3">
        <f xml:space="preserve"> RTD("cqg.rtd",,"StudyData",$A249, "StdDev", "InputChoice=Close,Period1=21", "STDDEV","D",,"all",,,,"T")</f>
        <v>11.2983598834</v>
      </c>
      <c r="R249" s="3">
        <f t="shared" si="3"/>
        <v>1.5708980428811514</v>
      </c>
    </row>
    <row r="250" spans="1:18" x14ac:dyDescent="0.3">
      <c r="A250" t="s">
        <v>252</v>
      </c>
      <c r="B250" t="str">
        <f>PROPER(RTD("cqg.rtd", ,"ContractData",A250, "LongDescription",, "T"))</f>
        <v>Invitation Homes Inc.</v>
      </c>
      <c r="C250" s="3">
        <f>RTD("cqg.rtd", ,"ContractData",A250, "LastTrade",, "T")</f>
        <v>29.78</v>
      </c>
      <c r="D250" s="3">
        <f>RTD("cqg.rtd", ,"ContractData",A250, "NetLastTrade",, "T")</f>
        <v>0.33999999999999986</v>
      </c>
      <c r="E250" s="5">
        <f>IFERROR(RTD("cqg.rtd", ,"ContractData",A250, "PerCentNetLastTrade",, "T")/100,"")</f>
        <v>1.1548913043478262E-2</v>
      </c>
      <c r="F250" s="3">
        <f>RTD("cqg.rtd", ,"ContractData",A250, "Open",, "T")</f>
        <v>29.64</v>
      </c>
      <c r="G250" s="3">
        <f>RTD("cqg.rtd", ,"ContractData",A250, "High",, "T")</f>
        <v>29.79</v>
      </c>
      <c r="H250" s="3">
        <f>RTD("cqg.rtd", ,"ContractData",A250, "Low",, "T")</f>
        <v>29.53</v>
      </c>
      <c r="I250" s="5">
        <f>IFERROR(RTD("cqg.rtd",,"StudyData",A250, "PCB","BaseType=Index,Index=1", "Close", "W","0","all",,,,"T")/100,"")</f>
        <v>-1.1288180610889769E-2</v>
      </c>
      <c r="J250" s="5">
        <f>IFERROR(RTD("cqg.rtd",,"StudyData",A250, "PCB","BaseType=Index,Index=1", "Close", "M","0","all",,,,"T")/100,"")</f>
        <v>-1.4233697451175097E-2</v>
      </c>
      <c r="K250" s="5">
        <f>IFERROR(RTD("cqg.rtd",,"StudyData",A250, "PCB","BaseType=Index,Index=1", "Close", "Q","0","all",,,,"T")/100,"")</f>
        <v>-1.4233697451175097E-2</v>
      </c>
      <c r="L250" s="5">
        <f>IFERROR(RTD("cqg.rtd",,"StudyData",A250, "PCB","BaseType=Index,Index=1", "Close", "A","0","all",,,,"T")/100,"")</f>
        <v>7.1608492263404169E-2</v>
      </c>
      <c r="M250" s="7">
        <f>RTD("cqg.rtd", ,"ContractData",A250, "T_CVol",, "T")</f>
        <v>2709537.2082190001</v>
      </c>
      <c r="N250" s="9">
        <f xml:space="preserve"> IFERROR(M250/RTD("cqg.rtd",,"StudyData", $A250, "MA", "InputChoice=Vol,MAType=Sim,Period=21", "MA","D","-1","all",,,,"T"),"")</f>
        <v>0.57936740211257598</v>
      </c>
      <c r="O250" s="10">
        <f>IFERROR(D250/RTD("cqg.rtd",,"StudyData","ATR("&amp;A250&amp;",MAType:=Sim,Period:=21)","Bar",, "Close", "D",,,,,,"T"),"")</f>
        <v>0.62796833776400862</v>
      </c>
      <c r="P250" s="11">
        <f xml:space="preserve"> RTD("cqg.rtd",,"StudyData", $A250, "MA", "InputChoice=Close,MAType=Sim,Period=21", "MA","D",,"all",,,,"T")</f>
        <v>30.0104761905</v>
      </c>
      <c r="Q250" s="3">
        <f xml:space="preserve"> RTD("cqg.rtd",,"StudyData",$A250, "StdDev", "InputChoice=Close,Period1=21", "STDDEV","D",,"all",,,,"T")</f>
        <v>0.35699107889999998</v>
      </c>
      <c r="R250" s="3">
        <f t="shared" si="3"/>
        <v>-0.64560770316773097</v>
      </c>
    </row>
    <row r="251" spans="1:18" x14ac:dyDescent="0.3">
      <c r="A251" t="s">
        <v>253</v>
      </c>
      <c r="B251" t="str">
        <f>PROPER(RTD("cqg.rtd", ,"ContractData",A251, "LongDescription",, "T"))</f>
        <v>International Paper Co</v>
      </c>
      <c r="C251" s="3">
        <f>RTD("cqg.rtd", ,"ContractData",A251, "LastTrade",, "T")</f>
        <v>42.160000000000004</v>
      </c>
      <c r="D251" s="3">
        <f>RTD("cqg.rtd", ,"ContractData",A251, "NetLastTrade",, "T")</f>
        <v>4.25</v>
      </c>
      <c r="E251" s="5">
        <f>IFERROR(RTD("cqg.rtd", ,"ContractData",A251, "PerCentNetLastTrade",, "T")/100,"")</f>
        <v>0.11210762331838564</v>
      </c>
      <c r="F251" s="3">
        <f>RTD("cqg.rtd", ,"ContractData",A251, "Open",, "T")</f>
        <v>37.75</v>
      </c>
      <c r="G251" s="3">
        <f>RTD("cqg.rtd", ,"ContractData",A251, "High",, "T")</f>
        <v>42.31</v>
      </c>
      <c r="H251" s="3">
        <f>RTD("cqg.rtd", ,"ContractData",A251, "Low",, "T")</f>
        <v>37.71</v>
      </c>
      <c r="I251" s="5">
        <f>IFERROR(RTD("cqg.rtd",,"StudyData",A251, "PCB","BaseType=Index,Index=1", "Close", "W","0","all",,,,"T")/100,"")</f>
        <v>0.12247071352502666</v>
      </c>
      <c r="J251" s="5">
        <f>IFERROR(RTD("cqg.rtd",,"StudyData",A251, "PCB","BaseType=Index,Index=1", "Close", "M","0","all",,,,"T")/100,"")</f>
        <v>0.10656167979002631</v>
      </c>
      <c r="K251" s="5">
        <f>IFERROR(RTD("cqg.rtd",,"StudyData",A251, "PCB","BaseType=Index,Index=1", "Close", "Q","0","all",,,,"T")/100,"")</f>
        <v>0.10656167979002631</v>
      </c>
      <c r="L251" s="5">
        <f>IFERROR(RTD("cqg.rtd",,"StudyData",A251, "PCB","BaseType=Index,Index=1", "Close", "A","0","all",,,,"T")/100,"")</f>
        <v>7.0322416857070399E-2</v>
      </c>
      <c r="M251" s="7">
        <f>RTD("cqg.rtd", ,"ContractData",A251, "T_CVol",, "T")</f>
        <v>11975298.236924</v>
      </c>
      <c r="N251" s="9">
        <f xml:space="preserve"> IFERROR(M251/RTD("cqg.rtd",,"StudyData", $A251, "MA", "InputChoice=Vol,MAType=Sim,Period=21", "MA","D","-1","all",,,,"T"),"")</f>
        <v>2.353931472375141</v>
      </c>
      <c r="O251" s="10">
        <f>IFERROR(D251/RTD("cqg.rtd",,"StudyData","ATR("&amp;A251&amp;",MAType:=Sim,Period:=21)","Bar",, "Close", "D",,,,,,"T"),"")</f>
        <v>2.9889484259979535</v>
      </c>
      <c r="P251" s="11">
        <f xml:space="preserve"> RTD("cqg.rtd",,"StudyData", $A251, "MA", "InputChoice=Close,MAType=Sim,Period=21", "MA","D",,"all",,,,"T")</f>
        <v>37.902380952400001</v>
      </c>
      <c r="Q251" s="3">
        <f xml:space="preserve"> RTD("cqg.rtd",,"StudyData",$A251, "StdDev", "InputChoice=Close,Period1=21", "STDDEV","D",,"all",,,,"T")</f>
        <v>1.2566846207</v>
      </c>
      <c r="R251" s="3">
        <f t="shared" si="3"/>
        <v>3.3879773631895156</v>
      </c>
    </row>
    <row r="252" spans="1:18" x14ac:dyDescent="0.3">
      <c r="A252" t="s">
        <v>254</v>
      </c>
      <c r="B252" t="str">
        <f>PROPER(RTD("cqg.rtd", ,"ContractData",A252, "LongDescription",, "T"))</f>
        <v>Iqvia Holdings, Inc.</v>
      </c>
      <c r="C252" s="3">
        <f>RTD("cqg.rtd", ,"ContractData",A252, "LastTrade",, "T")</f>
        <v>208.05</v>
      </c>
      <c r="D252" s="3">
        <f>RTD("cqg.rtd", ,"ContractData",A252, "NetLastTrade",, "T")</f>
        <v>0.73000000000001819</v>
      </c>
      <c r="E252" s="5">
        <f>IFERROR(RTD("cqg.rtd", ,"ContractData",A252, "PerCentNetLastTrade",, "T")/100,"")</f>
        <v>3.5211267605633799E-3</v>
      </c>
      <c r="F252" s="3">
        <f>RTD("cqg.rtd", ,"ContractData",A252, "Open",, "T")</f>
        <v>208.14000000000001</v>
      </c>
      <c r="G252" s="3">
        <f>RTD("cqg.rtd", ,"ContractData",A252, "High",, "T")</f>
        <v>209.99</v>
      </c>
      <c r="H252" s="3">
        <f>RTD("cqg.rtd", ,"ContractData",A252, "Low",, "T")</f>
        <v>206.92000000000002</v>
      </c>
      <c r="I252" s="5">
        <f>IFERROR(RTD("cqg.rtd",,"StudyData",A252, "PCB","BaseType=Index,Index=1", "Close", "W","0","all",,,,"T")/100,"")</f>
        <v>8.6783671094735788E-3</v>
      </c>
      <c r="J252" s="5">
        <f>IFERROR(RTD("cqg.rtd",,"StudyData",A252, "PCB","BaseType=Index,Index=1", "Close", "M","0","all",,,,"T")/100,"")</f>
        <v>7.6751889038401883E-2</v>
      </c>
      <c r="K252" s="5">
        <f>IFERROR(RTD("cqg.rtd",,"StudyData",A252, "PCB","BaseType=Index,Index=1", "Close", "Q","0","all",,,,"T")/100,"")</f>
        <v>7.6751889038401883E-2</v>
      </c>
      <c r="L252" s="5">
        <f>IFERROR(RTD("cqg.rtd",,"StudyData",A252, "PCB","BaseType=Index,Index=1", "Close", "A","0","all",,,,"T")/100,"")</f>
        <v>-7.7015216716205967E-2</v>
      </c>
      <c r="M252" s="7">
        <f>RTD("cqg.rtd", ,"ContractData",A252, "T_CVol",, "T")</f>
        <v>1089781.223794</v>
      </c>
      <c r="N252" s="9">
        <f xml:space="preserve"> IFERROR(M252/RTD("cqg.rtd",,"StudyData", $A252, "MA", "InputChoice=Vol,MAType=Sim,Period=21", "MA","D","-1","all",,,,"T"),"")</f>
        <v>0.8530140971099901</v>
      </c>
      <c r="O252" s="10">
        <f>IFERROR(D252/RTD("cqg.rtd",,"StudyData","ATR("&amp;A252&amp;",MAType:=Sim,Period:=21)","Bar",, "Close", "D",,,,,,"T"),"")</f>
        <v>0.11188964309150291</v>
      </c>
      <c r="P252" s="11">
        <f xml:space="preserve"> RTD("cqg.rtd",,"StudyData", $A252, "MA", "InputChoice=Close,MAType=Sim,Period=21", "MA","D",,"all",,,,"T")</f>
        <v>203.21285714289999</v>
      </c>
      <c r="Q252" s="3">
        <f xml:space="preserve"> RTD("cqg.rtd",,"StudyData",$A252, "StdDev", "InputChoice=Close,Period1=21", "STDDEV","D",,"all",,,,"T")</f>
        <v>6.5789984349999999</v>
      </c>
      <c r="R252" s="3">
        <f t="shared" si="3"/>
        <v>0.73524000725803784</v>
      </c>
    </row>
    <row r="253" spans="1:18" x14ac:dyDescent="0.3">
      <c r="A253" t="s">
        <v>255</v>
      </c>
      <c r="B253" t="str">
        <f>PROPER(RTD("cqg.rtd", ,"ContractData",A253, "LongDescription",, "T"))</f>
        <v>Ingersoll Rand Inc.</v>
      </c>
      <c r="C253" s="3">
        <f>RTD("cqg.rtd", ,"ContractData",A253, "LastTrade",, "T")</f>
        <v>84.4</v>
      </c>
      <c r="D253" s="3">
        <f>RTD("cqg.rtd", ,"ContractData",A253, "NetLastTrade",, "T")</f>
        <v>9.0000000000003411E-2</v>
      </c>
      <c r="E253" s="5">
        <f>IFERROR(RTD("cqg.rtd", ,"ContractData",A253, "PerCentNetLastTrade",, "T")/100,"")</f>
        <v>1.067489028584984E-3</v>
      </c>
      <c r="F253" s="3">
        <f>RTD("cqg.rtd", ,"ContractData",A253, "Open",, "T")</f>
        <v>84.070000000000007</v>
      </c>
      <c r="G253" s="3">
        <f>RTD("cqg.rtd", ,"ContractData",A253, "High",, "T")</f>
        <v>85.73</v>
      </c>
      <c r="H253" s="3">
        <f>RTD("cqg.rtd", ,"ContractData",A253, "Low",, "T")</f>
        <v>83.86</v>
      </c>
      <c r="I253" s="5">
        <f>IFERROR(RTD("cqg.rtd",,"StudyData",A253, "PCB","BaseType=Index,Index=1", "Close", "W","0","all",,,,"T")/100,"")</f>
        <v>2.6264591439688848E-2</v>
      </c>
      <c r="J253" s="5">
        <f>IFERROR(RTD("cqg.rtd",,"StudyData",A253, "PCB","BaseType=Index,Index=1", "Close", "M","0","all",,,,"T")/100,"")</f>
        <v>2.9393828515672779E-2</v>
      </c>
      <c r="K253" s="5">
        <f>IFERROR(RTD("cqg.rtd",,"StudyData",A253, "PCB","BaseType=Index,Index=1", "Close", "Q","0","all",,,,"T")/100,"")</f>
        <v>2.9393828515672779E-2</v>
      </c>
      <c r="L253" s="5">
        <f>IFERROR(RTD("cqg.rtd",,"StudyData",A253, "PCB","BaseType=Index,Index=1", "Close", "A","0","all",,,,"T")/100,"")</f>
        <v>6.538752840191879E-2</v>
      </c>
      <c r="M253" s="7">
        <f>RTD("cqg.rtd", ,"ContractData",A253, "T_CVol",, "T")</f>
        <v>3159061.1354959998</v>
      </c>
      <c r="N253" s="9">
        <f xml:space="preserve"> IFERROR(M253/RTD("cqg.rtd",,"StudyData", $A253, "MA", "InputChoice=Vol,MAType=Sim,Period=21", "MA","D","-1","all",,,,"T"),"")</f>
        <v>0.72531475941500401</v>
      </c>
      <c r="O253" s="10">
        <f>IFERROR(D253/RTD("cqg.rtd",,"StudyData","ATR("&amp;A253&amp;",MAType:=Sim,Period:=21)","Bar",, "Close", "D",,,,,,"T"),"")</f>
        <v>3.4282604752902193E-2</v>
      </c>
      <c r="P253" s="11">
        <f xml:space="preserve"> RTD("cqg.rtd",,"StudyData", $A253, "MA", "InputChoice=Close,MAType=Sim,Period=21", "MA","D",,"all",,,,"T")</f>
        <v>80.785714285699996</v>
      </c>
      <c r="Q253" s="3">
        <f xml:space="preserve"> RTD("cqg.rtd",,"StudyData",$A253, "StdDev", "InputChoice=Close,Period1=21", "STDDEV","D",,"all",,,,"T")</f>
        <v>2.2220787595</v>
      </c>
      <c r="R253" s="3">
        <f t="shared" si="3"/>
        <v>1.6265335775556744</v>
      </c>
    </row>
    <row r="254" spans="1:18" x14ac:dyDescent="0.3">
      <c r="A254" t="s">
        <v>256</v>
      </c>
      <c r="B254" t="str">
        <f>PROPER(RTD("cqg.rtd", ,"ContractData",A254, "LongDescription",, "T"))</f>
        <v>Iron Mountain Inc</v>
      </c>
      <c r="C254" s="3">
        <f>RTD("cqg.rtd", ,"ContractData",A254, "LastTrade",, "T")</f>
        <v>128.31</v>
      </c>
      <c r="D254" s="3">
        <f>RTD("cqg.rtd", ,"ContractData",A254, "NetLastTrade",, "T")</f>
        <v>3.7600000000000051</v>
      </c>
      <c r="E254" s="5">
        <f>IFERROR(RTD("cqg.rtd", ,"ContractData",A254, "PerCentNetLastTrade",, "T")/100,"")</f>
        <v>3.0188679245283023E-2</v>
      </c>
      <c r="F254" s="3">
        <f>RTD("cqg.rtd", ,"ContractData",A254, "Open",, "T")</f>
        <v>127.02</v>
      </c>
      <c r="G254" s="3">
        <f>RTD("cqg.rtd", ,"ContractData",A254, "High",, "T")</f>
        <v>132.87</v>
      </c>
      <c r="H254" s="3">
        <f>RTD("cqg.rtd", ,"ContractData",A254, "Low",, "T")</f>
        <v>125.33</v>
      </c>
      <c r="I254" s="5">
        <f>IFERROR(RTD("cqg.rtd",,"StudyData",A254, "PCB","BaseType=Index,Index=1", "Close", "W","0","all",,,,"T")/100,"")</f>
        <v>3.6262316265546719E-2</v>
      </c>
      <c r="J254" s="5">
        <f>IFERROR(RTD("cqg.rtd",,"StudyData",A254, "PCB","BaseType=Index,Index=1", "Close", "M","0","all",,,,"T")/100,"")</f>
        <v>1.5834059061040299E-2</v>
      </c>
      <c r="K254" s="5">
        <f>IFERROR(RTD("cqg.rtd",,"StudyData",A254, "PCB","BaseType=Index,Index=1", "Close", "Q","0","all",,,,"T")/100,"")</f>
        <v>1.5834059061040299E-2</v>
      </c>
      <c r="L254" s="5">
        <f>IFERROR(RTD("cqg.rtd",,"StudyData",A254, "PCB","BaseType=Index,Index=1", "Close", "A","0","all",,,,"T")/100,"")</f>
        <v>0.54683544303797471</v>
      </c>
      <c r="M254" s="7">
        <f>RTD("cqg.rtd", ,"ContractData",A254, "T_CVol",, "T")</f>
        <v>1808153.692458</v>
      </c>
      <c r="N254" s="9">
        <f xml:space="preserve"> IFERROR(M254/RTD("cqg.rtd",,"StudyData", $A254, "MA", "InputChoice=Vol,MAType=Sim,Period=21", "MA","D","-1","all",,,,"T"),"")</f>
        <v>0.85412922456274409</v>
      </c>
      <c r="O254" s="10">
        <f>IFERROR(D254/RTD("cqg.rtd",,"StudyData","ATR("&amp;A254&amp;",MAType:=Sim,Period:=21)","Bar",, "Close", "D",,,,,,"T"),"")</f>
        <v>0.8697951090462358</v>
      </c>
      <c r="P254" s="11">
        <f xml:space="preserve"> RTD("cqg.rtd",,"StudyData", $A254, "MA", "InputChoice=Close,MAType=Sim,Period=21", "MA","D",,"all",,,,"T")</f>
        <v>123.2671428571</v>
      </c>
      <c r="Q254" s="3">
        <f xml:space="preserve"> RTD("cqg.rtd",,"StudyData",$A254, "StdDev", "InputChoice=Close,Period1=21", "STDDEV","D",,"all",,,,"T")</f>
        <v>4.6775870283999996</v>
      </c>
      <c r="R254" s="3">
        <f t="shared" si="3"/>
        <v>1.0780894320687706</v>
      </c>
    </row>
    <row r="255" spans="1:18" x14ac:dyDescent="0.3">
      <c r="A255" t="s">
        <v>257</v>
      </c>
      <c r="B255" t="str">
        <f>PROPER(RTD("cqg.rtd", ,"ContractData",A255, "LongDescription",, "T"))</f>
        <v>Intuitive Surg, Inc.</v>
      </c>
      <c r="C255" s="3">
        <f>RTD("cqg.rtd", ,"ContractData",A255, "LastTrade",, "T")</f>
        <v>337.5</v>
      </c>
      <c r="D255" s="3">
        <f>RTD("cqg.rtd", ,"ContractData",A255, "NetLastTrade",, "T")</f>
        <v>5.4800000000000182</v>
      </c>
      <c r="E255" s="5">
        <f>IFERROR(RTD("cqg.rtd", ,"ContractData",A255, "PerCentNetLastTrade",, "T")/100,"")</f>
        <v>1.6505029817480876E-2</v>
      </c>
      <c r="F255" s="3">
        <f>RTD("cqg.rtd", ,"ContractData",A255, "Open",, "T")</f>
        <v>334.6</v>
      </c>
      <c r="G255" s="3">
        <f>RTD("cqg.rtd", ,"ContractData",A255, "High",, "T")</f>
        <v>341.83</v>
      </c>
      <c r="H255" s="3">
        <f>RTD("cqg.rtd", ,"ContractData",A255, "Low",, "T")</f>
        <v>332.15000000000003</v>
      </c>
      <c r="I255" s="5">
        <f>IFERROR(RTD("cqg.rtd",,"StudyData",A255, "PCB","BaseType=Index,Index=1", "Close", "W","0","all",,,,"T")/100,"")</f>
        <v>-2.2928608650338762E-2</v>
      </c>
      <c r="J255" s="5">
        <f>IFERROR(RTD("cqg.rtd",,"StudyData",A255, "PCB","BaseType=Index,Index=1", "Close", "M","0","all",,,,"T")/100,"")</f>
        <v>-0.15132770066385035</v>
      </c>
      <c r="K255" s="5">
        <f>IFERROR(RTD("cqg.rtd",,"StudyData",A255, "PCB","BaseType=Index,Index=1", "Close", "Q","0","all",,,,"T")/100,"")</f>
        <v>-0.15132770066385035</v>
      </c>
      <c r="L255" s="5">
        <f>IFERROR(RTD("cqg.rtd",,"StudyData",A255, "PCB","BaseType=Index,Index=1", "Close", "A","0","all",,,,"T")/100,"")</f>
        <v>-0.40408927184123178</v>
      </c>
      <c r="M255" s="7">
        <f>RTD("cqg.rtd", ,"ContractData",A255, "T_CVol",, "T")</f>
        <v>3438605.5876119998</v>
      </c>
      <c r="N255" s="9">
        <f xml:space="preserve"> IFERROR(M255/RTD("cqg.rtd",,"StudyData", $A255, "MA", "InputChoice=Vol,MAType=Sim,Period=21", "MA","D","-1","all",,,,"T"),"")</f>
        <v>0.91109628980482915</v>
      </c>
      <c r="O255" s="10">
        <f>IFERROR(D255/RTD("cqg.rtd",,"StudyData","ATR("&amp;A255&amp;",MAType:=Sim,Period:=21)","Bar",, "Close", "D",,,,,,"T"),"")</f>
        <v>0.33576471961155574</v>
      </c>
      <c r="P255" s="11">
        <f xml:space="preserve"> RTD("cqg.rtd",,"StudyData", $A255, "MA", "InputChoice=Close,MAType=Sim,Period=21", "MA","D",,"all",,,,"T")</f>
        <v>388.89380952379997</v>
      </c>
      <c r="Q255" s="3">
        <f xml:space="preserve"> RTD("cqg.rtd",,"StudyData",$A255, "StdDev", "InputChoice=Close,Period1=21", "STDDEV","D",,"all",,,,"T")</f>
        <v>31.3921786553</v>
      </c>
      <c r="R255" s="3">
        <f t="shared" si="3"/>
        <v>-1.637153320517404</v>
      </c>
    </row>
    <row r="256" spans="1:18" x14ac:dyDescent="0.3">
      <c r="A256" t="s">
        <v>258</v>
      </c>
      <c r="B256" t="str">
        <f>PROPER(RTD("cqg.rtd", ,"ContractData",A256, "LongDescription",, "T"))</f>
        <v>Gartner Group</v>
      </c>
      <c r="C256" s="3">
        <f>RTD("cqg.rtd", ,"ContractData",A256, "LastTrade",, "T")</f>
        <v>140.5</v>
      </c>
      <c r="D256" s="3">
        <f>RTD("cqg.rtd", ,"ContractData",A256, "NetLastTrade",, "T")</f>
        <v>6.8100000000000023</v>
      </c>
      <c r="E256" s="5">
        <f>IFERROR(RTD("cqg.rtd", ,"ContractData",A256, "PerCentNetLastTrade",, "T")/100,"")</f>
        <v>5.0938738873513349E-2</v>
      </c>
      <c r="F256" s="3">
        <f>RTD("cqg.rtd", ,"ContractData",A256, "Open",, "T")</f>
        <v>136.35</v>
      </c>
      <c r="G256" s="3">
        <f>RTD("cqg.rtd", ,"ContractData",A256, "High",, "T")</f>
        <v>141.28</v>
      </c>
      <c r="H256" s="3">
        <f>RTD("cqg.rtd", ,"ContractData",A256, "Low",, "T")</f>
        <v>135.64000000000001</v>
      </c>
      <c r="I256" s="5">
        <f>IFERROR(RTD("cqg.rtd",,"StudyData",A256, "PCB","BaseType=Index,Index=1", "Close", "W","0","all",,,,"T")/100,"")</f>
        <v>2.2112846850702778E-3</v>
      </c>
      <c r="J256" s="5">
        <f>IFERROR(RTD("cqg.rtd",,"StudyData",A256, "PCB","BaseType=Index,Index=1", "Close", "M","0","all",,,,"T")/100,"")</f>
        <v>8.3937663940749835E-2</v>
      </c>
      <c r="K256" s="5">
        <f>IFERROR(RTD("cqg.rtd",,"StudyData",A256, "PCB","BaseType=Index,Index=1", "Close", "Q","0","all",,,,"T")/100,"")</f>
        <v>8.3937663940749835E-2</v>
      </c>
      <c r="L256" s="5">
        <f>IFERROR(RTD("cqg.rtd",,"StudyData",A256, "PCB","BaseType=Index,Index=1", "Close", "A","0","all",,,,"T")/100,"")</f>
        <v>-0.44307911843982878</v>
      </c>
      <c r="M256" s="7">
        <f>RTD("cqg.rtd", ,"ContractData",A256, "T_CVol",, "T")</f>
        <v>1085240.1325910001</v>
      </c>
      <c r="N256" s="9">
        <f xml:space="preserve"> IFERROR(M256/RTD("cqg.rtd",,"StudyData", $A256, "MA", "InputChoice=Vol,MAType=Sim,Period=21", "MA","D","-1","all",,,,"T"),"")</f>
        <v>0.8263480392467607</v>
      </c>
      <c r="O256" s="10">
        <f>IFERROR(D256/RTD("cqg.rtd",,"StudyData","ATR("&amp;A256&amp;",MAType:=Sim,Period:=21)","Bar",, "Close", "D",,,,,,"T"),"")</f>
        <v>1.0248674215220019</v>
      </c>
      <c r="P256" s="11">
        <f xml:space="preserve"> RTD("cqg.rtd",,"StudyData", $A256, "MA", "InputChoice=Close,MAType=Sim,Period=21", "MA","D",,"all",,,,"T")</f>
        <v>135.42095238100001</v>
      </c>
      <c r="Q256" s="3">
        <f xml:space="preserve"> RTD("cqg.rtd",,"StudyData",$A256, "StdDev", "InputChoice=Close,Period1=21", "STDDEV","D",,"all",,,,"T")</f>
        <v>4.1256998307000003</v>
      </c>
      <c r="R256" s="3">
        <f t="shared" si="3"/>
        <v>1.2310754120321545</v>
      </c>
    </row>
    <row r="257" spans="1:18" x14ac:dyDescent="0.3">
      <c r="A257" t="s">
        <v>259</v>
      </c>
      <c r="B257" t="str">
        <f>PROPER(RTD("cqg.rtd", ,"ContractData",A257, "LongDescription",, "T"))</f>
        <v>Illinois Tools Works Inc</v>
      </c>
      <c r="C257" s="3">
        <f>RTD("cqg.rtd", ,"ContractData",A257, "LastTrade",, "T")</f>
        <v>283.02</v>
      </c>
      <c r="D257" s="3">
        <f>RTD("cqg.rtd", ,"ContractData",A257, "NetLastTrade",, "T")</f>
        <v>6.1099999999999568</v>
      </c>
      <c r="E257" s="5">
        <f>IFERROR(RTD("cqg.rtd", ,"ContractData",A257, "PerCentNetLastTrade",, "T")/100,"")</f>
        <v>2.2064930843956519E-2</v>
      </c>
      <c r="F257" s="3">
        <f>RTD("cqg.rtd", ,"ContractData",A257, "Open",, "T")</f>
        <v>278.04000000000002</v>
      </c>
      <c r="G257" s="3">
        <f>RTD("cqg.rtd", ,"ContractData",A257, "High",, "T")</f>
        <v>283.03000000000003</v>
      </c>
      <c r="H257" s="3">
        <f>RTD("cqg.rtd", ,"ContractData",A257, "Low",, "T")</f>
        <v>276.23</v>
      </c>
      <c r="I257" s="5">
        <f>IFERROR(RTD("cqg.rtd",,"StudyData",A257, "PCB","BaseType=Index,Index=1", "Close", "W","0","all",,,,"T")/100,"")</f>
        <v>2.5249049085310525E-2</v>
      </c>
      <c r="J257" s="5">
        <f>IFERROR(RTD("cqg.rtd",,"StudyData",A257, "PCB","BaseType=Index,Index=1", "Close", "M","0","all",,,,"T")/100,"")</f>
        <v>4.6400709875401909E-2</v>
      </c>
      <c r="K257" s="5">
        <f>IFERROR(RTD("cqg.rtd",,"StudyData",A257, "PCB","BaseType=Index,Index=1", "Close", "Q","0","all",,,,"T")/100,"")</f>
        <v>4.6400709875401909E-2</v>
      </c>
      <c r="L257" s="5">
        <f>IFERROR(RTD("cqg.rtd",,"StudyData",A257, "PCB","BaseType=Index,Index=1", "Close", "A","0","all",,,,"T")/100,"")</f>
        <v>0.14908647990255772</v>
      </c>
      <c r="M257" s="7">
        <f>RTD("cqg.rtd", ,"ContractData",A257, "T_CVol",, "T")</f>
        <v>1349510.575032</v>
      </c>
      <c r="N257" s="9">
        <f xml:space="preserve"> IFERROR(M257/RTD("cqg.rtd",,"StudyData", $A257, "MA", "InputChoice=Vol,MAType=Sim,Period=21", "MA","D","-1","all",,,,"T"),"")</f>
        <v>0.93671243580803987</v>
      </c>
      <c r="O257" s="10">
        <f>IFERROR(D257/RTD("cqg.rtd",,"StudyData","ATR("&amp;A257&amp;",MAType:=Sim,Period:=21)","Bar",, "Close", "D",,,,,,"T"),"")</f>
        <v>1.018414159857991</v>
      </c>
      <c r="P257" s="11">
        <f xml:space="preserve"> RTD("cqg.rtd",,"StudyData", $A257, "MA", "InputChoice=Close,MAType=Sim,Period=21", "MA","D",,"all",,,,"T")</f>
        <v>272.11809523810001</v>
      </c>
      <c r="Q257" s="3">
        <f xml:space="preserve"> RTD("cqg.rtd",,"StudyData",$A257, "StdDev", "InputChoice=Close,Period1=21", "STDDEV","D",,"all",,,,"T")</f>
        <v>4.6072330493999996</v>
      </c>
      <c r="R257" s="3">
        <f t="shared" si="3"/>
        <v>2.366258586228827</v>
      </c>
    </row>
    <row r="258" spans="1:18" x14ac:dyDescent="0.3">
      <c r="A258" t="s">
        <v>260</v>
      </c>
      <c r="B258" t="str">
        <f>PROPER(RTD("cqg.rtd", ,"ContractData",A258, "LongDescription",, "T"))</f>
        <v>Invesco Ltd.</v>
      </c>
      <c r="C258" s="3">
        <f>RTD("cqg.rtd", ,"ContractData",A258, "LastTrade",, "T")</f>
        <v>29.93</v>
      </c>
      <c r="D258" s="3">
        <f>RTD("cqg.rtd", ,"ContractData",A258, "NetLastTrade",, "T")</f>
        <v>0.12999999999999901</v>
      </c>
      <c r="E258" s="5">
        <f>IFERROR(RTD("cqg.rtd", ,"ContractData",A258, "PerCentNetLastTrade",, "T")/100,"")</f>
        <v>4.3624161073825499E-3</v>
      </c>
      <c r="F258" s="3">
        <f>RTD("cqg.rtd", ,"ContractData",A258, "Open",, "T")</f>
        <v>30.060000000000002</v>
      </c>
      <c r="G258" s="3">
        <f>RTD("cqg.rtd", ,"ContractData",A258, "High",, "T")</f>
        <v>30.36</v>
      </c>
      <c r="H258" s="3">
        <f>RTD("cqg.rtd", ,"ContractData",A258, "Low",, "T")</f>
        <v>29.810000000000002</v>
      </c>
      <c r="I258" s="5">
        <f>IFERROR(RTD("cqg.rtd",,"StudyData",A258, "PCB","BaseType=Index,Index=1", "Close", "W","0","all",,,,"T")/100,"")</f>
        <v>1.0124873439082036E-2</v>
      </c>
      <c r="J258" s="5">
        <f>IFERROR(RTD("cqg.rtd",,"StudyData",A258, "PCB","BaseType=Index,Index=1", "Close", "M","0","all",,,,"T")/100,"")</f>
        <v>0.13414172034861688</v>
      </c>
      <c r="K258" s="5">
        <f>IFERROR(RTD("cqg.rtd",,"StudyData",A258, "PCB","BaseType=Index,Index=1", "Close", "Q","0","all",,,,"T")/100,"")</f>
        <v>0.13414172034861688</v>
      </c>
      <c r="L258" s="5">
        <f>IFERROR(RTD("cqg.rtd",,"StudyData",A258, "PCB","BaseType=Index,Index=1", "Close", "A","0","all",,,,"T")/100,"")</f>
        <v>0.13932242101256187</v>
      </c>
      <c r="M258" s="7">
        <f>RTD("cqg.rtd", ,"ContractData",A258, "T_CVol",, "T")</f>
        <v>3335996.4338469999</v>
      </c>
      <c r="N258" s="9">
        <f xml:space="preserve"> IFERROR(M258/RTD("cqg.rtd",,"StudyData", $A258, "MA", "InputChoice=Vol,MAType=Sim,Period=21", "MA","D","-1","all",,,,"T"),"")</f>
        <v>0.68161365942697083</v>
      </c>
      <c r="O258" s="10">
        <f>IFERROR(D258/RTD("cqg.rtd",,"StudyData","ATR("&amp;A258&amp;",MAType:=Sim,Period:=21)","Bar",, "Close", "D",,,,,,"T"),"")</f>
        <v>0.1445974576347763</v>
      </c>
      <c r="P258" s="11">
        <f xml:space="preserve"> RTD("cqg.rtd",,"StudyData", $A258, "MA", "InputChoice=Close,MAType=Sim,Period=21", "MA","D",,"all",,,,"T")</f>
        <v>28.369523809499999</v>
      </c>
      <c r="Q258" s="3">
        <f xml:space="preserve"> RTD("cqg.rtd",,"StudyData",$A258, "StdDev", "InputChoice=Close,Period1=21", "STDDEV","D",,"all",,,,"T")</f>
        <v>1.5408515771</v>
      </c>
      <c r="R258" s="3">
        <f t="shared" si="3"/>
        <v>1.0127362126837265</v>
      </c>
    </row>
    <row r="259" spans="1:18" x14ac:dyDescent="0.3">
      <c r="A259" t="s">
        <v>261</v>
      </c>
      <c r="B259" t="str">
        <f>PROPER(RTD("cqg.rtd", ,"ContractData",A259, "LongDescription",, "T"))</f>
        <v>Jacobs Solutions Inc.</v>
      </c>
      <c r="C259" s="3">
        <f>RTD("cqg.rtd", ,"ContractData",A259, "LastTrade",, "T")</f>
        <v>134.56</v>
      </c>
      <c r="D259" s="3">
        <f>RTD("cqg.rtd", ,"ContractData",A259, "NetLastTrade",, "T")</f>
        <v>2.5600000000000023</v>
      </c>
      <c r="E259" s="5">
        <f>IFERROR(RTD("cqg.rtd", ,"ContractData",A259, "PerCentNetLastTrade",, "T")/100,"")</f>
        <v>1.9393939393939394E-2</v>
      </c>
      <c r="F259" s="3">
        <f>RTD("cqg.rtd", ,"ContractData",A259, "Open",, "T")</f>
        <v>132.63</v>
      </c>
      <c r="G259" s="3">
        <f>RTD("cqg.rtd", ,"ContractData",A259, "High",, "T")</f>
        <v>136.07</v>
      </c>
      <c r="H259" s="3">
        <f>RTD("cqg.rtd", ,"ContractData",A259, "Low",, "T")</f>
        <v>132.17000000000002</v>
      </c>
      <c r="I259" s="5">
        <f>IFERROR(RTD("cqg.rtd",,"StudyData",A259, "PCB","BaseType=Index,Index=1", "Close", "W","0","all",,,,"T")/100,"")</f>
        <v>2.1328273244781801E-2</v>
      </c>
      <c r="J259" s="5">
        <f>IFERROR(RTD("cqg.rtd",,"StudyData",A259, "PCB","BaseType=Index,Index=1", "Close", "M","0","all",,,,"T")/100,"")</f>
        <v>6.7936507936507948E-2</v>
      </c>
      <c r="K259" s="5">
        <f>IFERROR(RTD("cqg.rtd",,"StudyData",A259, "PCB","BaseType=Index,Index=1", "Close", "Q","0","all",,,,"T")/100,"")</f>
        <v>6.7936507936507948E-2</v>
      </c>
      <c r="L259" s="5">
        <f>IFERROR(RTD("cqg.rtd",,"StudyData",A259, "PCB","BaseType=Index,Index=1", "Close", "A","0","all",,,,"T")/100,"")</f>
        <v>1.5853842669485085E-2</v>
      </c>
      <c r="M259" s="7">
        <f>RTD("cqg.rtd", ,"ContractData",A259, "T_CVol",, "T")</f>
        <v>699420.11039299995</v>
      </c>
      <c r="N259" s="9">
        <f xml:space="preserve"> IFERROR(M259/RTD("cqg.rtd",,"StudyData", $A259, "MA", "InputChoice=Vol,MAType=Sim,Period=21", "MA","D","-1","all",,,,"T"),"")</f>
        <v>0.74299065711568846</v>
      </c>
      <c r="O259" s="10">
        <f>IFERROR(D259/RTD("cqg.rtd",,"StudyData","ATR("&amp;A259&amp;",MAType:=Sim,Period:=21)","Bar",, "Close", "D",,,,,,"T"),"")</f>
        <v>0.80720720721448014</v>
      </c>
      <c r="P259" s="11">
        <f xml:space="preserve"> RTD("cqg.rtd",,"StudyData", $A259, "MA", "InputChoice=Close,MAType=Sim,Period=21", "MA","D",,"all",,,,"T")</f>
        <v>128.51238095240001</v>
      </c>
      <c r="Q259" s="3">
        <f xml:space="preserve"> RTD("cqg.rtd",,"StudyData",$A259, "StdDev", "InputChoice=Close,Period1=21", "STDDEV","D",,"all",,,,"T")</f>
        <v>2.8748149502000002</v>
      </c>
      <c r="R259" s="3">
        <f t="shared" ref="R259:R322" si="4">IFERROR(STANDARDIZE(C259,P259,Q259),"")</f>
        <v>2.1036550708000399</v>
      </c>
    </row>
    <row r="260" spans="1:18" x14ac:dyDescent="0.3">
      <c r="A260" t="s">
        <v>262</v>
      </c>
      <c r="B260" t="str">
        <f>PROPER(RTD("cqg.rtd", ,"ContractData",A260, "LongDescription",, "T"))</f>
        <v>J B Hunt Transport C</v>
      </c>
      <c r="C260" s="3">
        <f>RTD("cqg.rtd", ,"ContractData",A260, "LastTrade",, "T")</f>
        <v>288.3</v>
      </c>
      <c r="D260" s="3">
        <f>RTD("cqg.rtd", ,"ContractData",A260, "NetLastTrade",, "T")</f>
        <v>-1.0699999999999932</v>
      </c>
      <c r="E260" s="5">
        <f>IFERROR(RTD("cqg.rtd", ,"ContractData",A260, "PerCentNetLastTrade",, "T")/100,"")</f>
        <v>-3.6976880810035595E-3</v>
      </c>
      <c r="F260" s="3">
        <f>RTD("cqg.rtd", ,"ContractData",A260, "Open",, "T")</f>
        <v>289.37</v>
      </c>
      <c r="G260" s="3">
        <f>RTD("cqg.rtd", ,"ContractData",A260, "High",, "T")</f>
        <v>293.03000000000003</v>
      </c>
      <c r="H260" s="3">
        <f>RTD("cqg.rtd", ,"ContractData",A260, "Low",, "T")</f>
        <v>286.53000000000003</v>
      </c>
      <c r="I260" s="5">
        <f>IFERROR(RTD("cqg.rtd",,"StudyData",A260, "PCB","BaseType=Index,Index=1", "Close", "W","0","all",,,,"T")/100,"")</f>
        <v>-1.0672248721732313E-2</v>
      </c>
      <c r="J260" s="5">
        <f>IFERROR(RTD("cqg.rtd",,"StudyData",A260, "PCB","BaseType=Index,Index=1", "Close", "M","0","all",,,,"T")/100,"")</f>
        <v>-3.9042255467643143E-3</v>
      </c>
      <c r="K260" s="5">
        <f>IFERROR(RTD("cqg.rtd",,"StudyData",A260, "PCB","BaseType=Index,Index=1", "Close", "Q","0","all",,,,"T")/100,"")</f>
        <v>-3.9042255467643143E-3</v>
      </c>
      <c r="L260" s="5">
        <f>IFERROR(RTD("cqg.rtd",,"StudyData",A260, "PCB","BaseType=Index,Index=1", "Close", "A","0","all",,,,"T")/100,"")</f>
        <v>0.48348255634455078</v>
      </c>
      <c r="M260" s="7">
        <f>RTD("cqg.rtd", ,"ContractData",A260, "T_CVol",, "T")</f>
        <v>593470.50384300004</v>
      </c>
      <c r="N260" s="9">
        <f xml:space="preserve"> IFERROR(M260/RTD("cqg.rtd",,"StudyData", $A260, "MA", "InputChoice=Vol,MAType=Sim,Period=21", "MA","D","-1","all",,,,"T"),"")</f>
        <v>0.55021715125465021</v>
      </c>
      <c r="O260" s="10">
        <f>IFERROR(D260/RTD("cqg.rtd",,"StudyData","ATR("&amp;A260&amp;",MAType:=Sim,Period:=21)","Bar",, "Close", "D",,,,,,"T"),"")</f>
        <v>-0.12004487658982736</v>
      </c>
      <c r="P260" s="11">
        <f xml:space="preserve"> RTD("cqg.rtd",,"StudyData", $A260, "MA", "InputChoice=Close,MAType=Sim,Period=21", "MA","D",,"all",,,,"T")</f>
        <v>284.93857142860003</v>
      </c>
      <c r="Q260" s="3">
        <f xml:space="preserve"> RTD("cqg.rtd",,"StudyData",$A260, "StdDev", "InputChoice=Close,Period1=21", "STDDEV","D",,"all",,,,"T")</f>
        <v>6.6901614229000002</v>
      </c>
      <c r="R260" s="3">
        <f t="shared" si="4"/>
        <v>0.50244356733964979</v>
      </c>
    </row>
    <row r="261" spans="1:18" x14ac:dyDescent="0.3">
      <c r="A261" t="s">
        <v>263</v>
      </c>
      <c r="B261" t="str">
        <f>PROPER(RTD("cqg.rtd", ,"ContractData",A261, "LongDescription",, "T"))</f>
        <v>Jabil Inc.</v>
      </c>
      <c r="C261" s="3">
        <f>RTD("cqg.rtd", ,"ContractData",A261, "LastTrade",, "T")</f>
        <v>312.59000000000003</v>
      </c>
      <c r="D261" s="3">
        <f>RTD("cqg.rtd", ,"ContractData",A261, "NetLastTrade",, "T")</f>
        <v>-9.4499999999999886</v>
      </c>
      <c r="E261" s="5">
        <f>IFERROR(RTD("cqg.rtd", ,"ContractData",A261, "PerCentNetLastTrade",, "T")/100,"")</f>
        <v>-2.9344180847099742E-2</v>
      </c>
      <c r="F261" s="3">
        <f>RTD("cqg.rtd", ,"ContractData",A261, "Open",, "T")</f>
        <v>319.09000000000003</v>
      </c>
      <c r="G261" s="3">
        <f>RTD("cqg.rtd", ,"ContractData",A261, "High",, "T")</f>
        <v>322</v>
      </c>
      <c r="H261" s="3">
        <f>RTD("cqg.rtd", ,"ContractData",A261, "Low",, "T")</f>
        <v>309.83</v>
      </c>
      <c r="I261" s="5">
        <f>IFERROR(RTD("cqg.rtd",,"StudyData",A261, "PCB","BaseType=Index,Index=1", "Close", "W","0","all",,,,"T")/100,"")</f>
        <v>3.8470482708215813E-2</v>
      </c>
      <c r="J261" s="5">
        <f>IFERROR(RTD("cqg.rtd",,"StudyData",A261, "PCB","BaseType=Index,Index=1", "Close", "M","0","all",,,,"T")/100,"")</f>
        <v>-0.18908892808965441</v>
      </c>
      <c r="K261" s="5">
        <f>IFERROR(RTD("cqg.rtd",,"StudyData",A261, "PCB","BaseType=Index,Index=1", "Close", "Q","0","all",,,,"T")/100,"")</f>
        <v>-0.18908892808965441</v>
      </c>
      <c r="L261" s="5">
        <f>IFERROR(RTD("cqg.rtd",,"StudyData",A261, "PCB","BaseType=Index,Index=1", "Close", "A","0","all",,,,"T")/100,"")</f>
        <v>0.37088851855100435</v>
      </c>
      <c r="M261" s="7">
        <f>RTD("cqg.rtd", ,"ContractData",A261, "T_CVol",, "T")</f>
        <v>914198.56118900003</v>
      </c>
      <c r="N261" s="9">
        <f xml:space="preserve"> IFERROR(M261/RTD("cqg.rtd",,"StudyData", $A261, "MA", "InputChoice=Vol,MAType=Sim,Period=21", "MA","D","-1","all",,,,"T"),"")</f>
        <v>0.67544706587460968</v>
      </c>
      <c r="O261" s="10">
        <f>IFERROR(D261/RTD("cqg.rtd",,"StudyData","ATR("&amp;A261&amp;",MAType:=Sim,Period:=21)","Bar",, "Close", "D",,,,,,"T"),"")</f>
        <v>-0.59902200489051727</v>
      </c>
      <c r="P261" s="11">
        <f xml:space="preserve"> RTD("cqg.rtd",,"StudyData", $A261, "MA", "InputChoice=Close,MAType=Sim,Period=21", "MA","D",,"all",,,,"T")</f>
        <v>333.81142857139997</v>
      </c>
      <c r="Q261" s="3">
        <f xml:space="preserve"> RTD("cqg.rtd",,"StudyData",$A261, "StdDev", "InputChoice=Close,Period1=21", "STDDEV","D",,"all",,,,"T")</f>
        <v>24.502376227999999</v>
      </c>
      <c r="R261" s="3">
        <f t="shared" si="4"/>
        <v>-0.8660967562464098</v>
      </c>
    </row>
    <row r="262" spans="1:18" x14ac:dyDescent="0.3">
      <c r="A262" t="s">
        <v>264</v>
      </c>
      <c r="B262" t="str">
        <f>PROPER(RTD("cqg.rtd", ,"ContractData",A262, "LongDescription",, "T"))</f>
        <v>Johnson Controls International Plc</v>
      </c>
      <c r="C262" s="3">
        <f>RTD("cqg.rtd", ,"ContractData",A262, "LastTrade",, "T")</f>
        <v>143.37</v>
      </c>
      <c r="D262" s="3">
        <f>RTD("cqg.rtd", ,"ContractData",A262, "NetLastTrade",, "T")</f>
        <v>8.0000000000012506E-2</v>
      </c>
      <c r="E262" s="5">
        <f>IFERROR(RTD("cqg.rtd", ,"ContractData",A262, "PerCentNetLastTrade",, "T")/100,"")</f>
        <v>5.5830832577290809E-4</v>
      </c>
      <c r="F262" s="3">
        <f>RTD("cqg.rtd", ,"ContractData",A262, "Open",, "T")</f>
        <v>142.46</v>
      </c>
      <c r="G262" s="3">
        <f>RTD("cqg.rtd", ,"ContractData",A262, "High",, "T")</f>
        <v>144.24</v>
      </c>
      <c r="H262" s="3">
        <f>RTD("cqg.rtd", ,"ContractData",A262, "Low",, "T")</f>
        <v>141.88</v>
      </c>
      <c r="I262" s="5">
        <f>IFERROR(RTD("cqg.rtd",,"StudyData",A262, "PCB","BaseType=Index,Index=1", "Close", "W","0","all",,,,"T")/100,"")</f>
        <v>2.0717642033319068E-2</v>
      </c>
      <c r="J262" s="5">
        <f>IFERROR(RTD("cqg.rtd",,"StudyData",A262, "PCB","BaseType=Index,Index=1", "Close", "M","0","all",,,,"T")/100,"")</f>
        <v>-1.8752994319348494E-2</v>
      </c>
      <c r="K262" s="5">
        <f>IFERROR(RTD("cqg.rtd",,"StudyData",A262, "PCB","BaseType=Index,Index=1", "Close", "Q","0","all",,,,"T")/100,"")</f>
        <v>-1.8752994319348494E-2</v>
      </c>
      <c r="L262" s="5">
        <f>IFERROR(RTD("cqg.rtd",,"StudyData",A262, "PCB","BaseType=Index,Index=1", "Close", "A","0","all",,,,"T")/100,"")</f>
        <v>0.19724425887265137</v>
      </c>
      <c r="M262" s="7">
        <f>RTD("cqg.rtd", ,"ContractData",A262, "T_CVol",, "T")</f>
        <v>3068534.8619860001</v>
      </c>
      <c r="N262" s="9">
        <f xml:space="preserve"> IFERROR(M262/RTD("cqg.rtd",,"StudyData", $A262, "MA", "InputChoice=Vol,MAType=Sim,Period=21", "MA","D","-1","all",,,,"T"),"")</f>
        <v>0.71437188427694043</v>
      </c>
      <c r="O262" s="10">
        <f>IFERROR(D262/RTD("cqg.rtd",,"StudyData","ATR("&amp;A262&amp;",MAType:=Sim,Period:=21)","Bar",, "Close", "D",,,,,,"T"),"")</f>
        <v>1.6608996539680045E-2</v>
      </c>
      <c r="P262" s="11">
        <f xml:space="preserve"> RTD("cqg.rtd",,"StudyData", $A262, "MA", "InputChoice=Close,MAType=Sim,Period=21", "MA","D",,"all",,,,"T")</f>
        <v>142.22952380949999</v>
      </c>
      <c r="Q262" s="3">
        <f xml:space="preserve"> RTD("cqg.rtd",,"StudyData",$A262, "StdDev", "InputChoice=Close,Period1=21", "STDDEV","D",,"all",,,,"T")</f>
        <v>2.0646514203000002</v>
      </c>
      <c r="R262" s="3">
        <f t="shared" si="4"/>
        <v>0.55238195624048503</v>
      </c>
    </row>
    <row r="263" spans="1:18" x14ac:dyDescent="0.3">
      <c r="A263" t="s">
        <v>265</v>
      </c>
      <c r="B263" t="str">
        <f>PROPER(RTD("cqg.rtd", ,"ContractData",A263, "LongDescription",, "T"))</f>
        <v>Jack Henry &amp; Assoc</v>
      </c>
      <c r="C263" s="3">
        <f>RTD("cqg.rtd", ,"ContractData",A263, "LastTrade",, "T")</f>
        <v>150.58000000000001</v>
      </c>
      <c r="D263" s="3">
        <f>RTD("cqg.rtd", ,"ContractData",A263, "NetLastTrade",, "T")</f>
        <v>2.3500000000000227</v>
      </c>
      <c r="E263" s="5">
        <f>IFERROR(RTD("cqg.rtd", ,"ContractData",A263, "PerCentNetLastTrade",, "T")/100,"")</f>
        <v>1.5853740808203468E-2</v>
      </c>
      <c r="F263" s="3">
        <f>RTD("cqg.rtd", ,"ContractData",A263, "Open",, "T")</f>
        <v>149.58000000000001</v>
      </c>
      <c r="G263" s="3">
        <f>RTD("cqg.rtd", ,"ContractData",A263, "High",, "T")</f>
        <v>151.39000000000001</v>
      </c>
      <c r="H263" s="3">
        <f>RTD("cqg.rtd", ,"ContractData",A263, "Low",, "T")</f>
        <v>147.83000000000001</v>
      </c>
      <c r="I263" s="5">
        <f>IFERROR(RTD("cqg.rtd",,"StudyData",A263, "PCB","BaseType=Index,Index=1", "Close", "W","0","all",,,,"T")/100,"")</f>
        <v>-7.1866552383464321E-3</v>
      </c>
      <c r="J263" s="5">
        <f>IFERROR(RTD("cqg.rtd",,"StudyData",A263, "PCB","BaseType=Index,Index=1", "Close", "M","0","all",,,,"T")/100,"")</f>
        <v>9.3219108465224354E-2</v>
      </c>
      <c r="K263" s="5">
        <f>IFERROR(RTD("cqg.rtd",,"StudyData",A263, "PCB","BaseType=Index,Index=1", "Close", "Q","0","all",,,,"T")/100,"")</f>
        <v>9.3219108465224354E-2</v>
      </c>
      <c r="L263" s="5">
        <f>IFERROR(RTD("cqg.rtd",,"StudyData",A263, "PCB","BaseType=Index,Index=1", "Close", "A","0","all",,,,"T")/100,"")</f>
        <v>-0.17481367821131069</v>
      </c>
      <c r="M263" s="7">
        <f>RTD("cqg.rtd", ,"ContractData",A263, "T_CVol",, "T")</f>
        <v>714810.74068699998</v>
      </c>
      <c r="N263" s="9">
        <f xml:space="preserve"> IFERROR(M263/RTD("cqg.rtd",,"StudyData", $A263, "MA", "InputChoice=Vol,MAType=Sim,Period=21", "MA","D","-1","all",,,,"T"),"")</f>
        <v>0.52796703867707917</v>
      </c>
      <c r="O263" s="10">
        <f>IFERROR(D263/RTD("cqg.rtd",,"StudyData","ATR("&amp;A263&amp;",MAType:=Sim,Period:=21)","Bar",, "Close", "D",,,,,,"T"),"")</f>
        <v>0.47921926587780467</v>
      </c>
      <c r="P263" s="11">
        <f xml:space="preserve"> RTD("cqg.rtd",,"StudyData", $A263, "MA", "InputChoice=Close,MAType=Sim,Period=21", "MA","D",,"all",,,,"T")</f>
        <v>145.97952380949999</v>
      </c>
      <c r="Q263" s="3">
        <f xml:space="preserve"> RTD("cqg.rtd",,"StudyData",$A263, "StdDev", "InputChoice=Close,Period1=21", "STDDEV","D",,"all",,,,"T")</f>
        <v>6.3049409772000002</v>
      </c>
      <c r="R263" s="3">
        <f t="shared" si="4"/>
        <v>0.72966205506702009</v>
      </c>
    </row>
    <row r="264" spans="1:18" x14ac:dyDescent="0.3">
      <c r="A264" t="s">
        <v>266</v>
      </c>
      <c r="B264" t="str">
        <f>PROPER(RTD("cqg.rtd", ,"ContractData",A264, "LongDescription",, "T"))</f>
        <v>Johnson &amp; Johnson</v>
      </c>
      <c r="C264" s="3">
        <f>RTD("cqg.rtd", ,"ContractData",A264, "LastTrade",, "T")</f>
        <v>263.39999999999998</v>
      </c>
      <c r="D264" s="3">
        <f>RTD("cqg.rtd", ,"ContractData",A264, "NetLastTrade",, "T")</f>
        <v>4.1299999999999955</v>
      </c>
      <c r="E264" s="5">
        <f>IFERROR(RTD("cqg.rtd", ,"ContractData",A264, "PerCentNetLastTrade",, "T")/100,"")</f>
        <v>1.5929340070197091E-2</v>
      </c>
      <c r="F264" s="3">
        <f>RTD("cqg.rtd", ,"ContractData",A264, "Open",, "T")</f>
        <v>261.43</v>
      </c>
      <c r="G264" s="3">
        <f>RTD("cqg.rtd", ,"ContractData",A264, "High",, "T")</f>
        <v>263.70999999999998</v>
      </c>
      <c r="H264" s="3">
        <f>RTD("cqg.rtd", ,"ContractData",A264, "Low",, "T")</f>
        <v>259.61</v>
      </c>
      <c r="I264" s="5">
        <f>IFERROR(RTD("cqg.rtd",,"StudyData",A264, "PCB","BaseType=Index,Index=1", "Close", "W","0","all",,,,"T")/100,"")</f>
        <v>4.0942143534618981E-2</v>
      </c>
      <c r="J264" s="5">
        <f>IFERROR(RTD("cqg.rtd",,"StudyData",A264, "PCB","BaseType=Index,Index=1", "Close", "M","0","all",,,,"T")/100,"")</f>
        <v>3.7130369728708035E-2</v>
      </c>
      <c r="K264" s="5">
        <f>IFERROR(RTD("cqg.rtd",,"StudyData",A264, "PCB","BaseType=Index,Index=1", "Close", "Q","0","all",,,,"T")/100,"")</f>
        <v>3.7130369728708035E-2</v>
      </c>
      <c r="L264" s="5">
        <f>IFERROR(RTD("cqg.rtd",,"StudyData",A264, "PCB","BaseType=Index,Index=1", "Close", "A","0","all",,,,"T")/100,"")</f>
        <v>0.27277120077313338</v>
      </c>
      <c r="M264" s="7">
        <f>RTD("cqg.rtd", ,"ContractData",A264, "T_CVol",, "T")</f>
        <v>6351847.7069709999</v>
      </c>
      <c r="N264" s="9">
        <f xml:space="preserve"> IFERROR(M264/RTD("cqg.rtd",,"StudyData", $A264, "MA", "InputChoice=Vol,MAType=Sim,Period=21", "MA","D","-1","all",,,,"T"),"")</f>
        <v>0.73803189663536239</v>
      </c>
      <c r="O264" s="10">
        <f>IFERROR(D264/RTD("cqg.rtd",,"StudyData","ATR("&amp;A264&amp;",MAType:=Sim,Period:=21)","Bar",, "Close", "D",,,,,,"T"),"")</f>
        <v>0.63375959078959643</v>
      </c>
      <c r="P264" s="11">
        <f xml:space="preserve"> RTD("cqg.rtd",,"StudyData", $A264, "MA", "InputChoice=Close,MAType=Sim,Period=21", "MA","D",,"all",,,,"T")</f>
        <v>255.92714285709999</v>
      </c>
      <c r="Q264" s="3">
        <f xml:space="preserve"> RTD("cqg.rtd",,"StudyData",$A264, "StdDev", "InputChoice=Close,Period1=21", "STDDEV","D",,"all",,,,"T")</f>
        <v>5.6563113866999997</v>
      </c>
      <c r="R264" s="3">
        <f t="shared" si="4"/>
        <v>1.321153775315717</v>
      </c>
    </row>
    <row r="265" spans="1:18" x14ac:dyDescent="0.3">
      <c r="A265" t="s">
        <v>267</v>
      </c>
      <c r="B265" t="str">
        <f>PROPER(RTD("cqg.rtd", ,"ContractData",A265, "LongDescription",, "T"))</f>
        <v>Jpmorgan Chase &amp; Co.</v>
      </c>
      <c r="C265" s="3">
        <f>RTD("cqg.rtd", ,"ContractData",A265, "LastTrade",, "T")</f>
        <v>353.21</v>
      </c>
      <c r="D265" s="3">
        <f>RTD("cqg.rtd", ,"ContractData",A265, "NetLastTrade",, "T")</f>
        <v>3.3099999999999454</v>
      </c>
      <c r="E265" s="5">
        <f>IFERROR(RTD("cqg.rtd", ,"ContractData",A265, "PerCentNetLastTrade",, "T")/100,"")</f>
        <v>9.4598456701914836E-3</v>
      </c>
      <c r="F265" s="3">
        <f>RTD("cqg.rtd", ,"ContractData",A265, "Open",, "T")</f>
        <v>350.64</v>
      </c>
      <c r="G265" s="3">
        <f>RTD("cqg.rtd", ,"ContractData",A265, "High",, "T")</f>
        <v>353.37</v>
      </c>
      <c r="H265" s="3">
        <f>RTD("cqg.rtd", ,"ContractData",A265, "Low",, "T")</f>
        <v>347.5</v>
      </c>
      <c r="I265" s="5">
        <f>IFERROR(RTD("cqg.rtd",,"StudyData",A265, "PCB","BaseType=Index,Index=1", "Close", "W","0","all",,,,"T")/100,"")</f>
        <v>3.5502785107006621E-2</v>
      </c>
      <c r="J265" s="5">
        <f>IFERROR(RTD("cqg.rtd",,"StudyData",A265, "PCB","BaseType=Index,Index=1", "Close", "M","0","all",,,,"T")/100,"")</f>
        <v>7.9063941587999856E-2</v>
      </c>
      <c r="K265" s="5">
        <f>IFERROR(RTD("cqg.rtd",,"StudyData",A265, "PCB","BaseType=Index,Index=1", "Close", "Q","0","all",,,,"T")/100,"")</f>
        <v>7.9063941587999856E-2</v>
      </c>
      <c r="L265" s="5">
        <f>IFERROR(RTD("cqg.rtd",,"StudyData",A265, "PCB","BaseType=Index,Index=1", "Close", "A","0","all",,,,"T")/100,"")</f>
        <v>9.6176525355347126E-2</v>
      </c>
      <c r="M265" s="7">
        <f>RTD("cqg.rtd", ,"ContractData",A265, "T_CVol",, "T")</f>
        <v>7520829.675578</v>
      </c>
      <c r="N265" s="9">
        <f xml:space="preserve"> IFERROR(M265/RTD("cqg.rtd",,"StudyData", $A265, "MA", "InputChoice=Vol,MAType=Sim,Period=21", "MA","D","-1","all",,,,"T"),"")</f>
        <v>0.72371132433676755</v>
      </c>
      <c r="O265" s="10">
        <f>IFERROR(D265/RTD("cqg.rtd",,"StudyData","ATR("&amp;A265&amp;",MAType:=Sim,Period:=21)","Bar",, "Close", "D",,,,,,"T"),"")</f>
        <v>0.43946386799040782</v>
      </c>
      <c r="P265" s="11">
        <f xml:space="preserve"> RTD("cqg.rtd",,"StudyData", $A265, "MA", "InputChoice=Close,MAType=Sim,Period=21", "MA","D",,"all",,,,"T")</f>
        <v>338.71095238100003</v>
      </c>
      <c r="Q265" s="3">
        <f xml:space="preserve"> RTD("cqg.rtd",,"StudyData",$A265, "StdDev", "InputChoice=Close,Period1=21", "STDDEV","D",,"all",,,,"T")</f>
        <v>7.0378019463000001</v>
      </c>
      <c r="R265" s="3">
        <f t="shared" si="4"/>
        <v>2.0601670421576115</v>
      </c>
    </row>
    <row r="266" spans="1:18" x14ac:dyDescent="0.3">
      <c r="A266" t="s">
        <v>268</v>
      </c>
      <c r="B266" t="str">
        <f>PROPER(RTD("cqg.rtd", ,"ContractData",A266, "LongDescription",, "T"))</f>
        <v>Keurig Dr Pepper Inc</v>
      </c>
      <c r="C266" s="3">
        <f>RTD("cqg.rtd", ,"ContractData",A266, "LastTrade",, "T")</f>
        <v>29.68</v>
      </c>
      <c r="D266" s="3">
        <f>RTD("cqg.rtd", ,"ContractData",A266, "NetLastTrade",, "T")</f>
        <v>9.9999999999980105E-3</v>
      </c>
      <c r="E266" s="5">
        <f>IFERROR(RTD("cqg.rtd", ,"ContractData",A266, "PerCentNetLastTrade",, "T")/100,"")</f>
        <v>3.370407819346141E-4</v>
      </c>
      <c r="F266" s="3">
        <f>RTD("cqg.rtd", ,"ContractData",A266, "Open",, "T")</f>
        <v>29.67</v>
      </c>
      <c r="G266" s="3">
        <f>RTD("cqg.rtd", ,"ContractData",A266, "High",, "T")</f>
        <v>29.95</v>
      </c>
      <c r="H266" s="3">
        <f>RTD("cqg.rtd", ,"ContractData",A266, "Low",, "T")</f>
        <v>29.53</v>
      </c>
      <c r="I266" s="5">
        <f>IFERROR(RTD("cqg.rtd",,"StudyData",A266, "PCB","BaseType=Index,Index=1", "Close", "W","0","all",,,,"T")/100,"")</f>
        <v>-3.9792947266256887E-2</v>
      </c>
      <c r="J266" s="5">
        <f>IFERROR(RTD("cqg.rtd",,"StudyData",A266, "PCB","BaseType=Index,Index=1", "Close", "M","0","all",,,,"T")/100,"")</f>
        <v>-9.3186678887870564E-2</v>
      </c>
      <c r="K266" s="5">
        <f>IFERROR(RTD("cqg.rtd",,"StudyData",A266, "PCB","BaseType=Index,Index=1", "Close", "Q","0","all",,,,"T")/100,"")</f>
        <v>-9.3186678887870564E-2</v>
      </c>
      <c r="L266" s="5">
        <f>IFERROR(RTD("cqg.rtd",,"StudyData",A266, "PCB","BaseType=Index,Index=1", "Close", "A","0","all",,,,"T")/100,"")</f>
        <v>5.9621563727240201E-2</v>
      </c>
      <c r="M266" s="7">
        <f>RTD("cqg.rtd", ,"ContractData",A266, "T_CVol",, "T")</f>
        <v>8367972.3129019998</v>
      </c>
      <c r="N266" s="9">
        <f xml:space="preserve"> IFERROR(M266/RTD("cqg.rtd",,"StudyData", $A266, "MA", "InputChoice=Vol,MAType=Sim,Period=21", "MA","D","-1","all",,,,"T"),"")</f>
        <v>0.53055093610729809</v>
      </c>
      <c r="O266" s="10">
        <f>IFERROR(D266/RTD("cqg.rtd",,"StudyData","ATR("&amp;A266&amp;",MAType:=Sim,Period:=21)","Bar",, "Close", "D",,,,,,"T"),"")</f>
        <v>1.0886469673065129E-2</v>
      </c>
      <c r="P266" s="11">
        <f xml:space="preserve"> RTD("cqg.rtd",,"StudyData", $A266, "MA", "InputChoice=Close,MAType=Sim,Period=21", "MA","D",,"all",,,,"T")</f>
        <v>31.4142857143</v>
      </c>
      <c r="Q266" s="3">
        <f xml:space="preserve"> RTD("cqg.rtd",,"StudyData",$A266, "StdDev", "InputChoice=Close,Period1=21", "STDDEV","D",,"all",,,,"T")</f>
        <v>1.2405205184000001</v>
      </c>
      <c r="R266" s="3">
        <f t="shared" si="4"/>
        <v>-1.3980306561449296</v>
      </c>
    </row>
    <row r="267" spans="1:18" x14ac:dyDescent="0.3">
      <c r="A267" t="s">
        <v>269</v>
      </c>
      <c r="B267" t="str">
        <f>PROPER(RTD("cqg.rtd", ,"ContractData",A267, "LongDescription",, "T"))</f>
        <v>Keycorp</v>
      </c>
      <c r="C267" s="3">
        <f>RTD("cqg.rtd", ,"ContractData",A267, "LastTrade",, "T")</f>
        <v>22.650000000000002</v>
      </c>
      <c r="D267" s="3">
        <f>RTD("cqg.rtd", ,"ContractData",A267, "NetLastTrade",, "T")</f>
        <v>-6.9999999999996732E-2</v>
      </c>
      <c r="E267" s="5">
        <f>IFERROR(RTD("cqg.rtd", ,"ContractData",A267, "PerCentNetLastTrade",, "T")/100,"")</f>
        <v>-3.0809859154929575E-3</v>
      </c>
      <c r="F267" s="3">
        <f>RTD("cqg.rtd", ,"ContractData",A267, "Open",, "T")</f>
        <v>22.7</v>
      </c>
      <c r="G267" s="3">
        <f>RTD("cqg.rtd", ,"ContractData",A267, "High",, "T")</f>
        <v>22.89</v>
      </c>
      <c r="H267" s="3">
        <f>RTD("cqg.rtd", ,"ContractData",A267, "Low",, "T")</f>
        <v>22.56</v>
      </c>
      <c r="I267" s="5">
        <f>IFERROR(RTD("cqg.rtd",,"StudyData",A267, "PCB","BaseType=Index,Index=1", "Close", "W","0","all",,,,"T")/100,"")</f>
        <v>-3.8216560509554076E-2</v>
      </c>
      <c r="J267" s="5">
        <f>IFERROR(RTD("cqg.rtd",,"StudyData",A267, "PCB","BaseType=Index,Index=1", "Close", "M","0","all",,,,"T")/100,"")</f>
        <v>-1.7353579175704927E-2</v>
      </c>
      <c r="K267" s="5">
        <f>IFERROR(RTD("cqg.rtd",,"StudyData",A267, "PCB","BaseType=Index,Index=1", "Close", "Q","0","all",,,,"T")/100,"")</f>
        <v>-1.7353579175704927E-2</v>
      </c>
      <c r="L267" s="5">
        <f>IFERROR(RTD("cqg.rtd",,"StudyData",A267, "PCB","BaseType=Index,Index=1", "Close", "A","0","all",,,,"T")/100,"")</f>
        <v>9.738372093023262E-2</v>
      </c>
      <c r="M267" s="7">
        <f>RTD("cqg.rtd", ,"ContractData",A267, "T_CVol",, "T")</f>
        <v>8061568.4823350003</v>
      </c>
      <c r="N267" s="9">
        <f xml:space="preserve"> IFERROR(M267/RTD("cqg.rtd",,"StudyData", $A267, "MA", "InputChoice=Vol,MAType=Sim,Period=21", "MA","D","-1","all",,,,"T"),"")</f>
        <v>0.70565734102914668</v>
      </c>
      <c r="O267" s="10">
        <f>IFERROR(D267/RTD("cqg.rtd",,"StudyData","ATR("&amp;A267&amp;",MAType:=Sim,Period:=21)","Bar",, "Close", "D",,,,,,"T"),"")</f>
        <v>-0.1471471471515591</v>
      </c>
      <c r="P267" s="11">
        <f xml:space="preserve"> RTD("cqg.rtd",,"StudyData", $A267, "MA", "InputChoice=Close,MAType=Sim,Period=21", "MA","D",,"all",,,,"T")</f>
        <v>23.205714285700001</v>
      </c>
      <c r="Q267" s="3">
        <f xml:space="preserve"> RTD("cqg.rtd",,"StudyData",$A267, "StdDev", "InputChoice=Close,Period1=21", "STDDEV","D",,"all",,,,"T")</f>
        <v>0.30907806729999998</v>
      </c>
      <c r="R267" s="3">
        <f t="shared" si="4"/>
        <v>-1.7979738599847226</v>
      </c>
    </row>
    <row r="268" spans="1:18" x14ac:dyDescent="0.3">
      <c r="A268" t="s">
        <v>270</v>
      </c>
      <c r="B268" t="str">
        <f>PROPER(RTD("cqg.rtd", ,"ContractData",A268, "LongDescription",, "T"))</f>
        <v>Keysight Technologies Inc.</v>
      </c>
      <c r="C268" s="3">
        <f>RTD("cqg.rtd", ,"ContractData",A268, "LastTrade",, "T")</f>
        <v>318.67</v>
      </c>
      <c r="D268" s="3">
        <f>RTD("cqg.rtd", ,"ContractData",A268, "NetLastTrade",, "T")</f>
        <v>-6.4599999999999795</v>
      </c>
      <c r="E268" s="5">
        <f>IFERROR(RTD("cqg.rtd", ,"ContractData",A268, "PerCentNetLastTrade",, "T")/100,"")</f>
        <v>-1.9868975486728387E-2</v>
      </c>
      <c r="F268" s="3">
        <f>RTD("cqg.rtd", ,"ContractData",A268, "Open",, "T")</f>
        <v>323.63</v>
      </c>
      <c r="G268" s="3">
        <f>RTD("cqg.rtd", ,"ContractData",A268, "High",, "T")</f>
        <v>324.7</v>
      </c>
      <c r="H268" s="3">
        <f>RTD("cqg.rtd", ,"ContractData",A268, "Low",, "T")</f>
        <v>315.32</v>
      </c>
      <c r="I268" s="5">
        <f>IFERROR(RTD("cqg.rtd",,"StudyData",A268, "PCB","BaseType=Index,Index=1", "Close", "W","0","all",,,,"T")/100,"")</f>
        <v>8.7685976574864866E-3</v>
      </c>
      <c r="J268" s="5">
        <f>IFERROR(RTD("cqg.rtd",,"StudyData",A268, "PCB","BaseType=Index,Index=1", "Close", "M","0","all",,,,"T")/100,"")</f>
        <v>-8.9696346444996647E-2</v>
      </c>
      <c r="K268" s="5">
        <f>IFERROR(RTD("cqg.rtd",,"StudyData",A268, "PCB","BaseType=Index,Index=1", "Close", "Q","0","all",,,,"T")/100,"")</f>
        <v>-8.9696346444996647E-2</v>
      </c>
      <c r="L268" s="5">
        <f>IFERROR(RTD("cqg.rtd",,"StudyData",A268, "PCB","BaseType=Index,Index=1", "Close", "A","0","all",,,,"T")/100,"")</f>
        <v>0.5683350558590482</v>
      </c>
      <c r="M268" s="7">
        <f>RTD("cqg.rtd", ,"ContractData",A268, "T_CVol",, "T")</f>
        <v>1182991.241682</v>
      </c>
      <c r="N268" s="9">
        <f xml:space="preserve"> IFERROR(M268/RTD("cqg.rtd",,"StudyData", $A268, "MA", "InputChoice=Vol,MAType=Sim,Period=21", "MA","D","-1","all",,,,"T"),"")</f>
        <v>0.75561821564262022</v>
      </c>
      <c r="O268" s="10">
        <f>IFERROR(D268/RTD("cqg.rtd",,"StudyData","ATR("&amp;A268&amp;",MAType:=Sim,Period:=21)","Bar",, "Close", "D",,,,,,"T"),"")</f>
        <v>-0.45325760106855423</v>
      </c>
      <c r="P268" s="11">
        <f xml:space="preserve"> RTD("cqg.rtd",,"StudyData", $A268, "MA", "InputChoice=Close,MAType=Sim,Period=21", "MA","D",,"all",,,,"T")</f>
        <v>325.24714285710002</v>
      </c>
      <c r="Q268" s="3">
        <f xml:space="preserve"> RTD("cqg.rtd",,"StudyData",$A268, "StdDev", "InputChoice=Close,Period1=21", "STDDEV","D",,"all",,,,"T")</f>
        <v>12.1932522881</v>
      </c>
      <c r="R268" s="3">
        <f t="shared" si="4"/>
        <v>-0.53940841226741121</v>
      </c>
    </row>
    <row r="269" spans="1:18" x14ac:dyDescent="0.3">
      <c r="A269" t="s">
        <v>271</v>
      </c>
      <c r="B269" t="str">
        <f>PROPER(RTD("cqg.rtd", ,"ContractData",A269, "LongDescription",, "T"))</f>
        <v>Kraft Heinz Co Cmn</v>
      </c>
      <c r="C269" s="3">
        <f>RTD("cqg.rtd", ,"ContractData",A269, "LastTrade",, "T")</f>
        <v>25.67</v>
      </c>
      <c r="D269" s="3">
        <f>RTD("cqg.rtd", ,"ContractData",A269, "NetLastTrade",, "T")</f>
        <v>0.31000000000000227</v>
      </c>
      <c r="E269" s="5">
        <f>IFERROR(RTD("cqg.rtd", ,"ContractData",A269, "PerCentNetLastTrade",, "T")/100,"")</f>
        <v>1.222397476340694E-2</v>
      </c>
      <c r="F269" s="3">
        <f>RTD("cqg.rtd", ,"ContractData",A269, "Open",, "T")</f>
        <v>25.37</v>
      </c>
      <c r="G269" s="3">
        <f>RTD("cqg.rtd", ,"ContractData",A269, "High",, "T")</f>
        <v>25.69</v>
      </c>
      <c r="H269" s="3">
        <f>RTD("cqg.rtd", ,"ContractData",A269, "Low",, "T")</f>
        <v>25.25</v>
      </c>
      <c r="I269" s="5">
        <f>IFERROR(RTD("cqg.rtd",,"StudyData",A269, "PCB","BaseType=Index,Index=1", "Close", "W","0","all",,,,"T")/100,"")</f>
        <v>-8.1143740340029868E-3</v>
      </c>
      <c r="J269" s="5">
        <f>IFERROR(RTD("cqg.rtd",,"StudyData",A269, "PCB","BaseType=Index,Index=1", "Close", "M","0","all",,,,"T")/100,"")</f>
        <v>8.6790855207451334E-2</v>
      </c>
      <c r="K269" s="5">
        <f>IFERROR(RTD("cqg.rtd",,"StudyData",A269, "PCB","BaseType=Index,Index=1", "Close", "Q","0","all",,,,"T")/100,"")</f>
        <v>8.6790855207451334E-2</v>
      </c>
      <c r="L269" s="5">
        <f>IFERROR(RTD("cqg.rtd",,"StudyData",A269, "PCB","BaseType=Index,Index=1", "Close", "A","0","all",,,,"T")/100,"")</f>
        <v>5.8556701030927902E-2</v>
      </c>
      <c r="M269" s="7">
        <f>RTD("cqg.rtd", ,"ContractData",A269, "T_CVol",, "T")</f>
        <v>13009786.145175001</v>
      </c>
      <c r="N269" s="9">
        <f xml:space="preserve"> IFERROR(M269/RTD("cqg.rtd",,"StudyData", $A269, "MA", "InputChoice=Vol,MAType=Sim,Period=21", "MA","D","-1","all",,,,"T"),"")</f>
        <v>1.01298635381132</v>
      </c>
      <c r="O269" s="10">
        <f>IFERROR(D269/RTD("cqg.rtd",,"StudyData","ATR("&amp;A269&amp;",MAType:=Sim,Period:=21)","Bar",, "Close", "D",,,,,,"T"),"")</f>
        <v>0.42108667528562937</v>
      </c>
      <c r="P269" s="11">
        <f xml:space="preserve"> RTD("cqg.rtd",,"StudyData", $A269, "MA", "InputChoice=Close,MAType=Sim,Period=21", "MA","D",,"all",,,,"T")</f>
        <v>25.068571428599999</v>
      </c>
      <c r="Q269" s="3">
        <f xml:space="preserve"> RTD("cqg.rtd",,"StudyData",$A269, "StdDev", "InputChoice=Close,Period1=21", "STDDEV","D",,"all",,,,"T")</f>
        <v>0.76520327649999997</v>
      </c>
      <c r="R269" s="3">
        <f t="shared" si="4"/>
        <v>0.78597228980893308</v>
      </c>
    </row>
    <row r="270" spans="1:18" x14ac:dyDescent="0.3">
      <c r="A270" t="s">
        <v>272</v>
      </c>
      <c r="B270" t="str">
        <f>PROPER(RTD("cqg.rtd", ,"ContractData",A270, "LongDescription",, "T"))</f>
        <v>Kimco Realty Corp</v>
      </c>
      <c r="C270" s="3">
        <f>RTD("cqg.rtd", ,"ContractData",A270, "LastTrade",, "T")</f>
        <v>26.1</v>
      </c>
      <c r="D270" s="3">
        <f>RTD("cqg.rtd", ,"ContractData",A270, "NetLastTrade",, "T")</f>
        <v>0.35999999999999943</v>
      </c>
      <c r="E270" s="5">
        <f>IFERROR(RTD("cqg.rtd", ,"ContractData",A270, "PerCentNetLastTrade",, "T")/100,"")</f>
        <v>1.3986013986013986E-2</v>
      </c>
      <c r="F270" s="3">
        <f>RTD("cqg.rtd", ,"ContractData",A270, "Open",, "T")</f>
        <v>25.88</v>
      </c>
      <c r="G270" s="3">
        <f>RTD("cqg.rtd", ,"ContractData",A270, "High",, "T")</f>
        <v>26.14</v>
      </c>
      <c r="H270" s="3">
        <f>RTD("cqg.rtd", ,"ContractData",A270, "Low",, "T")</f>
        <v>25.82</v>
      </c>
      <c r="I270" s="5">
        <f>IFERROR(RTD("cqg.rtd",,"StudyData",A270, "PCB","BaseType=Index,Index=1", "Close", "W","0","all",,,,"T")/100,"")</f>
        <v>-7.6569678407349055E-4</v>
      </c>
      <c r="J270" s="5">
        <f>IFERROR(RTD("cqg.rtd",,"StudyData",A270, "PCB","BaseType=Index,Index=1", "Close", "M","0","all",,,,"T")/100,"")</f>
        <v>2.9585798816568046E-2</v>
      </c>
      <c r="K270" s="5">
        <f>IFERROR(RTD("cqg.rtd",,"StudyData",A270, "PCB","BaseType=Index,Index=1", "Close", "Q","0","all",,,,"T")/100,"")</f>
        <v>2.9585798816568046E-2</v>
      </c>
      <c r="L270" s="5">
        <f>IFERROR(RTD("cqg.rtd",,"StudyData",A270, "PCB","BaseType=Index,Index=1", "Close", "A","0","all",,,,"T")/100,"")</f>
        <v>0.28761716822890981</v>
      </c>
      <c r="M270" s="7">
        <f>RTD("cqg.rtd", ,"ContractData",A270, "T_CVol",, "T")</f>
        <v>4543947.7496680003</v>
      </c>
      <c r="N270" s="9">
        <f xml:space="preserve"> IFERROR(M270/RTD("cqg.rtd",,"StudyData", $A270, "MA", "InputChoice=Vol,MAType=Sim,Period=21", "MA","D","-1","all",,,,"T"),"")</f>
        <v>1.1667227607027941</v>
      </c>
      <c r="O270" s="10">
        <f>IFERROR(D270/RTD("cqg.rtd",,"StudyData","ATR("&amp;A270&amp;",MAType:=Sim,Period:=21)","Bar",, "Close", "D",,,,,,"T"),"")</f>
        <v>0.88941176462217153</v>
      </c>
      <c r="P270" s="11">
        <f xml:space="preserve"> RTD("cqg.rtd",,"StudyData", $A270, "MA", "InputChoice=Close,MAType=Sim,Period=21", "MA","D",,"all",,,,"T")</f>
        <v>25.515238095200001</v>
      </c>
      <c r="Q270" s="3">
        <f xml:space="preserve"> RTD("cqg.rtd",,"StudyData",$A270, "StdDev", "InputChoice=Close,Period1=21", "STDDEV","D",,"all",,,,"T")</f>
        <v>0.44937648920000001</v>
      </c>
      <c r="R270" s="3">
        <f t="shared" si="4"/>
        <v>1.3012739180926436</v>
      </c>
    </row>
    <row r="271" spans="1:18" x14ac:dyDescent="0.3">
      <c r="A271" t="s">
        <v>273</v>
      </c>
      <c r="B271" t="str">
        <f>PROPER(RTD("cqg.rtd", ,"ContractData",A271, "LongDescription",, "T"))</f>
        <v>Kkr &amp; Co. Inc.</v>
      </c>
      <c r="C271" s="3">
        <f>RTD("cqg.rtd", ,"ContractData",A271, "LastTrade",, "T")</f>
        <v>99.36</v>
      </c>
      <c r="D271" s="3">
        <f>RTD("cqg.rtd", ,"ContractData",A271, "NetLastTrade",, "T")</f>
        <v>3.3900000000000006</v>
      </c>
      <c r="E271" s="5">
        <f>IFERROR(RTD("cqg.rtd", ,"ContractData",A271, "PerCentNetLastTrade",, "T")/100,"")</f>
        <v>3.5323538605814317E-2</v>
      </c>
      <c r="F271" s="3">
        <f>RTD("cqg.rtd", ,"ContractData",A271, "Open",, "T")</f>
        <v>96.03</v>
      </c>
      <c r="G271" s="3">
        <f>RTD("cqg.rtd", ,"ContractData",A271, "High",, "T")</f>
        <v>99.490000000000009</v>
      </c>
      <c r="H271" s="3">
        <f>RTD("cqg.rtd", ,"ContractData",A271, "Low",, "T")</f>
        <v>95.77</v>
      </c>
      <c r="I271" s="5">
        <f>IFERROR(RTD("cqg.rtd",,"StudyData",A271, "PCB","BaseType=Index,Index=1", "Close", "W","0","all",,,,"T")/100,"")</f>
        <v>-1.5652863086982348E-2</v>
      </c>
      <c r="J271" s="5">
        <f>IFERROR(RTD("cqg.rtd",,"StudyData",A271, "PCB","BaseType=Index,Index=1", "Close", "M","0","all",,,,"T")/100,"")</f>
        <v>8.2588799302680302E-2</v>
      </c>
      <c r="K271" s="5">
        <f>IFERROR(RTD("cqg.rtd",,"StudyData",A271, "PCB","BaseType=Index,Index=1", "Close", "Q","0","all",,,,"T")/100,"")</f>
        <v>8.2588799302680302E-2</v>
      </c>
      <c r="L271" s="5">
        <f>IFERROR(RTD("cqg.rtd",,"StudyData",A271, "PCB","BaseType=Index,Index=1", "Close", "A","0","all",,,,"T")/100,"")</f>
        <v>-0.22058362096015063</v>
      </c>
      <c r="M271" s="7">
        <f>RTD("cqg.rtd", ,"ContractData",A271, "T_CVol",, "T")</f>
        <v>3867097.5622470002</v>
      </c>
      <c r="N271" s="9">
        <f xml:space="preserve"> IFERROR(M271/RTD("cqg.rtd",,"StudyData", $A271, "MA", "InputChoice=Vol,MAType=Sim,Period=21", "MA","D","-1","all",,,,"T"),"")</f>
        <v>0.89507131068477408</v>
      </c>
      <c r="O271" s="10">
        <f>IFERROR(D271/RTD("cqg.rtd",,"StudyData","ATR("&amp;A271&amp;",MAType:=Sim,Period:=21)","Bar",, "Close", "D",,,,,,"T"),"")</f>
        <v>0.97815333883338085</v>
      </c>
      <c r="P271" s="11">
        <f xml:space="preserve"> RTD("cqg.rtd",,"StudyData", $A271, "MA", "InputChoice=Close,MAType=Sim,Period=21", "MA","D",,"all",,,,"T")</f>
        <v>95.772380952399999</v>
      </c>
      <c r="Q271" s="3">
        <f xml:space="preserve"> RTD("cqg.rtd",,"StudyData",$A271, "StdDev", "InputChoice=Close,Period1=21", "STDDEV","D",,"all",,,,"T")</f>
        <v>3.4377095153999999</v>
      </c>
      <c r="R271" s="3">
        <f t="shared" si="4"/>
        <v>1.0436073878634733</v>
      </c>
    </row>
    <row r="272" spans="1:18" x14ac:dyDescent="0.3">
      <c r="A272" t="s">
        <v>274</v>
      </c>
      <c r="B272" t="str">
        <f>PROPER(RTD("cqg.rtd", ,"ContractData",A272, "LongDescription",, "T"))</f>
        <v>Kla Cp Cmn Stk</v>
      </c>
      <c r="C272" s="3">
        <f>RTD("cqg.rtd", ,"ContractData",A272, "LastTrade",, "T")</f>
        <v>210.52</v>
      </c>
      <c r="D272" s="3">
        <f>RTD("cqg.rtd", ,"ContractData",A272, "NetLastTrade",, "T")</f>
        <v>-8.210000000000008</v>
      </c>
      <c r="E272" s="5">
        <f>IFERROR(RTD("cqg.rtd", ,"ContractData",A272, "PerCentNetLastTrade",, "T")/100,"")</f>
        <v>-3.7534860330087322E-2</v>
      </c>
      <c r="F272" s="3">
        <f>RTD("cqg.rtd", ,"ContractData",A272, "Open",, "T")</f>
        <v>214.51</v>
      </c>
      <c r="G272" s="3">
        <f>RTD("cqg.rtd", ,"ContractData",A272, "High",, "T")</f>
        <v>219.99</v>
      </c>
      <c r="H272" s="3">
        <f>RTD("cqg.rtd", ,"ContractData",A272, "Low",, "T")</f>
        <v>207.44</v>
      </c>
      <c r="I272" s="5">
        <f>IFERROR(RTD("cqg.rtd",,"StudyData",A272, "PCB","BaseType=Index,Index=1", "Close", "W","0","all",,,,"T")/100,"")</f>
        <v>-1.0481786133959997E-2</v>
      </c>
      <c r="J272" s="5">
        <f>IFERROR(RTD("cqg.rtd",,"StudyData",A272, "PCB","BaseType=Index,Index=1", "Close", "M","0","all",,,,"T")/100,"")</f>
        <v>-0.3022438765702164</v>
      </c>
      <c r="K272" s="5">
        <f>IFERROR(RTD("cqg.rtd",,"StudyData",A272, "PCB","BaseType=Index,Index=1", "Close", "Q","0","all",,,,"T")/100,"")</f>
        <v>-0.3022438765702164</v>
      </c>
      <c r="L272" s="5">
        <f>IFERROR(RTD("cqg.rtd",,"StudyData",A272, "PCB","BaseType=Index,Index=1", "Close", "A","0","all",,,,"T")/100,"")</f>
        <v>0.73267489711934164</v>
      </c>
      <c r="M272" s="7">
        <f>RTD("cqg.rtd", ,"ContractData",A272, "T_CVol",, "T")</f>
        <v>11304901.583551001</v>
      </c>
      <c r="N272" s="9">
        <f xml:space="preserve"> IFERROR(M272/RTD("cqg.rtd",,"StudyData", $A272, "MA", "InputChoice=Vol,MAType=Sim,Period=21", "MA","D","-1","all",,,,"T"),"")</f>
        <v>0.83446789313008196</v>
      </c>
      <c r="O272" s="10">
        <f>IFERROR(D272/RTD("cqg.rtd",,"StudyData","ATR("&amp;A272&amp;",MAType:=Sim,Period:=21)","Bar",, "Close", "D",,,,,,"T"),"")</f>
        <v>-0.44308807278261481</v>
      </c>
      <c r="P272" s="11">
        <f xml:space="preserve"> RTD("cqg.rtd",,"StudyData", $A272, "MA", "InputChoice=Close,MAType=Sim,Period=21", "MA","D",,"all",,,,"T")</f>
        <v>233.31523809519999</v>
      </c>
      <c r="Q272" s="3">
        <f xml:space="preserve"> RTD("cqg.rtd",,"StudyData",$A272, "StdDev", "InputChoice=Close,Period1=21", "STDDEV","D",,"all",,,,"T")</f>
        <v>23.8480003393</v>
      </c>
      <c r="R272" s="3">
        <f t="shared" si="4"/>
        <v>-0.95585532417302355</v>
      </c>
    </row>
    <row r="273" spans="1:18" x14ac:dyDescent="0.3">
      <c r="A273" t="s">
        <v>275</v>
      </c>
      <c r="B273" t="str">
        <f>PROPER(RTD("cqg.rtd", ,"ContractData",A273, "LongDescription",, "T"))</f>
        <v>Kimberly Clark Cp</v>
      </c>
      <c r="C273" s="3">
        <f>RTD("cqg.rtd", ,"ContractData",A273, "LastTrade",, "T")</f>
        <v>109.7</v>
      </c>
      <c r="D273" s="3">
        <f>RTD("cqg.rtd", ,"ContractData",A273, "NetLastTrade",, "T")</f>
        <v>2.3900000000000006</v>
      </c>
      <c r="E273" s="5">
        <f>IFERROR(RTD("cqg.rtd", ,"ContractData",A273, "PerCentNetLastTrade",, "T")/100,"")</f>
        <v>2.2271922467617181E-2</v>
      </c>
      <c r="F273" s="3">
        <f>RTD("cqg.rtd", ,"ContractData",A273, "Open",, "T")</f>
        <v>107.76</v>
      </c>
      <c r="G273" s="3">
        <f>RTD("cqg.rtd", ,"ContractData",A273, "High",, "T")</f>
        <v>109.78</v>
      </c>
      <c r="H273" s="3">
        <f>RTD("cqg.rtd", ,"ContractData",A273, "Low",, "T")</f>
        <v>107.06</v>
      </c>
      <c r="I273" s="5">
        <f>IFERROR(RTD("cqg.rtd",,"StudyData",A273, "PCB","BaseType=Index,Index=1", "Close", "W","0","all",,,,"T")/100,"")</f>
        <v>1.2459621596677382E-2</v>
      </c>
      <c r="J273" s="5">
        <f>IFERROR(RTD("cqg.rtd",,"StudyData",A273, "PCB","BaseType=Index,Index=1", "Close", "M","0","all",,,,"T")/100,"")</f>
        <v>-6.3769700282402465E-4</v>
      </c>
      <c r="K273" s="5">
        <f>IFERROR(RTD("cqg.rtd",,"StudyData",A273, "PCB","BaseType=Index,Index=1", "Close", "Q","0","all",,,,"T")/100,"")</f>
        <v>-6.3769700282402465E-4</v>
      </c>
      <c r="L273" s="5">
        <f>IFERROR(RTD("cqg.rtd",,"StudyData",A273, "PCB","BaseType=Index,Index=1", "Close", "A","0","all",,,,"T")/100,"")</f>
        <v>8.7322826841114101E-2</v>
      </c>
      <c r="M273" s="7">
        <f>RTD("cqg.rtd", ,"ContractData",A273, "T_CVol",, "T")</f>
        <v>2602169.0175800002</v>
      </c>
      <c r="N273" s="9">
        <f xml:space="preserve"> IFERROR(M273/RTD("cqg.rtd",,"StudyData", $A273, "MA", "InputChoice=Vol,MAType=Sim,Period=21", "MA","D","-1","all",,,,"T"),"")</f>
        <v>0.57807471193495852</v>
      </c>
      <c r="O273" s="10">
        <f>IFERROR(D273/RTD("cqg.rtd",,"StudyData","ATR("&amp;A273&amp;",MAType:=Sim,Period:=21)","Bar",, "Close", "D",,,,,,"T"),"")</f>
        <v>0.86118737132273437</v>
      </c>
      <c r="P273" s="11">
        <f xml:space="preserve"> RTD("cqg.rtd",,"StudyData", $A273, "MA", "InputChoice=Close,MAType=Sim,Period=21", "MA","D",,"all",,,,"T")</f>
        <v>109.889047619</v>
      </c>
      <c r="Q273" s="3">
        <f xml:space="preserve"> RTD("cqg.rtd",,"StudyData",$A273, "StdDev", "InputChoice=Close,Period1=21", "STDDEV","D",,"all",,,,"T")</f>
        <v>2.2581511712000002</v>
      </c>
      <c r="R273" s="3">
        <f t="shared" si="4"/>
        <v>-8.3717875672394221E-2</v>
      </c>
    </row>
    <row r="274" spans="1:18" x14ac:dyDescent="0.3">
      <c r="A274" t="s">
        <v>276</v>
      </c>
      <c r="B274" t="str">
        <f>PROPER(RTD("cqg.rtd", ,"ContractData",A274, "LongDescription",, "T"))</f>
        <v>Kinder Morgan, Inc.</v>
      </c>
      <c r="C274" s="3">
        <f>RTD("cqg.rtd", ,"ContractData",A274, "LastTrade",, "T")</f>
        <v>32.86</v>
      </c>
      <c r="D274" s="3">
        <f>RTD("cqg.rtd", ,"ContractData",A274, "NetLastTrade",, "T")</f>
        <v>8.9999999999996305E-2</v>
      </c>
      <c r="E274" s="5">
        <f>IFERROR(RTD("cqg.rtd", ,"ContractData",A274, "PerCentNetLastTrade",, "T")/100,"")</f>
        <v>2.7464144034177601E-3</v>
      </c>
      <c r="F274" s="3">
        <f>RTD("cqg.rtd", ,"ContractData",A274, "Open",, "T")</f>
        <v>32.92</v>
      </c>
      <c r="G274" s="3">
        <f>RTD("cqg.rtd", ,"ContractData",A274, "High",, "T")</f>
        <v>33.26</v>
      </c>
      <c r="H274" s="3">
        <f>RTD("cqg.rtd", ,"ContractData",A274, "Low",, "T")</f>
        <v>32.6</v>
      </c>
      <c r="I274" s="5">
        <f>IFERROR(RTD("cqg.rtd",,"StudyData",A274, "PCB","BaseType=Index,Index=1", "Close", "W","0","all",,,,"T")/100,"")</f>
        <v>1.7337461300309668E-2</v>
      </c>
      <c r="J274" s="5">
        <f>IFERROR(RTD("cqg.rtd",,"StudyData",A274, "PCB","BaseType=Index,Index=1", "Close", "M","0","all",,,,"T")/100,"")</f>
        <v>2.7838598686268277E-2</v>
      </c>
      <c r="K274" s="5">
        <f>IFERROR(RTD("cqg.rtd",,"StudyData",A274, "PCB","BaseType=Index,Index=1", "Close", "Q","0","all",,,,"T")/100,"")</f>
        <v>2.7838598686268277E-2</v>
      </c>
      <c r="L274" s="5">
        <f>IFERROR(RTD("cqg.rtd",,"StudyData",A274, "PCB","BaseType=Index,Index=1", "Close", "A","0","all",,,,"T")/100,"")</f>
        <v>0.19534376136776999</v>
      </c>
      <c r="M274" s="7">
        <f>RTD("cqg.rtd", ,"ContractData",A274, "T_CVol",, "T")</f>
        <v>9358900.1629019994</v>
      </c>
      <c r="N274" s="9">
        <f xml:space="preserve"> IFERROR(M274/RTD("cqg.rtd",,"StudyData", $A274, "MA", "InputChoice=Vol,MAType=Sim,Period=21", "MA","D","-1","all",,,,"T"),"")</f>
        <v>0.95625912473350572</v>
      </c>
      <c r="O274" s="10">
        <f>IFERROR(D274/RTD("cqg.rtd",,"StudyData","ATR("&amp;A274&amp;",MAType:=Sim,Period:=21)","Bar",, "Close", "D",,,,,,"T"),"")</f>
        <v>0.12727272728043554</v>
      </c>
      <c r="P274" s="11">
        <f xml:space="preserve"> RTD("cqg.rtd",,"StudyData", $A274, "MA", "InputChoice=Close,MAType=Sim,Period=21", "MA","D",,"all",,,,"T")</f>
        <v>32.3952380952</v>
      </c>
      <c r="Q274" s="3">
        <f xml:space="preserve"> RTD("cqg.rtd",,"StudyData",$A274, "StdDev", "InputChoice=Close,Period1=21", "STDDEV","D",,"all",,,,"T")</f>
        <v>0.37011734369999999</v>
      </c>
      <c r="R274" s="3">
        <f t="shared" si="4"/>
        <v>1.2557150123089451</v>
      </c>
    </row>
    <row r="275" spans="1:18" x14ac:dyDescent="0.3">
      <c r="A275" t="s">
        <v>277</v>
      </c>
      <c r="B275" t="str">
        <f>PROPER(RTD("cqg.rtd", ,"ContractData",A275, "LongDescription",, "T"))</f>
        <v>Coca-Cola Company</v>
      </c>
      <c r="C275" s="3">
        <f>RTD("cqg.rtd", ,"ContractData",A275, "LastTrade",, "T")</f>
        <v>82.25</v>
      </c>
      <c r="D275" s="3">
        <f>RTD("cqg.rtd", ,"ContractData",A275, "NetLastTrade",, "T")</f>
        <v>1.0799999999999983</v>
      </c>
      <c r="E275" s="5">
        <f>IFERROR(RTD("cqg.rtd", ,"ContractData",A275, "PerCentNetLastTrade",, "T")/100,"")</f>
        <v>1.3305408402119009E-2</v>
      </c>
      <c r="F275" s="3">
        <f>RTD("cqg.rtd", ,"ContractData",A275, "Open",, "T")</f>
        <v>81.570000000000007</v>
      </c>
      <c r="G275" s="3">
        <f>RTD("cqg.rtd", ,"ContractData",A275, "High",, "T")</f>
        <v>82.33</v>
      </c>
      <c r="H275" s="3">
        <f>RTD("cqg.rtd", ,"ContractData",A275, "Low",, "T")</f>
        <v>80.900000000000006</v>
      </c>
      <c r="I275" s="5">
        <f>IFERROR(RTD("cqg.rtd",,"StudyData",A275, "PCB","BaseType=Index,Index=1", "Close", "W","0","all",,,,"T")/100,"")</f>
        <v>8.4600294261892792E-3</v>
      </c>
      <c r="J275" s="5">
        <f>IFERROR(RTD("cqg.rtd",,"StudyData",A275, "PCB","BaseType=Index,Index=1", "Close", "M","0","all",,,,"T")/100,"")</f>
        <v>1.2058570198105132E-2</v>
      </c>
      <c r="K275" s="5">
        <f>IFERROR(RTD("cqg.rtd",,"StudyData",A275, "PCB","BaseType=Index,Index=1", "Close", "Q","0","all",,,,"T")/100,"")</f>
        <v>1.2058570198105132E-2</v>
      </c>
      <c r="L275" s="5">
        <f>IFERROR(RTD("cqg.rtd",,"StudyData",A275, "PCB","BaseType=Index,Index=1", "Close", "A","0","all",,,,"T")/100,"")</f>
        <v>0.1765126591331713</v>
      </c>
      <c r="M275" s="7">
        <f>RTD("cqg.rtd", ,"ContractData",A275, "T_CVol",, "T")</f>
        <v>11980404.451484</v>
      </c>
      <c r="N275" s="9">
        <f xml:space="preserve"> IFERROR(M275/RTD("cqg.rtd",,"StudyData", $A275, "MA", "InputChoice=Vol,MAType=Sim,Period=21", "MA","D","-1","all",,,,"T"),"")</f>
        <v>0.64943833892169611</v>
      </c>
      <c r="O275" s="10">
        <f>IFERROR(D275/RTD("cqg.rtd",,"StudyData","ATR("&amp;A275&amp;",MAType:=Sim,Period:=21)","Bar",, "Close", "D",,,,,,"T"),"")</f>
        <v>0.61165048544184086</v>
      </c>
      <c r="P275" s="11">
        <f xml:space="preserve"> RTD("cqg.rtd",,"StudyData", $A275, "MA", "InputChoice=Close,MAType=Sim,Period=21", "MA","D",,"all",,,,"T")</f>
        <v>82.614285714299996</v>
      </c>
      <c r="Q275" s="3">
        <f xml:space="preserve"> RTD("cqg.rtd",,"StudyData",$A275, "StdDev", "InputChoice=Close,Period1=21", "STDDEV","D",,"all",,,,"T")</f>
        <v>1.126886023</v>
      </c>
      <c r="R275" s="3">
        <f t="shared" si="4"/>
        <v>-0.32326757707952847</v>
      </c>
    </row>
    <row r="276" spans="1:18" x14ac:dyDescent="0.3">
      <c r="A276" t="s">
        <v>278</v>
      </c>
      <c r="B276" t="str">
        <f>PROPER(RTD("cqg.rtd", ,"ContractData",A276, "LongDescription",, "T"))</f>
        <v>Kroger Co (The)</v>
      </c>
      <c r="C276" s="3">
        <f>RTD("cqg.rtd", ,"ContractData",A276, "LastTrade",, "T")</f>
        <v>56.870000000000005</v>
      </c>
      <c r="D276" s="3">
        <f>RTD("cqg.rtd", ,"ContractData",A276, "NetLastTrade",, "T")</f>
        <v>1.1100000000000065</v>
      </c>
      <c r="E276" s="5">
        <f>IFERROR(RTD("cqg.rtd", ,"ContractData",A276, "PerCentNetLastTrade",, "T")/100,"")</f>
        <v>1.9906743185078912E-2</v>
      </c>
      <c r="F276" s="3">
        <f>RTD("cqg.rtd", ,"ContractData",A276, "Open",, "T")</f>
        <v>55.620000000000005</v>
      </c>
      <c r="G276" s="3">
        <f>RTD("cqg.rtd", ,"ContractData",A276, "High",, "T")</f>
        <v>56.96</v>
      </c>
      <c r="H276" s="3">
        <f>RTD("cqg.rtd", ,"ContractData",A276, "Low",, "T")</f>
        <v>55.620000000000005</v>
      </c>
      <c r="I276" s="5">
        <f>IFERROR(RTD("cqg.rtd",,"StudyData",A276, "PCB","BaseType=Index,Index=1", "Close", "W","0","all",,,,"T")/100,"")</f>
        <v>-3.3151989119347088E-2</v>
      </c>
      <c r="J276" s="5">
        <f>IFERROR(RTD("cqg.rtd",,"StudyData",A276, "PCB","BaseType=Index,Index=1", "Close", "M","0","all",,,,"T")/100,"")</f>
        <v>2.4131100306140886E-2</v>
      </c>
      <c r="K276" s="5">
        <f>IFERROR(RTD("cqg.rtd",,"StudyData",A276, "PCB","BaseType=Index,Index=1", "Close", "Q","0","all",,,,"T")/100,"")</f>
        <v>2.4131100306140886E-2</v>
      </c>
      <c r="L276" s="5">
        <f>IFERROR(RTD("cqg.rtd",,"StudyData",A276, "PCB","BaseType=Index,Index=1", "Close", "A","0","all",,,,"T")/100,"")</f>
        <v>-8.9788732394366189E-2</v>
      </c>
      <c r="M276" s="7">
        <f>RTD("cqg.rtd", ,"ContractData",A276, "T_CVol",, "T")</f>
        <v>5805260.8427750003</v>
      </c>
      <c r="N276" s="9">
        <f xml:space="preserve"> IFERROR(M276/RTD("cqg.rtd",,"StudyData", $A276, "MA", "InputChoice=Vol,MAType=Sim,Period=21", "MA","D","-1","all",,,,"T"),"")</f>
        <v>0.72851353474126757</v>
      </c>
      <c r="O276" s="10">
        <f>IFERROR(D276/RTD("cqg.rtd",,"StudyData","ATR("&amp;A276&amp;",MAType:=Sim,Period:=21)","Bar",, "Close", "D",,,,,,"T"),"")</f>
        <v>0.65349032799573992</v>
      </c>
      <c r="P276" s="11">
        <f xml:space="preserve"> RTD("cqg.rtd",,"StudyData", $A276, "MA", "InputChoice=Close,MAType=Sim,Period=21", "MA","D",,"all",,,,"T")</f>
        <v>57.917142857100004</v>
      </c>
      <c r="Q276" s="3">
        <f xml:space="preserve"> RTD("cqg.rtd",,"StudyData",$A276, "StdDev", "InputChoice=Close,Period1=21", "STDDEV","D",,"all",,,,"T")</f>
        <v>1.3393358086</v>
      </c>
      <c r="R276" s="3">
        <f t="shared" si="4"/>
        <v>-0.78183742297950753</v>
      </c>
    </row>
    <row r="277" spans="1:18" x14ac:dyDescent="0.3">
      <c r="A277" t="s">
        <v>279</v>
      </c>
      <c r="B277" t="str">
        <f>PROPER(RTD("cqg.rtd", ,"ContractData",A277, "LongDescription",, "T"))</f>
        <v>Kenvue Inc.</v>
      </c>
      <c r="C277" s="3">
        <f>RTD("cqg.rtd", ,"ContractData",A277, "LastTrade",, "T")</f>
        <v>19.28</v>
      </c>
      <c r="D277" s="3">
        <f>RTD("cqg.rtd", ,"ContractData",A277, "NetLastTrade",, "T")</f>
        <v>0.37999999999999901</v>
      </c>
      <c r="E277" s="5">
        <f>IFERROR(RTD("cqg.rtd", ,"ContractData",A277, "PerCentNetLastTrade",, "T")/100,"")</f>
        <v>2.0105820105820106E-2</v>
      </c>
      <c r="F277" s="3">
        <f>RTD("cqg.rtd", ,"ContractData",A277, "Open",, "T")</f>
        <v>18.88</v>
      </c>
      <c r="G277" s="3">
        <f>RTD("cqg.rtd", ,"ContractData",A277, "High",, "T")</f>
        <v>19.28</v>
      </c>
      <c r="H277" s="3">
        <f>RTD("cqg.rtd", ,"ContractData",A277, "Low",, "T")</f>
        <v>18.830000000000002</v>
      </c>
      <c r="I277" s="5">
        <f>IFERROR(RTD("cqg.rtd",,"StudyData",A277, "PCB","BaseType=Index,Index=1", "Close", "W","0","all",,,,"T")/100,"")</f>
        <v>1.5806111696522691E-2</v>
      </c>
      <c r="J277" s="5">
        <f>IFERROR(RTD("cqg.rtd",,"StudyData",A277, "PCB","BaseType=Index,Index=1", "Close", "M","0","all",,,,"T")/100,"")</f>
        <v>8.8958660387232699E-3</v>
      </c>
      <c r="K277" s="5">
        <f>IFERROR(RTD("cqg.rtd",,"StudyData",A277, "PCB","BaseType=Index,Index=1", "Close", "Q","0","all",,,,"T")/100,"")</f>
        <v>8.8958660387232699E-3</v>
      </c>
      <c r="L277" s="5">
        <f>IFERROR(RTD("cqg.rtd",,"StudyData",A277, "PCB","BaseType=Index,Index=1", "Close", "A","0","all",,,,"T")/100,"")</f>
        <v>0.11768115942028992</v>
      </c>
      <c r="M277" s="7">
        <f>RTD("cqg.rtd", ,"ContractData",A277, "T_CVol",, "T")</f>
        <v>21434276.079843</v>
      </c>
      <c r="N277" s="9">
        <f xml:space="preserve"> IFERROR(M277/RTD("cqg.rtd",,"StudyData", $A277, "MA", "InputChoice=Vol,MAType=Sim,Period=21", "MA","D","-1","all",,,,"T"),"")</f>
        <v>1.0539164740583657</v>
      </c>
      <c r="O277" s="10">
        <f>IFERROR(D277/RTD("cqg.rtd",,"StudyData","ATR("&amp;A277&amp;",MAType:=Sim,Period:=21)","Bar",, "Close", "D",,,,,,"T"),"")</f>
        <v>0.93115519252122103</v>
      </c>
      <c r="P277" s="11">
        <f xml:space="preserve"> RTD("cqg.rtd",,"StudyData", $A277, "MA", "InputChoice=Close,MAType=Sim,Period=21", "MA","D",,"all",,,,"T")</f>
        <v>19.178571428600002</v>
      </c>
      <c r="Q277" s="3">
        <f xml:space="preserve"> RTD("cqg.rtd",,"StudyData",$A277, "StdDev", "InputChoice=Close,Period1=21", "STDDEV","D",,"all",,,,"T")</f>
        <v>0.28782080589999998</v>
      </c>
      <c r="R277" s="3">
        <f t="shared" si="4"/>
        <v>0.35240180459796155</v>
      </c>
    </row>
    <row r="278" spans="1:18" x14ac:dyDescent="0.3">
      <c r="A278" t="s">
        <v>280</v>
      </c>
      <c r="B278" t="str">
        <f>PROPER(RTD("cqg.rtd", ,"ContractData",A278, "LongDescription",, "T"))</f>
        <v>Loews Corporation</v>
      </c>
      <c r="C278" s="3">
        <f>RTD("cqg.rtd", ,"ContractData",A278, "LastTrade",, "T")</f>
        <v>117.9</v>
      </c>
      <c r="D278" s="3">
        <f>RTD("cqg.rtd", ,"ContractData",A278, "NetLastTrade",, "T")</f>
        <v>2.2700000000000102</v>
      </c>
      <c r="E278" s="5">
        <f>IFERROR(RTD("cqg.rtd", ,"ContractData",A278, "PerCentNetLastTrade",, "T")/100,"")</f>
        <v>1.9631583499091932E-2</v>
      </c>
      <c r="F278" s="3">
        <f>RTD("cqg.rtd", ,"ContractData",A278, "Open",, "T")</f>
        <v>114.46000000000001</v>
      </c>
      <c r="G278" s="3">
        <f>RTD("cqg.rtd", ,"ContractData",A278, "High",, "T")</f>
        <v>118.26</v>
      </c>
      <c r="H278" s="3">
        <f>RTD("cqg.rtd", ,"ContractData",A278, "Low",, "T")</f>
        <v>114.46000000000001</v>
      </c>
      <c r="I278" s="5">
        <f>IFERROR(RTD("cqg.rtd",,"StudyData",A278, "PCB","BaseType=Index,Index=1", "Close", "W","0","all",,,,"T")/100,"")</f>
        <v>3.0144167758846683E-2</v>
      </c>
      <c r="J278" s="5">
        <f>IFERROR(RTD("cqg.rtd",,"StudyData",A278, "PCB","BaseType=Index,Index=1", "Close", "M","0","all",,,,"T")/100,"")</f>
        <v>4.14274357388923E-2</v>
      </c>
      <c r="K278" s="5">
        <f>IFERROR(RTD("cqg.rtd",,"StudyData",A278, "PCB","BaseType=Index,Index=1", "Close", "Q","0","all",,,,"T")/100,"")</f>
        <v>4.14274357388923E-2</v>
      </c>
      <c r="L278" s="5">
        <f>IFERROR(RTD("cqg.rtd",,"StudyData",A278, "PCB","BaseType=Index,Index=1", "Close", "A","0","all",,,,"T")/100,"")</f>
        <v>0.11955179944924511</v>
      </c>
      <c r="M278" s="7">
        <f>RTD("cqg.rtd", ,"ContractData",A278, "T_CVol",, "T")</f>
        <v>641244.84043900005</v>
      </c>
      <c r="N278" s="9">
        <f xml:space="preserve"> IFERROR(M278/RTD("cqg.rtd",,"StudyData", $A278, "MA", "InputChoice=Vol,MAType=Sim,Period=21", "MA","D","-1","all",,,,"T"),"")</f>
        <v>0.78604601675823516</v>
      </c>
      <c r="O278" s="10">
        <f>IFERROR(D278/RTD("cqg.rtd",,"StudyData","ATR("&amp;A278&amp;",MAType:=Sim,Period:=21)","Bar",, "Close", "D",,,,,,"T"),"")</f>
        <v>1.0385620915100606</v>
      </c>
      <c r="P278" s="11">
        <f xml:space="preserve"> RTD("cqg.rtd",,"StudyData", $A278, "MA", "InputChoice=Close,MAType=Sim,Period=21", "MA","D",,"all",,,,"T")</f>
        <v>114.739047619</v>
      </c>
      <c r="Q278" s="3">
        <f xml:space="preserve"> RTD("cqg.rtd",,"StudyData",$A278, "StdDev", "InputChoice=Close,Period1=21", "STDDEV","D",,"all",,,,"T")</f>
        <v>1.5652716325</v>
      </c>
      <c r="R278" s="3">
        <f t="shared" si="4"/>
        <v>2.0194273730952581</v>
      </c>
    </row>
    <row r="279" spans="1:18" x14ac:dyDescent="0.3">
      <c r="A279" t="s">
        <v>281</v>
      </c>
      <c r="B279" t="str">
        <f>PROPER(RTD("cqg.rtd", ,"ContractData",A279, "LongDescription",, "T"))</f>
        <v>Leidos Holdings, Inc.</v>
      </c>
      <c r="C279" s="3">
        <f>RTD("cqg.rtd", ,"ContractData",A279, "LastTrade",, "T")</f>
        <v>112.14</v>
      </c>
      <c r="D279" s="3">
        <f>RTD("cqg.rtd", ,"ContractData",A279, "NetLastTrade",, "T")</f>
        <v>1.8100000000000023</v>
      </c>
      <c r="E279" s="5">
        <f>IFERROR(RTD("cqg.rtd", ,"ContractData",A279, "PerCentNetLastTrade",, "T")/100,"")</f>
        <v>1.6405329466147013E-2</v>
      </c>
      <c r="F279" s="3">
        <f>RTD("cqg.rtd", ,"ContractData",A279, "Open",, "T")</f>
        <v>112.01</v>
      </c>
      <c r="G279" s="3">
        <f>RTD("cqg.rtd", ,"ContractData",A279, "High",, "T")</f>
        <v>115.82000000000001</v>
      </c>
      <c r="H279" s="3">
        <f>RTD("cqg.rtd", ,"ContractData",A279, "Low",, "T")</f>
        <v>111.5</v>
      </c>
      <c r="I279" s="5">
        <f>IFERROR(RTD("cqg.rtd",,"StudyData",A279, "PCB","BaseType=Index,Index=1", "Close", "W","0","all",,,,"T")/100,"")</f>
        <v>5.3155522163786592E-2</v>
      </c>
      <c r="J279" s="5">
        <f>IFERROR(RTD("cqg.rtd",,"StudyData",A279, "PCB","BaseType=Index,Index=1", "Close", "M","0","all",,,,"T")/100,"")</f>
        <v>8.9055064581917073E-2</v>
      </c>
      <c r="K279" s="5">
        <f>IFERROR(RTD("cqg.rtd",,"StudyData",A279, "PCB","BaseType=Index,Index=1", "Close", "Q","0","all",,,,"T")/100,"")</f>
        <v>8.9055064581917073E-2</v>
      </c>
      <c r="L279" s="5">
        <f>IFERROR(RTD("cqg.rtd",,"StudyData",A279, "PCB","BaseType=Index,Index=1", "Close", "A","0","all",,,,"T")/100,"")</f>
        <v>-0.37838137472283817</v>
      </c>
      <c r="M279" s="7">
        <f>RTD("cqg.rtd", ,"ContractData",A279, "T_CVol",, "T")</f>
        <v>1190630.8402</v>
      </c>
      <c r="N279" s="9">
        <f xml:space="preserve"> IFERROR(M279/RTD("cqg.rtd",,"StudyData", $A279, "MA", "InputChoice=Vol,MAType=Sim,Period=21", "MA","D","-1","all",,,,"T"),"")</f>
        <v>0.74123709820376504</v>
      </c>
      <c r="O279" s="10">
        <f>IFERROR(D279/RTD("cqg.rtd",,"StudyData","ATR("&amp;A279&amp;",MAType:=Sim,Period:=21)","Bar",, "Close", "D",,,,,,"T"),"")</f>
        <v>0.48321891685920432</v>
      </c>
      <c r="P279" s="11">
        <f xml:space="preserve"> RTD("cqg.rtd",,"StudyData", $A279, "MA", "InputChoice=Close,MAType=Sim,Period=21", "MA","D",,"all",,,,"T")</f>
        <v>106.3323809524</v>
      </c>
      <c r="Q279" s="3">
        <f xml:space="preserve"> RTD("cqg.rtd",,"StudyData",$A279, "StdDev", "InputChoice=Close,Period1=21", "STDDEV","D",,"all",,,,"T")</f>
        <v>3.0587468718999999</v>
      </c>
      <c r="R279" s="3">
        <f t="shared" si="4"/>
        <v>1.8986922719736152</v>
      </c>
    </row>
    <row r="280" spans="1:18" x14ac:dyDescent="0.3">
      <c r="A280" t="s">
        <v>282</v>
      </c>
      <c r="B280" t="str">
        <f>PROPER(RTD("cqg.rtd", ,"ContractData",A280, "LongDescription",, "T"))</f>
        <v>Lennar Corp</v>
      </c>
      <c r="C280" s="3">
        <f>RTD("cqg.rtd", ,"ContractData",A280, "LastTrade",, "T")</f>
        <v>84.64</v>
      </c>
      <c r="D280" s="3">
        <f>RTD("cqg.rtd", ,"ContractData",A280, "NetLastTrade",, "T")</f>
        <v>2.5100000000000051</v>
      </c>
      <c r="E280" s="5">
        <f>IFERROR(RTD("cqg.rtd", ,"ContractData",A280, "PerCentNetLastTrade",, "T")/100,"")</f>
        <v>3.0561305247777913E-2</v>
      </c>
      <c r="F280" s="3">
        <f>RTD("cqg.rtd", ,"ContractData",A280, "Open",, "T")</f>
        <v>82.47</v>
      </c>
      <c r="G280" s="3">
        <f>RTD("cqg.rtd", ,"ContractData",A280, "High",, "T")</f>
        <v>85.33</v>
      </c>
      <c r="H280" s="3">
        <f>RTD("cqg.rtd", ,"ContractData",A280, "Low",, "T")</f>
        <v>82.100000000000009</v>
      </c>
      <c r="I280" s="5">
        <f>IFERROR(RTD("cqg.rtd",,"StudyData",A280, "PCB","BaseType=Index,Index=1", "Close", "W","0","all",,,,"T")/100,"")</f>
        <v>8.9402789367028258E-3</v>
      </c>
      <c r="J280" s="5">
        <f>IFERROR(RTD("cqg.rtd",,"StudyData",A280, "PCB","BaseType=Index,Index=1", "Close", "M","0","all",,,,"T")/100,"")</f>
        <v>-6.4648027406343178E-2</v>
      </c>
      <c r="K280" s="5">
        <f>IFERROR(RTD("cqg.rtd",,"StudyData",A280, "PCB","BaseType=Index,Index=1", "Close", "Q","0","all",,,,"T")/100,"")</f>
        <v>-6.4648027406343178E-2</v>
      </c>
      <c r="L280" s="5">
        <f>IFERROR(RTD("cqg.rtd",,"StudyData",A280, "PCB","BaseType=Index,Index=1", "Close", "A","0","all",,,,"T")/100,"")</f>
        <v>-0.17665369649805446</v>
      </c>
      <c r="M280" s="7">
        <f>RTD("cqg.rtd", ,"ContractData",A280, "T_CVol",, "T")</f>
        <v>2551314.0157229998</v>
      </c>
      <c r="N280" s="9">
        <f xml:space="preserve"> IFERROR(M280/RTD("cqg.rtd",,"StudyData", $A280, "MA", "InputChoice=Vol,MAType=Sim,Period=21", "MA","D","-1","all",,,,"T"),"")</f>
        <v>1.0167709306764272</v>
      </c>
      <c r="O280" s="10">
        <f>IFERROR(D280/RTD("cqg.rtd",,"StudyData","ATR("&amp;A280&amp;",MAType:=Sim,Period:=21)","Bar",, "Close", "D",,,,,,"T"),"")</f>
        <v>0.93275526453844193</v>
      </c>
      <c r="P280" s="11">
        <f xml:space="preserve"> RTD("cqg.rtd",,"StudyData", $A280, "MA", "InputChoice=Close,MAType=Sim,Period=21", "MA","D",,"all",,,,"T")</f>
        <v>86.018095238100003</v>
      </c>
      <c r="Q280" s="3">
        <f xml:space="preserve"> RTD("cqg.rtd",,"StudyData",$A280, "StdDev", "InputChoice=Close,Period1=21", "STDDEV","D",,"all",,,,"T")</f>
        <v>3.5302605044000002</v>
      </c>
      <c r="R280" s="3">
        <f t="shared" si="4"/>
        <v>-0.39036644360448458</v>
      </c>
    </row>
    <row r="281" spans="1:18" x14ac:dyDescent="0.3">
      <c r="A281" t="s">
        <v>283</v>
      </c>
      <c r="B281" t="str">
        <f>PROPER(RTD("cqg.rtd", ,"ContractData",A281, "LongDescription",, "T"))</f>
        <v>Laboratory Corp Of Amer</v>
      </c>
      <c r="C281" s="3">
        <f>RTD("cqg.rtd", ,"ContractData",A281, "LastTrade",, "T")</f>
        <v>296.77</v>
      </c>
      <c r="D281" s="3">
        <f>RTD("cqg.rtd", ,"ContractData",A281, "NetLastTrade",, "T")</f>
        <v>5.75</v>
      </c>
      <c r="E281" s="5">
        <f>IFERROR(RTD("cqg.rtd", ,"ContractData",A281, "PerCentNetLastTrade",, "T")/100,"")</f>
        <v>1.9758092227338327E-2</v>
      </c>
      <c r="F281" s="3">
        <f>RTD("cqg.rtd", ,"ContractData",A281, "Open",, "T")</f>
        <v>292.12</v>
      </c>
      <c r="G281" s="3">
        <f>RTD("cqg.rtd", ,"ContractData",A281, "High",, "T")</f>
        <v>298.58</v>
      </c>
      <c r="H281" s="3">
        <f>RTD("cqg.rtd", ,"ContractData",A281, "Low",, "T")</f>
        <v>290.20999999999998</v>
      </c>
      <c r="I281" s="5">
        <f>IFERROR(RTD("cqg.rtd",,"StudyData",A281, "PCB","BaseType=Index,Index=1", "Close", "W","0","all",,,,"T")/100,"")</f>
        <v>4.732495765104449E-2</v>
      </c>
      <c r="J281" s="5">
        <f>IFERROR(RTD("cqg.rtd",,"StudyData",A281, "PCB","BaseType=Index,Index=1", "Close", "M","0","all",,,,"T")/100,"")</f>
        <v>5.9892857142857074E-2</v>
      </c>
      <c r="K281" s="5">
        <f>IFERROR(RTD("cqg.rtd",,"StudyData",A281, "PCB","BaseType=Index,Index=1", "Close", "Q","0","all",,,,"T")/100,"")</f>
        <v>5.9892857142857074E-2</v>
      </c>
      <c r="L281" s="5">
        <f>IFERROR(RTD("cqg.rtd",,"StudyData",A281, "PCB","BaseType=Index,Index=1", "Close", "A","0","all",,,,"T")/100,"")</f>
        <v>0.18291613520408159</v>
      </c>
      <c r="M281" s="7">
        <f>RTD("cqg.rtd", ,"ContractData",A281, "T_CVol",, "T")</f>
        <v>916285.089485</v>
      </c>
      <c r="N281" s="9">
        <f xml:space="preserve"> IFERROR(M281/RTD("cqg.rtd",,"StudyData", $A281, "MA", "InputChoice=Vol,MAType=Sim,Period=21", "MA","D","-1","all",,,,"T"),"")</f>
        <v>1.2996515060266782</v>
      </c>
      <c r="O281" s="10">
        <f>IFERROR(D281/RTD("cqg.rtd",,"StudyData","ATR("&amp;A281&amp;",MAType:=Sim,Period:=21)","Bar",, "Close", "D",,,,,,"T"),"")</f>
        <v>0.73462310641030093</v>
      </c>
      <c r="P281" s="11">
        <f xml:space="preserve"> RTD("cqg.rtd",,"StudyData", $A281, "MA", "InputChoice=Close,MAType=Sim,Period=21", "MA","D",,"all",,,,"T")</f>
        <v>280.40285714290002</v>
      </c>
      <c r="Q281" s="3">
        <f xml:space="preserve"> RTD("cqg.rtd",,"StudyData",$A281, "StdDev", "InputChoice=Close,Period1=21", "STDDEV","D",,"all",,,,"T")</f>
        <v>6.5145450032000003</v>
      </c>
      <c r="R281" s="3">
        <f t="shared" si="4"/>
        <v>2.5123999986277297</v>
      </c>
    </row>
    <row r="282" spans="1:18" x14ac:dyDescent="0.3">
      <c r="A282" t="s">
        <v>284</v>
      </c>
      <c r="B282" t="str">
        <f>PROPER(RTD("cqg.rtd", ,"ContractData",A282, "LongDescription",, "T"))</f>
        <v>L3Harris Technologies, Inc.</v>
      </c>
      <c r="C282" s="3">
        <f>RTD("cqg.rtd", ,"ContractData",A282, "LastTrade",, "T")</f>
        <v>300.20999999999998</v>
      </c>
      <c r="D282" s="3">
        <f>RTD("cqg.rtd", ,"ContractData",A282, "NetLastTrade",, "T")</f>
        <v>0.53999999999996362</v>
      </c>
      <c r="E282" s="5">
        <f>IFERROR(RTD("cqg.rtd", ,"ContractData",A282, "PerCentNetLastTrade",, "T")/100,"")</f>
        <v>1.8019821803984381E-3</v>
      </c>
      <c r="F282" s="3">
        <f>RTD("cqg.rtd", ,"ContractData",A282, "Open",, "T")</f>
        <v>300.83</v>
      </c>
      <c r="G282" s="3">
        <f>RTD("cqg.rtd", ,"ContractData",A282, "High",, "T")</f>
        <v>306.42</v>
      </c>
      <c r="H282" s="3">
        <f>RTD("cqg.rtd", ,"ContractData",A282, "Low",, "T")</f>
        <v>299.25</v>
      </c>
      <c r="I282" s="5">
        <f>IFERROR(RTD("cqg.rtd",,"StudyData",A282, "PCB","BaseType=Index,Index=1", "Close", "W","0","all",,,,"T")/100,"")</f>
        <v>6.4536718556079536E-2</v>
      </c>
      <c r="J282" s="5">
        <f>IFERROR(RTD("cqg.rtd",,"StudyData",A282, "PCB","BaseType=Index,Index=1", "Close", "M","0","all",,,,"T")/100,"")</f>
        <v>3.3105062115007217E-2</v>
      </c>
      <c r="K282" s="5">
        <f>IFERROR(RTD("cqg.rtd",,"StudyData",A282, "PCB","BaseType=Index,Index=1", "Close", "Q","0","all",,,,"T")/100,"")</f>
        <v>3.3105062115007217E-2</v>
      </c>
      <c r="L282" s="5">
        <f>IFERROR(RTD("cqg.rtd",,"StudyData",A282, "PCB","BaseType=Index,Index=1", "Close", "A","0","all",,,,"T")/100,"")</f>
        <v>2.261811492999961E-2</v>
      </c>
      <c r="M282" s="7">
        <f>RTD("cqg.rtd", ,"ContractData",A282, "T_CVol",, "T")</f>
        <v>1018002.172946</v>
      </c>
      <c r="N282" s="9">
        <f xml:space="preserve"> IFERROR(M282/RTD("cqg.rtd",,"StudyData", $A282, "MA", "InputChoice=Vol,MAType=Sim,Period=21", "MA","D","-1","all",,,,"T"),"")</f>
        <v>0.73526057099514686</v>
      </c>
      <c r="O282" s="10">
        <f>IFERROR(D282/RTD("cqg.rtd",,"StudyData","ATR("&amp;A282&amp;",MAType:=Sim,Period:=21)","Bar",, "Close", "D",,,,,,"T"),"")</f>
        <v>7.3895477649086369E-2</v>
      </c>
      <c r="P282" s="11">
        <f xml:space="preserve"> RTD("cqg.rtd",,"StudyData", $A282, "MA", "InputChoice=Close,MAType=Sim,Period=21", "MA","D",,"all",,,,"T")</f>
        <v>290.47857142859999</v>
      </c>
      <c r="Q282" s="3">
        <f xml:space="preserve"> RTD("cqg.rtd",,"StudyData",$A282, "StdDev", "InputChoice=Close,Period1=21", "STDDEV","D",,"all",,,,"T")</f>
        <v>6.4997020340000002</v>
      </c>
      <c r="R282" s="3">
        <f t="shared" si="4"/>
        <v>1.4972114906952345</v>
      </c>
    </row>
    <row r="283" spans="1:18" x14ac:dyDescent="0.3">
      <c r="A283" t="s">
        <v>285</v>
      </c>
      <c r="B283" t="str">
        <f>PROPER(RTD("cqg.rtd", ,"ContractData",A283, "LongDescription",, "T"))</f>
        <v>Lennox Internatl</v>
      </c>
      <c r="C283" s="3">
        <f>RTD("cqg.rtd", ,"ContractData",A283, "LastTrade",, "T")</f>
        <v>541.13</v>
      </c>
      <c r="D283" s="3">
        <f>RTD("cqg.rtd", ,"ContractData",A283, "NetLastTrade",, "T")</f>
        <v>3.2400000000000091</v>
      </c>
      <c r="E283" s="5">
        <f>IFERROR(RTD("cqg.rtd", ,"ContractData",A283, "PerCentNetLastTrade",, "T")/100,"")</f>
        <v>6.0235364107903101E-3</v>
      </c>
      <c r="F283" s="3">
        <f>RTD("cqg.rtd", ,"ContractData",A283, "Open",, "T")</f>
        <v>535.49</v>
      </c>
      <c r="G283" s="3">
        <f>RTD("cqg.rtd", ,"ContractData",A283, "High",, "T")</f>
        <v>544.64</v>
      </c>
      <c r="H283" s="3">
        <f>RTD("cqg.rtd", ,"ContractData",A283, "Low",, "T")</f>
        <v>532.24</v>
      </c>
      <c r="I283" s="5">
        <f>IFERROR(RTD("cqg.rtd",,"StudyData",A283, "PCB","BaseType=Index,Index=1", "Close", "W","0","all",,,,"T")/100,"")</f>
        <v>-5.1477212141269428E-3</v>
      </c>
      <c r="J283" s="5">
        <f>IFERROR(RTD("cqg.rtd",,"StudyData",A283, "PCB","BaseType=Index,Index=1", "Close", "M","0","all",,,,"T")/100,"")</f>
        <v>-5.5537132385024959E-2</v>
      </c>
      <c r="K283" s="5">
        <f>IFERROR(RTD("cqg.rtd",,"StudyData",A283, "PCB","BaseType=Index,Index=1", "Close", "Q","0","all",,,,"T")/100,"")</f>
        <v>-5.5537132385024959E-2</v>
      </c>
      <c r="L283" s="5">
        <f>IFERROR(RTD("cqg.rtd",,"StudyData",A283, "PCB","BaseType=Index,Index=1", "Close", "A","0","all",,,,"T")/100,"")</f>
        <v>0.11439927509370239</v>
      </c>
      <c r="M283" s="7">
        <f>RTD("cqg.rtd", ,"ContractData",A283, "T_CVol",, "T")</f>
        <v>251494.23962099999</v>
      </c>
      <c r="N283" s="9">
        <f xml:space="preserve"> IFERROR(M283/RTD("cqg.rtd",,"StudyData", $A283, "MA", "InputChoice=Vol,MAType=Sim,Period=21", "MA","D","-1","all",,,,"T"),"")</f>
        <v>0.56717010638816079</v>
      </c>
      <c r="O283" s="10">
        <f>IFERROR(D283/RTD("cqg.rtd",,"StudyData","ATR("&amp;A283&amp;",MAType:=Sim,Period:=21)","Bar",, "Close", "D",,,,,,"T"),"")</f>
        <v>0.19010896898527269</v>
      </c>
      <c r="P283" s="11">
        <f xml:space="preserve"> RTD("cqg.rtd",,"StudyData", $A283, "MA", "InputChoice=Close,MAType=Sim,Period=21", "MA","D",,"all",,,,"T")</f>
        <v>552.86142857139998</v>
      </c>
      <c r="Q283" s="3">
        <f xml:space="preserve"> RTD("cqg.rtd",,"StudyData",$A283, "StdDev", "InputChoice=Close,Period1=21", "STDDEV","D",,"all",,,,"T")</f>
        <v>14.362701127299999</v>
      </c>
      <c r="R283" s="3">
        <f t="shared" si="4"/>
        <v>-0.81679820998999952</v>
      </c>
    </row>
    <row r="284" spans="1:18" x14ac:dyDescent="0.3">
      <c r="A284" t="s">
        <v>286</v>
      </c>
      <c r="B284" t="str">
        <f>PROPER(RTD("cqg.rtd", ,"ContractData",A284, "LongDescription",, "T"))</f>
        <v>Linde Plc</v>
      </c>
      <c r="C284" s="3">
        <f>RTD("cqg.rtd", ,"ContractData",A284, "LastTrade",, "T")</f>
        <v>512.28</v>
      </c>
      <c r="D284" s="3">
        <f>RTD("cqg.rtd", ,"ContractData",A284, "NetLastTrade",, "T")</f>
        <v>5.9599999999999795</v>
      </c>
      <c r="E284" s="5">
        <f>IFERROR(RTD("cqg.rtd", ,"ContractData",A284, "PerCentNetLastTrade",, "T")/100,"")</f>
        <v>1.1771211881813872E-2</v>
      </c>
      <c r="F284" s="3">
        <f>RTD("cqg.rtd", ,"ContractData",A284, "Open",, "T")</f>
        <v>505.45</v>
      </c>
      <c r="G284" s="3">
        <f>RTD("cqg.rtd", ,"ContractData",A284, "High",, "T")</f>
        <v>512.91999999999996</v>
      </c>
      <c r="H284" s="3">
        <f>RTD("cqg.rtd", ,"ContractData",A284, "Low",, "T")</f>
        <v>504.88</v>
      </c>
      <c r="I284" s="5">
        <f>IFERROR(RTD("cqg.rtd",,"StudyData",A284, "PCB","BaseType=Index,Index=1", "Close", "W","0","all",,,,"T")/100,"")</f>
        <v>-1.8315732044738211E-3</v>
      </c>
      <c r="J284" s="5">
        <f>IFERROR(RTD("cqg.rtd",,"StudyData",A284, "PCB","BaseType=Index,Index=1", "Close", "M","0","all",,,,"T")/100,"")</f>
        <v>-1.2833853624696655E-2</v>
      </c>
      <c r="K284" s="5">
        <f>IFERROR(RTD("cqg.rtd",,"StudyData",A284, "PCB","BaseType=Index,Index=1", "Close", "Q","0","all",,,,"T")/100,"")</f>
        <v>-1.2833853624696655E-2</v>
      </c>
      <c r="L284" s="5">
        <f>IFERROR(RTD("cqg.rtd",,"StudyData",A284, "PCB","BaseType=Index,Index=1", "Close", "A","0","all",,,,"T")/100,"")</f>
        <v>0.20143530570604373</v>
      </c>
      <c r="M284" s="7">
        <f>RTD("cqg.rtd", ,"ContractData",A284, "T_CVol",, "T")</f>
        <v>1327345.475655</v>
      </c>
      <c r="N284" s="9">
        <f xml:space="preserve"> IFERROR(M284/RTD("cqg.rtd",,"StudyData", $A284, "MA", "InputChoice=Vol,MAType=Sim,Period=21", "MA","D","-1","all",,,,"T"),"")</f>
        <v>0.61784826085958044</v>
      </c>
      <c r="O284" s="10">
        <f>IFERROR(D284/RTD("cqg.rtd",,"StudyData","ATR("&amp;A284&amp;",MAType:=Sim,Period:=21)","Bar",, "Close", "D",,,,,,"T"),"")</f>
        <v>0.53006945620915458</v>
      </c>
      <c r="P284" s="11">
        <f xml:space="preserve"> RTD("cqg.rtd",,"StudyData", $A284, "MA", "InputChoice=Close,MAType=Sim,Period=21", "MA","D",,"all",,,,"T")</f>
        <v>521.56761904760003</v>
      </c>
      <c r="Q284" s="3">
        <f xml:space="preserve"> RTD("cqg.rtd",,"StudyData",$A284, "StdDev", "InputChoice=Close,Period1=21", "STDDEV","D",,"all",,,,"T")</f>
        <v>11.1976884965</v>
      </c>
      <c r="R284" s="3">
        <f t="shared" si="4"/>
        <v>-0.82942288049029411</v>
      </c>
    </row>
    <row r="285" spans="1:18" x14ac:dyDescent="0.3">
      <c r="A285" t="s">
        <v>287</v>
      </c>
      <c r="B285" t="str">
        <f>PROPER(RTD("cqg.rtd", ,"ContractData",A285, "LongDescription",, "T"))</f>
        <v>Lumentum Hld Cm</v>
      </c>
      <c r="C285" s="3">
        <f>RTD("cqg.rtd", ,"ContractData",A285, "LastTrade",, "T")</f>
        <v>762.99</v>
      </c>
      <c r="D285" s="3">
        <f>RTD("cqg.rtd", ,"ContractData",A285, "NetLastTrade",, "T")</f>
        <v>-70.649999999999977</v>
      </c>
      <c r="E285" s="5">
        <f>IFERROR(RTD("cqg.rtd", ,"ContractData",A285, "PerCentNetLastTrade",, "T")/100,"")</f>
        <v>-8.4748812437023174E-2</v>
      </c>
      <c r="F285" s="3">
        <f>RTD("cqg.rtd", ,"ContractData",A285, "Open",, "T")</f>
        <v>810.5</v>
      </c>
      <c r="G285" s="3">
        <f>RTD("cqg.rtd", ,"ContractData",A285, "High",, "T")</f>
        <v>831.2</v>
      </c>
      <c r="H285" s="3">
        <f>RTD("cqg.rtd", ,"ContractData",A285, "Low",, "T")</f>
        <v>755.03</v>
      </c>
      <c r="I285" s="5">
        <f>IFERROR(RTD("cqg.rtd",,"StudyData",A285, "PCB","BaseType=Index,Index=1", "Close", "W","0","all",,,,"T")/100,"")</f>
        <v>4.1169727900439337E-2</v>
      </c>
      <c r="J285" s="5">
        <f>IFERROR(RTD("cqg.rtd",,"StudyData",A285, "PCB","BaseType=Index,Index=1", "Close", "M","0","all",,,,"T")/100,"")</f>
        <v>-0.11079644780085314</v>
      </c>
      <c r="K285" s="5">
        <f>IFERROR(RTD("cqg.rtd",,"StudyData",A285, "PCB","BaseType=Index,Index=1", "Close", "Q","0","all",,,,"T")/100,"")</f>
        <v>-0.11079644780085314</v>
      </c>
      <c r="L285" s="5">
        <f>IFERROR(RTD("cqg.rtd",,"StudyData",A285, "PCB","BaseType=Index,Index=1", "Close", "A","0","all",,,,"T")/100,"")</f>
        <v>1.0700236034618407</v>
      </c>
      <c r="M285" s="7">
        <f>RTD("cqg.rtd", ,"ContractData",A285, "T_CVol",, "T")</f>
        <v>3651157.1378939999</v>
      </c>
      <c r="N285" s="9">
        <f xml:space="preserve"> IFERROR(M285/RTD("cqg.rtd",,"StudyData", $A285, "MA", "InputChoice=Vol,MAType=Sim,Period=21", "MA","D","-1","all",,,,"T"),"")</f>
        <v>0.81382364372193794</v>
      </c>
      <c r="O285" s="10">
        <f>IFERROR(D285/RTD("cqg.rtd",,"StudyData","ATR("&amp;A285&amp;",MAType:=Sim,Period:=21)","Bar",, "Close", "D",,,,,,"T"),"")</f>
        <v>-1.0086133054149569</v>
      </c>
      <c r="P285" s="11">
        <f xml:space="preserve"> RTD("cqg.rtd",,"StudyData", $A285, "MA", "InputChoice=Close,MAType=Sim,Period=21", "MA","D",,"all",,,,"T")</f>
        <v>783.16047619050005</v>
      </c>
      <c r="Q285" s="3">
        <f xml:space="preserve"> RTD("cqg.rtd",,"StudyData",$A285, "StdDev", "InputChoice=Close,Period1=21", "STDDEV","D",,"all",,,,"T")</f>
        <v>51.608918246999998</v>
      </c>
      <c r="R285" s="3">
        <f t="shared" si="4"/>
        <v>-0.39083315201384866</v>
      </c>
    </row>
    <row r="286" spans="1:18" x14ac:dyDescent="0.3">
      <c r="A286" t="s">
        <v>288</v>
      </c>
      <c r="B286" t="str">
        <f>PROPER(RTD("cqg.rtd", ,"ContractData",A286, "LongDescription",, "T"))</f>
        <v>Lilly (Eli) &amp; Company</v>
      </c>
      <c r="C286" s="3">
        <f>RTD("cqg.rtd", ,"ContractData",A286, "LastTrade",, "T")</f>
        <v>1196.03</v>
      </c>
      <c r="D286" s="3">
        <f>RTD("cqg.rtd", ,"ContractData",A286, "NetLastTrade",, "T")</f>
        <v>10.159999999999854</v>
      </c>
      <c r="E286" s="5">
        <f>IFERROR(RTD("cqg.rtd", ,"ContractData",A286, "PerCentNetLastTrade",, "T")/100,"")</f>
        <v>8.5675495627682632E-3</v>
      </c>
      <c r="F286" s="3">
        <f>RTD("cqg.rtd", ,"ContractData",A286, "Open",, "T")</f>
        <v>1194.3500000000001</v>
      </c>
      <c r="G286" s="3">
        <f>RTD("cqg.rtd", ,"ContractData",A286, "High",, "T")</f>
        <v>1206.94</v>
      </c>
      <c r="H286" s="3">
        <f>RTD("cqg.rtd", ,"ContractData",A286, "Low",, "T")</f>
        <v>1187.49</v>
      </c>
      <c r="I286" s="5">
        <f>IFERROR(RTD("cqg.rtd",,"StudyData",A286, "PCB","BaseType=Index,Index=1", "Close", "W","0","all",,,,"T")/100,"")</f>
        <v>1.4349806209768249E-2</v>
      </c>
      <c r="J286" s="5">
        <f>IFERROR(RTD("cqg.rtd",,"StudyData",A286, "PCB","BaseType=Index,Index=1", "Close", "M","0","all",,,,"T")/100,"")</f>
        <v>-2.8346798062413737E-3</v>
      </c>
      <c r="K286" s="5">
        <f>IFERROR(RTD("cqg.rtd",,"StudyData",A286, "PCB","BaseType=Index,Index=1", "Close", "Q","0","all",,,,"T")/100,"")</f>
        <v>-2.8346798062413737E-3</v>
      </c>
      <c r="L286" s="5">
        <f>IFERROR(RTD("cqg.rtd",,"StudyData",A286, "PCB","BaseType=Index,Index=1", "Close", "A","0","all",,,,"T")/100,"")</f>
        <v>0.11291733353184194</v>
      </c>
      <c r="M286" s="7">
        <f>RTD("cqg.rtd", ,"ContractData",A286, "T_CVol",, "T")</f>
        <v>1983288.5807370001</v>
      </c>
      <c r="N286" s="9">
        <f xml:space="preserve"> IFERROR(M286/RTD("cqg.rtd",,"StudyData", $A286, "MA", "InputChoice=Vol,MAType=Sim,Period=21", "MA","D","-1","all",,,,"T"),"")</f>
        <v>0.6961438107622181</v>
      </c>
      <c r="O286" s="10">
        <f>IFERROR(D286/RTD("cqg.rtd",,"StudyData","ATR("&amp;A286&amp;",MAType:=Sim,Period:=21)","Bar",, "Close", "D",,,,,,"T"),"")</f>
        <v>0.25702308100048843</v>
      </c>
      <c r="P286" s="11">
        <f xml:space="preserve"> RTD("cqg.rtd",,"StudyData", $A286, "MA", "InputChoice=Close,MAType=Sim,Period=21", "MA","D",,"all",,,,"T")</f>
        <v>1187.3495238094999</v>
      </c>
      <c r="Q286" s="3">
        <f xml:space="preserve"> RTD("cqg.rtd",,"StudyData",$A286, "StdDev", "InputChoice=Close,Period1=21", "STDDEV","D",,"all",,,,"T")</f>
        <v>27.500266574699999</v>
      </c>
      <c r="R286" s="3">
        <f t="shared" si="4"/>
        <v>0.31565061985566317</v>
      </c>
    </row>
    <row r="287" spans="1:18" x14ac:dyDescent="0.3">
      <c r="A287" t="s">
        <v>289</v>
      </c>
      <c r="B287" t="str">
        <f>PROPER(RTD("cqg.rtd", ,"ContractData",A287, "LongDescription",, "T"))</f>
        <v>Lockheed Martin Corp</v>
      </c>
      <c r="C287" s="3">
        <f>RTD("cqg.rtd", ,"ContractData",A287, "LastTrade",, "T")</f>
        <v>582.6</v>
      </c>
      <c r="D287" s="3">
        <f>RTD("cqg.rtd", ,"ContractData",A287, "NetLastTrade",, "T")</f>
        <v>14.009999999999991</v>
      </c>
      <c r="E287" s="5">
        <f>IFERROR(RTD("cqg.rtd", ,"ContractData",A287, "PerCentNetLastTrade",, "T")/100,"")</f>
        <v>2.4639898696776234E-2</v>
      </c>
      <c r="F287" s="3">
        <f>RTD("cqg.rtd", ,"ContractData",A287, "Open",, "T")</f>
        <v>568.59</v>
      </c>
      <c r="G287" s="3">
        <f>RTD("cqg.rtd", ,"ContractData",A287, "High",, "T")</f>
        <v>588.41</v>
      </c>
      <c r="H287" s="3">
        <f>RTD("cqg.rtd", ,"ContractData",A287, "Low",, "T")</f>
        <v>568.59</v>
      </c>
      <c r="I287" s="5">
        <f>IFERROR(RTD("cqg.rtd",,"StudyData",A287, "PCB","BaseType=Index,Index=1", "Close", "W","0","all",,,,"T")/100,"")</f>
        <v>0.14511468836605926</v>
      </c>
      <c r="J287" s="5">
        <f>IFERROR(RTD("cqg.rtd",,"StudyData",A287, "PCB","BaseType=Index,Index=1", "Close", "M","0","all",,,,"T")/100,"")</f>
        <v>0.14356377340713691</v>
      </c>
      <c r="K287" s="5">
        <f>IFERROR(RTD("cqg.rtd",,"StudyData",A287, "PCB","BaseType=Index,Index=1", "Close", "Q","0","all",,,,"T")/100,"")</f>
        <v>0.14356377340713691</v>
      </c>
      <c r="L287" s="5">
        <f>IFERROR(RTD("cqg.rtd",,"StudyData",A287, "PCB","BaseType=Index,Index=1", "Close", "A","0","all",,,,"T")/100,"")</f>
        <v>0.20454028573200739</v>
      </c>
      <c r="M287" s="7">
        <f>RTD("cqg.rtd", ,"ContractData",A287, "T_CVol",, "T")</f>
        <v>1738879.8955089999</v>
      </c>
      <c r="N287" s="9">
        <f xml:space="preserve"> IFERROR(M287/RTD("cqg.rtd",,"StudyData", $A287, "MA", "InputChoice=Vol,MAType=Sim,Period=21", "MA","D","-1","all",,,,"T"),"")</f>
        <v>1.3764324316193186</v>
      </c>
      <c r="O287" s="10">
        <f>IFERROR(D287/RTD("cqg.rtd",,"StudyData","ATR("&amp;A287&amp;",MAType:=Sim,Period:=21)","Bar",, "Close", "D",,,,,,"T"),"")</f>
        <v>0.8682090477156198</v>
      </c>
      <c r="P287" s="11">
        <f xml:space="preserve"> RTD("cqg.rtd",,"StudyData", $A287, "MA", "InputChoice=Close,MAType=Sim,Period=21", "MA","D",,"all",,,,"T")</f>
        <v>523.29047619050004</v>
      </c>
      <c r="Q287" s="3">
        <f xml:space="preserve"> RTD("cqg.rtd",,"StudyData",$A287, "StdDev", "InputChoice=Close,Period1=21", "STDDEV","D",,"all",,,,"T")</f>
        <v>20.3683955644</v>
      </c>
      <c r="R287" s="3">
        <f t="shared" si="4"/>
        <v>2.9118407300161389</v>
      </c>
    </row>
    <row r="288" spans="1:18" x14ac:dyDescent="0.3">
      <c r="A288" t="s">
        <v>290</v>
      </c>
      <c r="B288" t="str">
        <f>PROPER(RTD("cqg.rtd", ,"ContractData",A288, "LongDescription",, "T"))</f>
        <v>Alliant Energy Cmn</v>
      </c>
      <c r="C288" s="3">
        <f>RTD("cqg.rtd", ,"ContractData",A288, "LastTrade",, "T")</f>
        <v>74.94</v>
      </c>
      <c r="D288" s="3">
        <f>RTD("cqg.rtd", ,"ContractData",A288, "NetLastTrade",, "T")</f>
        <v>0.51999999999999602</v>
      </c>
      <c r="E288" s="5">
        <f>IFERROR(RTD("cqg.rtd", ,"ContractData",A288, "PerCentNetLastTrade",, "T")/100,"")</f>
        <v>6.9873689868314966E-3</v>
      </c>
      <c r="F288" s="3">
        <f>RTD("cqg.rtd", ,"ContractData",A288, "Open",, "T")</f>
        <v>74.77</v>
      </c>
      <c r="G288" s="3">
        <f>RTD("cqg.rtd", ,"ContractData",A288, "High",, "T")</f>
        <v>75.44</v>
      </c>
      <c r="H288" s="3">
        <f>RTD("cqg.rtd", ,"ContractData",A288, "Low",, "T")</f>
        <v>74.63</v>
      </c>
      <c r="I288" s="5">
        <f>IFERROR(RTD("cqg.rtd",,"StudyData",A288, "PCB","BaseType=Index,Index=1", "Close", "W","0","all",,,,"T")/100,"")</f>
        <v>1.6038492381714826E-3</v>
      </c>
      <c r="J288" s="5">
        <f>IFERROR(RTD("cqg.rtd",,"StudyData",A288, "PCB","BaseType=Index,Index=1", "Close", "M","0","all",,,,"T")/100,"")</f>
        <v>-1.7695635076681194E-2</v>
      </c>
      <c r="K288" s="5">
        <f>IFERROR(RTD("cqg.rtd",,"StudyData",A288, "PCB","BaseType=Index,Index=1", "Close", "Q","0","all",,,,"T")/100,"")</f>
        <v>-1.7695635076681194E-2</v>
      </c>
      <c r="L288" s="5">
        <f>IFERROR(RTD("cqg.rtd",,"StudyData",A288, "PCB","BaseType=Index,Index=1", "Close", "A","0","all",,,,"T")/100,"")</f>
        <v>0.15274573142593437</v>
      </c>
      <c r="M288" s="7">
        <f>RTD("cqg.rtd", ,"ContractData",A288, "T_CVol",, "T")</f>
        <v>1957464.9683940001</v>
      </c>
      <c r="N288" s="9">
        <f xml:space="preserve"> IFERROR(M288/RTD("cqg.rtd",,"StudyData", $A288, "MA", "InputChoice=Vol,MAType=Sim,Period=21", "MA","D","-1","all",,,,"T"),"")</f>
        <v>0.8225183938195787</v>
      </c>
      <c r="O288" s="10">
        <f>IFERROR(D288/RTD("cqg.rtd",,"StudyData","ATR("&amp;A288&amp;",MAType:=Sim,Period:=21)","Bar",, "Close", "D",,,,,,"T"),"")</f>
        <v>0.36521739130678799</v>
      </c>
      <c r="P288" s="11">
        <f xml:space="preserve"> RTD("cqg.rtd",,"StudyData", $A288, "MA", "InputChoice=Close,MAType=Sim,Period=21", "MA","D",,"all",,,,"T")</f>
        <v>75.806666666699996</v>
      </c>
      <c r="Q288" s="3">
        <f xml:space="preserve"> RTD("cqg.rtd",,"StudyData",$A288, "StdDev", "InputChoice=Close,Period1=21", "STDDEV","D",,"all",,,,"T")</f>
        <v>1.2725203088999999</v>
      </c>
      <c r="R288" s="3">
        <f t="shared" si="4"/>
        <v>-0.68106313167541366</v>
      </c>
    </row>
    <row r="289" spans="1:18" x14ac:dyDescent="0.3">
      <c r="A289" t="s">
        <v>291</v>
      </c>
      <c r="B289" t="str">
        <f>PROPER(RTD("cqg.rtd", ,"ContractData",A289, "LongDescription",, "T"))</f>
        <v>Lowes Companies Inc</v>
      </c>
      <c r="C289" s="3">
        <f>RTD("cqg.rtd", ,"ContractData",A289, "LastTrade",, "T")</f>
        <v>207.64000000000001</v>
      </c>
      <c r="D289" s="3">
        <f>RTD("cqg.rtd", ,"ContractData",A289, "NetLastTrade",, "T")</f>
        <v>5.7199999999999989</v>
      </c>
      <c r="E289" s="5">
        <f>IFERROR(RTD("cqg.rtd", ,"ContractData",A289, "PerCentNetLastTrade",, "T")/100,"")</f>
        <v>2.8328050713153724E-2</v>
      </c>
      <c r="F289" s="3">
        <f>RTD("cqg.rtd", ,"ContractData",A289, "Open",, "T")</f>
        <v>202.6</v>
      </c>
      <c r="G289" s="3">
        <f>RTD("cqg.rtd", ,"ContractData",A289, "High",, "T")</f>
        <v>207.83</v>
      </c>
      <c r="H289" s="3">
        <f>RTD("cqg.rtd", ,"ContractData",A289, "Low",, "T")</f>
        <v>201.95000000000002</v>
      </c>
      <c r="I289" s="5">
        <f>IFERROR(RTD("cqg.rtd",,"StudyData",A289, "PCB","BaseType=Index,Index=1", "Close", "W","0","all",,,,"T")/100,"")</f>
        <v>-5.2220572030853415E-3</v>
      </c>
      <c r="J289" s="5">
        <f>IFERROR(RTD("cqg.rtd",,"StudyData",A289, "PCB","BaseType=Index,Index=1", "Close", "M","0","all",,,,"T")/100,"")</f>
        <v>-5.8279287042496228E-2</v>
      </c>
      <c r="K289" s="5">
        <f>IFERROR(RTD("cqg.rtd",,"StudyData",A289, "PCB","BaseType=Index,Index=1", "Close", "Q","0","all",,,,"T")/100,"")</f>
        <v>-5.8279287042496228E-2</v>
      </c>
      <c r="L289" s="5">
        <f>IFERROR(RTD("cqg.rtd",,"StudyData",A289, "PCB","BaseType=Index,Index=1", "Close", "A","0","all",,,,"T")/100,"")</f>
        <v>-0.138994858185437</v>
      </c>
      <c r="M289" s="7">
        <f>RTD("cqg.rtd", ,"ContractData",A289, "T_CVol",, "T")</f>
        <v>3427919.0468879999</v>
      </c>
      <c r="N289" s="9">
        <f xml:space="preserve"> IFERROR(M289/RTD("cqg.rtd",,"StudyData", $A289, "MA", "InputChoice=Vol,MAType=Sim,Period=21", "MA","D","-1","all",,,,"T"),"")</f>
        <v>1.1314002302352006</v>
      </c>
      <c r="O289" s="10">
        <f>IFERROR(D289/RTD("cqg.rtd",,"StudyData","ATR("&amp;A289&amp;",MAType:=Sim,Period:=21)","Bar",, "Close", "D",,,,,,"T"),"")</f>
        <v>1.010515689404347</v>
      </c>
      <c r="P289" s="11">
        <f xml:space="preserve"> RTD("cqg.rtd",,"StudyData", $A289, "MA", "InputChoice=Close,MAType=Sim,Period=21", "MA","D",,"all",,,,"T")</f>
        <v>213.72333333329999</v>
      </c>
      <c r="Q289" s="3">
        <f xml:space="preserve"> RTD("cqg.rtd",,"StudyData",$A289, "StdDev", "InputChoice=Close,Period1=21", "STDDEV","D",,"all",,,,"T")</f>
        <v>7.5912037651000004</v>
      </c>
      <c r="R289" s="3">
        <f t="shared" si="4"/>
        <v>-0.80136609706982864</v>
      </c>
    </row>
    <row r="290" spans="1:18" x14ac:dyDescent="0.3">
      <c r="A290" t="s">
        <v>292</v>
      </c>
      <c r="B290" t="str">
        <f>PROPER(RTD("cqg.rtd", ,"ContractData",A290, "LongDescription",, "T"))</f>
        <v>Lam Research Corp</v>
      </c>
      <c r="C290" s="3">
        <f>RTD("cqg.rtd", ,"ContractData",A290, "LastTrade",, "T")</f>
        <v>305.20999999999998</v>
      </c>
      <c r="D290" s="3">
        <f>RTD("cqg.rtd", ,"ContractData",A290, "NetLastTrade",, "T")</f>
        <v>-14.57000000000005</v>
      </c>
      <c r="E290" s="5">
        <f>IFERROR(RTD("cqg.rtd", ,"ContractData",A290, "PerCentNetLastTrade",, "T")/100,"")</f>
        <v>-4.5562574269810495E-2</v>
      </c>
      <c r="F290" s="3">
        <f>RTD("cqg.rtd", ,"ContractData",A290, "Open",, "T")</f>
        <v>312.62</v>
      </c>
      <c r="G290" s="3">
        <f>RTD("cqg.rtd", ,"ContractData",A290, "High",, "T")</f>
        <v>319.7</v>
      </c>
      <c r="H290" s="3">
        <f>RTD("cqg.rtd", ,"ContractData",A290, "Low",, "T")</f>
        <v>301.67</v>
      </c>
      <c r="I290" s="5">
        <f>IFERROR(RTD("cqg.rtd",,"StudyData",A290, "PCB","BaseType=Index,Index=1", "Close", "W","0","all",,,,"T")/100,"")</f>
        <v>-2.5821895946377373E-2</v>
      </c>
      <c r="J290" s="5">
        <f>IFERROR(RTD("cqg.rtd",,"StudyData",A290, "PCB","BaseType=Index,Index=1", "Close", "M","0","all",,,,"T")/100,"")</f>
        <v>-0.29566381279856002</v>
      </c>
      <c r="K290" s="5">
        <f>IFERROR(RTD("cqg.rtd",,"StudyData",A290, "PCB","BaseType=Index,Index=1", "Close", "Q","0","all",,,,"T")/100,"")</f>
        <v>-0.29566381279856002</v>
      </c>
      <c r="L290" s="5">
        <f>IFERROR(RTD("cqg.rtd",,"StudyData",A290, "PCB","BaseType=Index,Index=1", "Close", "A","0","all",,,,"T")/100,"")</f>
        <v>0.78297698329244059</v>
      </c>
      <c r="M290" s="7">
        <f>RTD("cqg.rtd", ,"ContractData",A290, "T_CVol",, "T")</f>
        <v>9278352.2485600002</v>
      </c>
      <c r="N290" s="9">
        <f xml:space="preserve"> IFERROR(M290/RTD("cqg.rtd",,"StudyData", $A290, "MA", "InputChoice=Vol,MAType=Sim,Period=21", "MA","D","-1","all",,,,"T"),"")</f>
        <v>0.74370803995893753</v>
      </c>
      <c r="O290" s="10">
        <f>IFERROR(D290/RTD("cqg.rtd",,"StudyData","ATR("&amp;A290&amp;",MAType:=Sim,Period:=21)","Bar",, "Close", "D",,,,,,"T"),"")</f>
        <v>-0.54194268305566529</v>
      </c>
      <c r="P290" s="11">
        <f xml:space="preserve"> RTD("cqg.rtd",,"StudyData", $A290, "MA", "InputChoice=Close,MAType=Sim,Period=21", "MA","D",,"all",,,,"T")</f>
        <v>347.59761904760001</v>
      </c>
      <c r="Q290" s="3">
        <f xml:space="preserve"> RTD("cqg.rtd",,"StudyData",$A290, "StdDev", "InputChoice=Close,Period1=21", "STDDEV","D",,"all",,,,"T")</f>
        <v>35.166026205599998</v>
      </c>
      <c r="R290" s="3">
        <f t="shared" si="4"/>
        <v>-1.2053570909541673</v>
      </c>
    </row>
    <row r="291" spans="1:18" x14ac:dyDescent="0.3">
      <c r="A291" t="s">
        <v>293</v>
      </c>
      <c r="B291" t="str">
        <f>PROPER(RTD("cqg.rtd", ,"ContractData",A291, "LongDescription",, "T"))</f>
        <v>Lululemon Athletica</v>
      </c>
      <c r="C291" s="3">
        <f>RTD("cqg.rtd", ,"ContractData",A291, "LastTrade",, "T")</f>
        <v>114.28</v>
      </c>
      <c r="D291" s="3">
        <f>RTD("cqg.rtd", ,"ContractData",A291, "NetLastTrade",, "T")</f>
        <v>3.6500000000000057</v>
      </c>
      <c r="E291" s="5">
        <f>IFERROR(RTD("cqg.rtd", ,"ContractData",A291, "PerCentNetLastTrade",, "T")/100,"")</f>
        <v>3.2992859079815598E-2</v>
      </c>
      <c r="F291" s="3">
        <f>RTD("cqg.rtd", ,"ContractData",A291, "Open",, "T")</f>
        <v>111.3</v>
      </c>
      <c r="G291" s="3">
        <f>RTD("cqg.rtd", ,"ContractData",A291, "High",, "T")</f>
        <v>115.7</v>
      </c>
      <c r="H291" s="3">
        <f>RTD("cqg.rtd", ,"ContractData",A291, "Low",, "T")</f>
        <v>110.55</v>
      </c>
      <c r="I291" s="5">
        <f>IFERROR(RTD("cqg.rtd",,"StudyData",A291, "PCB","BaseType=Index,Index=1", "Close", "W","0","all",,,,"T")/100,"")</f>
        <v>-1.7622281440728936E-2</v>
      </c>
      <c r="J291" s="5">
        <f>IFERROR(RTD("cqg.rtd",,"StudyData",A291, "PCB","BaseType=Index,Index=1", "Close", "M","0","all",,,,"T")/100,"")</f>
        <v>8.758101243649878E-4</v>
      </c>
      <c r="K291" s="5">
        <f>IFERROR(RTD("cqg.rtd",,"StudyData",A291, "PCB","BaseType=Index,Index=1", "Close", "Q","0","all",,,,"T")/100,"")</f>
        <v>8.758101243649878E-4</v>
      </c>
      <c r="L291" s="5">
        <f>IFERROR(RTD("cqg.rtd",,"StudyData",A291, "PCB","BaseType=Index,Index=1", "Close", "A","0","all",,,,"T")/100,"")</f>
        <v>-0.45007458736345696</v>
      </c>
      <c r="M291" s="7">
        <f>RTD("cqg.rtd", ,"ContractData",A291, "T_CVol",, "T")</f>
        <v>2912477.8072350002</v>
      </c>
      <c r="N291" s="9">
        <f xml:space="preserve"> IFERROR(M291/RTD("cqg.rtd",,"StudyData", $A291, "MA", "InputChoice=Vol,MAType=Sim,Period=21", "MA","D","-1","all",,,,"T"),"")</f>
        <v>1.0212341483913936</v>
      </c>
      <c r="O291" s="10">
        <f>IFERROR(D291/RTD("cqg.rtd",,"StudyData","ATR("&amp;A291&amp;",MAType:=Sim,Period:=21)","Bar",, "Close", "D",,,,,,"T"),"")</f>
        <v>0.85337341350220608</v>
      </c>
      <c r="P291" s="11">
        <f xml:space="preserve"> RTD("cqg.rtd",,"StudyData", $A291, "MA", "InputChoice=Close,MAType=Sim,Period=21", "MA","D",,"all",,,,"T")</f>
        <v>115.9414285714</v>
      </c>
      <c r="Q291" s="3">
        <f xml:space="preserve"> RTD("cqg.rtd",,"StudyData",$A291, "StdDev", "InputChoice=Close,Period1=21", "STDDEV","D",,"all",,,,"T")</f>
        <v>2.3650657610999999</v>
      </c>
      <c r="R291" s="3">
        <f t="shared" si="4"/>
        <v>-0.70248726218388913</v>
      </c>
    </row>
    <row r="292" spans="1:18" x14ac:dyDescent="0.3">
      <c r="A292" t="s">
        <v>294</v>
      </c>
      <c r="B292" t="str">
        <f>PROPER(RTD("cqg.rtd", ,"ContractData",A292, "LongDescription",, "T"))</f>
        <v>Southwest Airlines Co</v>
      </c>
      <c r="C292" s="3">
        <f>RTD("cqg.rtd", ,"ContractData",A292, "LastTrade",, "T")</f>
        <v>45.08</v>
      </c>
      <c r="D292" s="3">
        <f>RTD("cqg.rtd", ,"ContractData",A292, "NetLastTrade",, "T")</f>
        <v>0.36999999999999744</v>
      </c>
      <c r="E292" s="5">
        <f>IFERROR(RTD("cqg.rtd", ,"ContractData",A292, "PerCentNetLastTrade",, "T")/100,"")</f>
        <v>8.2755535674345782E-3</v>
      </c>
      <c r="F292" s="3">
        <f>RTD("cqg.rtd", ,"ContractData",A292, "Open",, "T")</f>
        <v>44.7</v>
      </c>
      <c r="G292" s="3">
        <f>RTD("cqg.rtd", ,"ContractData",A292, "High",, "T")</f>
        <v>46.5</v>
      </c>
      <c r="H292" s="3">
        <f>RTD("cqg.rtd", ,"ContractData",A292, "Low",, "T")</f>
        <v>44.47</v>
      </c>
      <c r="I292" s="5">
        <f>IFERROR(RTD("cqg.rtd",,"StudyData",A292, "PCB","BaseType=Index,Index=1", "Close", "W","0","all",,,,"T")/100,"")</f>
        <v>-6.2396006655574043E-2</v>
      </c>
      <c r="J292" s="5">
        <f>IFERROR(RTD("cqg.rtd",,"StudyData",A292, "PCB","BaseType=Index,Index=1", "Close", "M","0","all",,,,"T")/100,"")</f>
        <v>-0.12329832749902769</v>
      </c>
      <c r="K292" s="5">
        <f>IFERROR(RTD("cqg.rtd",,"StudyData",A292, "PCB","BaseType=Index,Index=1", "Close", "Q","0","all",,,,"T")/100,"")</f>
        <v>-0.12329832749902769</v>
      </c>
      <c r="L292" s="5">
        <f>IFERROR(RTD("cqg.rtd",,"StudyData",A292, "PCB","BaseType=Index,Index=1", "Close", "A","0","all",,,,"T")/100,"")</f>
        <v>9.0733123639003155E-2</v>
      </c>
      <c r="M292" s="7">
        <f>RTD("cqg.rtd", ,"ContractData",A292, "T_CVol",, "T")</f>
        <v>6366658.9340909999</v>
      </c>
      <c r="N292" s="9">
        <f xml:space="preserve"> IFERROR(M292/RTD("cqg.rtd",,"StudyData", $A292, "MA", "InputChoice=Vol,MAType=Sim,Period=21", "MA","D","-1","all",,,,"T"),"")</f>
        <v>1.0272125392231972</v>
      </c>
      <c r="O292" s="10">
        <f>IFERROR(D292/RTD("cqg.rtd",,"StudyData","ATR("&amp;A292&amp;",MAType:=Sim,Period:=21)","Bar",, "Close", "D",,,,,,"T"),"")</f>
        <v>0.22534802784287938</v>
      </c>
      <c r="P292" s="11">
        <f xml:space="preserve"> RTD("cqg.rtd",,"StudyData", $A292, "MA", "InputChoice=Close,MAType=Sim,Period=21", "MA","D",,"all",,,,"T")</f>
        <v>49.095714285699998</v>
      </c>
      <c r="Q292" s="3">
        <f xml:space="preserve"> RTD("cqg.rtd",,"StudyData",$A292, "StdDev", "InputChoice=Close,Period1=21", "STDDEV","D",,"all",,,,"T")</f>
        <v>1.9339709247000001</v>
      </c>
      <c r="R292" s="3">
        <f t="shared" si="4"/>
        <v>-2.0764088200151831</v>
      </c>
    </row>
    <row r="293" spans="1:18" x14ac:dyDescent="0.3">
      <c r="A293" t="s">
        <v>295</v>
      </c>
      <c r="B293" t="str">
        <f>PROPER(RTD("cqg.rtd", ,"ContractData",A293, "LongDescription",, "T"))</f>
        <v>Las Vegas Sands Corp</v>
      </c>
      <c r="C293" s="3">
        <f>RTD("cqg.rtd", ,"ContractData",A293, "LastTrade",, "T")</f>
        <v>46.08</v>
      </c>
      <c r="D293" s="3">
        <f>RTD("cqg.rtd", ,"ContractData",A293, "NetLastTrade",, "T")</f>
        <v>4.9999999999997158E-2</v>
      </c>
      <c r="E293" s="5">
        <f>IFERROR(RTD("cqg.rtd", ,"ContractData",A293, "PerCentNetLastTrade",, "T")/100,"")</f>
        <v>1.0862480990658267E-3</v>
      </c>
      <c r="F293" s="3">
        <f>RTD("cqg.rtd", ,"ContractData",A293, "Open",, "T")</f>
        <v>46.6</v>
      </c>
      <c r="G293" s="3">
        <f>RTD("cqg.rtd", ,"ContractData",A293, "High",, "T")</f>
        <v>46.6</v>
      </c>
      <c r="H293" s="3">
        <f>RTD("cqg.rtd", ,"ContractData",A293, "Low",, "T")</f>
        <v>45.25</v>
      </c>
      <c r="I293" s="5">
        <f>IFERROR(RTD("cqg.rtd",,"StudyData",A293, "PCB","BaseType=Index,Index=1", "Close", "W","0","all",,,,"T")/100,"")</f>
        <v>1.5873015873015851E-2</v>
      </c>
      <c r="J293" s="5">
        <f>IFERROR(RTD("cqg.rtd",,"StudyData",A293, "PCB","BaseType=Index,Index=1", "Close", "M","0","all",,,,"T")/100,"")</f>
        <v>-2.3814678501840104E-3</v>
      </c>
      <c r="K293" s="5">
        <f>IFERROR(RTD("cqg.rtd",,"StudyData",A293, "PCB","BaseType=Index,Index=1", "Close", "Q","0","all",,,,"T")/100,"")</f>
        <v>-2.3814678501840104E-3</v>
      </c>
      <c r="L293" s="5">
        <f>IFERROR(RTD("cqg.rtd",,"StudyData",A293, "PCB","BaseType=Index,Index=1", "Close", "A","0","all",,,,"T")/100,"")</f>
        <v>-0.29205715163619606</v>
      </c>
      <c r="M293" s="7">
        <f>RTD("cqg.rtd", ,"ContractData",A293, "T_CVol",, "T")</f>
        <v>5991464.1182519998</v>
      </c>
      <c r="N293" s="9">
        <f xml:space="preserve"> IFERROR(M293/RTD("cqg.rtd",,"StudyData", $A293, "MA", "InputChoice=Vol,MAType=Sim,Period=21", "MA","D","-1","all",,,,"T"),"")</f>
        <v>1.2803441830051625</v>
      </c>
      <c r="O293" s="10">
        <f>IFERROR(D293/RTD("cqg.rtd",,"StudyData","ATR("&amp;A293&amp;",MAType:=Sim,Period:=21)","Bar",, "Close", "D",,,,,,"T"),"")</f>
        <v>4.0415704389388546E-2</v>
      </c>
      <c r="P293" s="11">
        <f xml:space="preserve"> RTD("cqg.rtd",,"StudyData", $A293, "MA", "InputChoice=Close,MAType=Sim,Period=21", "MA","D",,"all",,,,"T")</f>
        <v>46.016190476200002</v>
      </c>
      <c r="Q293" s="3">
        <f xml:space="preserve"> RTD("cqg.rtd",,"StudyData",$A293, "StdDev", "InputChoice=Close,Period1=21", "STDDEV","D",,"all",,,,"T")</f>
        <v>0.61514594619999996</v>
      </c>
      <c r="R293" s="3">
        <f t="shared" si="4"/>
        <v>0.10373070682522247</v>
      </c>
    </row>
    <row r="294" spans="1:18" x14ac:dyDescent="0.3">
      <c r="A294" t="s">
        <v>296</v>
      </c>
      <c r="B294" t="str">
        <f>PROPER(RTD("cqg.rtd", ,"ContractData",A294, "LongDescription",, "T"))</f>
        <v>Lyondellbasell Industries Nv Class A</v>
      </c>
      <c r="C294" s="3">
        <f>RTD("cqg.rtd", ,"ContractData",A294, "LastTrade",, "T")</f>
        <v>60.32</v>
      </c>
      <c r="D294" s="3">
        <f>RTD("cqg.rtd", ,"ContractData",A294, "NetLastTrade",, "T")</f>
        <v>-1.3999999999999986</v>
      </c>
      <c r="E294" s="5">
        <f>IFERROR(RTD("cqg.rtd", ,"ContractData",A294, "PerCentNetLastTrade",, "T")/100,"")</f>
        <v>-2.2683084899546339E-2</v>
      </c>
      <c r="F294" s="3">
        <f>RTD("cqg.rtd", ,"ContractData",A294, "Open",, "T")</f>
        <v>61.65</v>
      </c>
      <c r="G294" s="3">
        <f>RTD("cqg.rtd", ,"ContractData",A294, "High",, "T")</f>
        <v>61.730000000000004</v>
      </c>
      <c r="H294" s="3">
        <f>RTD("cqg.rtd", ,"ContractData",A294, "Low",, "T")</f>
        <v>60.25</v>
      </c>
      <c r="I294" s="5">
        <f>IFERROR(RTD("cqg.rtd",,"StudyData",A294, "PCB","BaseType=Index,Index=1", "Close", "W","0","all",,,,"T")/100,"")</f>
        <v>1.9435524759168474E-2</v>
      </c>
      <c r="J294" s="5">
        <f>IFERROR(RTD("cqg.rtd",,"StudyData",A294, "PCB","BaseType=Index,Index=1", "Close", "M","0","all",,,,"T")/100,"")</f>
        <v>0.14567901234567904</v>
      </c>
      <c r="K294" s="5">
        <f>IFERROR(RTD("cqg.rtd",,"StudyData",A294, "PCB","BaseType=Index,Index=1", "Close", "Q","0","all",,,,"T")/100,"")</f>
        <v>0.14567901234567904</v>
      </c>
      <c r="L294" s="5">
        <f>IFERROR(RTD("cqg.rtd",,"StudyData",A294, "PCB","BaseType=Index,Index=1", "Close", "A","0","all",,,,"T")/100,"")</f>
        <v>0.39307159353348714</v>
      </c>
      <c r="M294" s="7">
        <f>RTD("cqg.rtd", ,"ContractData",A294, "T_CVol",, "T")</f>
        <v>4717118.0190430004</v>
      </c>
      <c r="N294" s="9">
        <f xml:space="preserve"> IFERROR(M294/RTD("cqg.rtd",,"StudyData", $A294, "MA", "InputChoice=Vol,MAType=Sim,Period=21", "MA","D","-1","all",,,,"T"),"")</f>
        <v>0.8918349550504614</v>
      </c>
      <c r="O294" s="10">
        <f>IFERROR(D294/RTD("cqg.rtd",,"StudyData","ATR("&amp;A294&amp;",MAType:=Sim,Period:=21)","Bar",, "Close", "D",,,,,,"T"),"")</f>
        <v>-0.69454287739684217</v>
      </c>
      <c r="P294" s="11">
        <f xml:space="preserve"> RTD("cqg.rtd",,"StudyData", $A294, "MA", "InputChoice=Close,MAType=Sim,Period=21", "MA","D",,"all",,,,"T")</f>
        <v>56.996666666700001</v>
      </c>
      <c r="Q294" s="3">
        <f xml:space="preserve"> RTD("cqg.rtd",,"StudyData",$A294, "StdDev", "InputChoice=Close,Period1=21", "STDDEV","D",,"all",,,,"T")</f>
        <v>3.0574737989999998</v>
      </c>
      <c r="R294" s="3">
        <f t="shared" si="4"/>
        <v>1.0869539861263744</v>
      </c>
    </row>
    <row r="295" spans="1:18" x14ac:dyDescent="0.3">
      <c r="A295" t="s">
        <v>297</v>
      </c>
      <c r="B295" t="str">
        <f>PROPER(RTD("cqg.rtd", ,"ContractData",A295, "LongDescription",, "T"))</f>
        <v>Live Nation Entertainment Inc</v>
      </c>
      <c r="C295" s="3">
        <f>RTD("cqg.rtd", ,"ContractData",A295, "LastTrade",, "T")</f>
        <v>177.24</v>
      </c>
      <c r="D295" s="3">
        <f>RTD("cqg.rtd", ,"ContractData",A295, "NetLastTrade",, "T")</f>
        <v>1.1800000000000068</v>
      </c>
      <c r="E295" s="5">
        <f>IFERROR(RTD("cqg.rtd", ,"ContractData",A295, "PerCentNetLastTrade",, "T")/100,"")</f>
        <v>6.7022605929796661E-3</v>
      </c>
      <c r="F295" s="3">
        <f>RTD("cqg.rtd", ,"ContractData",A295, "Open",, "T")</f>
        <v>177.3</v>
      </c>
      <c r="G295" s="3">
        <f>RTD("cqg.rtd", ,"ContractData",A295, "High",, "T")</f>
        <v>178.51</v>
      </c>
      <c r="H295" s="3">
        <f>RTD("cqg.rtd", ,"ContractData",A295, "Low",, "T")</f>
        <v>175.29</v>
      </c>
      <c r="I295" s="5">
        <f>IFERROR(RTD("cqg.rtd",,"StudyData",A295, "PCB","BaseType=Index,Index=1", "Close", "W","0","all",,,,"T")/100,"")</f>
        <v>-1.6535345688602762E-2</v>
      </c>
      <c r="J295" s="5">
        <f>IFERROR(RTD("cqg.rtd",,"StudyData",A295, "PCB","BaseType=Index,Index=1", "Close", "M","0","all",,,,"T")/100,"")</f>
        <v>-3.2057233356998546E-2</v>
      </c>
      <c r="K295" s="5">
        <f>IFERROR(RTD("cqg.rtd",,"StudyData",A295, "PCB","BaseType=Index,Index=1", "Close", "Q","0","all",,,,"T")/100,"")</f>
        <v>-3.2057233356998546E-2</v>
      </c>
      <c r="L295" s="5">
        <f>IFERROR(RTD("cqg.rtd",,"StudyData",A295, "PCB","BaseType=Index,Index=1", "Close", "A","0","all",,,,"T")/100,"")</f>
        <v>0.24378947368421058</v>
      </c>
      <c r="M295" s="7">
        <f>RTD("cqg.rtd", ,"ContractData",A295, "T_CVol",, "T")</f>
        <v>1392206.4487910001</v>
      </c>
      <c r="N295" s="9">
        <f xml:space="preserve"> IFERROR(M295/RTD("cqg.rtd",,"StudyData", $A295, "MA", "InputChoice=Vol,MAType=Sim,Period=21", "MA","D","-1","all",,,,"T"),"")</f>
        <v>0.63767240282825743</v>
      </c>
      <c r="O295" s="10">
        <f>IFERROR(D295/RTD("cqg.rtd",,"StudyData","ATR("&amp;A295&amp;",MAType:=Sim,Period:=21)","Bar",, "Close", "D",,,,,,"T"),"")</f>
        <v>0.2548858259630486</v>
      </c>
      <c r="P295" s="11">
        <f xml:space="preserve"> RTD("cqg.rtd",,"StudyData", $A295, "MA", "InputChoice=Close,MAType=Sim,Period=21", "MA","D",,"all",,,,"T")</f>
        <v>180.7504761905</v>
      </c>
      <c r="Q295" s="3">
        <f xml:space="preserve"> RTD("cqg.rtd",,"StudyData",$A295, "StdDev", "InputChoice=Close,Period1=21", "STDDEV","D",,"all",,,,"T")</f>
        <v>2.8764867396999998</v>
      </c>
      <c r="R295" s="3">
        <f t="shared" si="4"/>
        <v>-1.2204040929686704</v>
      </c>
    </row>
    <row r="296" spans="1:18" x14ac:dyDescent="0.3">
      <c r="A296" t="s">
        <v>298</v>
      </c>
      <c r="B296" t="str">
        <f>PROPER(RTD("cqg.rtd", ,"ContractData",A296, "LongDescription",, "T"))</f>
        <v>Mastercard Inc.</v>
      </c>
      <c r="C296" s="3">
        <f>RTD("cqg.rtd", ,"ContractData",A296, "LastTrade",, "T")</f>
        <v>539.66</v>
      </c>
      <c r="D296" s="3">
        <f>RTD("cqg.rtd", ,"ContractData",A296, "NetLastTrade",, "T")</f>
        <v>9.3700000000000045</v>
      </c>
      <c r="E296" s="5">
        <f>IFERROR(RTD("cqg.rtd", ,"ContractData",A296, "PerCentNetLastTrade",, "T")/100,"")</f>
        <v>1.7669577023892588E-2</v>
      </c>
      <c r="F296" s="3">
        <f>RTD("cqg.rtd", ,"ContractData",A296, "Open",, "T")</f>
        <v>531.46</v>
      </c>
      <c r="G296" s="3">
        <f>RTD("cqg.rtd", ,"ContractData",A296, "High",, "T")</f>
        <v>540</v>
      </c>
      <c r="H296" s="3">
        <f>RTD("cqg.rtd", ,"ContractData",A296, "Low",, "T")</f>
        <v>529.68000000000006</v>
      </c>
      <c r="I296" s="5">
        <f>IFERROR(RTD("cqg.rtd",,"StudyData",A296, "PCB","BaseType=Index,Index=1", "Close", "W","0","all",,,,"T")/100,"")</f>
        <v>-7.2479764532745669E-3</v>
      </c>
      <c r="J296" s="5">
        <f>IFERROR(RTD("cqg.rtd",,"StudyData",A296, "PCB","BaseType=Index,Index=1", "Close", "M","0","all",,,,"T")/100,"")</f>
        <v>5.0739875389407996E-2</v>
      </c>
      <c r="K296" s="5">
        <f>IFERROR(RTD("cqg.rtd",,"StudyData",A296, "PCB","BaseType=Index,Index=1", "Close", "Q","0","all",,,,"T")/100,"")</f>
        <v>5.0739875389407996E-2</v>
      </c>
      <c r="L296" s="5">
        <f>IFERROR(RTD("cqg.rtd",,"StudyData",A296, "PCB","BaseType=Index,Index=1", "Close", "A","0","all",,,,"T")/100,"")</f>
        <v>-5.4687500000000042E-2</v>
      </c>
      <c r="M296" s="7">
        <f>RTD("cqg.rtd", ,"ContractData",A296, "T_CVol",, "T")</f>
        <v>2551762.9596549999</v>
      </c>
      <c r="N296" s="9">
        <f xml:space="preserve"> IFERROR(M296/RTD("cqg.rtd",,"StudyData", $A296, "MA", "InputChoice=Vol,MAType=Sim,Period=21", "MA","D","-1","all",,,,"T"),"")</f>
        <v>0.72414691972521328</v>
      </c>
      <c r="O296" s="10">
        <f>IFERROR(D296/RTD("cqg.rtd",,"StudyData","ATR("&amp;A296&amp;",MAType:=Sim,Period:=21)","Bar",, "Close", "D",,,,,,"T"),"")</f>
        <v>0.73635955392340025</v>
      </c>
      <c r="P296" s="11">
        <f xml:space="preserve"> RTD("cqg.rtd",,"StudyData", $A296, "MA", "InputChoice=Close,MAType=Sim,Period=21", "MA","D",,"all",,,,"T")</f>
        <v>528.63190476190005</v>
      </c>
      <c r="Q296" s="3">
        <f xml:space="preserve"> RTD("cqg.rtd",,"StudyData",$A296, "StdDev", "InputChoice=Close,Period1=21", "STDDEV","D",,"all",,,,"T")</f>
        <v>15.242184763699999</v>
      </c>
      <c r="R296" s="3">
        <f t="shared" si="4"/>
        <v>0.72352457400751791</v>
      </c>
    </row>
    <row r="297" spans="1:18" x14ac:dyDescent="0.3">
      <c r="A297" t="s">
        <v>299</v>
      </c>
      <c r="B297" t="str">
        <f>PROPER(RTD("cqg.rtd", ,"ContractData",A297, "LongDescription",, "T"))</f>
        <v>Mid-America Apt Communities Inc</v>
      </c>
      <c r="C297" s="3">
        <f>RTD("cqg.rtd", ,"ContractData",A297, "LastTrade",, "T")</f>
        <v>133.88</v>
      </c>
      <c r="D297" s="3">
        <f>RTD("cqg.rtd", ,"ContractData",A297, "NetLastTrade",, "T")</f>
        <v>1.1299999999999955</v>
      </c>
      <c r="E297" s="5">
        <f>IFERROR(RTD("cqg.rtd", ,"ContractData",A297, "PerCentNetLastTrade",, "T")/100,"")</f>
        <v>8.5122410546139352E-3</v>
      </c>
      <c r="F297" s="3">
        <f>RTD("cqg.rtd", ,"ContractData",A297, "Open",, "T")</f>
        <v>133.65</v>
      </c>
      <c r="G297" s="3">
        <f>RTD("cqg.rtd", ,"ContractData",A297, "High",, "T")</f>
        <v>134.28</v>
      </c>
      <c r="H297" s="3">
        <f>RTD("cqg.rtd", ,"ContractData",A297, "Low",, "T")</f>
        <v>132.85</v>
      </c>
      <c r="I297" s="5">
        <f>IFERROR(RTD("cqg.rtd",,"StudyData",A297, "PCB","BaseType=Index,Index=1", "Close", "W","0","all",,,,"T")/100,"")</f>
        <v>6.919374247894009E-3</v>
      </c>
      <c r="J297" s="5">
        <f>IFERROR(RTD("cqg.rtd",,"StudyData",A297, "PCB","BaseType=Index,Index=1", "Close", "M","0","all",,,,"T")/100,"")</f>
        <v>-3.6418597955952231E-2</v>
      </c>
      <c r="K297" s="5">
        <f>IFERROR(RTD("cqg.rtd",,"StudyData",A297, "PCB","BaseType=Index,Index=1", "Close", "Q","0","all",,,,"T")/100,"")</f>
        <v>-3.6418597955952231E-2</v>
      </c>
      <c r="L297" s="5">
        <f>IFERROR(RTD("cqg.rtd",,"StudyData",A297, "PCB","BaseType=Index,Index=1", "Close", "A","0","all",,,,"T")/100,"")</f>
        <v>-3.6210496004607309E-2</v>
      </c>
      <c r="M297" s="7">
        <f>RTD("cqg.rtd", ,"ContractData",A297, "T_CVol",, "T")</f>
        <v>898477.95550100005</v>
      </c>
      <c r="N297" s="9">
        <f xml:space="preserve"> IFERROR(M297/RTD("cqg.rtd",,"StudyData", $A297, "MA", "InputChoice=Vol,MAType=Sim,Period=21", "MA","D","-1","all",,,,"T"),"")</f>
        <v>0.85913172411299576</v>
      </c>
      <c r="O297" s="10">
        <f>IFERROR(D297/RTD("cqg.rtd",,"StudyData","ATR("&amp;A297&amp;",MAType:=Sim,Period:=21)","Bar",, "Close", "D",,,,,,"T"),"")</f>
        <v>0.4406685236744235</v>
      </c>
      <c r="P297" s="11">
        <f xml:space="preserve"> RTD("cqg.rtd",,"StudyData", $A297, "MA", "InputChoice=Close,MAType=Sim,Period=21", "MA","D",,"all",,,,"T")</f>
        <v>136.44857142859999</v>
      </c>
      <c r="Q297" s="3">
        <f xml:space="preserve"> RTD("cqg.rtd",,"StudyData",$A297, "StdDev", "InputChoice=Close,Period1=21", "STDDEV","D",,"all",,,,"T")</f>
        <v>3.4761517937000002</v>
      </c>
      <c r="R297" s="3">
        <f t="shared" si="4"/>
        <v>-0.73891233209526197</v>
      </c>
    </row>
    <row r="298" spans="1:18" x14ac:dyDescent="0.3">
      <c r="A298" t="s">
        <v>300</v>
      </c>
      <c r="B298" t="str">
        <f>PROPER(RTD("cqg.rtd", ,"ContractData",A298, "LongDescription",, "T"))</f>
        <v>Marriott Int Cl A Cm</v>
      </c>
      <c r="C298" s="3">
        <f>RTD("cqg.rtd", ,"ContractData",A298, "LastTrade",, "T")</f>
        <v>374.43</v>
      </c>
      <c r="D298" s="3">
        <f>RTD("cqg.rtd", ,"ContractData",A298, "NetLastTrade",, "T")</f>
        <v>9.9599999999999795</v>
      </c>
      <c r="E298" s="5">
        <f>IFERROR(RTD("cqg.rtd", ,"ContractData",A298, "PerCentNetLastTrade",, "T")/100,"")</f>
        <v>2.7327352045435838E-2</v>
      </c>
      <c r="F298" s="3">
        <f>RTD("cqg.rtd", ,"ContractData",A298, "Open",, "T")</f>
        <v>365.58</v>
      </c>
      <c r="G298" s="3">
        <f>RTD("cqg.rtd", ,"ContractData",A298, "High",, "T")</f>
        <v>375.78000000000003</v>
      </c>
      <c r="H298" s="3">
        <f>RTD("cqg.rtd", ,"ContractData",A298, "Low",, "T")</f>
        <v>364.25</v>
      </c>
      <c r="I298" s="5">
        <f>IFERROR(RTD("cqg.rtd",,"StudyData",A298, "PCB","BaseType=Index,Index=1", "Close", "W","0","all",,,,"T")/100,"")</f>
        <v>2.2362385321100912E-2</v>
      </c>
      <c r="J298" s="5">
        <f>IFERROR(RTD("cqg.rtd",,"StudyData",A298, "PCB","BaseType=Index,Index=1", "Close", "M","0","all",,,,"T")/100,"")</f>
        <v>1.0361855419736029E-2</v>
      </c>
      <c r="K298" s="5">
        <f>IFERROR(RTD("cqg.rtd",,"StudyData",A298, "PCB","BaseType=Index,Index=1", "Close", "Q","0","all",,,,"T")/100,"")</f>
        <v>1.0361855419736029E-2</v>
      </c>
      <c r="L298" s="5">
        <f>IFERROR(RTD("cqg.rtd",,"StudyData",A298, "PCB","BaseType=Index,Index=1", "Close", "A","0","all",,,,"T")/100,"")</f>
        <v>0.2069043321299639</v>
      </c>
      <c r="M298" s="7">
        <f>RTD("cqg.rtd", ,"ContractData",A298, "T_CVol",, "T")</f>
        <v>1231813.7494880001</v>
      </c>
      <c r="N298" s="9">
        <f xml:space="preserve"> IFERROR(M298/RTD("cqg.rtd",,"StudyData", $A298, "MA", "InputChoice=Vol,MAType=Sim,Period=21", "MA","D","-1","all",,,,"T"),"")</f>
        <v>0.84651435438424505</v>
      </c>
      <c r="O298" s="10">
        <f>IFERROR(D298/RTD("cqg.rtd",,"StudyData","ATR("&amp;A298&amp;",MAType:=Sim,Period:=21)","Bar",, "Close", "D",,,,,,"T"),"")</f>
        <v>1.20650669128383</v>
      </c>
      <c r="P298" s="11">
        <f xml:space="preserve"> RTD("cqg.rtd",,"StudyData", $A298, "MA", "InputChoice=Close,MAType=Sim,Period=21", "MA","D",,"all",,,,"T")</f>
        <v>371.3871428571</v>
      </c>
      <c r="Q298" s="3">
        <f xml:space="preserve"> RTD("cqg.rtd",,"StudyData",$A298, "StdDev", "InputChoice=Close,Period1=21", "STDDEV","D",,"all",,,,"T")</f>
        <v>5.1710145849</v>
      </c>
      <c r="R298" s="3">
        <f t="shared" si="4"/>
        <v>0.58844489663315247</v>
      </c>
    </row>
    <row r="299" spans="1:18" x14ac:dyDescent="0.3">
      <c r="A299" t="s">
        <v>301</v>
      </c>
      <c r="B299" t="str">
        <f>PROPER(RTD("cqg.rtd", ,"ContractData",A299, "LongDescription",, "T"))</f>
        <v>Masco Corporation</v>
      </c>
      <c r="C299" s="3">
        <f>RTD("cqg.rtd", ,"ContractData",A299, "LastTrade",, "T")</f>
        <v>79.27</v>
      </c>
      <c r="D299" s="3">
        <f>RTD("cqg.rtd", ,"ContractData",A299, "NetLastTrade",, "T")</f>
        <v>1.9299999999999926</v>
      </c>
      <c r="E299" s="5">
        <f>IFERROR(RTD("cqg.rtd", ,"ContractData",A299, "PerCentNetLastTrade",, "T")/100,"")</f>
        <v>2.4954745280579262E-2</v>
      </c>
      <c r="F299" s="3">
        <f>RTD("cqg.rtd", ,"ContractData",A299, "Open",, "T")</f>
        <v>77.55</v>
      </c>
      <c r="G299" s="3">
        <f>RTD("cqg.rtd", ,"ContractData",A299, "High",, "T")</f>
        <v>79.760000000000005</v>
      </c>
      <c r="H299" s="3">
        <f>RTD("cqg.rtd", ,"ContractData",A299, "Low",, "T")</f>
        <v>77.31</v>
      </c>
      <c r="I299" s="5">
        <f>IFERROR(RTD("cqg.rtd",,"StudyData",A299, "PCB","BaseType=Index,Index=1", "Close", "W","0","all",,,,"T")/100,"")</f>
        <v>7.8830260648441227E-3</v>
      </c>
      <c r="J299" s="5">
        <f>IFERROR(RTD("cqg.rtd",,"StudyData",A299, "PCB","BaseType=Index,Index=1", "Close", "M","0","all",,,,"T")/100,"")</f>
        <v>-2.5808037360206565E-2</v>
      </c>
      <c r="K299" s="5">
        <f>IFERROR(RTD("cqg.rtd",,"StudyData",A299, "PCB","BaseType=Index,Index=1", "Close", "Q","0","all",,,,"T")/100,"")</f>
        <v>-2.5808037360206565E-2</v>
      </c>
      <c r="L299" s="5">
        <f>IFERROR(RTD("cqg.rtd",,"StudyData",A299, "PCB","BaseType=Index,Index=1", "Close", "A","0","all",,,,"T")/100,"")</f>
        <v>0.24913331232272287</v>
      </c>
      <c r="M299" s="7">
        <f>RTD("cqg.rtd", ,"ContractData",A299, "T_CVol",, "T")</f>
        <v>1867555.5021200001</v>
      </c>
      <c r="N299" s="9">
        <f xml:space="preserve"> IFERROR(M299/RTD("cqg.rtd",,"StudyData", $A299, "MA", "InputChoice=Vol,MAType=Sim,Period=21", "MA","D","-1","all",,,,"T"),"")</f>
        <v>0.8542112158408679</v>
      </c>
      <c r="O299" s="10">
        <f>IFERROR(D299/RTD("cqg.rtd",,"StudyData","ATR("&amp;A299&amp;",MAType:=Sim,Period:=21)","Bar",, "Close", "D",,,,,,"T"),"")</f>
        <v>0.87632432431674201</v>
      </c>
      <c r="P299" s="11">
        <f xml:space="preserve"> RTD("cqg.rtd",,"StudyData", $A299, "MA", "InputChoice=Close,MAType=Sim,Period=21", "MA","D",,"all",,,,"T")</f>
        <v>78.874761904799996</v>
      </c>
      <c r="Q299" s="3">
        <f xml:space="preserve"> RTD("cqg.rtd",,"StudyData",$A299, "StdDev", "InputChoice=Close,Period1=21", "STDDEV","D",,"all",,,,"T")</f>
        <v>1.8821710337999999</v>
      </c>
      <c r="R299" s="3">
        <f t="shared" si="4"/>
        <v>0.20999053120163891</v>
      </c>
    </row>
    <row r="300" spans="1:18" x14ac:dyDescent="0.3">
      <c r="A300" t="s">
        <v>302</v>
      </c>
      <c r="B300" t="str">
        <f>PROPER(RTD("cqg.rtd", ,"ContractData",A300, "LongDescription",, "T"))</f>
        <v>Mcdonald'S Corporation</v>
      </c>
      <c r="C300" s="3">
        <f>RTD("cqg.rtd", ,"ContractData",A300, "LastTrade",, "T")</f>
        <v>264.76</v>
      </c>
      <c r="D300" s="3">
        <f>RTD("cqg.rtd", ,"ContractData",A300, "NetLastTrade",, "T")</f>
        <v>1.9599999999999795</v>
      </c>
      <c r="E300" s="5">
        <f>IFERROR(RTD("cqg.rtd", ,"ContractData",A300, "PerCentNetLastTrade",, "T")/100,"")</f>
        <v>7.45814307458143E-3</v>
      </c>
      <c r="F300" s="3">
        <f>RTD("cqg.rtd", ,"ContractData",A300, "Open",, "T")</f>
        <v>263.79000000000002</v>
      </c>
      <c r="G300" s="3">
        <f>RTD("cqg.rtd", ,"ContractData",A300, "High",, "T")</f>
        <v>266.45999999999998</v>
      </c>
      <c r="H300" s="3">
        <f>RTD("cqg.rtd", ,"ContractData",A300, "Low",, "T")</f>
        <v>262.89999999999998</v>
      </c>
      <c r="I300" s="5">
        <f>IFERROR(RTD("cqg.rtd",,"StudyData",A300, "PCB","BaseType=Index,Index=1", "Close", "W","0","all",,,,"T")/100,"")</f>
        <v>-1.1019386649732878E-2</v>
      </c>
      <c r="J300" s="5">
        <f>IFERROR(RTD("cqg.rtd",,"StudyData",A300, "PCB","BaseType=Index,Index=1", "Close", "M","0","all",,,,"T")/100,"")</f>
        <v>-2.0531981798675637E-2</v>
      </c>
      <c r="K300" s="5">
        <f>IFERROR(RTD("cqg.rtd",,"StudyData",A300, "PCB","BaseType=Index,Index=1", "Close", "Q","0","all",,,,"T")/100,"")</f>
        <v>-2.0531981798675637E-2</v>
      </c>
      <c r="L300" s="5">
        <f>IFERROR(RTD("cqg.rtd",,"StudyData",A300, "PCB","BaseType=Index,Index=1", "Close", "A","0","all",,,,"T")/100,"")</f>
        <v>-0.13372378365998103</v>
      </c>
      <c r="M300" s="7">
        <f>RTD("cqg.rtd", ,"ContractData",A300, "T_CVol",, "T")</f>
        <v>3703505.436307</v>
      </c>
      <c r="N300" s="9">
        <f xml:space="preserve"> IFERROR(M300/RTD("cqg.rtd",,"StudyData", $A300, "MA", "InputChoice=Vol,MAType=Sim,Period=21", "MA","D","-1","all",,,,"T"),"")</f>
        <v>0.78054451243570677</v>
      </c>
      <c r="O300" s="10">
        <f>IFERROR(D300/RTD("cqg.rtd",,"StudyData","ATR("&amp;A300&amp;",MAType:=Sim,Period:=21)","Bar",, "Close", "D",,,,,,"T"),"")</f>
        <v>0.32601980198045283</v>
      </c>
      <c r="P300" s="11">
        <f xml:space="preserve"> RTD("cqg.rtd",,"StudyData", $A300, "MA", "InputChoice=Close,MAType=Sim,Period=21", "MA","D",,"all",,,,"T")</f>
        <v>270.63095238099999</v>
      </c>
      <c r="Q300" s="3">
        <f xml:space="preserve"> RTD("cqg.rtd",,"StudyData",$A300, "StdDev", "InputChoice=Close,Period1=21", "STDDEV","D",,"all",,,,"T")</f>
        <v>5.8858594911999997</v>
      </c>
      <c r="R300" s="3">
        <f t="shared" si="4"/>
        <v>-0.99746730104204961</v>
      </c>
    </row>
    <row r="301" spans="1:18" x14ac:dyDescent="0.3">
      <c r="A301" t="s">
        <v>303</v>
      </c>
      <c r="B301" t="str">
        <f>PROPER(RTD("cqg.rtd", ,"ContractData",A301, "LongDescription",, "T"))</f>
        <v>Microchip Technology</v>
      </c>
      <c r="C301" s="3">
        <f>RTD("cqg.rtd", ,"ContractData",A301, "LastTrade",, "T")</f>
        <v>78.86</v>
      </c>
      <c r="D301" s="3">
        <f>RTD("cqg.rtd", ,"ContractData",A301, "NetLastTrade",, "T")</f>
        <v>-2.4900000000000091</v>
      </c>
      <c r="E301" s="5">
        <f>IFERROR(RTD("cqg.rtd", ,"ContractData",A301, "PerCentNetLastTrade",, "T")/100,"")</f>
        <v>-3.0608481868469574E-2</v>
      </c>
      <c r="F301" s="3">
        <f>RTD("cqg.rtd", ,"ContractData",A301, "Open",, "T")</f>
        <v>80.290000000000006</v>
      </c>
      <c r="G301" s="3">
        <f>RTD("cqg.rtd", ,"ContractData",A301, "High",, "T")</f>
        <v>81.239999999999995</v>
      </c>
      <c r="H301" s="3">
        <f>RTD("cqg.rtd", ,"ContractData",A301, "Low",, "T")</f>
        <v>78.03</v>
      </c>
      <c r="I301" s="5">
        <f>IFERROR(RTD("cqg.rtd",,"StudyData",A301, "PCB","BaseType=Index,Index=1", "Close", "W","0","all",,,,"T")/100,"")</f>
        <v>-2.5938735177865716E-2</v>
      </c>
      <c r="J301" s="5">
        <f>IFERROR(RTD("cqg.rtd",,"StudyData",A301, "PCB","BaseType=Index,Index=1", "Close", "M","0","all",,,,"T")/100,"")</f>
        <v>-0.13530701754385968</v>
      </c>
      <c r="K301" s="5">
        <f>IFERROR(RTD("cqg.rtd",,"StudyData",A301, "PCB","BaseType=Index,Index=1", "Close", "Q","0","all",,,,"T")/100,"")</f>
        <v>-0.13530701754385968</v>
      </c>
      <c r="L301" s="5">
        <f>IFERROR(RTD("cqg.rtd",,"StudyData",A301, "PCB","BaseType=Index,Index=1", "Close", "A","0","all",,,,"T")/100,"")</f>
        <v>0.23760200878844948</v>
      </c>
      <c r="M301" s="7">
        <f>RTD("cqg.rtd", ,"ContractData",A301, "T_CVol",, "T")</f>
        <v>9323774.7258899994</v>
      </c>
      <c r="N301" s="9">
        <f xml:space="preserve"> IFERROR(M301/RTD("cqg.rtd",,"StudyData", $A301, "MA", "InputChoice=Vol,MAType=Sim,Period=21", "MA","D","-1","all",,,,"T"),"")</f>
        <v>0.79482089236199716</v>
      </c>
      <c r="O301" s="10">
        <f>IFERROR(D301/RTD("cqg.rtd",,"StudyData","ATR("&amp;A301&amp;",MAType:=Sim,Period:=21)","Bar",, "Close", "D",,,,,,"T"),"")</f>
        <v>-0.55304071919385478</v>
      </c>
      <c r="P301" s="11">
        <f xml:space="preserve"> RTD("cqg.rtd",,"StudyData", $A301, "MA", "InputChoice=Close,MAType=Sim,Period=21", "MA","D",,"all",,,,"T")</f>
        <v>85.670476190499997</v>
      </c>
      <c r="Q301" s="3">
        <f xml:space="preserve"> RTD("cqg.rtd",,"StudyData",$A301, "StdDev", "InputChoice=Close,Period1=21", "STDDEV","D",,"all",,,,"T")</f>
        <v>3.7158495487000001</v>
      </c>
      <c r="R301" s="3">
        <f t="shared" si="4"/>
        <v>-1.8328180679119963</v>
      </c>
    </row>
    <row r="302" spans="1:18" x14ac:dyDescent="0.3">
      <c r="A302" t="s">
        <v>304</v>
      </c>
      <c r="B302" t="str">
        <f>PROPER(RTD("cqg.rtd", ,"ContractData",A302, "LongDescription",, "T"))</f>
        <v>Mckesson Corporation</v>
      </c>
      <c r="C302" s="3">
        <f>RTD("cqg.rtd", ,"ContractData",A302, "LastTrade",, "T")</f>
        <v>840.9</v>
      </c>
      <c r="D302" s="3">
        <f>RTD("cqg.rtd", ,"ContractData",A302, "NetLastTrade",, "T")</f>
        <v>16.409999999999968</v>
      </c>
      <c r="E302" s="5">
        <f>IFERROR(RTD("cqg.rtd", ,"ContractData",A302, "PerCentNetLastTrade",, "T")/100,"")</f>
        <v>1.9903212895244334E-2</v>
      </c>
      <c r="F302" s="3">
        <f>RTD("cqg.rtd", ,"ContractData",A302, "Open",, "T")</f>
        <v>829.93000000000006</v>
      </c>
      <c r="G302" s="3">
        <f>RTD("cqg.rtd", ,"ContractData",A302, "High",, "T")</f>
        <v>843.53</v>
      </c>
      <c r="H302" s="3">
        <f>RTD("cqg.rtd", ,"ContractData",A302, "Low",, "T")</f>
        <v>827.48</v>
      </c>
      <c r="I302" s="5">
        <f>IFERROR(RTD("cqg.rtd",,"StudyData",A302, "PCB","BaseType=Index,Index=1", "Close", "W","0","all",,,,"T")/100,"")</f>
        <v>-5.8236965022166786E-4</v>
      </c>
      <c r="J302" s="5">
        <f>IFERROR(RTD("cqg.rtd",,"StudyData",A302, "PCB","BaseType=Index,Index=1", "Close", "M","0","all",,,,"T")/100,"")</f>
        <v>0.11289041821069341</v>
      </c>
      <c r="K302" s="5">
        <f>IFERROR(RTD("cqg.rtd",,"StudyData",A302, "PCB","BaseType=Index,Index=1", "Close", "Q","0","all",,,,"T")/100,"")</f>
        <v>0.11289041821069341</v>
      </c>
      <c r="L302" s="5">
        <f>IFERROR(RTD("cqg.rtd",,"StudyData",A302, "PCB","BaseType=Index,Index=1", "Close", "A","0","all",,,,"T")/100,"")</f>
        <v>2.5125260578575889E-2</v>
      </c>
      <c r="M302" s="7">
        <f>RTD("cqg.rtd", ,"ContractData",A302, "T_CVol",, "T")</f>
        <v>823784.86999299994</v>
      </c>
      <c r="N302" s="9">
        <f xml:space="preserve"> IFERROR(M302/RTD("cqg.rtd",,"StudyData", $A302, "MA", "InputChoice=Vol,MAType=Sim,Period=21", "MA","D","-1","all",,,,"T"),"")</f>
        <v>0.77488208267529612</v>
      </c>
      <c r="O302" s="10">
        <f>IFERROR(D302/RTD("cqg.rtd",,"StudyData","ATR("&amp;A302&amp;",MAType:=Sim,Period:=21)","Bar",, "Close", "D",,,,,,"T"),"")</f>
        <v>0.74065079092127584</v>
      </c>
      <c r="P302" s="11">
        <f xml:space="preserve"> RTD("cqg.rtd",,"StudyData", $A302, "MA", "InputChoice=Close,MAType=Sim,Period=21", "MA","D",,"all",,,,"T")</f>
        <v>801.34428571429999</v>
      </c>
      <c r="Q302" s="3">
        <f xml:space="preserve"> RTD("cqg.rtd",,"StudyData",$A302, "StdDev", "InputChoice=Close,Period1=21", "STDDEV","D",,"all",,,,"T")</f>
        <v>28.585487088899999</v>
      </c>
      <c r="R302" s="3">
        <f t="shared" si="4"/>
        <v>1.383769119017735</v>
      </c>
    </row>
    <row r="303" spans="1:18" x14ac:dyDescent="0.3">
      <c r="A303" t="s">
        <v>305</v>
      </c>
      <c r="B303" t="str">
        <f>PROPER(RTD("cqg.rtd", ,"ContractData",A303, "LongDescription",, "T"))</f>
        <v>Moodys Corp</v>
      </c>
      <c r="C303" s="3">
        <f>RTD("cqg.rtd", ,"ContractData",A303, "LastTrade",, "T")</f>
        <v>471.5</v>
      </c>
      <c r="D303" s="3">
        <f>RTD("cqg.rtd", ,"ContractData",A303, "NetLastTrade",, "T")</f>
        <v>-0.74000000000000909</v>
      </c>
      <c r="E303" s="5">
        <f>IFERROR(RTD("cqg.rtd", ,"ContractData",A303, "PerCentNetLastTrade",, "T")/100,"")</f>
        <v>-1.5669998305946127E-3</v>
      </c>
      <c r="F303" s="3">
        <f>RTD("cqg.rtd", ,"ContractData",A303, "Open",, "T")</f>
        <v>475.91</v>
      </c>
      <c r="G303" s="3">
        <f>RTD("cqg.rtd", ,"ContractData",A303, "High",, "T")</f>
        <v>479.2</v>
      </c>
      <c r="H303" s="3">
        <f>RTD("cqg.rtd", ,"ContractData",A303, "Low",, "T")</f>
        <v>468.37</v>
      </c>
      <c r="I303" s="5">
        <f>IFERROR(RTD("cqg.rtd",,"StudyData",A303, "PCB","BaseType=Index,Index=1", "Close", "W","0","all",,,,"T")/100,"")</f>
        <v>-7.704654895666134E-2</v>
      </c>
      <c r="J303" s="5">
        <f>IFERROR(RTD("cqg.rtd",,"StudyData",A303, "PCB","BaseType=Index,Index=1", "Close", "M","0","all",,,,"T")/100,"")</f>
        <v>4.1022697165062232E-2</v>
      </c>
      <c r="K303" s="5">
        <f>IFERROR(RTD("cqg.rtd",,"StudyData",A303, "PCB","BaseType=Index,Index=1", "Close", "Q","0","all",,,,"T")/100,"")</f>
        <v>4.1022697165062232E-2</v>
      </c>
      <c r="L303" s="5">
        <f>IFERROR(RTD("cqg.rtd",,"StudyData",A303, "PCB","BaseType=Index,Index=1", "Close", "A","0","all",,,,"T")/100,"")</f>
        <v>-7.702848194186164E-2</v>
      </c>
      <c r="M303" s="7">
        <f>RTD("cqg.rtd", ,"ContractData",A303, "T_CVol",, "T")</f>
        <v>935479.71119199996</v>
      </c>
      <c r="N303" s="9">
        <f xml:space="preserve"> IFERROR(M303/RTD("cqg.rtd",,"StudyData", $A303, "MA", "InputChoice=Vol,MAType=Sim,Period=21", "MA","D","-1","all",,,,"T"),"")</f>
        <v>0.93404313477040535</v>
      </c>
      <c r="O303" s="10">
        <f>IFERROR(D303/RTD("cqg.rtd",,"StudyData","ATR("&amp;A303&amp;",MAType:=Sim,Period:=21)","Bar",, "Close", "D",,,,,,"T"),"")</f>
        <v>-5.0577705451422664E-2</v>
      </c>
      <c r="P303" s="11">
        <f xml:space="preserve"> RTD("cqg.rtd",,"StudyData", $A303, "MA", "InputChoice=Close,MAType=Sim,Period=21", "MA","D",,"all",,,,"T")</f>
        <v>484.11619047620002</v>
      </c>
      <c r="Q303" s="3">
        <f xml:space="preserve"> RTD("cqg.rtd",,"StudyData",$A303, "StdDev", "InputChoice=Close,Period1=21", "STDDEV","D",,"all",,,,"T")</f>
        <v>21.138624651400001</v>
      </c>
      <c r="R303" s="3">
        <f t="shared" si="4"/>
        <v>-0.59683118860641926</v>
      </c>
    </row>
    <row r="304" spans="1:18" x14ac:dyDescent="0.3">
      <c r="A304" t="s">
        <v>306</v>
      </c>
      <c r="B304" t="str">
        <f>PROPER(RTD("cqg.rtd", ,"ContractData",A304, "LongDescription",, "T"))</f>
        <v>Mondelez Intl Cmn A</v>
      </c>
      <c r="C304" s="3">
        <f>RTD("cqg.rtd", ,"ContractData",A304, "LastTrade",, "T")</f>
        <v>60.52</v>
      </c>
      <c r="D304" s="3">
        <f>RTD("cqg.rtd", ,"ContractData",A304, "NetLastTrade",, "T")</f>
        <v>0.46999999999999886</v>
      </c>
      <c r="E304" s="5">
        <f>IFERROR(RTD("cqg.rtd", ,"ContractData",A304, "PerCentNetLastTrade",, "T")/100,"")</f>
        <v>7.8268109908409648E-3</v>
      </c>
      <c r="F304" s="3">
        <f>RTD("cqg.rtd", ,"ContractData",A304, "Open",, "T")</f>
        <v>60.04</v>
      </c>
      <c r="G304" s="3">
        <f>RTD("cqg.rtd", ,"ContractData",A304, "High",, "T")</f>
        <v>60.67</v>
      </c>
      <c r="H304" s="3">
        <f>RTD("cqg.rtd", ,"ContractData",A304, "Low",, "T")</f>
        <v>59.84</v>
      </c>
      <c r="I304" s="5">
        <f>IFERROR(RTD("cqg.rtd",,"StudyData",A304, "PCB","BaseType=Index,Index=1", "Close", "W","0","all",,,,"T")/100,"")</f>
        <v>-7.8688524590163414E-3</v>
      </c>
      <c r="J304" s="5">
        <f>IFERROR(RTD("cqg.rtd",,"StudyData",A304, "PCB","BaseType=Index,Index=1", "Close", "M","0","all",,,,"T")/100,"")</f>
        <v>4.6334716459197782E-2</v>
      </c>
      <c r="K304" s="5">
        <f>IFERROR(RTD("cqg.rtd",,"StudyData",A304, "PCB","BaseType=Index,Index=1", "Close", "Q","0","all",,,,"T")/100,"")</f>
        <v>4.6334716459197782E-2</v>
      </c>
      <c r="L304" s="5">
        <f>IFERROR(RTD("cqg.rtd",,"StudyData",A304, "PCB","BaseType=Index,Index=1", "Close", "A","0","all",,,,"T")/100,"")</f>
        <v>0.12428014118521281</v>
      </c>
      <c r="M304" s="7">
        <f>RTD("cqg.rtd", ,"ContractData",A304, "T_CVol",, "T")</f>
        <v>8493627.0612429995</v>
      </c>
      <c r="N304" s="9">
        <f xml:space="preserve"> IFERROR(M304/RTD("cqg.rtd",,"StudyData", $A304, "MA", "InputChoice=Vol,MAType=Sim,Period=21", "MA","D","-1","all",,,,"T"),"")</f>
        <v>0.90449835789507371</v>
      </c>
      <c r="O304" s="10">
        <f>IFERROR(D304/RTD("cqg.rtd",,"StudyData","ATR("&amp;A304&amp;",MAType:=Sim,Period:=21)","Bar",, "Close", "D",,,,,,"T"),"")</f>
        <v>0.2870020354787664</v>
      </c>
      <c r="P304" s="11">
        <f xml:space="preserve"> RTD("cqg.rtd",,"StudyData", $A304, "MA", "InputChoice=Close,MAType=Sim,Period=21", "MA","D",,"all",,,,"T")</f>
        <v>59.885714285699997</v>
      </c>
      <c r="Q304" s="3">
        <f xml:space="preserve"> RTD("cqg.rtd",,"StudyData",$A304, "StdDev", "InputChoice=Close,Period1=21", "STDDEV","D",,"all",,,,"T")</f>
        <v>0.98111972680000004</v>
      </c>
      <c r="R304" s="3">
        <f t="shared" si="4"/>
        <v>0.64649165333651915</v>
      </c>
    </row>
    <row r="305" spans="1:18" x14ac:dyDescent="0.3">
      <c r="A305" t="s">
        <v>307</v>
      </c>
      <c r="B305" t="str">
        <f>PROPER(RTD("cqg.rtd", ,"ContractData",A305, "LongDescription",, "T"))</f>
        <v>Medtronic Inc</v>
      </c>
      <c r="C305" s="3">
        <f>RTD("cqg.rtd", ,"ContractData",A305, "LastTrade",, "T")</f>
        <v>83.210000000000008</v>
      </c>
      <c r="D305" s="3">
        <f>RTD("cqg.rtd", ,"ContractData",A305, "NetLastTrade",, "T")</f>
        <v>1.2000000000000028</v>
      </c>
      <c r="E305" s="5">
        <f>IFERROR(RTD("cqg.rtd", ,"ContractData",A305, "PerCentNetLastTrade",, "T")/100,"")</f>
        <v>1.4632361907084501E-2</v>
      </c>
      <c r="F305" s="3">
        <f>RTD("cqg.rtd", ,"ContractData",A305, "Open",, "T")</f>
        <v>82.87</v>
      </c>
      <c r="G305" s="3">
        <f>RTD("cqg.rtd", ,"ContractData",A305, "High",, "T")</f>
        <v>83.59</v>
      </c>
      <c r="H305" s="3">
        <f>RTD("cqg.rtd", ,"ContractData",A305, "Low",, "T")</f>
        <v>82.41</v>
      </c>
      <c r="I305" s="5">
        <f>IFERROR(RTD("cqg.rtd",,"StudyData",A305, "PCB","BaseType=Index,Index=1", "Close", "W","0","all",,,,"T")/100,"")</f>
        <v>1.2019230769236917E-4</v>
      </c>
      <c r="J305" s="5">
        <f>IFERROR(RTD("cqg.rtd",,"StudyData",A305, "PCB","BaseType=Index,Index=1", "Close", "M","0","all",,,,"T")/100,"")</f>
        <v>6.3658443052537442E-2</v>
      </c>
      <c r="K305" s="5">
        <f>IFERROR(RTD("cqg.rtd",,"StudyData",A305, "PCB","BaseType=Index,Index=1", "Close", "Q","0","all",,,,"T")/100,"")</f>
        <v>6.3658443052537442E-2</v>
      </c>
      <c r="L305" s="5">
        <f>IFERROR(RTD("cqg.rtd",,"StudyData",A305, "PCB","BaseType=Index,Index=1", "Close", "A","0","all",,,,"T")/100,"")</f>
        <v>-0.13377056006662497</v>
      </c>
      <c r="M305" s="7">
        <f>RTD("cqg.rtd", ,"ContractData",A305, "T_CVol",, "T")</f>
        <v>4336173.8864669995</v>
      </c>
      <c r="N305" s="9">
        <f xml:space="preserve"> IFERROR(M305/RTD("cqg.rtd",,"StudyData", $A305, "MA", "InputChoice=Vol,MAType=Sim,Period=21", "MA","D","-1","all",,,,"T"),"")</f>
        <v>0.53966074742525361</v>
      </c>
      <c r="O305" s="10">
        <f>IFERROR(D305/RTD("cqg.rtd",,"StudyData","ATR("&amp;A305&amp;",MAType:=Sim,Period:=21)","Bar",, "Close", "D",,,,,,"T"),"")</f>
        <v>0.52445369406758824</v>
      </c>
      <c r="P305" s="11">
        <f xml:space="preserve"> RTD("cqg.rtd",,"StudyData", $A305, "MA", "InputChoice=Close,MAType=Sim,Period=21", "MA","D",,"all",,,,"T")</f>
        <v>81.955238095200002</v>
      </c>
      <c r="Q305" s="3">
        <f xml:space="preserve"> RTD("cqg.rtd",,"StudyData",$A305, "StdDev", "InputChoice=Close,Period1=21", "STDDEV","D",,"all",,,,"T")</f>
        <v>1.6206483682999999</v>
      </c>
      <c r="R305" s="3">
        <f t="shared" si="4"/>
        <v>0.77423451585380276</v>
      </c>
    </row>
    <row r="306" spans="1:18" x14ac:dyDescent="0.3">
      <c r="A306" t="s">
        <v>308</v>
      </c>
      <c r="B306" t="str">
        <f>PROPER(RTD("cqg.rtd", ,"ContractData",A306, "LongDescription",, "T"))</f>
        <v>Metlife Inc</v>
      </c>
      <c r="C306" s="3">
        <f>RTD("cqg.rtd", ,"ContractData",A306, "LastTrade",, "T")</f>
        <v>94.83</v>
      </c>
      <c r="D306" s="3">
        <f>RTD("cqg.rtd", ,"ContractData",A306, "NetLastTrade",, "T")</f>
        <v>2.289999999999992</v>
      </c>
      <c r="E306" s="5">
        <f>IFERROR(RTD("cqg.rtd", ,"ContractData",A306, "PerCentNetLastTrade",, "T")/100,"")</f>
        <v>2.4746055759671495E-2</v>
      </c>
      <c r="F306" s="3">
        <f>RTD("cqg.rtd", ,"ContractData",A306, "Open",, "T")</f>
        <v>92.16</v>
      </c>
      <c r="G306" s="3">
        <f>RTD("cqg.rtd", ,"ContractData",A306, "High",, "T")</f>
        <v>94.84</v>
      </c>
      <c r="H306" s="3">
        <f>RTD("cqg.rtd", ,"ContractData",A306, "Low",, "T")</f>
        <v>91.34</v>
      </c>
      <c r="I306" s="5">
        <f>IFERROR(RTD("cqg.rtd",,"StudyData",A306, "PCB","BaseType=Index,Index=1", "Close", "W","0","all",,,,"T")/100,"")</f>
        <v>8.8297872340425358E-3</v>
      </c>
      <c r="J306" s="5">
        <f>IFERROR(RTD("cqg.rtd",,"StudyData",A306, "PCB","BaseType=Index,Index=1", "Close", "M","0","all",,,,"T")/100,"")</f>
        <v>0.12078950478666822</v>
      </c>
      <c r="K306" s="5">
        <f>IFERROR(RTD("cqg.rtd",,"StudyData",A306, "PCB","BaseType=Index,Index=1", "Close", "Q","0","all",,,,"T")/100,"")</f>
        <v>0.12078950478666822</v>
      </c>
      <c r="L306" s="5">
        <f>IFERROR(RTD("cqg.rtd",,"StudyData",A306, "PCB","BaseType=Index,Index=1", "Close", "A","0","all",,,,"T")/100,"")</f>
        <v>0.20129212059792248</v>
      </c>
      <c r="M306" s="7">
        <f>RTD("cqg.rtd", ,"ContractData",A306, "T_CVol",, "T")</f>
        <v>4543286.1909800004</v>
      </c>
      <c r="N306" s="9">
        <f xml:space="preserve"> IFERROR(M306/RTD("cqg.rtd",,"StudyData", $A306, "MA", "InputChoice=Vol,MAType=Sim,Period=21", "MA","D","-1","all",,,,"T"),"")</f>
        <v>1.3203801443386822</v>
      </c>
      <c r="O306" s="10">
        <f>IFERROR(D306/RTD("cqg.rtd",,"StudyData","ATR("&amp;A306&amp;",MAType:=Sim,Period:=21)","Bar",, "Close", "D",,,,,,"T"),"")</f>
        <v>1.1989528795811477</v>
      </c>
      <c r="P306" s="11">
        <f xml:space="preserve"> RTD("cqg.rtd",,"StudyData", $A306, "MA", "InputChoice=Close,MAType=Sim,Period=21", "MA","D",,"all",,,,"T")</f>
        <v>90.759047619</v>
      </c>
      <c r="Q306" s="3">
        <f xml:space="preserve"> RTD("cqg.rtd",,"StudyData",$A306, "StdDev", "InputChoice=Close,Period1=21", "STDDEV","D",,"all",,,,"T")</f>
        <v>3.1175721700999999</v>
      </c>
      <c r="R306" s="3">
        <f t="shared" si="4"/>
        <v>1.3058085455225941</v>
      </c>
    </row>
    <row r="307" spans="1:18" x14ac:dyDescent="0.3">
      <c r="A307" t="s">
        <v>309</v>
      </c>
      <c r="B307" t="str">
        <f>PROPER(RTD("cqg.rtd", ,"ContractData",A307, "LongDescription",, "T"))</f>
        <v>Meta Platforms, Inc.</v>
      </c>
      <c r="C307" s="3">
        <f>RTD("cqg.rtd", ,"ContractData",A307, "LastTrade",, "T")</f>
        <v>595.19000000000005</v>
      </c>
      <c r="D307" s="3">
        <f>RTD("cqg.rtd", ,"ContractData",A307, "NetLastTrade",, "T")</f>
        <v>-10.909999999999968</v>
      </c>
      <c r="E307" s="5">
        <f>IFERROR(RTD("cqg.rtd", ,"ContractData",A307, "PerCentNetLastTrade",, "T")/100,"")</f>
        <v>-1.8000329978551395E-2</v>
      </c>
      <c r="F307" s="3">
        <f>RTD("cqg.rtd", ,"ContractData",A307, "Open",, "T")</f>
        <v>605.30000000000007</v>
      </c>
      <c r="G307" s="3">
        <f>RTD("cqg.rtd", ,"ContractData",A307, "High",, "T")</f>
        <v>609.98</v>
      </c>
      <c r="H307" s="3">
        <f>RTD("cqg.rtd", ,"ContractData",A307, "Low",, "T")</f>
        <v>594.45000000000005</v>
      </c>
      <c r="I307" s="5">
        <f>IFERROR(RTD("cqg.rtd",,"StudyData",A307, "PCB","BaseType=Index,Index=1", "Close", "W","0","all",,,,"T")/100,"")</f>
        <v>-7.8667512886797311E-2</v>
      </c>
      <c r="J307" s="5">
        <f>IFERROR(RTD("cqg.rtd",,"StudyData",A307, "PCB","BaseType=Index,Index=1", "Close", "M","0","all",,,,"T")/100,"")</f>
        <v>5.6631575209927558E-2</v>
      </c>
      <c r="K307" s="5">
        <f>IFERROR(RTD("cqg.rtd",,"StudyData",A307, "PCB","BaseType=Index,Index=1", "Close", "Q","0","all",,,,"T")/100,"")</f>
        <v>5.6631575209927558E-2</v>
      </c>
      <c r="L307" s="5">
        <f>IFERROR(RTD("cqg.rtd",,"StudyData",A307, "PCB","BaseType=Index,Index=1", "Close", "A","0","all",,,,"T")/100,"")</f>
        <v>-9.8319926070687291E-2</v>
      </c>
      <c r="M307" s="7">
        <f>RTD("cqg.rtd", ,"ContractData",A307, "T_CVol",, "T")</f>
        <v>11503473.777881</v>
      </c>
      <c r="N307" s="9">
        <f xml:space="preserve"> IFERROR(M307/RTD("cqg.rtd",,"StudyData", $A307, "MA", "InputChoice=Vol,MAType=Sim,Period=21", "MA","D","-1","all",,,,"T"),"")</f>
        <v>0.59384384360218068</v>
      </c>
      <c r="O307" s="10">
        <f>IFERROR(D307/RTD("cqg.rtd",,"StudyData","ATR("&amp;A307&amp;",MAType:=Sim,Period:=21)","Bar",, "Close", "D",,,,,,"T"),"")</f>
        <v>-0.40647564978230483</v>
      </c>
      <c r="P307" s="11">
        <f xml:space="preserve"> RTD("cqg.rtd",,"StudyData", $A307, "MA", "InputChoice=Close,MAType=Sim,Period=21", "MA","D",,"all",,,,"T")</f>
        <v>617.25</v>
      </c>
      <c r="Q307" s="3">
        <f xml:space="preserve"> RTD("cqg.rtd",,"StudyData",$A307, "StdDev", "InputChoice=Close,Period1=21", "STDDEV","D",,"all",,,,"T")</f>
        <v>39.873033255000003</v>
      </c>
      <c r="R307" s="3">
        <f t="shared" si="4"/>
        <v>-0.55325612824385928</v>
      </c>
    </row>
    <row r="308" spans="1:18" x14ac:dyDescent="0.3">
      <c r="A308" t="s">
        <v>310</v>
      </c>
      <c r="B308" t="str">
        <f>PROPER(RTD("cqg.rtd", ,"ContractData",A308, "LongDescription",, "T"))</f>
        <v>Mgm Resorts International</v>
      </c>
      <c r="C308" s="3">
        <f>RTD("cqg.rtd", ,"ContractData",A308, "LastTrade",, "T")</f>
        <v>45.54</v>
      </c>
      <c r="D308" s="3">
        <f>RTD("cqg.rtd", ,"ContractData",A308, "NetLastTrade",, "T")</f>
        <v>0.54999999999999716</v>
      </c>
      <c r="E308" s="5">
        <f>IFERROR(RTD("cqg.rtd", ,"ContractData",A308, "PerCentNetLastTrade",, "T")/100,"")</f>
        <v>1.2224938875305624E-2</v>
      </c>
      <c r="F308" s="3">
        <f>RTD("cqg.rtd", ,"ContractData",A308, "Open",, "T")</f>
        <v>45.13</v>
      </c>
      <c r="G308" s="3">
        <f>RTD("cqg.rtd", ,"ContractData",A308, "High",, "T")</f>
        <v>46.36</v>
      </c>
      <c r="H308" s="3">
        <f>RTD("cqg.rtd", ,"ContractData",A308, "Low",, "T")</f>
        <v>45.04</v>
      </c>
      <c r="I308" s="5">
        <f>IFERROR(RTD("cqg.rtd",,"StudyData",A308, "PCB","BaseType=Index,Index=1", "Close", "W","0","all",,,,"T")/100,"")</f>
        <v>-1.2789941469759447E-2</v>
      </c>
      <c r="J308" s="5">
        <f>IFERROR(RTD("cqg.rtd",,"StudyData",A308, "PCB","BaseType=Index,Index=1", "Close", "M","0","all",,,,"T")/100,"")</f>
        <v>-4.7479606776824994E-2</v>
      </c>
      <c r="K308" s="5">
        <f>IFERROR(RTD("cqg.rtd",,"StudyData",A308, "PCB","BaseType=Index,Index=1", "Close", "Q","0","all",,,,"T")/100,"")</f>
        <v>-4.7479606776824994E-2</v>
      </c>
      <c r="L308" s="5">
        <f>IFERROR(RTD("cqg.rtd",,"StudyData",A308, "PCB","BaseType=Index,Index=1", "Close", "A","0","all",,,,"T")/100,"")</f>
        <v>0.24801315428884618</v>
      </c>
      <c r="M308" s="7">
        <f>RTD("cqg.rtd", ,"ContractData",A308, "T_CVol",, "T")</f>
        <v>2345371.5479939999</v>
      </c>
      <c r="N308" s="9">
        <f xml:space="preserve"> IFERROR(M308/RTD("cqg.rtd",,"StudyData", $A308, "MA", "InputChoice=Vol,MAType=Sim,Period=21", "MA","D","-1","all",,,,"T"),"")</f>
        <v>0.84868802001251087</v>
      </c>
      <c r="O308" s="10">
        <f>IFERROR(D308/RTD("cqg.rtd",,"StudyData","ATR("&amp;A308&amp;",MAType:=Sim,Period:=21)","Bar",, "Close", "D",,,,,,"T"),"")</f>
        <v>0.48468317245540055</v>
      </c>
      <c r="P308" s="11">
        <f xml:space="preserve"> RTD("cqg.rtd",,"StudyData", $A308, "MA", "InputChoice=Close,MAType=Sim,Period=21", "MA","D",,"all",,,,"T")</f>
        <v>46.845714285699998</v>
      </c>
      <c r="Q308" s="3">
        <f xml:space="preserve"> RTD("cqg.rtd",,"StudyData",$A308, "StdDev", "InputChoice=Close,Period1=21", "STDDEV","D",,"all",,,,"T")</f>
        <v>1.0857543852</v>
      </c>
      <c r="R308" s="3">
        <f t="shared" si="4"/>
        <v>-1.2025871628964053</v>
      </c>
    </row>
    <row r="309" spans="1:18" x14ac:dyDescent="0.3">
      <c r="A309" t="s">
        <v>311</v>
      </c>
      <c r="B309" t="str">
        <f>PROPER(RTD("cqg.rtd", ,"ContractData",A309, "LongDescription",, "T"))</f>
        <v>Mccormick &amp; Company Inc</v>
      </c>
      <c r="C309" s="3">
        <f>RTD("cqg.rtd", ,"ContractData",A309, "LastTrade",, "T")</f>
        <v>49.96</v>
      </c>
      <c r="D309" s="3">
        <f>RTD("cqg.rtd", ,"ContractData",A309, "NetLastTrade",, "T")</f>
        <v>-0.22999999999999687</v>
      </c>
      <c r="E309" s="5">
        <f>IFERROR(RTD("cqg.rtd", ,"ContractData",A309, "PerCentNetLastTrade",, "T")/100,"")</f>
        <v>-4.5825861725443317E-3</v>
      </c>
      <c r="F309" s="3">
        <f>RTD("cqg.rtd", ,"ContractData",A309, "Open",, "T")</f>
        <v>50.42</v>
      </c>
      <c r="G309" s="3">
        <f>RTD("cqg.rtd", ,"ContractData",A309, "High",, "T")</f>
        <v>51.13</v>
      </c>
      <c r="H309" s="3">
        <f>RTD("cqg.rtd", ,"ContractData",A309, "Low",, "T")</f>
        <v>49.82</v>
      </c>
      <c r="I309" s="5">
        <f>IFERROR(RTD("cqg.rtd",,"StudyData",A309, "PCB","BaseType=Index,Index=1", "Close", "W","0","all",,,,"T")/100,"")</f>
        <v>-3.3655705996131567E-2</v>
      </c>
      <c r="J309" s="5">
        <f>IFERROR(RTD("cqg.rtd",,"StudyData",A309, "PCB","BaseType=Index,Index=1", "Close", "M","0","all",,,,"T")/100,"")</f>
        <v>-9.1233637445458319E-3</v>
      </c>
      <c r="K309" s="5">
        <f>IFERROR(RTD("cqg.rtd",,"StudyData",A309, "PCB","BaseType=Index,Index=1", "Close", "Q","0","all",,,,"T")/100,"")</f>
        <v>-9.1233637445458319E-3</v>
      </c>
      <c r="L309" s="5">
        <f>IFERROR(RTD("cqg.rtd",,"StudyData",A309, "PCB","BaseType=Index,Index=1", "Close", "A","0","all",,,,"T")/100,"")</f>
        <v>-0.26648069299662308</v>
      </c>
      <c r="M309" s="7">
        <f>RTD("cqg.rtd", ,"ContractData",A309, "T_CVol",, "T")</f>
        <v>3179823.2723599998</v>
      </c>
      <c r="N309" s="9">
        <f xml:space="preserve"> IFERROR(M309/RTD("cqg.rtd",,"StudyData", $A309, "MA", "InputChoice=Vol,MAType=Sim,Period=21", "MA","D","-1","all",,,,"T"),"")</f>
        <v>0.72641263627866814</v>
      </c>
      <c r="O309" s="10">
        <f>IFERROR(D309/RTD("cqg.rtd",,"StudyData","ATR("&amp;A309&amp;",MAType:=Sim,Period:=21)","Bar",, "Close", "D",,,,,,"T"),"")</f>
        <v>-0.12283825025307221</v>
      </c>
      <c r="P309" s="11">
        <f xml:space="preserve"> RTD("cqg.rtd",,"StudyData", $A309, "MA", "InputChoice=Close,MAType=Sim,Period=21", "MA","D",,"all",,,,"T")</f>
        <v>51.746666666700001</v>
      </c>
      <c r="Q309" s="3">
        <f xml:space="preserve"> RTD("cqg.rtd",,"StudyData",$A309, "StdDev", "InputChoice=Close,Period1=21", "STDDEV","D",,"all",,,,"T")</f>
        <v>1.2435216250000001</v>
      </c>
      <c r="R309" s="3">
        <f t="shared" si="4"/>
        <v>-1.4367797316753541</v>
      </c>
    </row>
    <row r="310" spans="1:18" x14ac:dyDescent="0.3">
      <c r="A310" t="s">
        <v>312</v>
      </c>
      <c r="B310" t="str">
        <f>PROPER(RTD("cqg.rtd", ,"ContractData",A310, "LongDescription",, "T"))</f>
        <v>Martin Marietta Materials Inc</v>
      </c>
      <c r="C310" s="3">
        <f>RTD("cqg.rtd", ,"ContractData",A310, "LastTrade",, "T")</f>
        <v>559.6</v>
      </c>
      <c r="D310" s="3">
        <f>RTD("cqg.rtd", ,"ContractData",A310, "NetLastTrade",, "T")</f>
        <v>12.730000000000018</v>
      </c>
      <c r="E310" s="5">
        <f>IFERROR(RTD("cqg.rtd", ,"ContractData",A310, "PerCentNetLastTrade",, "T")/100,"")</f>
        <v>2.3277927112476459E-2</v>
      </c>
      <c r="F310" s="3">
        <f>RTD("cqg.rtd", ,"ContractData",A310, "Open",, "T")</f>
        <v>549.68000000000006</v>
      </c>
      <c r="G310" s="3">
        <f>RTD("cqg.rtd", ,"ContractData",A310, "High",, "T")</f>
        <v>562.39</v>
      </c>
      <c r="H310" s="3">
        <f>RTD("cqg.rtd", ,"ContractData",A310, "Low",, "T")</f>
        <v>547.88</v>
      </c>
      <c r="I310" s="5">
        <f>IFERROR(RTD("cqg.rtd",,"StudyData",A310, "PCB","BaseType=Index,Index=1", "Close", "W","0","all",,,,"T")/100,"")</f>
        <v>-5.3147052027231355E-3</v>
      </c>
      <c r="J310" s="5">
        <f>IFERROR(RTD("cqg.rtd",,"StudyData",A310, "PCB","BaseType=Index,Index=1", "Close", "M","0","all",,,,"T")/100,"")</f>
        <v>-2.965146523322355E-2</v>
      </c>
      <c r="K310" s="5">
        <f>IFERROR(RTD("cqg.rtd",,"StudyData",A310, "PCB","BaseType=Index,Index=1", "Close", "Q","0","all",,,,"T")/100,"")</f>
        <v>-2.965146523322355E-2</v>
      </c>
      <c r="L310" s="5">
        <f>IFERROR(RTD("cqg.rtd",,"StudyData",A310, "PCB","BaseType=Index,Index=1", "Close", "A","0","all",,,,"T")/100,"")</f>
        <v>-0.1012751742524009</v>
      </c>
      <c r="M310" s="7">
        <f>RTD("cqg.rtd", ,"ContractData",A310, "T_CVol",, "T")</f>
        <v>511927.46338700003</v>
      </c>
      <c r="N310" s="9">
        <f xml:space="preserve"> IFERROR(M310/RTD("cqg.rtd",,"StudyData", $A310, "MA", "InputChoice=Vol,MAType=Sim,Period=21", "MA","D","-1","all",,,,"T"),"")</f>
        <v>0.81986556789912857</v>
      </c>
      <c r="O310" s="10">
        <f>IFERROR(D310/RTD("cqg.rtd",,"StudyData","ATR("&amp;A310&amp;",MAType:=Sim,Period:=21)","Bar",, "Close", "D",,,,,,"T"),"")</f>
        <v>0.72085748955200424</v>
      </c>
      <c r="P310" s="11">
        <f xml:space="preserve"> RTD("cqg.rtd",,"StudyData", $A310, "MA", "InputChoice=Close,MAType=Sim,Period=21", "MA","D",,"all",,,,"T")</f>
        <v>576.70000000000005</v>
      </c>
      <c r="Q310" s="3">
        <f xml:space="preserve"> RTD("cqg.rtd",,"StudyData",$A310, "StdDev", "InputChoice=Close,Period1=21", "STDDEV","D",,"all",,,,"T")</f>
        <v>21.364710110299999</v>
      </c>
      <c r="R310" s="3">
        <f t="shared" si="4"/>
        <v>-0.80038530416361953</v>
      </c>
    </row>
    <row r="311" spans="1:18" x14ac:dyDescent="0.3">
      <c r="A311" t="s">
        <v>313</v>
      </c>
      <c r="B311" t="str">
        <f>PROPER(RTD("cqg.rtd", ,"ContractData",A311, "LongDescription",, "T"))</f>
        <v>3M Company</v>
      </c>
      <c r="C311" s="3">
        <f>RTD("cqg.rtd", ,"ContractData",A311, "LastTrade",, "T")</f>
        <v>172.62</v>
      </c>
      <c r="D311" s="3">
        <f>RTD("cqg.rtd", ,"ContractData",A311, "NetLastTrade",, "T")</f>
        <v>3.0300000000000011</v>
      </c>
      <c r="E311" s="5">
        <f>IFERROR(RTD("cqg.rtd", ,"ContractData",A311, "PerCentNetLastTrade",, "T")/100,"")</f>
        <v>1.7866619494073942E-2</v>
      </c>
      <c r="F311" s="3">
        <f>RTD("cqg.rtd", ,"ContractData",A311, "Open",, "T")</f>
        <v>170.31</v>
      </c>
      <c r="G311" s="3">
        <f>RTD("cqg.rtd", ,"ContractData",A311, "High",, "T")</f>
        <v>173.35</v>
      </c>
      <c r="H311" s="3">
        <f>RTD("cqg.rtd", ,"ContractData",A311, "Low",, "T")</f>
        <v>169.46</v>
      </c>
      <c r="I311" s="5">
        <f>IFERROR(RTD("cqg.rtd",,"StudyData",A311, "PCB","BaseType=Index,Index=1", "Close", "W","0","all",,,,"T")/100,"")</f>
        <v>7.9954954954954957E-2</v>
      </c>
      <c r="J311" s="5">
        <f>IFERROR(RTD("cqg.rtd",,"StudyData",A311, "PCB","BaseType=Index,Index=1", "Close", "M","0","all",,,,"T")/100,"")</f>
        <v>6.6147859922179031E-2</v>
      </c>
      <c r="K311" s="5">
        <f>IFERROR(RTD("cqg.rtd",,"StudyData",A311, "PCB","BaseType=Index,Index=1", "Close", "Q","0","all",,,,"T")/100,"")</f>
        <v>6.6147859922179031E-2</v>
      </c>
      <c r="L311" s="5">
        <f>IFERROR(RTD("cqg.rtd",,"StudyData",A311, "PCB","BaseType=Index,Index=1", "Close", "A","0","all",,,,"T")/100,"")</f>
        <v>7.820112429731424E-2</v>
      </c>
      <c r="M311" s="7">
        <f>RTD("cqg.rtd", ,"ContractData",A311, "T_CVol",, "T")</f>
        <v>4101454.0465779998</v>
      </c>
      <c r="N311" s="9">
        <f xml:space="preserve"> IFERROR(M311/RTD("cqg.rtd",,"StudyData", $A311, "MA", "InputChoice=Vol,MAType=Sim,Period=21", "MA","D","-1","all",,,,"T"),"")</f>
        <v>1.0963688420166668</v>
      </c>
      <c r="O311" s="10">
        <f>IFERROR(D311/RTD("cqg.rtd",,"StudyData","ATR("&amp;A311&amp;",MAType:=Sim,Period:=21)","Bar",, "Close", "D",,,,,,"T"),"")</f>
        <v>0.67155672823289891</v>
      </c>
      <c r="P311" s="11">
        <f xml:space="preserve"> RTD("cqg.rtd",,"StudyData", $A311, "MA", "InputChoice=Close,MAType=Sim,Period=21", "MA","D",,"all",,,,"T")</f>
        <v>161.9380952381</v>
      </c>
      <c r="Q311" s="3">
        <f xml:space="preserve"> RTD("cqg.rtd",,"StudyData",$A311, "StdDev", "InputChoice=Close,Period1=21", "STDDEV","D",,"all",,,,"T")</f>
        <v>5.2331949806000004</v>
      </c>
      <c r="R311" s="3">
        <f t="shared" si="4"/>
        <v>2.0411822608366275</v>
      </c>
    </row>
    <row r="312" spans="1:18" x14ac:dyDescent="0.3">
      <c r="A312" t="s">
        <v>314</v>
      </c>
      <c r="B312" t="str">
        <f>PROPER(RTD("cqg.rtd", ,"ContractData",A312, "LongDescription",, "T"))</f>
        <v>Monster Beverage Cp</v>
      </c>
      <c r="C312" s="3">
        <f>RTD("cqg.rtd", ,"ContractData",A312, "LastTrade",, "T")</f>
        <v>93.49</v>
      </c>
      <c r="D312" s="3">
        <f>RTD("cqg.rtd", ,"ContractData",A312, "NetLastTrade",, "T")</f>
        <v>-7.000000000000739E-2</v>
      </c>
      <c r="E312" s="5">
        <f>IFERROR(RTD("cqg.rtd", ,"ContractData",A312, "PerCentNetLastTrade",, "T")/100,"")</f>
        <v>-7.4818298418127403E-4</v>
      </c>
      <c r="F312" s="3">
        <f>RTD("cqg.rtd", ,"ContractData",A312, "Open",, "T")</f>
        <v>93.460000000000008</v>
      </c>
      <c r="G312" s="3">
        <f>RTD("cqg.rtd", ,"ContractData",A312, "High",, "T")</f>
        <v>93.99</v>
      </c>
      <c r="H312" s="3">
        <f>RTD("cqg.rtd", ,"ContractData",A312, "Low",, "T")</f>
        <v>92.95</v>
      </c>
      <c r="I312" s="5">
        <f>IFERROR(RTD("cqg.rtd",,"StudyData",A312, "PCB","BaseType=Index,Index=1", "Close", "W","0","all",,,,"T")/100,"")</f>
        <v>-4.1128205128205177E-2</v>
      </c>
      <c r="J312" s="5">
        <f>IFERROR(RTD("cqg.rtd",,"StudyData",A312, "PCB","BaseType=Index,Index=1", "Close", "M","0","all",,,,"T")/100,"")</f>
        <v>-2.7361631294215667E-2</v>
      </c>
      <c r="K312" s="5">
        <f>IFERROR(RTD("cqg.rtd",,"StudyData",A312, "PCB","BaseType=Index,Index=1", "Close", "Q","0","all",,,,"T")/100,"")</f>
        <v>-2.7361631294215667E-2</v>
      </c>
      <c r="L312" s="5">
        <f>IFERROR(RTD("cqg.rtd",,"StudyData",A312, "PCB","BaseType=Index,Index=1", "Close", "A","0","all",,,,"T")/100,"")</f>
        <v>0.21938176601017337</v>
      </c>
      <c r="M312" s="7">
        <f>RTD("cqg.rtd", ,"ContractData",A312, "T_CVol",, "T")</f>
        <v>5949127.9429940004</v>
      </c>
      <c r="N312" s="9">
        <f xml:space="preserve"> IFERROR(M312/RTD("cqg.rtd",,"StudyData", $A312, "MA", "InputChoice=Vol,MAType=Sim,Period=21", "MA","D","-1","all",,,,"T"),"")</f>
        <v>0.99619918803894425</v>
      </c>
      <c r="O312" s="10">
        <f>IFERROR(D312/RTD("cqg.rtd",,"StudyData","ATR("&amp;A312&amp;",MAType:=Sim,Period:=21)","Bar",, "Close", "D",,,,,,"T"),"")</f>
        <v>-3.3800873763310056E-2</v>
      </c>
      <c r="P312" s="11">
        <f xml:space="preserve"> RTD("cqg.rtd",,"StudyData", $A312, "MA", "InputChoice=Close,MAType=Sim,Period=21", "MA","D",,"all",,,,"T")</f>
        <v>96.524285714300007</v>
      </c>
      <c r="Q312" s="3">
        <f xml:space="preserve"> RTD("cqg.rtd",,"StudyData",$A312, "StdDev", "InputChoice=Close,Period1=21", "STDDEV","D",,"all",,,,"T")</f>
        <v>1.5053541631</v>
      </c>
      <c r="R312" s="3">
        <f t="shared" si="4"/>
        <v>-2.0156623528721362</v>
      </c>
    </row>
    <row r="313" spans="1:18" x14ac:dyDescent="0.3">
      <c r="A313" t="s">
        <v>315</v>
      </c>
      <c r="B313" t="str">
        <f>PROPER(RTD("cqg.rtd", ,"ContractData",A313, "LongDescription",, "T"))</f>
        <v>Altria Group Inc</v>
      </c>
      <c r="C313" s="3">
        <f>RTD("cqg.rtd", ,"ContractData",A313, "LastTrade",, "T")</f>
        <v>72.989999999999995</v>
      </c>
      <c r="D313" s="3">
        <f>RTD("cqg.rtd", ,"ContractData",A313, "NetLastTrade",, "T")</f>
        <v>0.90999999999999659</v>
      </c>
      <c r="E313" s="5">
        <f>IFERROR(RTD("cqg.rtd", ,"ContractData",A313, "PerCentNetLastTrade",, "T")/100,"")</f>
        <v>1.2624861265260821E-2</v>
      </c>
      <c r="F313" s="3">
        <f>RTD("cqg.rtd", ,"ContractData",A313, "Open",, "T")</f>
        <v>72.290000000000006</v>
      </c>
      <c r="G313" s="3">
        <f>RTD("cqg.rtd", ,"ContractData",A313, "High",, "T")</f>
        <v>73.540000000000006</v>
      </c>
      <c r="H313" s="3">
        <f>RTD("cqg.rtd", ,"ContractData",A313, "Low",, "T")</f>
        <v>72.2</v>
      </c>
      <c r="I313" s="5">
        <f>IFERROR(RTD("cqg.rtd",,"StudyData",A313, "PCB","BaseType=Index,Index=1", "Close", "W","0","all",,,,"T")/100,"")</f>
        <v>-1.6439832906616533E-2</v>
      </c>
      <c r="J313" s="5">
        <f>IFERROR(RTD("cqg.rtd",,"StudyData",A313, "PCB","BaseType=Index,Index=1", "Close", "M","0","all",,,,"T")/100,"")</f>
        <v>1.4454482279360557E-2</v>
      </c>
      <c r="K313" s="5">
        <f>IFERROR(RTD("cqg.rtd",,"StudyData",A313, "PCB","BaseType=Index,Index=1", "Close", "Q","0","all",,,,"T")/100,"")</f>
        <v>1.4454482279360557E-2</v>
      </c>
      <c r="L313" s="5">
        <f>IFERROR(RTD("cqg.rtd",,"StudyData",A313, "PCB","BaseType=Index,Index=1", "Close", "A","0","all",,,,"T")/100,"")</f>
        <v>0.26586888657648267</v>
      </c>
      <c r="M313" s="7">
        <f>RTD("cqg.rtd", ,"ContractData",A313, "T_CVol",, "T")</f>
        <v>4797962.6136210002</v>
      </c>
      <c r="N313" s="9">
        <f xml:space="preserve"> IFERROR(M313/RTD("cqg.rtd",,"StudyData", $A313, "MA", "InputChoice=Vol,MAType=Sim,Period=21", "MA","D","-1","all",,,,"T"),"")</f>
        <v>0.66626502171556368</v>
      </c>
      <c r="O313" s="10">
        <f>IFERROR(D313/RTD("cqg.rtd",,"StudyData","ATR("&amp;A313&amp;",MAType:=Sim,Period:=21)","Bar",, "Close", "D",,,,,,"T"),"")</f>
        <v>0.53216374269005651</v>
      </c>
      <c r="P313" s="11">
        <f xml:space="preserve"> RTD("cqg.rtd",,"StudyData", $A313, "MA", "InputChoice=Close,MAType=Sim,Period=21", "MA","D",,"all",,,,"T")</f>
        <v>72.521904761900004</v>
      </c>
      <c r="Q313" s="3">
        <f xml:space="preserve"> RTD("cqg.rtd",,"StudyData",$A313, "StdDev", "InputChoice=Close,Period1=21", "STDDEV","D",,"all",,,,"T")</f>
        <v>1.1187178846000001</v>
      </c>
      <c r="R313" s="3">
        <f t="shared" si="4"/>
        <v>0.41842116278257196</v>
      </c>
    </row>
    <row r="314" spans="1:18" x14ac:dyDescent="0.3">
      <c r="A314" t="s">
        <v>316</v>
      </c>
      <c r="B314" t="str">
        <f>PROPER(RTD("cqg.rtd", ,"ContractData",A314, "LongDescription",, "T"))</f>
        <v>Mosaic Company</v>
      </c>
      <c r="C314" s="3">
        <f>RTD("cqg.rtd", ,"ContractData",A314, "LastTrade",, "T")</f>
        <v>22.3</v>
      </c>
      <c r="D314" s="3">
        <f>RTD("cqg.rtd", ,"ContractData",A314, "NetLastTrade",, "T")</f>
        <v>1.9999999999999574E-2</v>
      </c>
      <c r="E314" s="5">
        <f>IFERROR(RTD("cqg.rtd", ,"ContractData",A314, "PerCentNetLastTrade",, "T")/100,"")</f>
        <v>8.9766606822262122E-4</v>
      </c>
      <c r="F314" s="3">
        <f>RTD("cqg.rtd", ,"ContractData",A314, "Open",, "T")</f>
        <v>22.25</v>
      </c>
      <c r="G314" s="3">
        <f>RTD("cqg.rtd", ,"ContractData",A314, "High",, "T")</f>
        <v>22.77</v>
      </c>
      <c r="H314" s="3">
        <f>RTD("cqg.rtd", ,"ContractData",A314, "Low",, "T")</f>
        <v>22.19</v>
      </c>
      <c r="I314" s="5">
        <f>IFERROR(RTD("cqg.rtd",,"StudyData",A314, "PCB","BaseType=Index,Index=1", "Close", "W","0","all",,,,"T")/100,"")</f>
        <v>7.6818798011749519E-3</v>
      </c>
      <c r="J314" s="5">
        <f>IFERROR(RTD("cqg.rtd",,"StudyData",A314, "PCB","BaseType=Index,Index=1", "Close", "M","0","all",,,,"T")/100,"")</f>
        <v>5.2383199622463392E-2</v>
      </c>
      <c r="K314" s="5">
        <f>IFERROR(RTD("cqg.rtd",,"StudyData",A314, "PCB","BaseType=Index,Index=1", "Close", "Q","0","all",,,,"T")/100,"")</f>
        <v>5.2383199622463392E-2</v>
      </c>
      <c r="L314" s="5">
        <f>IFERROR(RTD("cqg.rtd",,"StudyData",A314, "PCB","BaseType=Index,Index=1", "Close", "A","0","all",,,,"T")/100,"")</f>
        <v>-7.4304690743046867E-2</v>
      </c>
      <c r="M314" s="7">
        <f>RTD("cqg.rtd", ,"ContractData",A314, "T_CVol",, "T")</f>
        <v>6457252.1455119997</v>
      </c>
      <c r="N314" s="9">
        <f xml:space="preserve"> IFERROR(M314/RTD("cqg.rtd",,"StudyData", $A314, "MA", "InputChoice=Vol,MAType=Sim,Period=21", "MA","D","-1","all",,,,"T"),"")</f>
        <v>0.78876621864458651</v>
      </c>
      <c r="O314" s="10">
        <f>IFERROR(D314/RTD("cqg.rtd",,"StudyData","ATR("&amp;A314&amp;",MAType:=Sim,Period:=21)","Bar",, "Close", "D",,,,,,"T"),"")</f>
        <v>2.301369863139752E-2</v>
      </c>
      <c r="P314" s="11">
        <f xml:space="preserve"> RTD("cqg.rtd",,"StudyData", $A314, "MA", "InputChoice=Close,MAType=Sim,Period=21", "MA","D",,"all",,,,"T")</f>
        <v>21.9080952381</v>
      </c>
      <c r="Q314" s="3">
        <f xml:space="preserve"> RTD("cqg.rtd",,"StudyData",$A314, "StdDev", "InputChoice=Close,Period1=21", "STDDEV","D",,"all",,,,"T")</f>
        <v>0.70755527500000004</v>
      </c>
      <c r="R314" s="3">
        <f t="shared" si="4"/>
        <v>0.5538857185398004</v>
      </c>
    </row>
    <row r="315" spans="1:18" x14ac:dyDescent="0.3">
      <c r="A315" t="s">
        <v>317</v>
      </c>
      <c r="B315" t="str">
        <f>PROPER(RTD("cqg.rtd", ,"ContractData",A315, "LongDescription",, "T"))</f>
        <v>Marathon Petroleum Corporation</v>
      </c>
      <c r="C315" s="3">
        <f>RTD("cqg.rtd", ,"ContractData",A315, "LastTrade",, "T")</f>
        <v>309.24</v>
      </c>
      <c r="D315" s="3">
        <f>RTD("cqg.rtd", ,"ContractData",A315, "NetLastTrade",, "T")</f>
        <v>-3.0299999999999727</v>
      </c>
      <c r="E315" s="5">
        <f>IFERROR(RTD("cqg.rtd", ,"ContractData",A315, "PerCentNetLastTrade",, "T")/100,"")</f>
        <v>-9.7031415121529435E-3</v>
      </c>
      <c r="F315" s="3">
        <f>RTD("cqg.rtd", ,"ContractData",A315, "Open",, "T")</f>
        <v>311.7</v>
      </c>
      <c r="G315" s="3">
        <f>RTD("cqg.rtd", ,"ContractData",A315, "High",, "T")</f>
        <v>316.49</v>
      </c>
      <c r="H315" s="3">
        <f>RTD("cqg.rtd", ,"ContractData",A315, "Low",, "T")</f>
        <v>308.68</v>
      </c>
      <c r="I315" s="5">
        <f>IFERROR(RTD("cqg.rtd",,"StudyData",A315, "PCB","BaseType=Index,Index=1", "Close", "W","0","all",,,,"T")/100,"")</f>
        <v>-1.0748560460652635E-2</v>
      </c>
      <c r="J315" s="5">
        <f>IFERROR(RTD("cqg.rtd",,"StudyData",A315, "PCB","BaseType=Index,Index=1", "Close", "M","0","all",,,,"T")/100,"")</f>
        <v>0.20952790706770441</v>
      </c>
      <c r="K315" s="5">
        <f>IFERROR(RTD("cqg.rtd",,"StudyData",A315, "PCB","BaseType=Index,Index=1", "Close", "Q","0","all",,,,"T")/100,"")</f>
        <v>0.20952790706770441</v>
      </c>
      <c r="L315" s="5">
        <f>IFERROR(RTD("cqg.rtd",,"StudyData",A315, "PCB","BaseType=Index,Index=1", "Close", "A","0","all",,,,"T")/100,"")</f>
        <v>0.90149418926397362</v>
      </c>
      <c r="M315" s="7">
        <f>RTD("cqg.rtd", ,"ContractData",A315, "T_CVol",, "T")</f>
        <v>2000765.7558540001</v>
      </c>
      <c r="N315" s="9">
        <f xml:space="preserve"> IFERROR(M315/RTD("cqg.rtd",,"StudyData", $A315, "MA", "InputChoice=Vol,MAType=Sim,Period=21", "MA","D","-1","all",,,,"T"),"")</f>
        <v>0.88456737055319146</v>
      </c>
      <c r="O315" s="10">
        <f>IFERROR(D315/RTD("cqg.rtd",,"StudyData","ATR("&amp;A315&amp;",MAType:=Sim,Period:=21)","Bar",, "Close", "D",,,,,,"T"),"")</f>
        <v>-0.34281558105594384</v>
      </c>
      <c r="P315" s="11">
        <f xml:space="preserve"> RTD("cqg.rtd",,"StudyData", $A315, "MA", "InputChoice=Close,MAType=Sim,Period=21", "MA","D",,"all",,,,"T")</f>
        <v>287.00380952379999</v>
      </c>
      <c r="Q315" s="3">
        <f xml:space="preserve"> RTD("cqg.rtd",,"StudyData",$A315, "StdDev", "InputChoice=Close,Period1=21", "STDDEV","D",,"all",,,,"T")</f>
        <v>22.941611699999999</v>
      </c>
      <c r="R315" s="3">
        <f t="shared" si="4"/>
        <v>0.96925145307903637</v>
      </c>
    </row>
    <row r="316" spans="1:18" x14ac:dyDescent="0.3">
      <c r="A316" t="s">
        <v>318</v>
      </c>
      <c r="B316" t="str">
        <f>PROPER(RTD("cqg.rtd", ,"ContractData",A316, "LongDescription",, "T"))</f>
        <v>Monolithic Power Sys</v>
      </c>
      <c r="C316" s="3">
        <f>RTD("cqg.rtd", ,"ContractData",A316, "LastTrade",, "T")</f>
        <v>1333.81</v>
      </c>
      <c r="D316" s="3">
        <f>RTD("cqg.rtd", ,"ContractData",A316, "NetLastTrade",, "T")</f>
        <v>-63.340000000000146</v>
      </c>
      <c r="E316" s="5">
        <f>IFERROR(RTD("cqg.rtd", ,"ContractData",A316, "PerCentNetLastTrade",, "T")/100,"")</f>
        <v>-4.5335146548330527E-2</v>
      </c>
      <c r="F316" s="3">
        <f>RTD("cqg.rtd", ,"ContractData",A316, "Open",, "T")</f>
        <v>1373.81</v>
      </c>
      <c r="G316" s="3">
        <f>RTD("cqg.rtd", ,"ContractData",A316, "High",, "T")</f>
        <v>1385.74</v>
      </c>
      <c r="H316" s="3">
        <f>RTD("cqg.rtd", ,"ContractData",A316, "Low",, "T")</f>
        <v>1318.72</v>
      </c>
      <c r="I316" s="5">
        <f>IFERROR(RTD("cqg.rtd",,"StudyData",A316, "PCB","BaseType=Index,Index=1", "Close", "W","0","all",,,,"T")/100,"")</f>
        <v>1.6623475609756057E-2</v>
      </c>
      <c r="J316" s="5">
        <f>IFERROR(RTD("cqg.rtd",,"StudyData",A316, "PCB","BaseType=Index,Index=1", "Close", "M","0","all",,,,"T")/100,"")</f>
        <v>-3.5121097253971598E-2</v>
      </c>
      <c r="K316" s="5">
        <f>IFERROR(RTD("cqg.rtd",,"StudyData",A316, "PCB","BaseType=Index,Index=1", "Close", "Q","0","all",,,,"T")/100,"")</f>
        <v>-3.5121097253971598E-2</v>
      </c>
      <c r="L316" s="5">
        <f>IFERROR(RTD("cqg.rtd",,"StudyData",A316, "PCB","BaseType=Index,Index=1", "Close", "A","0","all",,,,"T")/100,"")</f>
        <v>0.47161172161172155</v>
      </c>
      <c r="M316" s="7">
        <f>RTD("cqg.rtd", ,"ContractData",A316, "T_CVol",, "T")</f>
        <v>805477.96871699998</v>
      </c>
      <c r="N316" s="9">
        <f xml:space="preserve"> IFERROR(M316/RTD("cqg.rtd",,"StudyData", $A316, "MA", "InputChoice=Vol,MAType=Sim,Period=21", "MA","D","-1","all",,,,"T"),"")</f>
        <v>0.75125103755601874</v>
      </c>
      <c r="O316" s="10">
        <f>IFERROR(D316/RTD("cqg.rtd",,"StudyData","ATR("&amp;A316&amp;",MAType:=Sim,Period:=21)","Bar",, "Close", "D",,,,,,"T"),"")</f>
        <v>-0.73942264396402602</v>
      </c>
      <c r="P316" s="11">
        <f xml:space="preserve"> RTD("cqg.rtd",,"StudyData", $A316, "MA", "InputChoice=Close,MAType=Sim,Period=21", "MA","D",,"all",,,,"T")</f>
        <v>1343.2157142857</v>
      </c>
      <c r="Q316" s="3">
        <f xml:space="preserve"> RTD("cqg.rtd",,"StudyData",$A316, "StdDev", "InputChoice=Close,Period1=21", "STDDEV","D",,"all",,,,"T")</f>
        <v>41.667432248700003</v>
      </c>
      <c r="R316" s="3">
        <f t="shared" si="4"/>
        <v>-0.22573299524578855</v>
      </c>
    </row>
    <row r="317" spans="1:18" x14ac:dyDescent="0.3">
      <c r="A317" t="s">
        <v>319</v>
      </c>
      <c r="B317" t="str">
        <f>PROPER(RTD("cqg.rtd", ,"ContractData",A317, "LongDescription",, "T"))</f>
        <v>Merck &amp; Co Inc</v>
      </c>
      <c r="C317" s="3">
        <f>RTD("cqg.rtd", ,"ContractData",A317, "LastTrade",, "T")</f>
        <v>131.07</v>
      </c>
      <c r="D317" s="3">
        <f>RTD("cqg.rtd", ,"ContractData",A317, "NetLastTrade",, "T")</f>
        <v>0.59000000000000341</v>
      </c>
      <c r="E317" s="5">
        <f>IFERROR(RTD("cqg.rtd", ,"ContractData",A317, "PerCentNetLastTrade",, "T")/100,"")</f>
        <v>4.5217657878602081E-3</v>
      </c>
      <c r="F317" s="3">
        <f>RTD("cqg.rtd", ,"ContractData",A317, "Open",, "T")</f>
        <v>131.44</v>
      </c>
      <c r="G317" s="3">
        <f>RTD("cqg.rtd", ,"ContractData",A317, "High",, "T")</f>
        <v>131.71</v>
      </c>
      <c r="H317" s="3">
        <f>RTD("cqg.rtd", ,"ContractData",A317, "Low",, "T")</f>
        <v>130.24</v>
      </c>
      <c r="I317" s="5">
        <f>IFERROR(RTD("cqg.rtd",,"StudyData",A317, "PCB","BaseType=Index,Index=1", "Close", "W","0","all",,,,"T")/100,"")</f>
        <v>2.7999999999999945E-2</v>
      </c>
      <c r="J317" s="5">
        <f>IFERROR(RTD("cqg.rtd",,"StudyData",A317, "PCB","BaseType=Index,Index=1", "Close", "M","0","all",,,,"T")/100,"")</f>
        <v>1.9999999999999948E-2</v>
      </c>
      <c r="K317" s="5">
        <f>IFERROR(RTD("cqg.rtd",,"StudyData",A317, "PCB","BaseType=Index,Index=1", "Close", "Q","0","all",,,,"T")/100,"")</f>
        <v>1.9999999999999948E-2</v>
      </c>
      <c r="L317" s="5">
        <f>IFERROR(RTD("cqg.rtd",,"StudyData",A317, "PCB","BaseType=Index,Index=1", "Close", "A","0","all",,,,"T")/100,"")</f>
        <v>0.24520235607068203</v>
      </c>
      <c r="M317" s="7">
        <f>RTD("cqg.rtd", ,"ContractData",A317, "T_CVol",, "T")</f>
        <v>6154380.3686170001</v>
      </c>
      <c r="N317" s="9">
        <f xml:space="preserve"> IFERROR(M317/RTD("cqg.rtd",,"StudyData", $A317, "MA", "InputChoice=Vol,MAType=Sim,Period=21", "MA","D","-1","all",,,,"T"),"")</f>
        <v>0.61984747222586478</v>
      </c>
      <c r="O317" s="10">
        <f>IFERROR(D317/RTD("cqg.rtd",,"StudyData","ATR("&amp;A317&amp;",MAType:=Sim,Period:=21)","Bar",, "Close", "D",,,,,,"T"),"")</f>
        <v>0.16465116279223027</v>
      </c>
      <c r="P317" s="11">
        <f xml:space="preserve"> RTD("cqg.rtd",,"StudyData", $A317, "MA", "InputChoice=Close,MAType=Sim,Period=21", "MA","D",,"all",,,,"T")</f>
        <v>126.68523809520001</v>
      </c>
      <c r="Q317" s="3">
        <f xml:space="preserve"> RTD("cqg.rtd",,"StudyData",$A317, "StdDev", "InputChoice=Close,Period1=21", "STDDEV","D",,"all",,,,"T")</f>
        <v>2.5474461891</v>
      </c>
      <c r="R317" s="3">
        <f t="shared" si="4"/>
        <v>1.7212382830936663</v>
      </c>
    </row>
    <row r="318" spans="1:18" x14ac:dyDescent="0.3">
      <c r="A318" t="s">
        <v>320</v>
      </c>
      <c r="B318" t="str">
        <f>PROPER(RTD("cqg.rtd", ,"ContractData",A318, "LongDescription",, "T"))</f>
        <v>Moderna Inc Cs</v>
      </c>
      <c r="C318" s="3">
        <f>RTD("cqg.rtd", ,"ContractData",A318, "LastTrade",, "T")</f>
        <v>54.07</v>
      </c>
      <c r="D318" s="3">
        <f>RTD("cqg.rtd", ,"ContractData",A318, "NetLastTrade",, "T")</f>
        <v>-2.9500000000000028</v>
      </c>
      <c r="E318" s="5">
        <f>IFERROR(RTD("cqg.rtd", ,"ContractData",A318, "PerCentNetLastTrade",, "T")/100,"")</f>
        <v>-5.1736232900736583E-2</v>
      </c>
      <c r="F318" s="3">
        <f>RTD("cqg.rtd", ,"ContractData",A318, "Open",, "T")</f>
        <v>57.25</v>
      </c>
      <c r="G318" s="3">
        <f>RTD("cqg.rtd", ,"ContractData",A318, "High",, "T")</f>
        <v>57.46</v>
      </c>
      <c r="H318" s="3">
        <f>RTD("cqg.rtd", ,"ContractData",A318, "Low",, "T")</f>
        <v>53.85</v>
      </c>
      <c r="I318" s="5">
        <f>IFERROR(RTD("cqg.rtd",,"StudyData",A318, "PCB","BaseType=Index,Index=1", "Close", "W","0","all",,,,"T")/100,"")</f>
        <v>-0.12536395988353286</v>
      </c>
      <c r="J318" s="5">
        <f>IFERROR(RTD("cqg.rtd",,"StudyData",A318, "PCB","BaseType=Index,Index=1", "Close", "M","0","all",,,,"T")/100,"")</f>
        <v>-0.22790232757389689</v>
      </c>
      <c r="K318" s="5">
        <f>IFERROR(RTD("cqg.rtd",,"StudyData",A318, "PCB","BaseType=Index,Index=1", "Close", "Q","0","all",,,,"T")/100,"")</f>
        <v>-0.22790232757389689</v>
      </c>
      <c r="L318" s="5">
        <f>IFERROR(RTD("cqg.rtd",,"StudyData",A318, "PCB","BaseType=Index,Index=1", "Close", "A","0","all",,,,"T")/100,"")</f>
        <v>0.83350288233299419</v>
      </c>
      <c r="M318" s="7">
        <f>RTD("cqg.rtd", ,"ContractData",A318, "T_CVol",, "T")</f>
        <v>4427772.1271940004</v>
      </c>
      <c r="N318" s="9">
        <f xml:space="preserve"> IFERROR(M318/RTD("cqg.rtd",,"StudyData", $A318, "MA", "InputChoice=Vol,MAType=Sim,Period=21", "MA","D","-1","all",,,,"T"),"")</f>
        <v>0.55315059621205676</v>
      </c>
      <c r="O318" s="10">
        <f>IFERROR(D318/RTD("cqg.rtd",,"StudyData","ATR("&amp;A318&amp;",MAType:=Sim,Period:=21)","Bar",, "Close", "D",,,,,,"T"),"")</f>
        <v>-0.63014952701025484</v>
      </c>
      <c r="P318" s="11">
        <f xml:space="preserve"> RTD("cqg.rtd",,"StudyData", $A318, "MA", "InputChoice=Close,MAType=Sim,Period=21", "MA","D",,"all",,,,"T")</f>
        <v>67.391428571399999</v>
      </c>
      <c r="Q318" s="3">
        <f xml:space="preserve"> RTD("cqg.rtd",,"StudyData",$A318, "StdDev", "InputChoice=Close,Period1=21", "STDDEV","D",,"all",,,,"T")</f>
        <v>7.8090565771999998</v>
      </c>
      <c r="R318" s="3">
        <f t="shared" si="4"/>
        <v>-1.7058947440967964</v>
      </c>
    </row>
    <row r="319" spans="1:18" x14ac:dyDescent="0.3">
      <c r="A319" t="s">
        <v>321</v>
      </c>
      <c r="B319" t="str">
        <f>PROPER(RTD("cqg.rtd", ,"ContractData",A319, "LongDescription",, "T"))</f>
        <v>Marsh</v>
      </c>
      <c r="C319" s="3">
        <f>RTD("cqg.rtd", ,"ContractData",A319, "LastTrade",, "T")</f>
        <v>180.74</v>
      </c>
      <c r="D319" s="3">
        <f>RTD("cqg.rtd", ,"ContractData",A319, "NetLastTrade",, "T")</f>
        <v>4.3400000000000034</v>
      </c>
      <c r="E319" s="5">
        <f>IFERROR(RTD("cqg.rtd", ,"ContractData",A319, "PerCentNetLastTrade",, "T")/100,"")</f>
        <v>2.4603174603174606E-2</v>
      </c>
      <c r="F319" s="3">
        <f>RTD("cqg.rtd", ,"ContractData",A319, "Open",, "T")</f>
        <v>176.46</v>
      </c>
      <c r="G319" s="3">
        <f>RTD("cqg.rtd", ,"ContractData",A319, "High",, "T")</f>
        <v>180.87</v>
      </c>
      <c r="H319" s="3">
        <f>RTD("cqg.rtd", ,"ContractData",A319, "Low",, "T")</f>
        <v>175.97</v>
      </c>
      <c r="I319" s="5">
        <f>IFERROR(RTD("cqg.rtd",,"StudyData",A319, "PCB","BaseType=Index,Index=1", "Close", "W","0","all",,,,"T")/100,"")</f>
        <v>-7.9042705017016018E-3</v>
      </c>
      <c r="J319" s="5">
        <f>IFERROR(RTD("cqg.rtd",,"StudyData",A319, "PCB","BaseType=Index,Index=1", "Close", "M","0","all",,,,"T")/100,"")</f>
        <v>8.4418311633767285E-2</v>
      </c>
      <c r="K319" s="5">
        <f>IFERROR(RTD("cqg.rtd",,"StudyData",A319, "PCB","BaseType=Index,Index=1", "Close", "Q","0","all",,,,"T")/100,"")</f>
        <v>8.4418311633767285E-2</v>
      </c>
      <c r="L319" s="5">
        <f>IFERROR(RTD("cqg.rtd",,"StudyData",A319, "PCB","BaseType=Index,Index=1", "Close", "A","0","all",,,,"T")/100,"")</f>
        <v>-2.576541612764123E-2</v>
      </c>
      <c r="M319" s="7">
        <f>RTD("cqg.rtd", ,"ContractData",A319, "T_CVol",, "T")</f>
        <v>1938292.711752</v>
      </c>
      <c r="N319" s="9">
        <f xml:space="preserve"> IFERROR(M319/RTD("cqg.rtd",,"StudyData", $A319, "MA", "InputChoice=Vol,MAType=Sim,Period=21", "MA","D","-1","all",,,,"T"),"")</f>
        <v>0.73818135101796367</v>
      </c>
      <c r="O319" s="10">
        <f>IFERROR(D319/RTD("cqg.rtd",,"StudyData","ATR("&amp;A319&amp;",MAType:=Sim,Period:=21)","Bar",, "Close", "D",,,,,,"T"),"")</f>
        <v>0.91561181434599226</v>
      </c>
      <c r="P319" s="11">
        <f xml:space="preserve"> RTD("cqg.rtd",,"StudyData", $A319, "MA", "InputChoice=Close,MAType=Sim,Period=21", "MA","D",,"all",,,,"T")</f>
        <v>176.25523809520001</v>
      </c>
      <c r="Q319" s="3">
        <f xml:space="preserve"> RTD("cqg.rtd",,"StudyData",$A319, "StdDev", "InputChoice=Close,Period1=21", "STDDEV","D",,"all",,,,"T")</f>
        <v>5.6176334782000001</v>
      </c>
      <c r="R319" s="3">
        <f t="shared" si="4"/>
        <v>0.79833650988512006</v>
      </c>
    </row>
    <row r="320" spans="1:18" x14ac:dyDescent="0.3">
      <c r="A320" t="s">
        <v>322</v>
      </c>
      <c r="B320" t="str">
        <f>PROPER(RTD("cqg.rtd", ,"ContractData",A320, "LongDescription",, "T"))</f>
        <v>Marvell Tech Inc Cmn</v>
      </c>
      <c r="C320" s="3">
        <f>RTD("cqg.rtd", ,"ContractData",A320, "LastTrade",, "T")</f>
        <v>194.23000000000002</v>
      </c>
      <c r="D320" s="3">
        <f>RTD("cqg.rtd", ,"ContractData",A320, "NetLastTrade",, "T")</f>
        <v>-15.089999999999975</v>
      </c>
      <c r="E320" s="5">
        <f>IFERROR(RTD("cqg.rtd", ,"ContractData",A320, "PerCentNetLastTrade",, "T")/100,"")</f>
        <v>-7.2090579017771828E-2</v>
      </c>
      <c r="F320" s="3">
        <f>RTD("cqg.rtd", ,"ContractData",A320, "Open",, "T")</f>
        <v>202.91</v>
      </c>
      <c r="G320" s="3">
        <f>RTD("cqg.rtd", ,"ContractData",A320, "High",, "T")</f>
        <v>206.06</v>
      </c>
      <c r="H320" s="3">
        <f>RTD("cqg.rtd", ,"ContractData",A320, "Low",, "T")</f>
        <v>191.29</v>
      </c>
      <c r="I320" s="5">
        <f>IFERROR(RTD("cqg.rtd",,"StudyData",A320, "PCB","BaseType=Index,Index=1", "Close", "W","0","all",,,,"T")/100,"")</f>
        <v>2.9414882340470693E-2</v>
      </c>
      <c r="J320" s="5">
        <f>IFERROR(RTD("cqg.rtd",,"StudyData",A320, "PCB","BaseType=Index,Index=1", "Close", "M","0","all",,,,"T")/100,"")</f>
        <v>-0.34798079828124462</v>
      </c>
      <c r="K320" s="5">
        <f>IFERROR(RTD("cqg.rtd",,"StudyData",A320, "PCB","BaseType=Index,Index=1", "Close", "Q","0","all",,,,"T")/100,"")</f>
        <v>-0.34798079828124462</v>
      </c>
      <c r="L320" s="5">
        <f>IFERROR(RTD("cqg.rtd",,"StudyData",A320, "PCB","BaseType=Index,Index=1", "Close", "A","0","all",,,,"T")/100,"")</f>
        <v>1.2855966109672865</v>
      </c>
      <c r="M320" s="7">
        <f>RTD("cqg.rtd", ,"ContractData",A320, "T_CVol",, "T")</f>
        <v>19837135.998836</v>
      </c>
      <c r="N320" s="9">
        <f xml:space="preserve"> IFERROR(M320/RTD("cqg.rtd",,"StudyData", $A320, "MA", "InputChoice=Vol,MAType=Sim,Period=21", "MA","D","-1","all",,,,"T"),"")</f>
        <v>0.69360411738518457</v>
      </c>
      <c r="O320" s="10">
        <f>IFERROR(D320/RTD("cqg.rtd",,"StudyData","ATR("&amp;A320&amp;",MAType:=Sim,Period:=21)","Bar",, "Close", "D",,,,,,"T"),"")</f>
        <v>-0.76650863528485058</v>
      </c>
      <c r="P320" s="11">
        <f xml:space="preserve"> RTD("cqg.rtd",,"StudyData", $A320, "MA", "InputChoice=Close,MAType=Sim,Period=21", "MA","D",,"all",,,,"T")</f>
        <v>232.02</v>
      </c>
      <c r="Q320" s="3">
        <f xml:space="preserve"> RTD("cqg.rtd",,"StudyData",$A320, "StdDev", "InputChoice=Close,Period1=21", "STDDEV","D",,"all",,,,"T")</f>
        <v>31.904324531499999</v>
      </c>
      <c r="R320" s="3">
        <f t="shared" si="4"/>
        <v>-1.1844789242501876</v>
      </c>
    </row>
    <row r="321" spans="1:18" x14ac:dyDescent="0.3">
      <c r="A321" t="s">
        <v>323</v>
      </c>
      <c r="B321" t="str">
        <f>PROPER(RTD("cqg.rtd", ,"ContractData",A321, "LongDescription",, "T"))</f>
        <v>Morgan Stanley</v>
      </c>
      <c r="C321" s="3">
        <f>RTD("cqg.rtd", ,"ContractData",A321, "LastTrade",, "T")</f>
        <v>214.48000000000002</v>
      </c>
      <c r="D321" s="3">
        <f>RTD("cqg.rtd", ,"ContractData",A321, "NetLastTrade",, "T")</f>
        <v>-0.69999999999998863</v>
      </c>
      <c r="E321" s="5">
        <f>IFERROR(RTD("cqg.rtd", ,"ContractData",A321, "PerCentNetLastTrade",, "T")/100,"")</f>
        <v>-3.2530904359141183E-3</v>
      </c>
      <c r="F321" s="3">
        <f>RTD("cqg.rtd", ,"ContractData",A321, "Open",, "T")</f>
        <v>216.39000000000001</v>
      </c>
      <c r="G321" s="3">
        <f>RTD("cqg.rtd", ,"ContractData",A321, "High",, "T")</f>
        <v>216.39000000000001</v>
      </c>
      <c r="H321" s="3">
        <f>RTD("cqg.rtd", ,"ContractData",A321, "Low",, "T")</f>
        <v>211.20000000000002</v>
      </c>
      <c r="I321" s="5">
        <f>IFERROR(RTD("cqg.rtd",,"StudyData",A321, "PCB","BaseType=Index,Index=1", "Close", "W","0","all",,,,"T")/100,"")</f>
        <v>-4.7331786542922586E-3</v>
      </c>
      <c r="J321" s="5">
        <f>IFERROR(RTD("cqg.rtd",,"StudyData",A321, "PCB","BaseType=Index,Index=1", "Close", "M","0","all",,,,"T")/100,"")</f>
        <v>2.6023727516264958E-2</v>
      </c>
      <c r="K321" s="5">
        <f>IFERROR(RTD("cqg.rtd",,"StudyData",A321, "PCB","BaseType=Index,Index=1", "Close", "Q","0","all",,,,"T")/100,"")</f>
        <v>2.6023727516264958E-2</v>
      </c>
      <c r="L321" s="5">
        <f>IFERROR(RTD("cqg.rtd",,"StudyData",A321, "PCB","BaseType=Index,Index=1", "Close", "A","0","all",,,,"T")/100,"")</f>
        <v>0.20813383653467032</v>
      </c>
      <c r="M321" s="7">
        <f>RTD("cqg.rtd", ,"ContractData",A321, "T_CVol",, "T")</f>
        <v>4091409.266669</v>
      </c>
      <c r="N321" s="9">
        <f xml:space="preserve"> IFERROR(M321/RTD("cqg.rtd",,"StudyData", $A321, "MA", "InputChoice=Vol,MAType=Sim,Period=21", "MA","D","-1","all",,,,"T"),"")</f>
        <v>0.67792202477373742</v>
      </c>
      <c r="O321" s="10">
        <f>IFERROR(D321/RTD("cqg.rtd",,"StudyData","ATR("&amp;A321&amp;",MAType:=Sim,Period:=21)","Bar",, "Close", "D",,,,,,"T"),"")</f>
        <v>-0.10123269747206649</v>
      </c>
      <c r="P321" s="11">
        <f xml:space="preserve"> RTD("cqg.rtd",,"StudyData", $A321, "MA", "InputChoice=Close,MAType=Sim,Period=21", "MA","D",,"all",,,,"T")</f>
        <v>217.7580952381</v>
      </c>
      <c r="Q321" s="3">
        <f xml:space="preserve"> RTD("cqg.rtd",,"StudyData",$A321, "StdDev", "InputChoice=Close,Period1=21", "STDDEV","D",,"all",,,,"T")</f>
        <v>5.2548966905999999</v>
      </c>
      <c r="R321" s="3">
        <f t="shared" si="4"/>
        <v>-0.62381725676241395</v>
      </c>
    </row>
    <row r="322" spans="1:18" x14ac:dyDescent="0.3">
      <c r="A322" t="s">
        <v>324</v>
      </c>
      <c r="B322" t="str">
        <f>PROPER(RTD("cqg.rtd", ,"ContractData",A322, "LongDescription",, "T"))</f>
        <v>Msci, Inc.</v>
      </c>
      <c r="C322" s="3">
        <f>RTD("cqg.rtd", ,"ContractData",A322, "LastTrade",, "T")</f>
        <v>550.79</v>
      </c>
      <c r="D322" s="3">
        <f>RTD("cqg.rtd", ,"ContractData",A322, "NetLastTrade",, "T")</f>
        <v>-1.7200000000000273</v>
      </c>
      <c r="E322" s="5">
        <f>IFERROR(RTD("cqg.rtd", ,"ContractData",A322, "PerCentNetLastTrade",, "T")/100,"")</f>
        <v>-3.1130658268628624E-3</v>
      </c>
      <c r="F322" s="3">
        <f>RTD("cqg.rtd", ,"ContractData",A322, "Open",, "T")</f>
        <v>559.51</v>
      </c>
      <c r="G322" s="3">
        <f>RTD("cqg.rtd", ,"ContractData",A322, "High",, "T")</f>
        <v>561.19000000000005</v>
      </c>
      <c r="H322" s="3">
        <f>RTD("cqg.rtd", ,"ContractData",A322, "Low",, "T")</f>
        <v>549.59</v>
      </c>
      <c r="I322" s="5">
        <f>IFERROR(RTD("cqg.rtd",,"StudyData",A322, "PCB","BaseType=Index,Index=1", "Close", "W","0","all",,,,"T")/100,"")</f>
        <v>-0.12386663697388096</v>
      </c>
      <c r="J322" s="5">
        <f>IFERROR(RTD("cqg.rtd",,"StudyData",A322, "PCB","BaseType=Index,Index=1", "Close", "M","0","all",,,,"T")/100,"")</f>
        <v>-1.6516677380187129E-2</v>
      </c>
      <c r="K322" s="5">
        <f>IFERROR(RTD("cqg.rtd",,"StudyData",A322, "PCB","BaseType=Index,Index=1", "Close", "Q","0","all",,,,"T")/100,"")</f>
        <v>-1.6516677380187129E-2</v>
      </c>
      <c r="L322" s="5">
        <f>IFERROR(RTD("cqg.rtd",,"StudyData",A322, "PCB","BaseType=Index,Index=1", "Close", "A","0","all",,,,"T")/100,"")</f>
        <v>-3.99839645826435E-2</v>
      </c>
      <c r="M322" s="7">
        <f>RTD("cqg.rtd", ,"ContractData",A322, "T_CVol",, "T")</f>
        <v>1139265.530972</v>
      </c>
      <c r="N322" s="9">
        <f xml:space="preserve"> IFERROR(M322/RTD("cqg.rtd",,"StudyData", $A322, "MA", "InputChoice=Vol,MAType=Sim,Period=21", "MA","D","-1","all",,,,"T"),"")</f>
        <v>1.3725239253920944</v>
      </c>
      <c r="O322" s="10">
        <f>IFERROR(D322/RTD("cqg.rtd",,"StudyData","ATR("&amp;A322&amp;",MAType:=Sim,Period:=21)","Bar",, "Close", "D",,,,,,"T"),"")</f>
        <v>-7.8518325290257221E-2</v>
      </c>
      <c r="P322" s="11">
        <f xml:space="preserve"> RTD("cqg.rtd",,"StudyData", $A322, "MA", "InputChoice=Close,MAType=Sim,Period=21", "MA","D",,"all",,,,"T")</f>
        <v>591.30666666670004</v>
      </c>
      <c r="Q322" s="3">
        <f xml:space="preserve"> RTD("cqg.rtd",,"StudyData",$A322, "StdDev", "InputChoice=Close,Period1=21", "STDDEV","D",,"all",,,,"T")</f>
        <v>29.575999976399999</v>
      </c>
      <c r="R322" s="3">
        <f t="shared" si="4"/>
        <v>-1.3699170509544942</v>
      </c>
    </row>
    <row r="323" spans="1:18" x14ac:dyDescent="0.3">
      <c r="A323" t="s">
        <v>325</v>
      </c>
      <c r="B323" t="str">
        <f>PROPER(RTD("cqg.rtd", ,"ContractData",A323, "LongDescription",, "T"))</f>
        <v>Microsoft Corp</v>
      </c>
      <c r="C323" s="3">
        <f>RTD("cqg.rtd", ,"ContractData",A323, "LastTrade",, "T")</f>
        <v>381.7</v>
      </c>
      <c r="D323" s="3">
        <f>RTD("cqg.rtd", ,"ContractData",A323, "NetLastTrade",, "T")</f>
        <v>0.12000000000000455</v>
      </c>
      <c r="E323" s="5">
        <f>IFERROR(RTD("cqg.rtd", ,"ContractData",A323, "PerCentNetLastTrade",, "T")/100,"")</f>
        <v>3.1448189108443836E-4</v>
      </c>
      <c r="F323" s="3">
        <f>RTD("cqg.rtd", ,"ContractData",A323, "Open",, "T")</f>
        <v>387.05</v>
      </c>
      <c r="G323" s="3">
        <f>RTD("cqg.rtd", ,"ContractData",A323, "High",, "T")</f>
        <v>389.03000000000003</v>
      </c>
      <c r="H323" s="3">
        <f>RTD("cqg.rtd", ,"ContractData",A323, "Low",, "T")</f>
        <v>380.65000000000003</v>
      </c>
      <c r="I323" s="5">
        <f>IFERROR(RTD("cqg.rtd",,"StudyData",A323, "PCB","BaseType=Index,Index=1", "Close", "W","0","all",,,,"T")/100,"")</f>
        <v>-3.0775481184297408E-2</v>
      </c>
      <c r="J323" s="5">
        <f>IFERROR(RTD("cqg.rtd",,"StudyData",A323, "PCB","BaseType=Index,Index=1", "Close", "M","0","all",,,,"T")/100,"")</f>
        <v>2.3269529783925814E-2</v>
      </c>
      <c r="K323" s="5">
        <f>IFERROR(RTD("cqg.rtd",,"StudyData",A323, "PCB","BaseType=Index,Index=1", "Close", "Q","0","all",,,,"T")/100,"")</f>
        <v>2.3269529783925814E-2</v>
      </c>
      <c r="L323" s="5">
        <f>IFERROR(RTD("cqg.rtd",,"StudyData",A323, "PCB","BaseType=Index,Index=1", "Close", "A","0","all",,,,"T")/100,"")</f>
        <v>-0.21074397254042435</v>
      </c>
      <c r="M323" s="7">
        <f>RTD("cqg.rtd", ,"ContractData",A323, "T_CVol",, "T")</f>
        <v>27659388.433880001</v>
      </c>
      <c r="N323" s="9">
        <f xml:space="preserve"> IFERROR(M323/RTD("cqg.rtd",,"StudyData", $A323, "MA", "InputChoice=Vol,MAType=Sim,Period=21", "MA","D","-1","all",,,,"T"),"")</f>
        <v>0.64371752670581472</v>
      </c>
      <c r="O323" s="10">
        <f>IFERROR(D323/RTD("cqg.rtd",,"StudyData","ATR("&amp;A323&amp;",MAType:=Sim,Period:=21)","Bar",, "Close", "D",,,,,,"T"),"")</f>
        <v>9.8130841121269758E-3</v>
      </c>
      <c r="P323" s="11">
        <f xml:space="preserve"> RTD("cqg.rtd",,"StudyData", $A323, "MA", "InputChoice=Close,MAType=Sim,Period=21", "MA","D",,"all",,,,"T")</f>
        <v>385.27</v>
      </c>
      <c r="Q323" s="3">
        <f xml:space="preserve"> RTD("cqg.rtd",,"StudyData",$A323, "StdDev", "InputChoice=Close,Period1=21", "STDDEV","D",,"all",,,,"T")</f>
        <v>11.2157712089</v>
      </c>
      <c r="R323" s="3">
        <f t="shared" ref="R323:R386" si="5">IFERROR(STANDARDIZE(C323,P323,Q323),"")</f>
        <v>-0.31830178536159043</v>
      </c>
    </row>
    <row r="324" spans="1:18" x14ac:dyDescent="0.3">
      <c r="A324" t="s">
        <v>326</v>
      </c>
      <c r="B324" t="str">
        <f>PROPER(RTD("cqg.rtd", ,"ContractData",A324, "LongDescription",, "T"))</f>
        <v>Motorola Solutions, Inc.</v>
      </c>
      <c r="C324" s="3">
        <f>RTD("cqg.rtd", ,"ContractData",A324, "LastTrade",, "T")</f>
        <v>417.83</v>
      </c>
      <c r="D324" s="3">
        <f>RTD("cqg.rtd", ,"ContractData",A324, "NetLastTrade",, "T")</f>
        <v>10.810000000000002</v>
      </c>
      <c r="E324" s="5">
        <f>IFERROR(RTD("cqg.rtd", ,"ContractData",A324, "PerCentNetLastTrade",, "T")/100,"")</f>
        <v>2.6558891454965358E-2</v>
      </c>
      <c r="F324" s="3">
        <f>RTD("cqg.rtd", ,"ContractData",A324, "Open",, "T")</f>
        <v>406.71000000000004</v>
      </c>
      <c r="G324" s="3">
        <f>RTD("cqg.rtd", ,"ContractData",A324, "High",, "T")</f>
        <v>418.7</v>
      </c>
      <c r="H324" s="3">
        <f>RTD("cqg.rtd", ,"ContractData",A324, "Low",, "T")</f>
        <v>404.23</v>
      </c>
      <c r="I324" s="5">
        <f>IFERROR(RTD("cqg.rtd",,"StudyData",A324, "PCB","BaseType=Index,Index=1", "Close", "W","0","all",,,,"T")/100,"")</f>
        <v>1.0936101231521089E-2</v>
      </c>
      <c r="J324" s="5">
        <f>IFERROR(RTD("cqg.rtd",,"StudyData",A324, "PCB","BaseType=Index,Index=1", "Close", "M","0","all",,,,"T")/100,"")</f>
        <v>6.116207951070248E-3</v>
      </c>
      <c r="K324" s="5">
        <f>IFERROR(RTD("cqg.rtd",,"StudyData",A324, "PCB","BaseType=Index,Index=1", "Close", "Q","0","all",,,,"T")/100,"")</f>
        <v>6.116207951070248E-3</v>
      </c>
      <c r="L324" s="5">
        <f>IFERROR(RTD("cqg.rtd",,"StudyData",A324, "PCB","BaseType=Index,Index=1", "Close", "A","0","all",,,,"T")/100,"")</f>
        <v>9.002921840759677E-2</v>
      </c>
      <c r="M324" s="7">
        <f>RTD("cqg.rtd", ,"ContractData",A324, "T_CVol",, "T")</f>
        <v>770381.15143600001</v>
      </c>
      <c r="N324" s="9">
        <f xml:space="preserve"> IFERROR(M324/RTD("cqg.rtd",,"StudyData", $A324, "MA", "InputChoice=Vol,MAType=Sim,Period=21", "MA","D","-1","all",,,,"T"),"")</f>
        <v>0.81473432307662497</v>
      </c>
      <c r="O324" s="10">
        <f>IFERROR(D324/RTD("cqg.rtd",,"StudyData","ATR("&amp;A324&amp;",MAType:=Sim,Period:=21)","Bar",, "Close", "D",,,,,,"T"),"")</f>
        <v>1.1018298306018455</v>
      </c>
      <c r="P324" s="11">
        <f xml:space="preserve"> RTD("cqg.rtd",,"StudyData", $A324, "MA", "InputChoice=Close,MAType=Sim,Period=21", "MA","D",,"all",,,,"T")</f>
        <v>413.78095238100002</v>
      </c>
      <c r="Q324" s="3">
        <f xml:space="preserve"> RTD("cqg.rtd",,"StudyData",$A324, "StdDev", "InputChoice=Close,Period1=21", "STDDEV","D",,"all",,,,"T")</f>
        <v>7.3065032382000004</v>
      </c>
      <c r="R324" s="3">
        <f t="shared" si="5"/>
        <v>0.55417037220084375</v>
      </c>
    </row>
    <row r="325" spans="1:18" x14ac:dyDescent="0.3">
      <c r="A325" t="s">
        <v>327</v>
      </c>
      <c r="B325" t="str">
        <f>PROPER(RTD("cqg.rtd", ,"ContractData",A325, "LongDescription",, "T"))</f>
        <v>M&amp;T Bank Corp</v>
      </c>
      <c r="C325" s="3">
        <f>RTD("cqg.rtd", ,"ContractData",A325, "LastTrade",, "T")</f>
        <v>249.6</v>
      </c>
      <c r="D325" s="3">
        <f>RTD("cqg.rtd", ,"ContractData",A325, "NetLastTrade",, "T")</f>
        <v>3.6299999999999955</v>
      </c>
      <c r="E325" s="5">
        <f>IFERROR(RTD("cqg.rtd", ,"ContractData",A325, "PerCentNetLastTrade",, "T")/100,"")</f>
        <v>1.4757897304549334E-2</v>
      </c>
      <c r="F325" s="3">
        <f>RTD("cqg.rtd", ,"ContractData",A325, "Open",, "T")</f>
        <v>246.74</v>
      </c>
      <c r="G325" s="3">
        <f>RTD("cqg.rtd", ,"ContractData",A325, "High",, "T")</f>
        <v>249.71</v>
      </c>
      <c r="H325" s="3">
        <f>RTD("cqg.rtd", ,"ContractData",A325, "Low",, "T")</f>
        <v>245.85</v>
      </c>
      <c r="I325" s="5">
        <f>IFERROR(RTD("cqg.rtd",,"StudyData",A325, "PCB","BaseType=Index,Index=1", "Close", "W","0","all",,,,"T")/100,"")</f>
        <v>1.4443909484833303E-3</v>
      </c>
      <c r="J325" s="5">
        <f>IFERROR(RTD("cqg.rtd",,"StudyData",A325, "PCB","BaseType=Index,Index=1", "Close", "M","0","all",,,,"T")/100,"")</f>
        <v>4.8695432965001492E-2</v>
      </c>
      <c r="K325" s="5">
        <f>IFERROR(RTD("cqg.rtd",,"StudyData",A325, "PCB","BaseType=Index,Index=1", "Close", "Q","0","all",,,,"T")/100,"")</f>
        <v>4.8695432965001492E-2</v>
      </c>
      <c r="L325" s="5">
        <f>IFERROR(RTD("cqg.rtd",,"StudyData",A325, "PCB","BaseType=Index,Index=1", "Close", "A","0","all",,,,"T")/100,"")</f>
        <v>0.23883263847528277</v>
      </c>
      <c r="M325" s="7">
        <f>RTD("cqg.rtd", ,"ContractData",A325, "T_CVol",, "T")</f>
        <v>1259287.933498</v>
      </c>
      <c r="N325" s="9">
        <f xml:space="preserve"> IFERROR(M325/RTD("cqg.rtd",,"StudyData", $A325, "MA", "InputChoice=Vol,MAType=Sim,Period=21", "MA","D","-1","all",,,,"T"),"")</f>
        <v>1.075995137864147</v>
      </c>
      <c r="O325" s="10">
        <f>IFERROR(D325/RTD("cqg.rtd",,"StudyData","ATR("&amp;A325&amp;",MAType:=Sim,Period:=21)","Bar",, "Close", "D",,,,,,"T"),"")</f>
        <v>0.75737704917355453</v>
      </c>
      <c r="P325" s="11">
        <f xml:space="preserve"> RTD("cqg.rtd",,"StudyData", $A325, "MA", "InputChoice=Close,MAType=Sim,Period=21", "MA","D",,"all",,,,"T")</f>
        <v>243.2028571429</v>
      </c>
      <c r="Q325" s="3">
        <f xml:space="preserve"> RTD("cqg.rtd",,"StudyData",$A325, "StdDev", "InputChoice=Close,Period1=21", "STDDEV","D",,"all",,,,"T")</f>
        <v>5.4468270735999997</v>
      </c>
      <c r="R325" s="3">
        <f t="shared" si="5"/>
        <v>1.1744714437706385</v>
      </c>
    </row>
    <row r="326" spans="1:18" x14ac:dyDescent="0.3">
      <c r="A326" t="s">
        <v>328</v>
      </c>
      <c r="B326" t="str">
        <f>PROPER(RTD("cqg.rtd", ,"ContractData",A326, "LongDescription",, "T"))</f>
        <v>Mettler-Toledo Internatl Inc</v>
      </c>
      <c r="C326" s="3">
        <f>RTD("cqg.rtd", ,"ContractData",A326, "LastTrade",, "T")</f>
        <v>1327.18</v>
      </c>
      <c r="D326" s="3">
        <f>RTD("cqg.rtd", ,"ContractData",A326, "NetLastTrade",, "T")</f>
        <v>-4.6900000000000546</v>
      </c>
      <c r="E326" s="5">
        <f>IFERROR(RTD("cqg.rtd", ,"ContractData",A326, "PerCentNetLastTrade",, "T")/100,"")</f>
        <v>-3.5213646977557871E-3</v>
      </c>
      <c r="F326" s="3">
        <f>RTD("cqg.rtd", ,"ContractData",A326, "Open",, "T")</f>
        <v>1334.4</v>
      </c>
      <c r="G326" s="3">
        <f>RTD("cqg.rtd", ,"ContractData",A326, "High",, "T")</f>
        <v>1339.3700000000001</v>
      </c>
      <c r="H326" s="3">
        <f>RTD("cqg.rtd", ,"ContractData",A326, "Low",, "T")</f>
        <v>1315.59</v>
      </c>
      <c r="I326" s="5">
        <f>IFERROR(RTD("cqg.rtd",,"StudyData",A326, "PCB","BaseType=Index,Index=1", "Close", "W","0","all",,,,"T")/100,"")</f>
        <v>1.3099036655928979E-2</v>
      </c>
      <c r="J326" s="5">
        <f>IFERROR(RTD("cqg.rtd",,"StudyData",A326, "PCB","BaseType=Index,Index=1", "Close", "M","0","all",,,,"T")/100,"")</f>
        <v>3.8880321876149752E-2</v>
      </c>
      <c r="K326" s="5">
        <f>IFERROR(RTD("cqg.rtd",,"StudyData",A326, "PCB","BaseType=Index,Index=1", "Close", "Q","0","all",,,,"T")/100,"")</f>
        <v>3.8880321876149752E-2</v>
      </c>
      <c r="L326" s="5">
        <f>IFERROR(RTD("cqg.rtd",,"StudyData",A326, "PCB","BaseType=Index,Index=1", "Close", "A","0","all",,,,"T")/100,"")</f>
        <v>-4.806375027793916E-2</v>
      </c>
      <c r="M326" s="7">
        <f>RTD("cqg.rtd", ,"ContractData",A326, "T_CVol",, "T")</f>
        <v>187720.225282</v>
      </c>
      <c r="N326" s="9">
        <f xml:space="preserve"> IFERROR(M326/RTD("cqg.rtd",,"StudyData", $A326, "MA", "InputChoice=Vol,MAType=Sim,Period=21", "MA","D","-1","all",,,,"T"),"")</f>
        <v>0.93747678871769557</v>
      </c>
      <c r="O326" s="10">
        <f>IFERROR(D326/RTD("cqg.rtd",,"StudyData","ATR("&amp;A326&amp;",MAType:=Sim,Period:=21)","Bar",, "Close", "D",,,,,,"T"),"")</f>
        <v>-0.12833409342641711</v>
      </c>
      <c r="P326" s="11">
        <f xml:space="preserve"> RTD("cqg.rtd",,"StudyData", $A326, "MA", "InputChoice=Close,MAType=Sim,Period=21", "MA","D",,"all",,,,"T")</f>
        <v>1293.7876190475999</v>
      </c>
      <c r="Q326" s="3">
        <f xml:space="preserve"> RTD("cqg.rtd",,"StudyData",$A326, "StdDev", "InputChoice=Close,Period1=21", "STDDEV","D",,"all",,,,"T")</f>
        <v>25.1173121675</v>
      </c>
      <c r="R326" s="3">
        <f t="shared" si="5"/>
        <v>1.3294567798383883</v>
      </c>
    </row>
    <row r="327" spans="1:18" x14ac:dyDescent="0.3">
      <c r="A327" t="s">
        <v>329</v>
      </c>
      <c r="B327" t="str">
        <f>PROPER(RTD("cqg.rtd", ,"ContractData",A327, "LongDescription",, "T"))</f>
        <v>Micron Technology</v>
      </c>
      <c r="C327" s="3">
        <f>RTD("cqg.rtd", ,"ContractData",A327, "LastTrade",, "T")</f>
        <v>920.95</v>
      </c>
      <c r="D327" s="3">
        <f>RTD("cqg.rtd", ,"ContractData",A327, "NetLastTrade",, "T")</f>
        <v>-69.259999999999991</v>
      </c>
      <c r="E327" s="5">
        <f>IFERROR(RTD("cqg.rtd", ,"ContractData",A327, "PerCentNetLastTrade",, "T")/100,"")</f>
        <v>-6.9944759192494516E-2</v>
      </c>
      <c r="F327" s="3">
        <f>RTD("cqg.rtd", ,"ContractData",A327, "Open",, "T")</f>
        <v>959.03</v>
      </c>
      <c r="G327" s="3">
        <f>RTD("cqg.rtd", ,"ContractData",A327, "High",, "T")</f>
        <v>967.14</v>
      </c>
      <c r="H327" s="3">
        <f>RTD("cqg.rtd", ,"ContractData",A327, "Low",, "T")</f>
        <v>904</v>
      </c>
      <c r="I327" s="5">
        <f>IFERROR(RTD("cqg.rtd",,"StudyData",A327, "PCB","BaseType=Index,Index=1", "Close", "W","0","all",,,,"T")/100,"")</f>
        <v>8.481064844808292E-2</v>
      </c>
      <c r="J327" s="5">
        <f>IFERROR(RTD("cqg.rtd",,"StudyData",A327, "PCB","BaseType=Index,Index=1", "Close", "M","0","all",,,,"T")/100,"")</f>
        <v>-0.20215023954118977</v>
      </c>
      <c r="K327" s="5">
        <f>IFERROR(RTD("cqg.rtd",,"StudyData",A327, "PCB","BaseType=Index,Index=1", "Close", "Q","0","all",,,,"T")/100,"")</f>
        <v>-0.20215023954118977</v>
      </c>
      <c r="L327" s="5">
        <f>IFERROR(RTD("cqg.rtd",,"StudyData",A327, "PCB","BaseType=Index,Index=1", "Close", "A","0","all",,,,"T")/100,"")</f>
        <v>2.2267615009985628</v>
      </c>
      <c r="M327" s="7">
        <f>RTD("cqg.rtd", ,"ContractData",A327, "T_CVol",, "T")</f>
        <v>40803073.994865999</v>
      </c>
      <c r="N327" s="9">
        <f xml:space="preserve"> IFERROR(M327/RTD("cqg.rtd",,"StudyData", $A327, "MA", "InputChoice=Vol,MAType=Sim,Period=21", "MA","D","-1","all",,,,"T"),"")</f>
        <v>0.81620403738097969</v>
      </c>
      <c r="O327" s="10">
        <f>IFERROR(D327/RTD("cqg.rtd",,"StudyData","ATR("&amp;A327&amp;",MAType:=Sim,Period:=21)","Bar",, "Close", "D",,,,,,"T"),"")</f>
        <v>-0.81153646574365812</v>
      </c>
      <c r="P327" s="11">
        <f xml:space="preserve"> RTD("cqg.rtd",,"StudyData", $A327, "MA", "InputChoice=Close,MAType=Sim,Period=21", "MA","D",,"all",,,,"T")</f>
        <v>987.12571428570004</v>
      </c>
      <c r="Q327" s="3">
        <f xml:space="preserve"> RTD("cqg.rtd",,"StudyData",$A327, "StdDev", "InputChoice=Close,Period1=21", "STDDEV","D",,"all",,,,"T")</f>
        <v>97.115666902000001</v>
      </c>
      <c r="R327" s="3">
        <f t="shared" si="5"/>
        <v>-0.68141131494754914</v>
      </c>
    </row>
    <row r="328" spans="1:18" x14ac:dyDescent="0.3">
      <c r="A328" t="s">
        <v>330</v>
      </c>
      <c r="B328" t="str">
        <f>PROPER(RTD("cqg.rtd", ,"ContractData",A328, "LongDescription",, "T"))</f>
        <v>Norwegian Cruise Line</v>
      </c>
      <c r="C328" s="3">
        <f>RTD("cqg.rtd", ,"ContractData",A328, "LastTrade",, "T")</f>
        <v>19.37</v>
      </c>
      <c r="D328" s="3">
        <f>RTD("cqg.rtd", ,"ContractData",A328, "NetLastTrade",, "T")</f>
        <v>0.66000000000000014</v>
      </c>
      <c r="E328" s="5">
        <f>IFERROR(RTD("cqg.rtd", ,"ContractData",A328, "PerCentNetLastTrade",, "T")/100,"")</f>
        <v>3.5275253874933188E-2</v>
      </c>
      <c r="F328" s="3">
        <f>RTD("cqg.rtd", ,"ContractData",A328, "Open",, "T")</f>
        <v>18.98</v>
      </c>
      <c r="G328" s="3">
        <f>RTD("cqg.rtd", ,"ContractData",A328, "High",, "T")</f>
        <v>19.940000000000001</v>
      </c>
      <c r="H328" s="3">
        <f>RTD("cqg.rtd", ,"ContractData",A328, "Low",, "T")</f>
        <v>18.940000000000001</v>
      </c>
      <c r="I328" s="5">
        <f>IFERROR(RTD("cqg.rtd",,"StudyData",A328, "PCB","BaseType=Index,Index=1", "Close", "W","0","all",,,,"T")/100,"")</f>
        <v>-4.6248715313463445E-3</v>
      </c>
      <c r="J328" s="5">
        <f>IFERROR(RTD("cqg.rtd",,"StudyData",A328, "PCB","BaseType=Index,Index=1", "Close", "M","0","all",,,,"T")/100,"")</f>
        <v>-8.2425390810042562E-2</v>
      </c>
      <c r="K328" s="5">
        <f>IFERROR(RTD("cqg.rtd",,"StudyData",A328, "PCB","BaseType=Index,Index=1", "Close", "Q","0","all",,,,"T")/100,"")</f>
        <v>-8.2425390810042562E-2</v>
      </c>
      <c r="L328" s="5">
        <f>IFERROR(RTD("cqg.rtd",,"StudyData",A328, "PCB","BaseType=Index,Index=1", "Close", "A","0","all",,,,"T")/100,"")</f>
        <v>-0.13216845878136196</v>
      </c>
      <c r="M328" s="7">
        <f>RTD("cqg.rtd", ,"ContractData",A328, "T_CVol",, "T")</f>
        <v>13111481.473317999</v>
      </c>
      <c r="N328" s="9">
        <f xml:space="preserve"> IFERROR(M328/RTD("cqg.rtd",,"StudyData", $A328, "MA", "InputChoice=Vol,MAType=Sim,Period=21", "MA","D","-1","all",,,,"T"),"")</f>
        <v>0.90178677467288737</v>
      </c>
      <c r="O328" s="10">
        <f>IFERROR(D328/RTD("cqg.rtd",,"StudyData","ATR("&amp;A328&amp;",MAType:=Sim,Period:=21)","Bar",, "Close", "D",,,,,,"T"),"")</f>
        <v>0.7983870967420007</v>
      </c>
      <c r="P328" s="11">
        <f xml:space="preserve"> RTD("cqg.rtd",,"StudyData", $A328, "MA", "InputChoice=Close,MAType=Sim,Period=21", "MA","D",,"all",,,,"T")</f>
        <v>19.803333333299999</v>
      </c>
      <c r="Q328" s="3">
        <f xml:space="preserve"> RTD("cqg.rtd",,"StudyData",$A328, "StdDev", "InputChoice=Close,Period1=21", "STDDEV","D",,"all",,,,"T")</f>
        <v>0.8615121442</v>
      </c>
      <c r="R328" s="3">
        <f t="shared" si="5"/>
        <v>-0.50299155527562722</v>
      </c>
    </row>
    <row r="329" spans="1:18" x14ac:dyDescent="0.3">
      <c r="A329" t="s">
        <v>331</v>
      </c>
      <c r="B329" t="str">
        <f>PROPER(RTD("cqg.rtd", ,"ContractData",A329, "LongDescription",, "T"))</f>
        <v>Nasdaq, Inc. Cmn Stk</v>
      </c>
      <c r="C329" s="3">
        <f>RTD("cqg.rtd", ,"ContractData",A329, "LastTrade",, "T")</f>
        <v>92.09</v>
      </c>
      <c r="D329" s="3">
        <f>RTD("cqg.rtd", ,"ContractData",A329, "NetLastTrade",, "T")</f>
        <v>1.6700000000000017</v>
      </c>
      <c r="E329" s="5">
        <f>IFERROR(RTD("cqg.rtd", ,"ContractData",A329, "PerCentNetLastTrade",, "T")/100,"")</f>
        <v>1.8469365184693651E-2</v>
      </c>
      <c r="F329" s="3">
        <f>RTD("cqg.rtd", ,"ContractData",A329, "Open",, "T")</f>
        <v>91.48</v>
      </c>
      <c r="G329" s="3">
        <f>RTD("cqg.rtd", ,"ContractData",A329, "High",, "T")</f>
        <v>92.93</v>
      </c>
      <c r="H329" s="3">
        <f>RTD("cqg.rtd", ,"ContractData",A329, "Low",, "T")</f>
        <v>90.83</v>
      </c>
      <c r="I329" s="5">
        <f>IFERROR(RTD("cqg.rtd",,"StudyData",A329, "PCB","BaseType=Index,Index=1", "Close", "W","0","all",,,,"T")/100,"")</f>
        <v>4.9105194238324192E-3</v>
      </c>
      <c r="J329" s="5">
        <f>IFERROR(RTD("cqg.rtd",,"StudyData",A329, "PCB","BaseType=Index,Index=1", "Close", "M","0","all",,,,"T")/100,"")</f>
        <v>0.16835828469931483</v>
      </c>
      <c r="K329" s="5">
        <f>IFERROR(RTD("cqg.rtd",,"StudyData",A329, "PCB","BaseType=Index,Index=1", "Close", "Q","0","all",,,,"T")/100,"")</f>
        <v>0.16835828469931483</v>
      </c>
      <c r="L329" s="5">
        <f>IFERROR(RTD("cqg.rtd",,"StudyData",A329, "PCB","BaseType=Index,Index=1", "Close", "A","0","all",,,,"T")/100,"")</f>
        <v>-5.1889220632142408E-2</v>
      </c>
      <c r="M329" s="7">
        <f>RTD("cqg.rtd", ,"ContractData",A329, "T_CVol",, "T")</f>
        <v>4054357.9005519999</v>
      </c>
      <c r="N329" s="9">
        <f xml:space="preserve"> IFERROR(M329/RTD("cqg.rtd",,"StudyData", $A329, "MA", "InputChoice=Vol,MAType=Sim,Period=21", "MA","D","-1","all",,,,"T"),"")</f>
        <v>0.84277909349022839</v>
      </c>
      <c r="O329" s="10">
        <f>IFERROR(D329/RTD("cqg.rtd",,"StudyData","ATR("&amp;A329&amp;",MAType:=Sim,Period:=21)","Bar",, "Close", "D",,,,,,"T"),"")</f>
        <v>0.59642857142857209</v>
      </c>
      <c r="P329" s="11">
        <f xml:space="preserve"> RTD("cqg.rtd",,"StudyData", $A329, "MA", "InputChoice=Close,MAType=Sim,Period=21", "MA","D",,"all",,,,"T")</f>
        <v>86.673333333299993</v>
      </c>
      <c r="Q329" s="3">
        <f xml:space="preserve"> RTD("cqg.rtd",,"StudyData",$A329, "StdDev", "InputChoice=Close,Period1=21", "STDDEV","D",,"all",,,,"T")</f>
        <v>5.1235742113000002</v>
      </c>
      <c r="R329" s="3">
        <f t="shared" si="5"/>
        <v>1.0572046862820093</v>
      </c>
    </row>
    <row r="330" spans="1:18" x14ac:dyDescent="0.3">
      <c r="A330" t="s">
        <v>332</v>
      </c>
      <c r="B330" t="str">
        <f>PROPER(RTD("cqg.rtd", ,"ContractData",A330, "LongDescription",, "T"))</f>
        <v>Nordson Corporation</v>
      </c>
      <c r="C330" s="3">
        <f>RTD("cqg.rtd", ,"ContractData",A330, "LastTrade",, "T")</f>
        <v>295.77</v>
      </c>
      <c r="D330" s="3">
        <f>RTD("cqg.rtd", ,"ContractData",A330, "NetLastTrade",, "T")</f>
        <v>3.6699999999999591</v>
      </c>
      <c r="E330" s="5">
        <f>IFERROR(RTD("cqg.rtd", ,"ContractData",A330, "PerCentNetLastTrade",, "T")/100,"")</f>
        <v>1.2564190345771995E-2</v>
      </c>
      <c r="F330" s="3">
        <f>RTD("cqg.rtd", ,"ContractData",A330, "Open",, "T")</f>
        <v>294.42</v>
      </c>
      <c r="G330" s="3">
        <f>RTD("cqg.rtd", ,"ContractData",A330, "High",, "T")</f>
        <v>296.89</v>
      </c>
      <c r="H330" s="3">
        <f>RTD("cqg.rtd", ,"ContractData",A330, "Low",, "T")</f>
        <v>293.13</v>
      </c>
      <c r="I330" s="5">
        <f>IFERROR(RTD("cqg.rtd",,"StudyData",A330, "PCB","BaseType=Index,Index=1", "Close", "W","0","all",,,,"T")/100,"")</f>
        <v>2.3496435739497414E-2</v>
      </c>
      <c r="J330" s="5">
        <f>IFERROR(RTD("cqg.rtd",,"StudyData",A330, "PCB","BaseType=Index,Index=1", "Close", "M","0","all",,,,"T")/100,"")</f>
        <v>-1.9622791607279047E-2</v>
      </c>
      <c r="K330" s="5">
        <f>IFERROR(RTD("cqg.rtd",,"StudyData",A330, "PCB","BaseType=Index,Index=1", "Close", "Q","0","all",,,,"T")/100,"")</f>
        <v>-1.9622791607279047E-2</v>
      </c>
      <c r="L330" s="5">
        <f>IFERROR(RTD("cqg.rtd",,"StudyData",A330, "PCB","BaseType=Index,Index=1", "Close", "A","0","all",,,,"T")/100,"")</f>
        <v>0.23017094372582445</v>
      </c>
      <c r="M330" s="7">
        <f>RTD("cqg.rtd", ,"ContractData",A330, "T_CVol",, "T")</f>
        <v>214123.990816</v>
      </c>
      <c r="N330" s="9">
        <f xml:space="preserve"> IFERROR(M330/RTD("cqg.rtd",,"StudyData", $A330, "MA", "InputChoice=Vol,MAType=Sim,Period=21", "MA","D","-1","all",,,,"T"),"")</f>
        <v>0.5814584317471595</v>
      </c>
      <c r="O330" s="10">
        <f>IFERROR(D330/RTD("cqg.rtd",,"StudyData","ATR("&amp;A330&amp;",MAType:=Sim,Period:=21)","Bar",, "Close", "D",,,,,,"T"),"")</f>
        <v>0.55469987044687064</v>
      </c>
      <c r="P330" s="11">
        <f xml:space="preserve"> RTD("cqg.rtd",,"StudyData", $A330, "MA", "InputChoice=Close,MAType=Sim,Period=21", "MA","D",,"all",,,,"T")</f>
        <v>291.94428571430001</v>
      </c>
      <c r="Q330" s="3">
        <f xml:space="preserve"> RTD("cqg.rtd",,"StudyData",$A330, "StdDev", "InputChoice=Close,Period1=21", "STDDEV","D",,"all",,,,"T")</f>
        <v>6.0791600072999996</v>
      </c>
      <c r="R330" s="3">
        <f t="shared" si="5"/>
        <v>0.62931626756097303</v>
      </c>
    </row>
    <row r="331" spans="1:18" x14ac:dyDescent="0.3">
      <c r="A331" t="s">
        <v>333</v>
      </c>
      <c r="B331" t="str">
        <f>PROPER(RTD("cqg.rtd", ,"ContractData",A331, "LongDescription",, "T"))</f>
        <v>Nextera Energy, Inc.</v>
      </c>
      <c r="C331" s="3">
        <f>RTD("cqg.rtd", ,"ContractData",A331, "LastTrade",, "T")</f>
        <v>89.78</v>
      </c>
      <c r="D331" s="3">
        <f>RTD("cqg.rtd", ,"ContractData",A331, "NetLastTrade",, "T")</f>
        <v>-1.0000000000005116E-2</v>
      </c>
      <c r="E331" s="5">
        <f>IFERROR(RTD("cqg.rtd", ,"ContractData",A331, "PerCentNetLastTrade",, "T")/100,"")</f>
        <v>-1.1137097672346587E-4</v>
      </c>
      <c r="F331" s="3">
        <f>RTD("cqg.rtd", ,"ContractData",A331, "Open",, "T")</f>
        <v>90.91</v>
      </c>
      <c r="G331" s="3">
        <f>RTD("cqg.rtd", ,"ContractData",A331, "High",, "T")</f>
        <v>90.91</v>
      </c>
      <c r="H331" s="3">
        <f>RTD("cqg.rtd", ,"ContractData",A331, "Low",, "T")</f>
        <v>88.43</v>
      </c>
      <c r="I331" s="5">
        <f>IFERROR(RTD("cqg.rtd",,"StudyData",A331, "PCB","BaseType=Index,Index=1", "Close", "W","0","all",,,,"T")/100,"")</f>
        <v>1.1036036036036081E-2</v>
      </c>
      <c r="J331" s="5">
        <f>IFERROR(RTD("cqg.rtd",,"StudyData",A331, "PCB","BaseType=Index,Index=1", "Close", "M","0","all",,,,"T")/100,"")</f>
        <v>2.2900763358778685E-2</v>
      </c>
      <c r="K331" s="5">
        <f>IFERROR(RTD("cqg.rtd",,"StudyData",A331, "PCB","BaseType=Index,Index=1", "Close", "Q","0","all",,,,"T")/100,"")</f>
        <v>2.2900763358778685E-2</v>
      </c>
      <c r="L331" s="5">
        <f>IFERROR(RTD("cqg.rtd",,"StudyData",A331, "PCB","BaseType=Index,Index=1", "Close", "A","0","all",,,,"T")/100,"")</f>
        <v>0.11833582461385152</v>
      </c>
      <c r="M331" s="7">
        <f>RTD("cqg.rtd", ,"ContractData",A331, "T_CVol",, "T")</f>
        <v>11653057.274953</v>
      </c>
      <c r="N331" s="9">
        <f xml:space="preserve"> IFERROR(M331/RTD("cqg.rtd",,"StudyData", $A331, "MA", "InputChoice=Vol,MAType=Sim,Period=21", "MA","D","-1","all",,,,"T"),"")</f>
        <v>1.0583355058777437</v>
      </c>
      <c r="O331" s="10">
        <f>IFERROR(D331/RTD("cqg.rtd",,"StudyData","ATR("&amp;A331&amp;",MAType:=Sim,Period:=21)","Bar",, "Close", "D",,,,,,"T"),"")</f>
        <v>-6.3655653226354011E-3</v>
      </c>
      <c r="P331" s="11">
        <f xml:space="preserve"> RTD("cqg.rtd",,"StudyData", $A331, "MA", "InputChoice=Close,MAType=Sim,Period=21", "MA","D",,"all",,,,"T")</f>
        <v>88.375714285699999</v>
      </c>
      <c r="Q331" s="3">
        <f xml:space="preserve"> RTD("cqg.rtd",,"StudyData",$A331, "StdDev", "InputChoice=Close,Period1=21", "STDDEV","D",,"all",,,,"T")</f>
        <v>0.89745445000000001</v>
      </c>
      <c r="R331" s="3">
        <f t="shared" si="5"/>
        <v>1.5647431625081385</v>
      </c>
    </row>
    <row r="332" spans="1:18" x14ac:dyDescent="0.3">
      <c r="A332" t="s">
        <v>334</v>
      </c>
      <c r="B332" t="str">
        <f>PROPER(RTD("cqg.rtd", ,"ContractData",A332, "LongDescription",, "T"))</f>
        <v>Newmont Goldcorp Corporation</v>
      </c>
      <c r="C332" s="3">
        <f>RTD("cqg.rtd", ,"ContractData",A332, "LastTrade",, "T")</f>
        <v>93.19</v>
      </c>
      <c r="D332" s="3">
        <f>RTD("cqg.rtd", ,"ContractData",A332, "NetLastTrade",, "T")</f>
        <v>-1.5300000000000011</v>
      </c>
      <c r="E332" s="5">
        <f>IFERROR(RTD("cqg.rtd", ,"ContractData",A332, "PerCentNetLastTrade",, "T")/100,"")</f>
        <v>-1.6152871621621621E-2</v>
      </c>
      <c r="F332" s="3">
        <f>RTD("cqg.rtd", ,"ContractData",A332, "Open",, "T")</f>
        <v>93.74</v>
      </c>
      <c r="G332" s="3">
        <f>RTD("cqg.rtd", ,"ContractData",A332, "High",, "T")</f>
        <v>95.34</v>
      </c>
      <c r="H332" s="3">
        <f>RTD("cqg.rtd", ,"ContractData",A332, "Low",, "T")</f>
        <v>92.5</v>
      </c>
      <c r="I332" s="5">
        <f>IFERROR(RTD("cqg.rtd",,"StudyData",A332, "PCB","BaseType=Index,Index=1", "Close", "W","0","all",,,,"T")/100,"")</f>
        <v>3.8907469342251894E-2</v>
      </c>
      <c r="J332" s="5">
        <f>IFERROR(RTD("cqg.rtd",,"StudyData",A332, "PCB","BaseType=Index,Index=1", "Close", "M","0","all",,,,"T")/100,"")</f>
        <v>-2.2483940042827403E-3</v>
      </c>
      <c r="K332" s="5">
        <f>IFERROR(RTD("cqg.rtd",,"StudyData",A332, "PCB","BaseType=Index,Index=1", "Close", "Q","0","all",,,,"T")/100,"")</f>
        <v>-2.2483940042827403E-3</v>
      </c>
      <c r="L332" s="5">
        <f>IFERROR(RTD("cqg.rtd",,"StudyData",A332, "PCB","BaseType=Index,Index=1", "Close", "A","0","all",,,,"T")/100,"")</f>
        <v>-6.670005007511276E-2</v>
      </c>
      <c r="M332" s="7">
        <f>RTD("cqg.rtd", ,"ContractData",A332, "T_CVol",, "T")</f>
        <v>9269698.6277879998</v>
      </c>
      <c r="N332" s="9">
        <f xml:space="preserve"> IFERROR(M332/RTD("cqg.rtd",,"StudyData", $A332, "MA", "InputChoice=Vol,MAType=Sim,Period=21", "MA","D","-1","all",,,,"T"),"")</f>
        <v>1.1613708481241383</v>
      </c>
      <c r="O332" s="10">
        <f>IFERROR(D332/RTD("cqg.rtd",,"StudyData","ATR("&amp;A332&amp;",MAType:=Sim,Period:=21)","Bar",, "Close", "D",,,,,,"T"),"")</f>
        <v>-0.47720184167391327</v>
      </c>
      <c r="P332" s="11">
        <f xml:space="preserve"> RTD("cqg.rtd",,"StudyData", $A332, "MA", "InputChoice=Close,MAType=Sim,Period=21", "MA","D",,"all",,,,"T")</f>
        <v>94.058571428600004</v>
      </c>
      <c r="Q332" s="3">
        <f xml:space="preserve"> RTD("cqg.rtd",,"StudyData",$A332, "StdDev", "InputChoice=Close,Period1=21", "STDDEV","D",,"all",,,,"T")</f>
        <v>2.1744781218</v>
      </c>
      <c r="R332" s="3">
        <f t="shared" si="5"/>
        <v>-0.39943902856149049</v>
      </c>
    </row>
    <row r="333" spans="1:18" x14ac:dyDescent="0.3">
      <c r="A333" t="s">
        <v>335</v>
      </c>
      <c r="B333" t="str">
        <f>PROPER(RTD("cqg.rtd", ,"ContractData",A333, "LongDescription",, "T"))</f>
        <v>Netflix, Inc.</v>
      </c>
      <c r="C333" s="3">
        <f>RTD("cqg.rtd", ,"ContractData",A333, "LastTrade",, "T")</f>
        <v>70.09</v>
      </c>
      <c r="D333" s="3">
        <f>RTD("cqg.rtd", ,"ContractData",A333, "NetLastTrade",, "T")</f>
        <v>1.2000000000000028</v>
      </c>
      <c r="E333" s="5">
        <f>IFERROR(RTD("cqg.rtd", ,"ContractData",A333, "PerCentNetLastTrade",, "T")/100,"")</f>
        <v>1.7419073885905065E-2</v>
      </c>
      <c r="F333" s="3">
        <f>RTD("cqg.rtd", ,"ContractData",A333, "Open",, "T")</f>
        <v>69.290000000000006</v>
      </c>
      <c r="G333" s="3">
        <f>RTD("cqg.rtd", ,"ContractData",A333, "High",, "T")</f>
        <v>70.680000000000007</v>
      </c>
      <c r="H333" s="3">
        <f>RTD("cqg.rtd", ,"ContractData",A333, "Low",, "T")</f>
        <v>67.97</v>
      </c>
      <c r="I333" s="5">
        <f>IFERROR(RTD("cqg.rtd",,"StudyData",A333, "PCB","BaseType=Index,Index=1", "Close", "W","0","all",,,,"T")/100,"")</f>
        <v>1.6533720087019588E-2</v>
      </c>
      <c r="J333" s="5">
        <f>IFERROR(RTD("cqg.rtd",,"StudyData",A333, "PCB","BaseType=Index,Index=1", "Close", "M","0","all",,,,"T")/100,"")</f>
        <v>-1.8347338935574262E-2</v>
      </c>
      <c r="K333" s="5">
        <f>IFERROR(RTD("cqg.rtd",,"StudyData",A333, "PCB","BaseType=Index,Index=1", "Close", "Q","0","all",,,,"T")/100,"")</f>
        <v>-1.8347338935574262E-2</v>
      </c>
      <c r="L333" s="5">
        <f>IFERROR(RTD("cqg.rtd",,"StudyData",A333, "PCB","BaseType=Index,Index=1", "Close", "A","0","all",,,,"T")/100,"")</f>
        <v>-0.25245307167235498</v>
      </c>
      <c r="M333" s="7">
        <f>RTD("cqg.rtd", ,"ContractData",A333, "T_CVol",, "T")</f>
        <v>37593514.840108</v>
      </c>
      <c r="N333" s="9">
        <f xml:space="preserve"> IFERROR(M333/RTD("cqg.rtd",,"StudyData", $A333, "MA", "InputChoice=Vol,MAType=Sim,Period=21", "MA","D","-1","all",,,,"T"),"")</f>
        <v>0.72939883785220805</v>
      </c>
      <c r="O333" s="10">
        <f>IFERROR(D333/RTD("cqg.rtd",,"StudyData","ATR("&amp;A333&amp;",MAType:=Sim,Period:=21)","Bar",, "Close", "D",,,,,,"T"),"")</f>
        <v>0.44102205109483789</v>
      </c>
      <c r="P333" s="11">
        <f xml:space="preserve"> RTD("cqg.rtd",,"StudyData", $A333, "MA", "InputChoice=Close,MAType=Sim,Period=21", "MA","D",,"all",,,,"T")</f>
        <v>72.689523809500002</v>
      </c>
      <c r="Q333" s="3">
        <f xml:space="preserve"> RTD("cqg.rtd",,"StudyData",$A333, "StdDev", "InputChoice=Close,Period1=21", "STDDEV","D",,"all",,,,"T")</f>
        <v>2.8812587795</v>
      </c>
      <c r="R333" s="3">
        <f t="shared" si="5"/>
        <v>-0.9022180957835062</v>
      </c>
    </row>
    <row r="334" spans="1:18" x14ac:dyDescent="0.3">
      <c r="A334" t="s">
        <v>336</v>
      </c>
      <c r="B334" t="str">
        <f>PROPER(RTD("cqg.rtd", ,"ContractData",A334, "LongDescription",, "T"))</f>
        <v>Nisource Inc</v>
      </c>
      <c r="C334" s="3">
        <f>RTD("cqg.rtd", ,"ContractData",A334, "LastTrade",, "T")</f>
        <v>46.68</v>
      </c>
      <c r="D334" s="3">
        <f>RTD("cqg.rtd", ,"ContractData",A334, "NetLastTrade",, "T")</f>
        <v>-7.0000000000000284E-2</v>
      </c>
      <c r="E334" s="5">
        <f>IFERROR(RTD("cqg.rtd", ,"ContractData",A334, "PerCentNetLastTrade",, "T")/100,"")</f>
        <v>-1.4973262032085561E-3</v>
      </c>
      <c r="F334" s="3">
        <f>RTD("cqg.rtd", ,"ContractData",A334, "Open",, "T")</f>
        <v>46.980000000000004</v>
      </c>
      <c r="G334" s="3">
        <f>RTD("cqg.rtd", ,"ContractData",A334, "High",, "T")</f>
        <v>47.07</v>
      </c>
      <c r="H334" s="3">
        <f>RTD("cqg.rtd", ,"ContractData",A334, "Low",, "T")</f>
        <v>46.5</v>
      </c>
      <c r="I334" s="5">
        <f>IFERROR(RTD("cqg.rtd",,"StudyData",A334, "PCB","BaseType=Index,Index=1", "Close", "W","0","all",,,,"T")/100,"")</f>
        <v>1.522401043932135E-2</v>
      </c>
      <c r="J334" s="5">
        <f>IFERROR(RTD("cqg.rtd",,"StudyData",A334, "PCB","BaseType=Index,Index=1", "Close", "M","0","all",,,,"T")/100,"")</f>
        <v>-1.8296529968454354E-2</v>
      </c>
      <c r="K334" s="5">
        <f>IFERROR(RTD("cqg.rtd",,"StudyData",A334, "PCB","BaseType=Index,Index=1", "Close", "Q","0","all",,,,"T")/100,"")</f>
        <v>-1.8296529968454354E-2</v>
      </c>
      <c r="L334" s="5">
        <f>IFERROR(RTD("cqg.rtd",,"StudyData",A334, "PCB","BaseType=Index,Index=1", "Close", "A","0","all",,,,"T")/100,"")</f>
        <v>0.11781609195402304</v>
      </c>
      <c r="M334" s="7">
        <f>RTD("cqg.rtd", ,"ContractData",A334, "T_CVol",, "T")</f>
        <v>3839961.3556670002</v>
      </c>
      <c r="N334" s="9">
        <f xml:space="preserve"> IFERROR(M334/RTD("cqg.rtd",,"StudyData", $A334, "MA", "InputChoice=Vol,MAType=Sim,Period=21", "MA","D","-1","all",,,,"T"),"")</f>
        <v>0.75928139098888237</v>
      </c>
      <c r="O334" s="10">
        <f>IFERROR(D334/RTD("cqg.rtd",,"StudyData","ATR("&amp;A334&amp;",MAType:=Sim,Period:=21)","Bar",, "Close", "D",,,,,,"T"),"")</f>
        <v>-7.4847250512214039E-2</v>
      </c>
      <c r="P334" s="11">
        <f xml:space="preserve"> RTD("cqg.rtd",,"StudyData", $A334, "MA", "InputChoice=Close,MAType=Sim,Period=21", "MA","D",,"all",,,,"T")</f>
        <v>46.886666666700002</v>
      </c>
      <c r="Q334" s="3">
        <f xml:space="preserve"> RTD("cqg.rtd",,"StudyData",$A334, "StdDev", "InputChoice=Close,Period1=21", "STDDEV","D",,"all",,,,"T")</f>
        <v>0.88554709119999997</v>
      </c>
      <c r="R334" s="3">
        <f t="shared" si="5"/>
        <v>-0.23337738755366386</v>
      </c>
    </row>
    <row r="335" spans="1:18" x14ac:dyDescent="0.3">
      <c r="A335" t="s">
        <v>337</v>
      </c>
      <c r="B335" t="str">
        <f>PROPER(RTD("cqg.rtd", ,"ContractData",A335, "LongDescription",, "T"))</f>
        <v>Nike Inc Clsb</v>
      </c>
      <c r="C335" s="3">
        <f>RTD("cqg.rtd", ,"ContractData",A335, "LastTrade",, "T")</f>
        <v>41.7</v>
      </c>
      <c r="D335" s="3">
        <f>RTD("cqg.rtd", ,"ContractData",A335, "NetLastTrade",, "T")</f>
        <v>0.71000000000000085</v>
      </c>
      <c r="E335" s="5">
        <f>IFERROR(RTD("cqg.rtd", ,"ContractData",A335, "PerCentNetLastTrade",, "T")/100,"")</f>
        <v>1.7321297877531106E-2</v>
      </c>
      <c r="F335" s="3">
        <f>RTD("cqg.rtd", ,"ContractData",A335, "Open",, "T")</f>
        <v>41.19</v>
      </c>
      <c r="G335" s="3">
        <f>RTD("cqg.rtd", ,"ContractData",A335, "High",, "T")</f>
        <v>42.15</v>
      </c>
      <c r="H335" s="3">
        <f>RTD("cqg.rtd", ,"ContractData",A335, "Low",, "T")</f>
        <v>40.880000000000003</v>
      </c>
      <c r="I335" s="5">
        <f>IFERROR(RTD("cqg.rtd",,"StudyData",A335, "PCB","BaseType=Index,Index=1", "Close", "W","0","all",,,,"T")/100,"")</f>
        <v>-4.7074954296160765E-2</v>
      </c>
      <c r="J335" s="5">
        <f>IFERROR(RTD("cqg.rtd",,"StudyData",A335, "PCB","BaseType=Index,Index=1", "Close", "M","0","all",,,,"T")/100,"")</f>
        <v>1.5834348355663788E-2</v>
      </c>
      <c r="K335" s="5">
        <f>IFERROR(RTD("cqg.rtd",,"StudyData",A335, "PCB","BaseType=Index,Index=1", "Close", "Q","0","all",,,,"T")/100,"")</f>
        <v>1.5834348355663788E-2</v>
      </c>
      <c r="L335" s="5">
        <f>IFERROR(RTD("cqg.rtd",,"StudyData",A335, "PCB","BaseType=Index,Index=1", "Close", "A","0","all",,,,"T")/100,"")</f>
        <v>-0.34547166849788097</v>
      </c>
      <c r="M335" s="7">
        <f>RTD("cqg.rtd", ,"ContractData",A335, "T_CVol",, "T")</f>
        <v>26175172.384722002</v>
      </c>
      <c r="N335" s="9">
        <f xml:space="preserve"> IFERROR(M335/RTD("cqg.rtd",,"StudyData", $A335, "MA", "InputChoice=Vol,MAType=Sim,Period=21", "MA","D","-1","all",,,,"T"),"")</f>
        <v>0.99679688322292059</v>
      </c>
      <c r="O335" s="10">
        <f>IFERROR(D335/RTD("cqg.rtd",,"StudyData","ATR("&amp;A335&amp;",MAType:=Sim,Period:=21)","Bar",, "Close", "D",,,,,,"T"),"")</f>
        <v>0.48409090907990765</v>
      </c>
      <c r="P335" s="11">
        <f xml:space="preserve"> RTD("cqg.rtd",,"StudyData", $A335, "MA", "InputChoice=Close,MAType=Sim,Period=21", "MA","D",,"all",,,,"T")</f>
        <v>42.712857142899999</v>
      </c>
      <c r="Q335" s="3">
        <f xml:space="preserve"> RTD("cqg.rtd",,"StudyData",$A335, "StdDev", "InputChoice=Close,Period1=21", "STDDEV","D",,"all",,,,"T")</f>
        <v>1.142512448</v>
      </c>
      <c r="R335" s="3">
        <f t="shared" si="5"/>
        <v>-0.88651738077167652</v>
      </c>
    </row>
    <row r="336" spans="1:18" x14ac:dyDescent="0.3">
      <c r="A336" t="s">
        <v>338</v>
      </c>
      <c r="B336" t="str">
        <f>PROPER(RTD("cqg.rtd", ,"ContractData",A336, "LongDescription",, "T"))</f>
        <v>Northrop Grumman Corporation</v>
      </c>
      <c r="C336" s="3">
        <f>RTD("cqg.rtd", ,"ContractData",A336, "LastTrade",, "T")</f>
        <v>542.24</v>
      </c>
      <c r="D336" s="3">
        <f>RTD("cqg.rtd", ,"ContractData",A336, "NetLastTrade",, "T")</f>
        <v>8.7599999999999909</v>
      </c>
      <c r="E336" s="5">
        <f>IFERROR(RTD("cqg.rtd", ,"ContractData",A336, "PerCentNetLastTrade",, "T")/100,"")</f>
        <v>1.6420484366799132E-2</v>
      </c>
      <c r="F336" s="3">
        <f>RTD("cqg.rtd", ,"ContractData",A336, "Open",, "T")</f>
        <v>535.5</v>
      </c>
      <c r="G336" s="3">
        <f>RTD("cqg.rtd", ,"ContractData",A336, "High",, "T")</f>
        <v>544.66999999999996</v>
      </c>
      <c r="H336" s="3">
        <f>RTD("cqg.rtd", ,"ContractData",A336, "Low",, "T")</f>
        <v>534.44000000000005</v>
      </c>
      <c r="I336" s="5">
        <f>IFERROR(RTD("cqg.rtd",,"StudyData",A336, "PCB","BaseType=Index,Index=1", "Close", "W","0","all",,,,"T")/100,"")</f>
        <v>3.9630346837433057E-2</v>
      </c>
      <c r="J336" s="5">
        <f>IFERROR(RTD("cqg.rtd",,"StudyData",A336, "PCB","BaseType=Index,Index=1", "Close", "M","0","all",,,,"T")/100,"")</f>
        <v>6.4656103355520231E-2</v>
      </c>
      <c r="K336" s="5">
        <f>IFERROR(RTD("cqg.rtd",,"StudyData",A336, "PCB","BaseType=Index,Index=1", "Close", "Q","0","all",,,,"T")/100,"")</f>
        <v>6.4656103355520231E-2</v>
      </c>
      <c r="L336" s="5">
        <f>IFERROR(RTD("cqg.rtd",,"StudyData",A336, "PCB","BaseType=Index,Index=1", "Close", "A","0","all",,,,"T")/100,"")</f>
        <v>-4.9052103610950394E-2</v>
      </c>
      <c r="M336" s="7">
        <f>RTD("cqg.rtd", ,"ContractData",A336, "T_CVol",, "T")</f>
        <v>655186.28487199999</v>
      </c>
      <c r="N336" s="9">
        <f xml:space="preserve"> IFERROR(M336/RTD("cqg.rtd",,"StudyData", $A336, "MA", "InputChoice=Vol,MAType=Sim,Period=21", "MA","D","-1","all",,,,"T"),"")</f>
        <v>0.60320746627931598</v>
      </c>
      <c r="O336" s="10">
        <f>IFERROR(D336/RTD("cqg.rtd",,"StudyData","ATR("&amp;A336&amp;",MAType:=Sim,Period:=21)","Bar",, "Close", "D",,,,,,"T"),"")</f>
        <v>0.55486517464022966</v>
      </c>
      <c r="P336" s="11">
        <f xml:space="preserve"> RTD("cqg.rtd",,"StudyData", $A336, "MA", "InputChoice=Close,MAType=Sim,Period=21", "MA","D",,"all",,,,"T")</f>
        <v>526.69476190479998</v>
      </c>
      <c r="Q336" s="3">
        <f xml:space="preserve"> RTD("cqg.rtd",,"StudyData",$A336, "StdDev", "InputChoice=Close,Period1=21", "STDDEV","D",,"all",,,,"T")</f>
        <v>16.266658163300001</v>
      </c>
      <c r="R336" s="3">
        <f t="shared" si="5"/>
        <v>0.95565038246592049</v>
      </c>
    </row>
    <row r="337" spans="1:18" x14ac:dyDescent="0.3">
      <c r="A337" t="s">
        <v>339</v>
      </c>
      <c r="B337" t="str">
        <f>PROPER(RTD("cqg.rtd", ,"ContractData",A337, "LongDescription",, "T"))</f>
        <v>Servicenow, Inc.</v>
      </c>
      <c r="C337" s="3">
        <f>RTD("cqg.rtd", ,"ContractData",A337, "LastTrade",, "T")</f>
        <v>98.78</v>
      </c>
      <c r="D337" s="3">
        <f>RTD("cqg.rtd", ,"ContractData",A337, "NetLastTrade",, "T")</f>
        <v>6.8400000000000034</v>
      </c>
      <c r="E337" s="5">
        <f>IFERROR(RTD("cqg.rtd", ,"ContractData",A337, "PerCentNetLastTrade",, "T")/100,"")</f>
        <v>7.4396345442680006E-2</v>
      </c>
      <c r="F337" s="3">
        <f>RTD("cqg.rtd", ,"ContractData",A337, "Open",, "T")</f>
        <v>94.92</v>
      </c>
      <c r="G337" s="3">
        <f>RTD("cqg.rtd", ,"ContractData",A337, "High",, "T")</f>
        <v>98.92</v>
      </c>
      <c r="H337" s="3">
        <f>RTD("cqg.rtd", ,"ContractData",A337, "Low",, "T")</f>
        <v>94.87</v>
      </c>
      <c r="I337" s="5">
        <f>IFERROR(RTD("cqg.rtd",,"StudyData",A337, "PCB","BaseType=Index,Index=1", "Close", "W","0","all",,,,"T")/100,"")</f>
        <v>-4.3200309957380931E-2</v>
      </c>
      <c r="J337" s="5">
        <f>IFERROR(RTD("cqg.rtd",,"StudyData",A337, "PCB","BaseType=Index,Index=1", "Close", "M","0","all",,,,"T")/100,"")</f>
        <v>-5.0362610797743757E-3</v>
      </c>
      <c r="K337" s="5">
        <f>IFERROR(RTD("cqg.rtd",,"StudyData",A337, "PCB","BaseType=Index,Index=1", "Close", "Q","0","all",,,,"T")/100,"")</f>
        <v>-5.0362610797743757E-3</v>
      </c>
      <c r="L337" s="5">
        <f>IFERROR(RTD("cqg.rtd",,"StudyData",A337, "PCB","BaseType=Index,Index=1", "Close", "A","0","all",,,,"T")/100,"")</f>
        <v>-0.35517984202624192</v>
      </c>
      <c r="M337" s="7">
        <f>RTD("cqg.rtd", ,"ContractData",A337, "T_CVol",, "T")</f>
        <v>29625392.125985</v>
      </c>
      <c r="N337" s="9">
        <f xml:space="preserve"> IFERROR(M337/RTD("cqg.rtd",,"StudyData", $A337, "MA", "InputChoice=Vol,MAType=Sim,Period=21", "MA","D","-1","all",,,,"T"),"")</f>
        <v>1.3489596883634256</v>
      </c>
      <c r="O337" s="10">
        <f>IFERROR(D337/RTD("cqg.rtd",,"StudyData","ATR("&amp;A337&amp;",MAType:=Sim,Period:=21)","Bar",, "Close", "D",,,,,,"T"),"")</f>
        <v>1.1335227272700443</v>
      </c>
      <c r="P337" s="11">
        <f xml:space="preserve"> RTD("cqg.rtd",,"StudyData", $A337, "MA", "InputChoice=Close,MAType=Sim,Period=21", "MA","D",,"all",,,,"T")</f>
        <v>103.0119047619</v>
      </c>
      <c r="Q337" s="3">
        <f xml:space="preserve"> RTD("cqg.rtd",,"StudyData",$A337, "StdDev", "InputChoice=Close,Period1=21", "STDDEV","D",,"all",,,,"T")</f>
        <v>5.7112192169</v>
      </c>
      <c r="R337" s="3">
        <f t="shared" si="5"/>
        <v>-0.74098097116941664</v>
      </c>
    </row>
    <row r="338" spans="1:18" x14ac:dyDescent="0.3">
      <c r="A338" t="s">
        <v>340</v>
      </c>
      <c r="B338" t="str">
        <f>PROPER(RTD("cqg.rtd", ,"ContractData",A338, "LongDescription",, "T"))</f>
        <v>Nrg Energy Inc</v>
      </c>
      <c r="C338" s="3">
        <f>RTD("cqg.rtd", ,"ContractData",A338, "LastTrade",, "T")</f>
        <v>141.03</v>
      </c>
      <c r="D338" s="3">
        <f>RTD("cqg.rtd", ,"ContractData",A338, "NetLastTrade",, "T")</f>
        <v>-1.960000000000008</v>
      </c>
      <c r="E338" s="5">
        <f>IFERROR(RTD("cqg.rtd", ,"ContractData",A338, "PerCentNetLastTrade",, "T")/100,"")</f>
        <v>-1.3707252255402475E-2</v>
      </c>
      <c r="F338" s="3">
        <f>RTD("cqg.rtd", ,"ContractData",A338, "Open",, "T")</f>
        <v>142.77000000000001</v>
      </c>
      <c r="G338" s="3">
        <f>RTD("cqg.rtd", ,"ContractData",A338, "High",, "T")</f>
        <v>144.19</v>
      </c>
      <c r="H338" s="3">
        <f>RTD("cqg.rtd", ,"ContractData",A338, "Low",, "T")</f>
        <v>139.24</v>
      </c>
      <c r="I338" s="5">
        <f>IFERROR(RTD("cqg.rtd",,"StudyData",A338, "PCB","BaseType=Index,Index=1", "Close", "W","0","all",,,,"T")/100,"")</f>
        <v>9.2324374564324893E-2</v>
      </c>
      <c r="J338" s="5">
        <f>IFERROR(RTD("cqg.rtd",,"StudyData",A338, "PCB","BaseType=Index,Index=1", "Close", "M","0","all",,,,"T")/100,"")</f>
        <v>-3.4437902231959479E-2</v>
      </c>
      <c r="K338" s="5">
        <f>IFERROR(RTD("cqg.rtd",,"StudyData",A338, "PCB","BaseType=Index,Index=1", "Close", "Q","0","all",,,,"T")/100,"")</f>
        <v>-3.4437902231959479E-2</v>
      </c>
      <c r="L338" s="5">
        <f>IFERROR(RTD("cqg.rtd",,"StudyData",A338, "PCB","BaseType=Index,Index=1", "Close", "A","0","all",,,,"T")/100,"")</f>
        <v>-0.11435568952524497</v>
      </c>
      <c r="M338" s="7">
        <f>RTD("cqg.rtd", ,"ContractData",A338, "T_CVol",, "T")</f>
        <v>2270110.0284520001</v>
      </c>
      <c r="N338" s="9">
        <f xml:space="preserve"> IFERROR(M338/RTD("cqg.rtd",,"StudyData", $A338, "MA", "InputChoice=Vol,MAType=Sim,Period=21", "MA","D","-1","all",,,,"T"),"")</f>
        <v>0.88754094091896496</v>
      </c>
      <c r="O338" s="10">
        <f>IFERROR(D338/RTD("cqg.rtd",,"StudyData","ATR("&amp;A338&amp;",MAType:=Sim,Period:=21)","Bar",, "Close", "D",,,,,,"T"),"")</f>
        <v>-0.3580687255334648</v>
      </c>
      <c r="P338" s="11">
        <f xml:space="preserve"> RTD("cqg.rtd",,"StudyData", $A338, "MA", "InputChoice=Close,MAType=Sim,Period=21", "MA","D",,"all",,,,"T")</f>
        <v>139.539047619</v>
      </c>
      <c r="Q338" s="3">
        <f xml:space="preserve"> RTD("cqg.rtd",,"StudyData",$A338, "StdDev", "InputChoice=Close,Period1=21", "STDDEV","D",,"all",,,,"T")</f>
        <v>5.4532872608999998</v>
      </c>
      <c r="R338" s="3">
        <f t="shared" si="5"/>
        <v>0.27340433570960204</v>
      </c>
    </row>
    <row r="339" spans="1:18" x14ac:dyDescent="0.3">
      <c r="A339" t="s">
        <v>341</v>
      </c>
      <c r="B339" t="str">
        <f>PROPER(RTD("cqg.rtd", ,"ContractData",A339, "LongDescription",, "T"))</f>
        <v>Norfolk Southern Corp</v>
      </c>
      <c r="C339" s="3">
        <f>RTD("cqg.rtd", ,"ContractData",A339, "LastTrade",, "T")</f>
        <v>350.66</v>
      </c>
      <c r="D339" s="3">
        <f>RTD("cqg.rtd", ,"ContractData",A339, "NetLastTrade",, "T")</f>
        <v>2.1100000000000136</v>
      </c>
      <c r="E339" s="5">
        <f>IFERROR(RTD("cqg.rtd", ,"ContractData",A339, "PerCentNetLastTrade",, "T")/100,"")</f>
        <v>6.0536508391909336E-3</v>
      </c>
      <c r="F339" s="3">
        <f>RTD("cqg.rtd", ,"ContractData",A339, "Open",, "T")</f>
        <v>351.59000000000003</v>
      </c>
      <c r="G339" s="3">
        <f>RTD("cqg.rtd", ,"ContractData",A339, "High",, "T")</f>
        <v>353.47</v>
      </c>
      <c r="H339" s="3">
        <f>RTD("cqg.rtd", ,"ContractData",A339, "Low",, "T")</f>
        <v>347.32</v>
      </c>
      <c r="I339" s="5">
        <f>IFERROR(RTD("cqg.rtd",,"StudyData",A339, "PCB","BaseType=Index,Index=1", "Close", "W","0","all",,,,"T")/100,"")</f>
        <v>3.0867826904985886E-2</v>
      </c>
      <c r="J339" s="5">
        <f>IFERROR(RTD("cqg.rtd",,"StudyData",A339, "PCB","BaseType=Index,Index=1", "Close", "M","0","all",,,,"T")/100,"")</f>
        <v>0.11465717282812546</v>
      </c>
      <c r="K339" s="5">
        <f>IFERROR(RTD("cqg.rtd",,"StudyData",A339, "PCB","BaseType=Index,Index=1", "Close", "Q","0","all",,,,"T")/100,"")</f>
        <v>0.11465717282812546</v>
      </c>
      <c r="L339" s="5">
        <f>IFERROR(RTD("cqg.rtd",,"StudyData",A339, "PCB","BaseType=Index,Index=1", "Close", "A","0","all",,,,"T")/100,"")</f>
        <v>0.21453311166528122</v>
      </c>
      <c r="M339" s="7">
        <f>RTD("cqg.rtd", ,"ContractData",A339, "T_CVol",, "T")</f>
        <v>1194196.7127690001</v>
      </c>
      <c r="N339" s="9">
        <f xml:space="preserve"> IFERROR(M339/RTD("cqg.rtd",,"StudyData", $A339, "MA", "InputChoice=Vol,MAType=Sim,Period=21", "MA","D","-1","all",,,,"T"),"")</f>
        <v>1.1564269740097</v>
      </c>
      <c r="O339" s="10">
        <f>IFERROR(D339/RTD("cqg.rtd",,"StudyData","ATR("&amp;A339&amp;",MAType:=Sim,Period:=21)","Bar",, "Close", "D",,,,,,"T"),"")</f>
        <v>0.30719633943300034</v>
      </c>
      <c r="P339" s="11">
        <f xml:space="preserve"> RTD("cqg.rtd",,"StudyData", $A339, "MA", "InputChoice=Close,MAType=Sim,Period=21", "MA","D",,"all",,,,"T")</f>
        <v>327.16714285709998</v>
      </c>
      <c r="Q339" s="3">
        <f xml:space="preserve"> RTD("cqg.rtd",,"StudyData",$A339, "StdDev", "InputChoice=Close,Period1=21", "STDDEV","D",,"all",,,,"T")</f>
        <v>10.4721808994</v>
      </c>
      <c r="R339" s="3">
        <f t="shared" si="5"/>
        <v>2.2433586058703461</v>
      </c>
    </row>
    <row r="340" spans="1:18" x14ac:dyDescent="0.3">
      <c r="A340" t="s">
        <v>342</v>
      </c>
      <c r="B340" t="str">
        <f>PROPER(RTD("cqg.rtd", ,"ContractData",A340, "LongDescription",, "T"))</f>
        <v>Netapp, Inc.</v>
      </c>
      <c r="C340" s="3">
        <f>RTD("cqg.rtd", ,"ContractData",A340, "LastTrade",, "T")</f>
        <v>167.74</v>
      </c>
      <c r="D340" s="3">
        <f>RTD("cqg.rtd", ,"ContractData",A340, "NetLastTrade",, "T")</f>
        <v>3.0999999999999943</v>
      </c>
      <c r="E340" s="5">
        <f>IFERROR(RTD("cqg.rtd", ,"ContractData",A340, "PerCentNetLastTrade",, "T")/100,"")</f>
        <v>1.8828960155490768E-2</v>
      </c>
      <c r="F340" s="3">
        <f>RTD("cqg.rtd", ,"ContractData",A340, "Open",, "T")</f>
        <v>163.44</v>
      </c>
      <c r="G340" s="3">
        <f>RTD("cqg.rtd", ,"ContractData",A340, "High",, "T")</f>
        <v>169.17000000000002</v>
      </c>
      <c r="H340" s="3">
        <f>RTD("cqg.rtd", ,"ContractData",A340, "Low",, "T")</f>
        <v>163.44</v>
      </c>
      <c r="I340" s="5">
        <f>IFERROR(RTD("cqg.rtd",,"StudyData",A340, "PCB","BaseType=Index,Index=1", "Close", "W","0","all",,,,"T")/100,"")</f>
        <v>2.3553819868196327E-2</v>
      </c>
      <c r="J340" s="5">
        <f>IFERROR(RTD("cqg.rtd",,"StudyData",A340, "PCB","BaseType=Index,Index=1", "Close", "M","0","all",,,,"T")/100,"")</f>
        <v>8.3871801499095511E-2</v>
      </c>
      <c r="K340" s="5">
        <f>IFERROR(RTD("cqg.rtd",,"StudyData",A340, "PCB","BaseType=Index,Index=1", "Close", "Q","0","all",,,,"T")/100,"")</f>
        <v>8.3871801499095511E-2</v>
      </c>
      <c r="L340" s="5">
        <f>IFERROR(RTD("cqg.rtd",,"StudyData",A340, "PCB","BaseType=Index,Index=1", "Close", "A","0","all",,,,"T")/100,"")</f>
        <v>0.56634606405826871</v>
      </c>
      <c r="M340" s="7">
        <f>RTD("cqg.rtd", ,"ContractData",A340, "T_CVol",, "T")</f>
        <v>1231458.328705</v>
      </c>
      <c r="N340" s="9">
        <f xml:space="preserve"> IFERROR(M340/RTD("cqg.rtd",,"StudyData", $A340, "MA", "InputChoice=Vol,MAType=Sim,Period=21", "MA","D","-1","all",,,,"T"),"")</f>
        <v>0.44574305064368785</v>
      </c>
      <c r="O340" s="10">
        <f>IFERROR(D340/RTD("cqg.rtd",,"StudyData","ATR("&amp;A340&amp;",MAType:=Sim,Period:=21)","Bar",, "Close", "D",,,,,,"T"),"")</f>
        <v>0.43661971830985835</v>
      </c>
      <c r="P340" s="11">
        <f xml:space="preserve"> RTD("cqg.rtd",,"StudyData", $A340, "MA", "InputChoice=Close,MAType=Sim,Period=21", "MA","D",,"all",,,,"T")</f>
        <v>162.51095238100001</v>
      </c>
      <c r="Q340" s="3">
        <f xml:space="preserve"> RTD("cqg.rtd",,"StudyData",$A340, "StdDev", "InputChoice=Close,Period1=21", "STDDEV","D",,"all",,,,"T")</f>
        <v>5.9749603743000002</v>
      </c>
      <c r="R340" s="3">
        <f t="shared" si="5"/>
        <v>0.8751602172110825</v>
      </c>
    </row>
    <row r="341" spans="1:18" x14ac:dyDescent="0.3">
      <c r="A341" t="s">
        <v>343</v>
      </c>
      <c r="B341" t="str">
        <f>PROPER(RTD("cqg.rtd", ,"ContractData",A341, "LongDescription",, "T"))</f>
        <v>Northern Trust Corp</v>
      </c>
      <c r="C341" s="3">
        <f>RTD("cqg.rtd", ,"ContractData",A341, "LastTrade",, "T")</f>
        <v>180.52</v>
      </c>
      <c r="D341" s="3">
        <f>RTD("cqg.rtd", ,"ContractData",A341, "NetLastTrade",, "T")</f>
        <v>2.5699999999999932</v>
      </c>
      <c r="E341" s="5">
        <f>IFERROR(RTD("cqg.rtd", ,"ContractData",A341, "PerCentNetLastTrade",, "T")/100,"")</f>
        <v>1.444225906153414E-2</v>
      </c>
      <c r="F341" s="3">
        <f>RTD("cqg.rtd", ,"ContractData",A341, "Open",, "T")</f>
        <v>178.55</v>
      </c>
      <c r="G341" s="3">
        <f>RTD("cqg.rtd", ,"ContractData",A341, "High",, "T")</f>
        <v>181.58</v>
      </c>
      <c r="H341" s="3">
        <f>RTD("cqg.rtd", ,"ContractData",A341, "Low",, "T")</f>
        <v>177.1</v>
      </c>
      <c r="I341" s="5">
        <f>IFERROR(RTD("cqg.rtd",,"StudyData",A341, "PCB","BaseType=Index,Index=1", "Close", "W","0","all",,,,"T")/100,"")</f>
        <v>-2.2525449426034204E-2</v>
      </c>
      <c r="J341" s="5">
        <f>IFERROR(RTD("cqg.rtd",,"StudyData",A341, "PCB","BaseType=Index,Index=1", "Close", "M","0","all",,,,"T")/100,"")</f>
        <v>3.8426138978370952E-2</v>
      </c>
      <c r="K341" s="5">
        <f>IFERROR(RTD("cqg.rtd",,"StudyData",A341, "PCB","BaseType=Index,Index=1", "Close", "Q","0","all",,,,"T")/100,"")</f>
        <v>3.8426138978370952E-2</v>
      </c>
      <c r="L341" s="5">
        <f>IFERROR(RTD("cqg.rtd",,"StudyData",A341, "PCB","BaseType=Index,Index=1", "Close", "A","0","all",,,,"T")/100,"")</f>
        <v>0.32161944505454287</v>
      </c>
      <c r="M341" s="7">
        <f>RTD("cqg.rtd", ,"ContractData",A341, "T_CVol",, "T")</f>
        <v>1256846.0893300001</v>
      </c>
      <c r="N341" s="9">
        <f xml:space="preserve"> IFERROR(M341/RTD("cqg.rtd",,"StudyData", $A341, "MA", "InputChoice=Vol,MAType=Sim,Period=21", "MA","D","-1","all",,,,"T"),"")</f>
        <v>1.1881853558486992</v>
      </c>
      <c r="O341" s="10">
        <f>IFERROR(D341/RTD("cqg.rtd",,"StudyData","ATR("&amp;A341&amp;",MAType:=Sim,Period:=21)","Bar",, "Close", "D",,,,,,"T"),"")</f>
        <v>0.59880173083390376</v>
      </c>
      <c r="P341" s="11">
        <f xml:space="preserve"> RTD("cqg.rtd",,"StudyData", $A341, "MA", "InputChoice=Close,MAType=Sim,Period=21", "MA","D",,"all",,,,"T")</f>
        <v>180.9323809524</v>
      </c>
      <c r="Q341" s="3">
        <f xml:space="preserve"> RTD("cqg.rtd",,"StudyData",$A341, "StdDev", "InputChoice=Close,Period1=21", "STDDEV","D",,"all",,,,"T")</f>
        <v>4.7494008691999996</v>
      </c>
      <c r="R341" s="3">
        <f t="shared" si="5"/>
        <v>-8.6827994468583927E-2</v>
      </c>
    </row>
    <row r="342" spans="1:18" x14ac:dyDescent="0.3">
      <c r="A342" t="s">
        <v>344</v>
      </c>
      <c r="B342" t="str">
        <f>PROPER(RTD("cqg.rtd", ,"ContractData",A342, "LongDescription",, "T"))</f>
        <v>Nucor Corp</v>
      </c>
      <c r="C342" s="3">
        <f>RTD("cqg.rtd", ,"ContractData",A342, "LastTrade",, "T")</f>
        <v>247.56</v>
      </c>
      <c r="D342" s="3">
        <f>RTD("cqg.rtd", ,"ContractData",A342, "NetLastTrade",, "T")</f>
        <v>6.4099999999999966</v>
      </c>
      <c r="E342" s="5">
        <f>IFERROR(RTD("cqg.rtd", ,"ContractData",A342, "PerCentNetLastTrade",, "T")/100,"")</f>
        <v>2.6580966203607712E-2</v>
      </c>
      <c r="F342" s="3">
        <f>RTD("cqg.rtd", ,"ContractData",A342, "Open",, "T")</f>
        <v>242.34</v>
      </c>
      <c r="G342" s="3">
        <f>RTD("cqg.rtd", ,"ContractData",A342, "High",, "T")</f>
        <v>249.02</v>
      </c>
      <c r="H342" s="3">
        <f>RTD("cqg.rtd", ,"ContractData",A342, "Low",, "T")</f>
        <v>241.63</v>
      </c>
      <c r="I342" s="5">
        <f>IFERROR(RTD("cqg.rtd",,"StudyData",A342, "PCB","BaseType=Index,Index=1", "Close", "W","0","all",,,,"T")/100,"")</f>
        <v>4.6278686446050404E-2</v>
      </c>
      <c r="J342" s="5">
        <f>IFERROR(RTD("cqg.rtd",,"StudyData",A342, "PCB","BaseType=Index,Index=1", "Close", "M","0","all",,,,"T")/100,"")</f>
        <v>0.1113804713804714</v>
      </c>
      <c r="K342" s="5">
        <f>IFERROR(RTD("cqg.rtd",,"StudyData",A342, "PCB","BaseType=Index,Index=1", "Close", "Q","0","all",,,,"T")/100,"")</f>
        <v>0.1113804713804714</v>
      </c>
      <c r="L342" s="5">
        <f>IFERROR(RTD("cqg.rtd",,"StudyData",A342, "PCB","BaseType=Index,Index=1", "Close", "A","0","all",,,,"T")/100,"")</f>
        <v>0.51774875850652924</v>
      </c>
      <c r="M342" s="7">
        <f>RTD("cqg.rtd", ,"ContractData",A342, "T_CVol",, "T")</f>
        <v>1365153.9151999999</v>
      </c>
      <c r="N342" s="9">
        <f xml:space="preserve"> IFERROR(M342/RTD("cqg.rtd",,"StudyData", $A342, "MA", "InputChoice=Vol,MAType=Sim,Period=21", "MA","D","-1","all",,,,"T"),"")</f>
        <v>0.96790273702849683</v>
      </c>
      <c r="O342" s="10">
        <f>IFERROR(D342/RTD("cqg.rtd",,"StudyData","ATR("&amp;A342&amp;",MAType:=Sim,Period:=21)","Bar",, "Close", "D",,,,,,"T"),"")</f>
        <v>0.90609854604017293</v>
      </c>
      <c r="P342" s="11">
        <f xml:space="preserve"> RTD("cqg.rtd",,"StudyData", $A342, "MA", "InputChoice=Close,MAType=Sim,Period=21", "MA","D",,"all",,,,"T")</f>
        <v>232.0142857143</v>
      </c>
      <c r="Q342" s="3">
        <f xml:space="preserve"> RTD("cqg.rtd",,"StudyData",$A342, "StdDev", "InputChoice=Close,Period1=21", "STDDEV","D",,"all",,,,"T")</f>
        <v>8.0969003896</v>
      </c>
      <c r="R342" s="3">
        <f t="shared" si="5"/>
        <v>1.9199586925470358</v>
      </c>
    </row>
    <row r="343" spans="1:18" x14ac:dyDescent="0.3">
      <c r="A343" t="s">
        <v>345</v>
      </c>
      <c r="B343" t="str">
        <f>PROPER(RTD("cqg.rtd", ,"ContractData",A343, "LongDescription",, "T"))</f>
        <v>Nvidia Corporation</v>
      </c>
      <c r="C343" s="3">
        <f>RTD("cqg.rtd", ,"ContractData",A343, "LastTrade",, "T")</f>
        <v>206.84</v>
      </c>
      <c r="D343" s="3">
        <f>RTD("cqg.rtd", ,"ContractData",A343, "NetLastTrade",, "T")</f>
        <v>-1.9199999999999875</v>
      </c>
      <c r="E343" s="5">
        <f>IFERROR(RTD("cqg.rtd", ,"ContractData",A343, "PerCentNetLastTrade",, "T")/100,"")</f>
        <v>-9.1971642077026249E-3</v>
      </c>
      <c r="F343" s="3">
        <f>RTD("cqg.rtd", ,"ContractData",A343, "Open",, "T")</f>
        <v>207.45000000000002</v>
      </c>
      <c r="G343" s="3">
        <f>RTD("cqg.rtd", ,"ContractData",A343, "High",, "T")</f>
        <v>211.9</v>
      </c>
      <c r="H343" s="3">
        <f>RTD("cqg.rtd", ,"ContractData",A343, "Low",, "T")</f>
        <v>204.81</v>
      </c>
      <c r="I343" s="5">
        <f>IFERROR(RTD("cqg.rtd",,"StudyData",A343, "PCB","BaseType=Index,Index=1", "Close", "W","0","all",,,,"T")/100,"")</f>
        <v>1.9870815048567629E-2</v>
      </c>
      <c r="J343" s="5">
        <f>IFERROR(RTD("cqg.rtd",,"StudyData",A343, "PCB","BaseType=Index,Index=1", "Close", "M","0","all",,,,"T")/100,"")</f>
        <v>3.3734819331300916E-2</v>
      </c>
      <c r="K343" s="5">
        <f>IFERROR(RTD("cqg.rtd",,"StudyData",A343, "PCB","BaseType=Index,Index=1", "Close", "Q","0","all",,,,"T")/100,"")</f>
        <v>3.3734819331300916E-2</v>
      </c>
      <c r="L343" s="5">
        <f>IFERROR(RTD("cqg.rtd",,"StudyData",A343, "PCB","BaseType=Index,Index=1", "Close", "A","0","all",,,,"T")/100,"")</f>
        <v>0.10906166219839145</v>
      </c>
      <c r="M343" s="7">
        <f>RTD("cqg.rtd", ,"ContractData",A343, "T_CVol",, "T")</f>
        <v>114836805.946624</v>
      </c>
      <c r="N343" s="9">
        <f xml:space="preserve"> IFERROR(M343/RTD("cqg.rtd",,"StudyData", $A343, "MA", "InputChoice=Vol,MAType=Sim,Period=21", "MA","D","-1","all",,,,"T"),"")</f>
        <v>0.8522690976179379</v>
      </c>
      <c r="O343" s="10">
        <f>IFERROR(D343/RTD("cqg.rtd",,"StudyData","ATR("&amp;A343&amp;",MAType:=Sim,Period:=21)","Bar",, "Close", "D",,,,,,"T"),"")</f>
        <v>-0.26969899665732067</v>
      </c>
      <c r="P343" s="11">
        <f xml:space="preserve"> RTD("cqg.rtd",,"StudyData", $A343, "MA", "InputChoice=Close,MAType=Sim,Period=21", "MA","D",,"all",,,,"T")</f>
        <v>202.96904761900001</v>
      </c>
      <c r="Q343" s="3">
        <f xml:space="preserve"> RTD("cqg.rtd",,"StudyData",$A343, "StdDev", "InputChoice=Close,Period1=21", "STDDEV","D",,"all",,,,"T")</f>
        <v>6.2649850110000003</v>
      </c>
      <c r="R343" s="3">
        <f t="shared" si="5"/>
        <v>0.61787097242905042</v>
      </c>
    </row>
    <row r="344" spans="1:18" x14ac:dyDescent="0.3">
      <c r="A344" t="s">
        <v>346</v>
      </c>
      <c r="B344" t="str">
        <f>PROPER(RTD("cqg.rtd", ,"ContractData",A344, "LongDescription",, "T"))</f>
        <v>Nvr Inc</v>
      </c>
      <c r="C344" s="3">
        <f>RTD("cqg.rtd", ,"ContractData",A344, "LastTrade",, "T")</f>
        <v>6414.67</v>
      </c>
      <c r="D344" s="3">
        <f>RTD("cqg.rtd", ,"ContractData",A344, "NetLastTrade",, "T")</f>
        <v>259.64999999999964</v>
      </c>
      <c r="E344" s="5">
        <f>IFERROR(RTD("cqg.rtd", ,"ContractData",A344, "PerCentNetLastTrade",, "T")/100,"")</f>
        <v>4.2185078196334047E-2</v>
      </c>
      <c r="F344" s="3">
        <f>RTD("cqg.rtd", ,"ContractData",A344, "Open",, "T")</f>
        <v>6152.83</v>
      </c>
      <c r="G344" s="3">
        <f>RTD("cqg.rtd", ,"ContractData",A344, "High",, "T")</f>
        <v>6509.18</v>
      </c>
      <c r="H344" s="3">
        <f>RTD("cqg.rtd", ,"ContractData",A344, "Low",, "T")</f>
        <v>6152.83</v>
      </c>
      <c r="I344" s="5">
        <f>IFERROR(RTD("cqg.rtd",,"StudyData",A344, "PCB","BaseType=Index,Index=1", "Close", "W","0","all",,,,"T")/100,"")</f>
        <v>-1.1613179579786857E-2</v>
      </c>
      <c r="J344" s="5">
        <f>IFERROR(RTD("cqg.rtd",,"StudyData",A344, "PCB","BaseType=Index,Index=1", "Close", "M","0","all",,,,"T")/100,"")</f>
        <v>-5.8521443038717882E-2</v>
      </c>
      <c r="K344" s="5">
        <f>IFERROR(RTD("cqg.rtd",,"StudyData",A344, "PCB","BaseType=Index,Index=1", "Close", "Q","0","all",,,,"T")/100,"")</f>
        <v>-5.8521443038717882E-2</v>
      </c>
      <c r="L344" s="5">
        <f>IFERROR(RTD("cqg.rtd",,"StudyData",A344, "PCB","BaseType=Index,Index=1", "Close", "A","0","all",,,,"T")/100,"")</f>
        <v>-0.12040692356950793</v>
      </c>
      <c r="M344" s="7">
        <f>RTD("cqg.rtd", ,"ContractData",A344, "T_CVol",, "T")</f>
        <v>29645.263908000001</v>
      </c>
      <c r="N344" s="9">
        <f xml:space="preserve"> IFERROR(M344/RTD("cqg.rtd",,"StudyData", $A344, "MA", "InputChoice=Vol,MAType=Sim,Period=21", "MA","D","-1","all",,,,"T"),"")</f>
        <v>0.9893384375886487</v>
      </c>
      <c r="O344" s="10">
        <f>IFERROR(D344/RTD("cqg.rtd",,"StudyData","ATR("&amp;A344&amp;",MAType:=Sim,Period:=21)","Bar",, "Close", "D",,,,,,"T"),"")</f>
        <v>1.3174025233512603</v>
      </c>
      <c r="P344" s="11">
        <f xml:space="preserve"> RTD("cqg.rtd",,"StudyData", $A344, "MA", "InputChoice=Close,MAType=Sim,Period=21", "MA","D",,"all",,,,"T")</f>
        <v>6554.0876190476001</v>
      </c>
      <c r="Q344" s="3">
        <f xml:space="preserve"> RTD("cqg.rtd",,"StudyData",$A344, "StdDev", "InputChoice=Close,Period1=21", "STDDEV","D",,"all",,,,"T")</f>
        <v>189.3556512392</v>
      </c>
      <c r="R344" s="3">
        <f t="shared" si="5"/>
        <v>-0.73627387477062067</v>
      </c>
    </row>
    <row r="345" spans="1:18" x14ac:dyDescent="0.3">
      <c r="A345" t="s">
        <v>347</v>
      </c>
      <c r="B345" t="str">
        <f>PROPER(RTD("cqg.rtd", ,"ContractData",A345, "LongDescription",, "T"))</f>
        <v>News Cp Cl B Cmn St</v>
      </c>
      <c r="C345" s="3">
        <f>RTD("cqg.rtd", ,"ContractData",A345, "LastTrade",, "T")</f>
        <v>30.19</v>
      </c>
      <c r="D345" s="3">
        <f>RTD("cqg.rtd", ,"ContractData",A345, "NetLastTrade",, "T")</f>
        <v>0.44000000000000128</v>
      </c>
      <c r="E345" s="5">
        <f>IFERROR(RTD("cqg.rtd", ,"ContractData",A345, "PerCentNetLastTrade",, "T")/100,"")</f>
        <v>1.4789915966386555E-2</v>
      </c>
      <c r="F345" s="3">
        <f>RTD("cqg.rtd", ,"ContractData",A345, "Open",, "T")</f>
        <v>29.69</v>
      </c>
      <c r="G345" s="3">
        <f>RTD("cqg.rtd", ,"ContractData",A345, "High",, "T")</f>
        <v>30.27</v>
      </c>
      <c r="H345" s="3">
        <f>RTD("cqg.rtd", ,"ContractData",A345, "Low",, "T")</f>
        <v>29.69</v>
      </c>
      <c r="I345" s="5">
        <f>IFERROR(RTD("cqg.rtd",,"StudyData",A345, "PCB","BaseType=Index,Index=1", "Close", "W","0","all",,,,"T")/100,"")</f>
        <v>-6.8784700801974102E-2</v>
      </c>
      <c r="J345" s="5">
        <f>IFERROR(RTD("cqg.rtd",,"StudyData",A345, "PCB","BaseType=Index,Index=1", "Close", "M","0","all",,,,"T")/100,"")</f>
        <v>7.5908766928011365E-2</v>
      </c>
      <c r="K345" s="5">
        <f>IFERROR(RTD("cqg.rtd",,"StudyData",A345, "PCB","BaseType=Index,Index=1", "Close", "Q","0","all",,,,"T")/100,"")</f>
        <v>7.5908766928011365E-2</v>
      </c>
      <c r="L345" s="5">
        <f>IFERROR(RTD("cqg.rtd",,"StudyData",A345, "PCB","BaseType=Index,Index=1", "Close", "A","0","all",,,,"T")/100,"")</f>
        <v>1.8899763752953165E-2</v>
      </c>
      <c r="M345" s="7">
        <f>RTD("cqg.rtd", ,"ContractData",A345, "T_CVol",, "T")</f>
        <v>759200.51453199994</v>
      </c>
      <c r="N345" s="9">
        <f xml:space="preserve"> IFERROR(M345/RTD("cqg.rtd",,"StudyData", $A345, "MA", "InputChoice=Vol,MAType=Sim,Period=21", "MA","D","-1","all",,,,"T"),"")</f>
        <v>0.50532401991579912</v>
      </c>
      <c r="O345" s="10">
        <f>IFERROR(D345/RTD("cqg.rtd",,"StudyData","ATR("&amp;A345&amp;",MAType:=Sim,Period:=21)","Bar",, "Close", "D",,,,,,"T"),"")</f>
        <v>0.50081300811379614</v>
      </c>
      <c r="P345" s="11">
        <f xml:space="preserve"> RTD("cqg.rtd",,"StudyData", $A345, "MA", "InputChoice=Close,MAType=Sim,Period=21", "MA","D",,"all",,,,"T")</f>
        <v>30.44</v>
      </c>
      <c r="Q345" s="3">
        <f xml:space="preserve"> RTD("cqg.rtd",,"StudyData",$A345, "StdDev", "InputChoice=Close,Period1=21", "STDDEV","D",,"all",,,,"T")</f>
        <v>1.2883544322</v>
      </c>
      <c r="R345" s="3">
        <f t="shared" si="5"/>
        <v>-0.19404598125462946</v>
      </c>
    </row>
    <row r="346" spans="1:18" x14ac:dyDescent="0.3">
      <c r="A346" t="s">
        <v>348</v>
      </c>
      <c r="B346" t="str">
        <f>PROPER(RTD("cqg.rtd", ,"ContractData",A346, "LongDescription",, "T"))</f>
        <v>News Cp Cl A Cmn St</v>
      </c>
      <c r="C346" s="3">
        <f>RTD("cqg.rtd", ,"ContractData",A346, "LastTrade",, "T")</f>
        <v>26.76</v>
      </c>
      <c r="D346" s="3">
        <f>RTD("cqg.rtd", ,"ContractData",A346, "NetLastTrade",, "T")</f>
        <v>0.42999999999999972</v>
      </c>
      <c r="E346" s="5">
        <f>IFERROR(RTD("cqg.rtd", ,"ContractData",A346, "PerCentNetLastTrade",, "T")/100,"")</f>
        <v>1.6331181162172428E-2</v>
      </c>
      <c r="F346" s="3">
        <f>RTD("cqg.rtd", ,"ContractData",A346, "Open",, "T")</f>
        <v>26.35</v>
      </c>
      <c r="G346" s="3">
        <f>RTD("cqg.rtd", ,"ContractData",A346, "High",, "T")</f>
        <v>26.88</v>
      </c>
      <c r="H346" s="3">
        <f>RTD("cqg.rtd", ,"ContractData",A346, "Low",, "T")</f>
        <v>26.35</v>
      </c>
      <c r="I346" s="5">
        <f>IFERROR(RTD("cqg.rtd",,"StudyData",A346, "PCB","BaseType=Index,Index=1", "Close", "W","0","all",,,,"T")/100,"")</f>
        <v>-5.874076679563834E-2</v>
      </c>
      <c r="J346" s="5">
        <f>IFERROR(RTD("cqg.rtd",,"StudyData",A346, "PCB","BaseType=Index,Index=1", "Close", "M","0","all",,,,"T")/100,"")</f>
        <v>7.7728554168344732E-2</v>
      </c>
      <c r="K346" s="5">
        <f>IFERROR(RTD("cqg.rtd",,"StudyData",A346, "PCB","BaseType=Index,Index=1", "Close", "Q","0","all",,,,"T")/100,"")</f>
        <v>7.7728554168344732E-2</v>
      </c>
      <c r="L346" s="5">
        <f>IFERROR(RTD("cqg.rtd",,"StudyData",A346, "PCB","BaseType=Index,Index=1", "Close", "A","0","all",,,,"T")/100,"")</f>
        <v>2.4502297090352242E-2</v>
      </c>
      <c r="M346" s="7">
        <f>RTD("cqg.rtd", ,"ContractData",A346, "T_CVol",, "T")</f>
        <v>3137024.1497599999</v>
      </c>
      <c r="N346" s="9">
        <f xml:space="preserve"> IFERROR(M346/RTD("cqg.rtd",,"StudyData", $A346, "MA", "InputChoice=Vol,MAType=Sim,Period=21", "MA","D","-1","all",,,,"T"),"")</f>
        <v>0.69704777400376572</v>
      </c>
      <c r="O346" s="10">
        <f>IFERROR(D346/RTD("cqg.rtd",,"StudyData","ATR("&amp;A346&amp;",MAType:=Sim,Period:=21)","Bar",, "Close", "D",,,,,,"T"),"")</f>
        <v>0.59486166004378249</v>
      </c>
      <c r="P346" s="11">
        <f xml:space="preserve"> RTD("cqg.rtd",,"StudyData", $A346, "MA", "InputChoice=Close,MAType=Sim,Period=21", "MA","D",,"all",,,,"T")</f>
        <v>26.892857142899999</v>
      </c>
      <c r="Q346" s="3">
        <f xml:space="preserve"> RTD("cqg.rtd",,"StudyData",$A346, "StdDev", "InputChoice=Close,Period1=21", "STDDEV","D",,"all",,,,"T")</f>
        <v>1.0995892863000001</v>
      </c>
      <c r="R346" s="3">
        <f t="shared" si="5"/>
        <v>-0.12082433373559613</v>
      </c>
    </row>
    <row r="347" spans="1:18" x14ac:dyDescent="0.3">
      <c r="A347" t="s">
        <v>349</v>
      </c>
      <c r="B347" t="str">
        <f>PROPER(RTD("cqg.rtd", ,"ContractData",A347, "LongDescription",, "T"))</f>
        <v>Nxp Semiconductors</v>
      </c>
      <c r="C347" s="3">
        <f>RTD("cqg.rtd", ,"ContractData",A347, "LastTrade",, "T")</f>
        <v>269.24</v>
      </c>
      <c r="D347" s="3">
        <f>RTD("cqg.rtd", ,"ContractData",A347, "NetLastTrade",, "T")</f>
        <v>-8.0500000000000114</v>
      </c>
      <c r="E347" s="5">
        <f>IFERROR(RTD("cqg.rtd", ,"ContractData",A347, "PerCentNetLastTrade",, "T")/100,"")</f>
        <v>-2.9030978398067005E-2</v>
      </c>
      <c r="F347" s="3">
        <f>RTD("cqg.rtd", ,"ContractData",A347, "Open",, "T")</f>
        <v>273.72000000000003</v>
      </c>
      <c r="G347" s="3">
        <f>RTD("cqg.rtd", ,"ContractData",A347, "High",, "T")</f>
        <v>278.19</v>
      </c>
      <c r="H347" s="3">
        <f>RTD("cqg.rtd", ,"ContractData",A347, "Low",, "T")</f>
        <v>267.01</v>
      </c>
      <c r="I347" s="5">
        <f>IFERROR(RTD("cqg.rtd",,"StudyData",A347, "PCB","BaseType=Index,Index=1", "Close", "W","0","all",,,,"T")/100,"")</f>
        <v>1.0167710951862752E-2</v>
      </c>
      <c r="J347" s="5">
        <f>IFERROR(RTD("cqg.rtd",,"StudyData",A347, "PCB","BaseType=Index,Index=1", "Close", "M","0","all",,,,"T")/100,"")</f>
        <v>-4.1952816425292735E-2</v>
      </c>
      <c r="K347" s="5">
        <f>IFERROR(RTD("cqg.rtd",,"StudyData",A347, "PCB","BaseType=Index,Index=1", "Close", "Q","0","all",,,,"T")/100,"")</f>
        <v>-4.1952816425292735E-2</v>
      </c>
      <c r="L347" s="5">
        <f>IFERROR(RTD("cqg.rtd",,"StudyData",A347, "PCB","BaseType=Index,Index=1", "Close", "A","0","all",,,,"T")/100,"")</f>
        <v>0.24039436100617345</v>
      </c>
      <c r="M347" s="7">
        <f>RTD("cqg.rtd", ,"ContractData",A347, "T_CVol",, "T")</f>
        <v>4104021.3117419998</v>
      </c>
      <c r="N347" s="9">
        <f xml:space="preserve"> IFERROR(M347/RTD("cqg.rtd",,"StudyData", $A347, "MA", "InputChoice=Vol,MAType=Sim,Period=21", "MA","D","-1","all",,,,"T"),"")</f>
        <v>1.0504426087944723</v>
      </c>
      <c r="O347" s="10">
        <f>IFERROR(D347/RTD("cqg.rtd",,"StudyData","ATR("&amp;A347&amp;",MAType:=Sim,Period:=21)","Bar",, "Close", "D",,,,,,"T"),"")</f>
        <v>-0.62752886150167975</v>
      </c>
      <c r="P347" s="11">
        <f xml:space="preserve"> RTD("cqg.rtd",,"StudyData", $A347, "MA", "InputChoice=Close,MAType=Sim,Period=21", "MA","D",,"all",,,,"T")</f>
        <v>278.66619047619997</v>
      </c>
      <c r="Q347" s="3">
        <f xml:space="preserve"> RTD("cqg.rtd",,"StudyData",$A347, "StdDev", "InputChoice=Close,Period1=21", "STDDEV","D",,"all",,,,"T")</f>
        <v>7.9090361078000004</v>
      </c>
      <c r="R347" s="3">
        <f t="shared" si="5"/>
        <v>-1.191825444683926</v>
      </c>
    </row>
    <row r="348" spans="1:18" x14ac:dyDescent="0.3">
      <c r="A348" t="s">
        <v>350</v>
      </c>
      <c r="B348" t="str">
        <f>PROPER(RTD("cqg.rtd", ,"ContractData",A348, "LongDescription",, "T"))</f>
        <v>Realty Income Corp</v>
      </c>
      <c r="C348" s="3">
        <f>RTD("cqg.rtd", ,"ContractData",A348, "LastTrade",, "T")</f>
        <v>65.599999999999994</v>
      </c>
      <c r="D348" s="3">
        <f>RTD("cqg.rtd", ,"ContractData",A348, "NetLastTrade",, "T")</f>
        <v>0.87999999999999545</v>
      </c>
      <c r="E348" s="5">
        <f>IFERROR(RTD("cqg.rtd", ,"ContractData",A348, "PerCentNetLastTrade",, "T")/100,"")</f>
        <v>1.3597033374536464E-2</v>
      </c>
      <c r="F348" s="3">
        <f>RTD("cqg.rtd", ,"ContractData",A348, "Open",, "T")</f>
        <v>64.900000000000006</v>
      </c>
      <c r="G348" s="3">
        <f>RTD("cqg.rtd", ,"ContractData",A348, "High",, "T")</f>
        <v>65.73</v>
      </c>
      <c r="H348" s="3">
        <f>RTD("cqg.rtd", ,"ContractData",A348, "Low",, "T")</f>
        <v>64.849999999999994</v>
      </c>
      <c r="I348" s="5">
        <f>IFERROR(RTD("cqg.rtd",,"StudyData",A348, "PCB","BaseType=Index,Index=1", "Close", "W","0","all",,,,"T")/100,"")</f>
        <v>-1.6740222188405666E-3</v>
      </c>
      <c r="J348" s="5">
        <f>IFERROR(RTD("cqg.rtd",,"StudyData",A348, "PCB","BaseType=Index,Index=1", "Close", "M","0","all",,,,"T")/100,"")</f>
        <v>5.8747579083279426E-2</v>
      </c>
      <c r="K348" s="5">
        <f>IFERROR(RTD("cqg.rtd",,"StudyData",A348, "PCB","BaseType=Index,Index=1", "Close", "Q","0","all",,,,"T")/100,"")</f>
        <v>5.8747579083279426E-2</v>
      </c>
      <c r="L348" s="5">
        <f>IFERROR(RTD("cqg.rtd",,"StudyData",A348, "PCB","BaseType=Index,Index=1", "Close", "A","0","all",,,,"T")/100,"")</f>
        <v>0.16373957778960421</v>
      </c>
      <c r="M348" s="7">
        <f>RTD("cqg.rtd", ,"ContractData",A348, "T_CVol",, "T")</f>
        <v>3589497.4893260002</v>
      </c>
      <c r="N348" s="9">
        <f xml:space="preserve"> IFERROR(M348/RTD("cqg.rtd",,"StudyData", $A348, "MA", "InputChoice=Vol,MAType=Sim,Period=21", "MA","D","-1","all",,,,"T"),"")</f>
        <v>0.64877761921829957</v>
      </c>
      <c r="O348" s="10">
        <f>IFERROR(D348/RTD("cqg.rtd",,"StudyData","ATR("&amp;A348&amp;",MAType:=Sim,Period:=21)","Bar",, "Close", "D",,,,,,"T"),"")</f>
        <v>0.78772378519645592</v>
      </c>
      <c r="P348" s="11">
        <f xml:space="preserve"> RTD("cqg.rtd",,"StudyData", $A348, "MA", "InputChoice=Close,MAType=Sim,Period=21", "MA","D",,"all",,,,"T")</f>
        <v>63.8528571429</v>
      </c>
      <c r="Q348" s="3">
        <f xml:space="preserve"> RTD("cqg.rtd",,"StudyData",$A348, "StdDev", "InputChoice=Close,Period1=21", "STDDEV","D",,"all",,,,"T")</f>
        <v>1.1865200934</v>
      </c>
      <c r="R348" s="3">
        <f t="shared" si="5"/>
        <v>1.4724932740865075</v>
      </c>
    </row>
    <row r="349" spans="1:18" x14ac:dyDescent="0.3">
      <c r="A349" t="s">
        <v>351</v>
      </c>
      <c r="B349" t="str">
        <f>PROPER(RTD("cqg.rtd", ,"ContractData",A349, "LongDescription",, "T"))</f>
        <v>Old Dominion Freig##</v>
      </c>
      <c r="C349" s="3">
        <f>RTD("cqg.rtd", ,"ContractData",A349, "LastTrade",, "T")</f>
        <v>232.99</v>
      </c>
      <c r="D349" s="3">
        <f>RTD("cqg.rtd", ,"ContractData",A349, "NetLastTrade",, "T")</f>
        <v>2.2800000000000011</v>
      </c>
      <c r="E349" s="5">
        <f>IFERROR(RTD("cqg.rtd", ,"ContractData",A349, "PerCentNetLastTrade",, "T")/100,"")</f>
        <v>9.8825365177062103E-3</v>
      </c>
      <c r="F349" s="3">
        <f>RTD("cqg.rtd", ,"ContractData",A349, "Open",, "T")</f>
        <v>230.4</v>
      </c>
      <c r="G349" s="3">
        <f>RTD("cqg.rtd", ,"ContractData",A349, "High",, "T")</f>
        <v>237.15</v>
      </c>
      <c r="H349" s="3">
        <f>RTD("cqg.rtd", ,"ContractData",A349, "Low",, "T")</f>
        <v>228</v>
      </c>
      <c r="I349" s="5">
        <f>IFERROR(RTD("cqg.rtd",,"StudyData",A349, "PCB","BaseType=Index,Index=1", "Close", "W","0","all",,,,"T")/100,"")</f>
        <v>-3.6349640780020285E-3</v>
      </c>
      <c r="J349" s="5">
        <f>IFERROR(RTD("cqg.rtd",,"StudyData",A349, "PCB","BaseType=Index,Index=1", "Close", "M","0","all",,,,"T")/100,"")</f>
        <v>7.5669436749769239E-2</v>
      </c>
      <c r="K349" s="5">
        <f>IFERROR(RTD("cqg.rtd",,"StudyData",A349, "PCB","BaseType=Index,Index=1", "Close", "Q","0","all",,,,"T")/100,"")</f>
        <v>7.5669436749769239E-2</v>
      </c>
      <c r="L349" s="5">
        <f>IFERROR(RTD("cqg.rtd",,"StudyData",A349, "PCB","BaseType=Index,Index=1", "Close", "A","0","all",,,,"T")/100,"")</f>
        <v>0.48590561224489798</v>
      </c>
      <c r="M349" s="7">
        <f>RTD("cqg.rtd", ,"ContractData",A349, "T_CVol",, "T")</f>
        <v>1487518.94126</v>
      </c>
      <c r="N349" s="9">
        <f xml:space="preserve"> IFERROR(M349/RTD("cqg.rtd",,"StudyData", $A349, "MA", "InputChoice=Vol,MAType=Sim,Period=21", "MA","D","-1","all",,,,"T"),"")</f>
        <v>0.96997236573527335</v>
      </c>
      <c r="O349" s="10">
        <f>IFERROR(D349/RTD("cqg.rtd",,"StudyData","ATR("&amp;A349&amp;",MAType:=Sim,Period:=21)","Bar",, "Close", "D",,,,,,"T"),"")</f>
        <v>0.3344276035491639</v>
      </c>
      <c r="P349" s="11">
        <f xml:space="preserve"> RTD("cqg.rtd",,"StudyData", $A349, "MA", "InputChoice=Close,MAType=Sim,Period=21", "MA","D",,"all",,,,"T")</f>
        <v>225.48857142860001</v>
      </c>
      <c r="Q349" s="3">
        <f xml:space="preserve"> RTD("cqg.rtd",,"StudyData",$A349, "StdDev", "InputChoice=Close,Period1=21", "STDDEV","D",,"all",,,,"T")</f>
        <v>7.1590038451</v>
      </c>
      <c r="R349" s="3">
        <f t="shared" si="5"/>
        <v>1.0478313371118486</v>
      </c>
    </row>
    <row r="350" spans="1:18" x14ac:dyDescent="0.3">
      <c r="A350" t="s">
        <v>352</v>
      </c>
      <c r="B350" t="str">
        <f>PROPER(RTD("cqg.rtd", ,"ContractData",A350, "LongDescription",, "T"))</f>
        <v>Oneok Inc New</v>
      </c>
      <c r="C350" s="3">
        <f>RTD("cqg.rtd", ,"ContractData",A350, "LastTrade",, "T")</f>
        <v>93.16</v>
      </c>
      <c r="D350" s="3">
        <f>RTD("cqg.rtd", ,"ContractData",A350, "NetLastTrade",, "T")</f>
        <v>-7.000000000000739E-2</v>
      </c>
      <c r="E350" s="5">
        <f>IFERROR(RTD("cqg.rtd", ,"ContractData",A350, "PerCentNetLastTrade",, "T")/100,"")</f>
        <v>-7.508312774857878E-4</v>
      </c>
      <c r="F350" s="3">
        <f>RTD("cqg.rtd", ,"ContractData",A350, "Open",, "T")</f>
        <v>93.47</v>
      </c>
      <c r="G350" s="3">
        <f>RTD("cqg.rtd", ,"ContractData",A350, "High",, "T")</f>
        <v>95.88</v>
      </c>
      <c r="H350" s="3">
        <f>RTD("cqg.rtd", ,"ContractData",A350, "Low",, "T")</f>
        <v>93.070000000000007</v>
      </c>
      <c r="I350" s="5">
        <f>IFERROR(RTD("cqg.rtd",,"StudyData",A350, "PCB","BaseType=Index,Index=1", "Close", "W","0","all",,,,"T")/100,"")</f>
        <v>-3.8494439692044425E-3</v>
      </c>
      <c r="J350" s="5">
        <f>IFERROR(RTD("cqg.rtd",,"StudyData",A350, "PCB","BaseType=Index,Index=1", "Close", "M","0","all",,,,"T")/100,"")</f>
        <v>7.1543593282723708E-2</v>
      </c>
      <c r="K350" s="5">
        <f>IFERROR(RTD("cqg.rtd",,"StudyData",A350, "PCB","BaseType=Index,Index=1", "Close", "Q","0","all",,,,"T")/100,"")</f>
        <v>7.1543593282723708E-2</v>
      </c>
      <c r="L350" s="5">
        <f>IFERROR(RTD("cqg.rtd",,"StudyData",A350, "PCB","BaseType=Index,Index=1", "Close", "A","0","all",,,,"T")/100,"")</f>
        <v>0.26748299319727886</v>
      </c>
      <c r="M350" s="7">
        <f>RTD("cqg.rtd", ,"ContractData",A350, "T_CVol",, "T")</f>
        <v>4436364.7032040004</v>
      </c>
      <c r="N350" s="9">
        <f xml:space="preserve"> IFERROR(M350/RTD("cqg.rtd",,"StudyData", $A350, "MA", "InputChoice=Vol,MAType=Sim,Period=21", "MA","D","-1","all",,,,"T"),"")</f>
        <v>1.2751444403417431</v>
      </c>
      <c r="O350" s="10">
        <f>IFERROR(D350/RTD("cqg.rtd",,"StudyData","ATR("&amp;A350&amp;",MAType:=Sim,Period:=21)","Bar",, "Close", "D",,,,,,"T"),"")</f>
        <v>-3.1504500643019837E-2</v>
      </c>
      <c r="P350" s="11">
        <f xml:space="preserve"> RTD("cqg.rtd",,"StudyData", $A350, "MA", "InputChoice=Close,MAType=Sim,Period=21", "MA","D",,"all",,,,"T")</f>
        <v>90.5628571429</v>
      </c>
      <c r="Q350" s="3">
        <f xml:space="preserve"> RTD("cqg.rtd",,"StudyData",$A350, "StdDev", "InputChoice=Close,Period1=21", "STDDEV","D",,"all",,,,"T")</f>
        <v>2.2585375438000002</v>
      </c>
      <c r="R350" s="3">
        <f t="shared" si="5"/>
        <v>1.1499223753129606</v>
      </c>
    </row>
    <row r="351" spans="1:18" x14ac:dyDescent="0.3">
      <c r="A351" t="s">
        <v>353</v>
      </c>
      <c r="B351" t="str">
        <f>PROPER(RTD("cqg.rtd", ,"ContractData",A351, "LongDescription",, "T"))</f>
        <v>Omnicom Group Inc</v>
      </c>
      <c r="C351" s="3">
        <f>RTD("cqg.rtd", ,"ContractData",A351, "LastTrade",, "T")</f>
        <v>79.66</v>
      </c>
      <c r="D351" s="3">
        <f>RTD("cqg.rtd", ,"ContractData",A351, "NetLastTrade",, "T")</f>
        <v>1.7599999999999909</v>
      </c>
      <c r="E351" s="5">
        <f>IFERROR(RTD("cqg.rtd", ,"ContractData",A351, "PerCentNetLastTrade",, "T")/100,"")</f>
        <v>2.2593068035943516E-2</v>
      </c>
      <c r="F351" s="3">
        <f>RTD("cqg.rtd", ,"ContractData",A351, "Open",, "T")</f>
        <v>78.84</v>
      </c>
      <c r="G351" s="3">
        <f>RTD("cqg.rtd", ,"ContractData",A351, "High",, "T")</f>
        <v>80.210000000000008</v>
      </c>
      <c r="H351" s="3">
        <f>RTD("cqg.rtd", ,"ContractData",A351, "Low",, "T")</f>
        <v>78.09</v>
      </c>
      <c r="I351" s="5">
        <f>IFERROR(RTD("cqg.rtd",,"StudyData",A351, "PCB","BaseType=Index,Index=1", "Close", "W","0","all",,,,"T")/100,"")</f>
        <v>-2.5327297198091365E-2</v>
      </c>
      <c r="J351" s="5">
        <f>IFERROR(RTD("cqg.rtd",,"StudyData",A351, "PCB","BaseType=Index,Index=1", "Close", "M","0","all",,,,"T")/100,"")</f>
        <v>9.3780035699574327E-2</v>
      </c>
      <c r="K351" s="5">
        <f>IFERROR(RTD("cqg.rtd",,"StudyData",A351, "PCB","BaseType=Index,Index=1", "Close", "Q","0","all",,,,"T")/100,"")</f>
        <v>9.3780035699574327E-2</v>
      </c>
      <c r="L351" s="5">
        <f>IFERROR(RTD("cqg.rtd",,"StudyData",A351, "PCB","BaseType=Index,Index=1", "Close", "A","0","all",,,,"T")/100,"")</f>
        <v>-1.3498452012383944E-2</v>
      </c>
      <c r="M351" s="7">
        <f>RTD("cqg.rtd", ,"ContractData",A351, "T_CVol",, "T")</f>
        <v>2111193.1957359998</v>
      </c>
      <c r="N351" s="9">
        <f xml:space="preserve"> IFERROR(M351/RTD("cqg.rtd",,"StudyData", $A351, "MA", "InputChoice=Vol,MAType=Sim,Period=21", "MA","D","-1","all",,,,"T"),"")</f>
        <v>0.56770442612891192</v>
      </c>
      <c r="O351" s="10">
        <f>IFERROR(D351/RTD("cqg.rtd",,"StudyData","ATR("&amp;A351&amp;",MAType:=Sim,Period:=21)","Bar",, "Close", "D",,,,,,"T"),"")</f>
        <v>0.66859623733235107</v>
      </c>
      <c r="P351" s="11">
        <f xml:space="preserve"> RTD("cqg.rtd",,"StudyData", $A351, "MA", "InputChoice=Close,MAType=Sim,Period=21", "MA","D",,"all",,,,"T")</f>
        <v>78.988571428599997</v>
      </c>
      <c r="Q351" s="3">
        <f xml:space="preserve"> RTD("cqg.rtd",,"StudyData",$A351, "StdDev", "InputChoice=Close,Period1=21", "STDDEV","D",,"all",,,,"T")</f>
        <v>3.2460426980000001</v>
      </c>
      <c r="R351" s="3">
        <f t="shared" si="5"/>
        <v>0.20684526787453855</v>
      </c>
    </row>
    <row r="352" spans="1:18" x14ac:dyDescent="0.3">
      <c r="A352" t="s">
        <v>354</v>
      </c>
      <c r="B352" t="str">
        <f>PROPER(RTD("cqg.rtd", ,"ContractData",A352, "LongDescription",, "T"))</f>
        <v>On Semiconductor</v>
      </c>
      <c r="C352" s="3">
        <f>RTD("cqg.rtd", ,"ContractData",A352, "LastTrade",, "T")</f>
        <v>86.81</v>
      </c>
      <c r="D352" s="3">
        <f>RTD("cqg.rtd", ,"ContractData",A352, "NetLastTrade",, "T")</f>
        <v>-3.3199999999999932</v>
      </c>
      <c r="E352" s="5">
        <f>IFERROR(RTD("cqg.rtd", ,"ContractData",A352, "PerCentNetLastTrade",, "T")/100,"")</f>
        <v>-3.6835681792965716E-2</v>
      </c>
      <c r="F352" s="3">
        <f>RTD("cqg.rtd", ,"ContractData",A352, "Open",, "T")</f>
        <v>88.49</v>
      </c>
      <c r="G352" s="3">
        <f>RTD("cqg.rtd", ,"ContractData",A352, "High",, "T")</f>
        <v>89.63</v>
      </c>
      <c r="H352" s="3">
        <f>RTD("cqg.rtd", ,"ContractData",A352, "Low",, "T")</f>
        <v>85.83</v>
      </c>
      <c r="I352" s="5">
        <f>IFERROR(RTD("cqg.rtd",,"StudyData",A352, "PCB","BaseType=Index,Index=1", "Close", "W","0","all",,,,"T")/100,"")</f>
        <v>-6.4095227194689505E-3</v>
      </c>
      <c r="J352" s="5">
        <f>IFERROR(RTD("cqg.rtd",,"StudyData",A352, "PCB","BaseType=Index,Index=1", "Close", "M","0","all",,,,"T")/100,"")</f>
        <v>-8.1764332557647604E-2</v>
      </c>
      <c r="K352" s="5">
        <f>IFERROR(RTD("cqg.rtd",,"StudyData",A352, "PCB","BaseType=Index,Index=1", "Close", "Q","0","all",,,,"T")/100,"")</f>
        <v>-8.1764332557647604E-2</v>
      </c>
      <c r="L352" s="5">
        <f>IFERROR(RTD("cqg.rtd",,"StudyData",A352, "PCB","BaseType=Index,Index=1", "Close", "A","0","all",,,,"T")/100,"")</f>
        <v>0.6031394275161589</v>
      </c>
      <c r="M352" s="7">
        <f>RTD("cqg.rtd", ,"ContractData",A352, "T_CVol",, "T")</f>
        <v>7352540.798254</v>
      </c>
      <c r="N352" s="9">
        <f xml:space="preserve"> IFERROR(M352/RTD("cqg.rtd",,"StudyData", $A352, "MA", "InputChoice=Vol,MAType=Sim,Period=21", "MA","D","-1","all",,,,"T"),"")</f>
        <v>0.58601534020664847</v>
      </c>
      <c r="O352" s="10">
        <f>IFERROR(D352/RTD("cqg.rtd",,"StudyData","ATR("&amp;A352&amp;",MAType:=Sim,Period:=21)","Bar",, "Close", "D",,,,,,"T"),"")</f>
        <v>-0.47897774113964858</v>
      </c>
      <c r="P352" s="11">
        <f xml:space="preserve"> RTD("cqg.rtd",,"StudyData", $A352, "MA", "InputChoice=Close,MAType=Sim,Period=21", "MA","D",,"all",,,,"T")</f>
        <v>92.900952380999996</v>
      </c>
      <c r="Q352" s="3">
        <f xml:space="preserve"> RTD("cqg.rtd",,"StudyData",$A352, "StdDev", "InputChoice=Close,Period1=21", "STDDEV","D",,"all",,,,"T")</f>
        <v>6.5059781335000002</v>
      </c>
      <c r="R352" s="3">
        <f t="shared" si="5"/>
        <v>-0.93620855404308956</v>
      </c>
    </row>
    <row r="353" spans="1:18" x14ac:dyDescent="0.3">
      <c r="A353" t="s">
        <v>355</v>
      </c>
      <c r="B353" t="str">
        <f>PROPER(RTD("cqg.rtd", ,"ContractData",A353, "LongDescription",, "T"))</f>
        <v>Oracle Corporation</v>
      </c>
      <c r="C353" s="3">
        <f>RTD("cqg.rtd", ,"ContractData",A353, "LastTrade",, "T")</f>
        <v>114.99000000000001</v>
      </c>
      <c r="D353" s="3">
        <f>RTD("cqg.rtd", ,"ContractData",A353, "NetLastTrade",, "T")</f>
        <v>-5.0499999999999972</v>
      </c>
      <c r="E353" s="5">
        <f>IFERROR(RTD("cqg.rtd", ,"ContractData",A353, "PerCentNetLastTrade",, "T")/100,"")</f>
        <v>-4.2069310229923357E-2</v>
      </c>
      <c r="F353" s="3">
        <f>RTD("cqg.rtd", ,"ContractData",A353, "Open",, "T")</f>
        <v>122.47</v>
      </c>
      <c r="G353" s="3">
        <f>RTD("cqg.rtd", ,"ContractData",A353, "High",, "T")</f>
        <v>123.08</v>
      </c>
      <c r="H353" s="3">
        <f>RTD("cqg.rtd", ,"ContractData",A353, "Low",, "T")</f>
        <v>114.75</v>
      </c>
      <c r="I353" s="5">
        <f>IFERROR(RTD("cqg.rtd",,"StudyData",A353, "PCB","BaseType=Index,Index=1", "Close", "W","0","all",,,,"T")/100,"")</f>
        <v>-9.034095403844622E-2</v>
      </c>
      <c r="J353" s="5">
        <f>IFERROR(RTD("cqg.rtd",,"StudyData",A353, "PCB","BaseType=Index,Index=1", "Close", "M","0","all",,,,"T")/100,"")</f>
        <v>-0.21535312180143293</v>
      </c>
      <c r="K353" s="5">
        <f>IFERROR(RTD("cqg.rtd",,"StudyData",A353, "PCB","BaseType=Index,Index=1", "Close", "Q","0","all",,,,"T")/100,"")</f>
        <v>-0.21535312180143293</v>
      </c>
      <c r="L353" s="5">
        <f>IFERROR(RTD("cqg.rtd",,"StudyData",A353, "PCB","BaseType=Index,Index=1", "Close", "A","0","all",,,,"T")/100,"")</f>
        <v>-0.41003540095428659</v>
      </c>
      <c r="M353" s="7">
        <f>RTD("cqg.rtd", ,"ContractData",A353, "T_CVol",, "T")</f>
        <v>46405702.595867999</v>
      </c>
      <c r="N353" s="9">
        <f xml:space="preserve"> IFERROR(M353/RTD("cqg.rtd",,"StudyData", $A353, "MA", "InputChoice=Vol,MAType=Sim,Period=21", "MA","D","-1","all",,,,"T"),"")</f>
        <v>1.181379834970171</v>
      </c>
      <c r="O353" s="10">
        <f>IFERROR(D353/RTD("cqg.rtd",,"StudyData","ATR("&amp;A353&amp;",MAType:=Sim,Period:=21)","Bar",, "Close", "D",,,,,,"T"),"")</f>
        <v>-0.75234108966869329</v>
      </c>
      <c r="P353" s="11">
        <f xml:space="preserve"> RTD("cqg.rtd",,"StudyData", $A353, "MA", "InputChoice=Close,MAType=Sim,Period=21", "MA","D",,"all",,,,"T")</f>
        <v>135.27000000000001</v>
      </c>
      <c r="Q353" s="3">
        <f xml:space="preserve"> RTD("cqg.rtd",,"StudyData",$A353, "StdDev", "InputChoice=Close,Period1=21", "STDDEV","D",,"all",,,,"T")</f>
        <v>10.576303251900001</v>
      </c>
      <c r="R353" s="3">
        <f t="shared" si="5"/>
        <v>-1.9174941864830475</v>
      </c>
    </row>
    <row r="354" spans="1:18" x14ac:dyDescent="0.3">
      <c r="A354" t="s">
        <v>356</v>
      </c>
      <c r="B354" t="str">
        <f>PROPER(RTD("cqg.rtd", ,"ContractData",A354, "LongDescription",, "T"))</f>
        <v>O'Reilly Automotive</v>
      </c>
      <c r="C354" s="3">
        <f>RTD("cqg.rtd", ,"ContractData",A354, "LastTrade",, "T")</f>
        <v>87.4</v>
      </c>
      <c r="D354" s="3">
        <f>RTD("cqg.rtd", ,"ContractData",A354, "NetLastTrade",, "T")</f>
        <v>1.2900000000000063</v>
      </c>
      <c r="E354" s="5">
        <f>IFERROR(RTD("cqg.rtd", ,"ContractData",A354, "PerCentNetLastTrade",, "T")/100,"")</f>
        <v>1.4980838462431773E-2</v>
      </c>
      <c r="F354" s="3">
        <f>RTD("cqg.rtd", ,"ContractData",A354, "Open",, "T")</f>
        <v>86.15</v>
      </c>
      <c r="G354" s="3">
        <f>RTD("cqg.rtd", ,"ContractData",A354, "High",, "T")</f>
        <v>87.52</v>
      </c>
      <c r="H354" s="3">
        <f>RTD("cqg.rtd", ,"ContractData",A354, "Low",, "T")</f>
        <v>85.79</v>
      </c>
      <c r="I354" s="5">
        <f>IFERROR(RTD("cqg.rtd",,"StudyData",A354, "PCB","BaseType=Index,Index=1", "Close", "W","0","all",,,,"T")/100,"")</f>
        <v>1.5688553166763611E-2</v>
      </c>
      <c r="J354" s="5">
        <f>IFERROR(RTD("cqg.rtd",,"StudyData",A354, "PCB","BaseType=Index,Index=1", "Close", "M","0","all",,,,"T")/100,"")</f>
        <v>-5.0928439569985856E-2</v>
      </c>
      <c r="K354" s="5">
        <f>IFERROR(RTD("cqg.rtd",,"StudyData",A354, "PCB","BaseType=Index,Index=1", "Close", "Q","0","all",,,,"T")/100,"")</f>
        <v>-5.0928439569985856E-2</v>
      </c>
      <c r="L354" s="5">
        <f>IFERROR(RTD("cqg.rtd",,"StudyData",A354, "PCB","BaseType=Index,Index=1", "Close", "A","0","all",,,,"T")/100,"")</f>
        <v>-4.177173555531194E-2</v>
      </c>
      <c r="M354" s="7">
        <f>RTD("cqg.rtd", ,"ContractData",A354, "T_CVol",, "T")</f>
        <v>6370458.0311009996</v>
      </c>
      <c r="N354" s="9">
        <f xml:space="preserve"> IFERROR(M354/RTD("cqg.rtd",,"StudyData", $A354, "MA", "InputChoice=Vol,MAType=Sim,Period=21", "MA","D","-1","all",,,,"T"),"")</f>
        <v>0.70496009201813903</v>
      </c>
      <c r="O354" s="10">
        <f>IFERROR(D354/RTD("cqg.rtd",,"StudyData","ATR("&amp;A354&amp;",MAType:=Sim,Period:=21)","Bar",, "Close", "D",,,,,,"T"),"")</f>
        <v>0.44526627219593806</v>
      </c>
      <c r="P354" s="11">
        <f xml:space="preserve"> RTD("cqg.rtd",,"StudyData", $A354, "MA", "InputChoice=Close,MAType=Sim,Period=21", "MA","D",,"all",,,,"T")</f>
        <v>87.119523809499995</v>
      </c>
      <c r="Q354" s="3">
        <f xml:space="preserve"> RTD("cqg.rtd",,"StudyData",$A354, "StdDev", "InputChoice=Close,Period1=21", "STDDEV","D",,"all",,,,"T")</f>
        <v>2.4925765522000001</v>
      </c>
      <c r="R354" s="3">
        <f t="shared" si="5"/>
        <v>0.11252460441082801</v>
      </c>
    </row>
    <row r="355" spans="1:18" x14ac:dyDescent="0.3">
      <c r="A355" t="s">
        <v>357</v>
      </c>
      <c r="B355" t="str">
        <f>PROPER(RTD("cqg.rtd", ,"ContractData",A355, "LongDescription",, "T"))</f>
        <v>Otis Worldwide Corporation</v>
      </c>
      <c r="C355" s="3">
        <f>RTD("cqg.rtd", ,"ContractData",A355, "LastTrade",, "T")</f>
        <v>71.930000000000007</v>
      </c>
      <c r="D355" s="3">
        <f>RTD("cqg.rtd", ,"ContractData",A355, "NetLastTrade",, "T")</f>
        <v>1.1600000000000108</v>
      </c>
      <c r="E355" s="5">
        <f>IFERROR(RTD("cqg.rtd", ,"ContractData",A355, "PerCentNetLastTrade",, "T")/100,"")</f>
        <v>1.6391126183411049E-2</v>
      </c>
      <c r="F355" s="3">
        <f>RTD("cqg.rtd", ,"ContractData",A355, "Open",, "T")</f>
        <v>71.19</v>
      </c>
      <c r="G355" s="3">
        <f>RTD("cqg.rtd", ,"ContractData",A355, "High",, "T")</f>
        <v>72.150000000000006</v>
      </c>
      <c r="H355" s="3">
        <f>RTD("cqg.rtd", ,"ContractData",A355, "Low",, "T")</f>
        <v>70.850000000000009</v>
      </c>
      <c r="I355" s="5">
        <f>IFERROR(RTD("cqg.rtd",,"StudyData",A355, "PCB","BaseType=Index,Index=1", "Close", "W","0","all",,,,"T")/100,"")</f>
        <v>-2.0694349897889666E-2</v>
      </c>
      <c r="J355" s="5">
        <f>IFERROR(RTD("cqg.rtd",,"StudyData",A355, "PCB","BaseType=Index,Index=1", "Close", "M","0","all",,,,"T")/100,"")</f>
        <v>4.6089385474860087E-3</v>
      </c>
      <c r="K355" s="5">
        <f>IFERROR(RTD("cqg.rtd",,"StudyData",A355, "PCB","BaseType=Index,Index=1", "Close", "Q","0","all",,,,"T")/100,"")</f>
        <v>4.6089385474860087E-3</v>
      </c>
      <c r="L355" s="5">
        <f>IFERROR(RTD("cqg.rtd",,"StudyData",A355, "PCB","BaseType=Index,Index=1", "Close", "A","0","all",,,,"T")/100,"")</f>
        <v>-0.17653119633657699</v>
      </c>
      <c r="M355" s="7">
        <f>RTD("cqg.rtd", ,"ContractData",A355, "T_CVol",, "T")</f>
        <v>3526859.340661</v>
      </c>
      <c r="N355" s="9">
        <f xml:space="preserve"> IFERROR(M355/RTD("cqg.rtd",,"StudyData", $A355, "MA", "InputChoice=Vol,MAType=Sim,Period=21", "MA","D","-1","all",,,,"T"),"")</f>
        <v>0.92229648324535252</v>
      </c>
      <c r="O355" s="10">
        <f>IFERROR(D355/RTD("cqg.rtd",,"StudyData","ATR("&amp;A355&amp;",MAType:=Sim,Period:=21)","Bar",, "Close", "D",,,,,,"T"),"")</f>
        <v>0.63786331499391224</v>
      </c>
      <c r="P355" s="11">
        <f xml:space="preserve"> RTD("cqg.rtd",,"StudyData", $A355, "MA", "InputChoice=Close,MAType=Sim,Period=21", "MA","D",,"all",,,,"T")</f>
        <v>72.589047618999999</v>
      </c>
      <c r="Q355" s="3">
        <f xml:space="preserve"> RTD("cqg.rtd",,"StudyData",$A355, "StdDev", "InputChoice=Close,Period1=21", "STDDEV","D",,"all",,,,"T")</f>
        <v>1.1150780658999999</v>
      </c>
      <c r="R355" s="3">
        <f t="shared" si="5"/>
        <v>-0.59103271703946803</v>
      </c>
    </row>
    <row r="356" spans="1:18" x14ac:dyDescent="0.3">
      <c r="A356" t="s">
        <v>358</v>
      </c>
      <c r="B356" t="str">
        <f>PROPER(RTD("cqg.rtd", ,"ContractData",A356, "LongDescription",, "T"))</f>
        <v>Occidental Petroleum</v>
      </c>
      <c r="C356" s="3">
        <f>RTD("cqg.rtd", ,"ContractData",A356, "LastTrade",, "T")</f>
        <v>57.300000000000004</v>
      </c>
      <c r="D356" s="3">
        <f>RTD("cqg.rtd", ,"ContractData",A356, "NetLastTrade",, "T")</f>
        <v>-0.29999999999999716</v>
      </c>
      <c r="E356" s="5">
        <f>IFERROR(RTD("cqg.rtd", ,"ContractData",A356, "PerCentNetLastTrade",, "T")/100,"")</f>
        <v>-5.2083333333333339E-3</v>
      </c>
      <c r="F356" s="3">
        <f>RTD("cqg.rtd", ,"ContractData",A356, "Open",, "T")</f>
        <v>57.300000000000004</v>
      </c>
      <c r="G356" s="3">
        <f>RTD("cqg.rtd", ,"ContractData",A356, "High",, "T")</f>
        <v>57.93</v>
      </c>
      <c r="H356" s="3">
        <f>RTD("cqg.rtd", ,"ContractData",A356, "Low",, "T")</f>
        <v>56.83</v>
      </c>
      <c r="I356" s="5">
        <f>IFERROR(RTD("cqg.rtd",,"StudyData",A356, "PCB","BaseType=Index,Index=1", "Close", "W","0","all",,,,"T")/100,"")</f>
        <v>4.447685016405404E-2</v>
      </c>
      <c r="J356" s="5">
        <f>IFERROR(RTD("cqg.rtd",,"StudyData",A356, "PCB","BaseType=Index,Index=1", "Close", "M","0","all",,,,"T")/100,"")</f>
        <v>0.17974058060531203</v>
      </c>
      <c r="K356" s="5">
        <f>IFERROR(RTD("cqg.rtd",,"StudyData",A356, "PCB","BaseType=Index,Index=1", "Close", "Q","0","all",,,,"T")/100,"")</f>
        <v>0.17974058060531203</v>
      </c>
      <c r="L356" s="5">
        <f>IFERROR(RTD("cqg.rtd",,"StudyData",A356, "PCB","BaseType=Index,Index=1", "Close", "A","0","all",,,,"T")/100,"")</f>
        <v>0.3934824902723737</v>
      </c>
      <c r="M356" s="7">
        <f>RTD("cqg.rtd", ,"ContractData",A356, "T_CVol",, "T")</f>
        <v>8129530.1124240002</v>
      </c>
      <c r="N356" s="9">
        <f xml:space="preserve"> IFERROR(M356/RTD("cqg.rtd",,"StudyData", $A356, "MA", "InputChoice=Vol,MAType=Sim,Period=21", "MA","D","-1","all",,,,"T"),"")</f>
        <v>0.8609884424162122</v>
      </c>
      <c r="O356" s="10">
        <f>IFERROR(D356/RTD("cqg.rtd",,"StudyData","ATR("&amp;A356&amp;",MAType:=Sim,Period:=21)","Bar",, "Close", "D",,,,,,"T"),"")</f>
        <v>-0.20012706480940495</v>
      </c>
      <c r="P356" s="11">
        <f xml:space="preserve"> RTD("cqg.rtd",,"StudyData", $A356, "MA", "InputChoice=Close,MAType=Sim,Period=21", "MA","D",,"all",,,,"T")</f>
        <v>52.891904761900001</v>
      </c>
      <c r="Q356" s="3">
        <f xml:space="preserve"> RTD("cqg.rtd",,"StudyData",$A356, "StdDev", "InputChoice=Close,Period1=21", "STDDEV","D",,"all",,,,"T")</f>
        <v>3.0595231795000002</v>
      </c>
      <c r="R356" s="3">
        <f t="shared" si="5"/>
        <v>1.4407785068065384</v>
      </c>
    </row>
    <row r="357" spans="1:18" x14ac:dyDescent="0.3">
      <c r="A357" t="s">
        <v>359</v>
      </c>
      <c r="B357" t="str">
        <f>PROPER(RTD("cqg.rtd", ,"ContractData",A357, "LongDescription",, "T"))</f>
        <v>Palo Alto Ntwks Cm</v>
      </c>
      <c r="C357" s="3">
        <f>RTD("cqg.rtd", ,"ContractData",A357, "LastTrade",, "T")</f>
        <v>323.79000000000002</v>
      </c>
      <c r="D357" s="3">
        <f>RTD("cqg.rtd", ,"ContractData",A357, "NetLastTrade",, "T")</f>
        <v>-1.839999999999975</v>
      </c>
      <c r="E357" s="5">
        <f>IFERROR(RTD("cqg.rtd", ,"ContractData",A357, "PerCentNetLastTrade",, "T")/100,"")</f>
        <v>-5.6505850198077566E-3</v>
      </c>
      <c r="F357" s="3">
        <f>RTD("cqg.rtd", ,"ContractData",A357, "Open",, "T")</f>
        <v>328.09000000000003</v>
      </c>
      <c r="G357" s="3">
        <f>RTD("cqg.rtd", ,"ContractData",A357, "High",, "T")</f>
        <v>330</v>
      </c>
      <c r="H357" s="3">
        <f>RTD("cqg.rtd", ,"ContractData",A357, "Low",, "T")</f>
        <v>321.69</v>
      </c>
      <c r="I357" s="5">
        <f>IFERROR(RTD("cqg.rtd",,"StudyData",A357, "PCB","BaseType=Index,Index=1", "Close", "W","0","all",,,,"T")/100,"")</f>
        <v>-9.7273335563733646E-2</v>
      </c>
      <c r="J357" s="5">
        <f>IFERROR(RTD("cqg.rtd",,"StudyData",A357, "PCB","BaseType=Index,Index=1", "Close", "M","0","all",,,,"T")/100,"")</f>
        <v>-5.0524895900533578E-2</v>
      </c>
      <c r="K357" s="5">
        <f>IFERROR(RTD("cqg.rtd",,"StudyData",A357, "PCB","BaseType=Index,Index=1", "Close", "Q","0","all",,,,"T")/100,"")</f>
        <v>-5.0524895900533578E-2</v>
      </c>
      <c r="L357" s="5">
        <f>IFERROR(RTD("cqg.rtd",,"StudyData",A357, "PCB","BaseType=Index,Index=1", "Close", "A","0","all",,,,"T")/100,"")</f>
        <v>0.75781758957654721</v>
      </c>
      <c r="M357" s="7">
        <f>RTD("cqg.rtd", ,"ContractData",A357, "T_CVol",, "T")</f>
        <v>5134255.5304020001</v>
      </c>
      <c r="N357" s="9">
        <f xml:space="preserve"> IFERROR(M357/RTD("cqg.rtd",,"StudyData", $A357, "MA", "InputChoice=Vol,MAType=Sim,Period=21", "MA","D","-1","all",,,,"T"),"")</f>
        <v>0.70189538535285911</v>
      </c>
      <c r="O357" s="10">
        <f>IFERROR(D357/RTD("cqg.rtd",,"StudyData","ATR("&amp;A357&amp;",MAType:=Sim,Period:=21)","Bar",, "Close", "D",,,,,,"T"),"")</f>
        <v>-0.10346766635445682</v>
      </c>
      <c r="P357" s="11">
        <f xml:space="preserve"> RTD("cqg.rtd",,"StudyData", $A357, "MA", "InputChoice=Close,MAType=Sim,Period=21", "MA","D",,"all",,,,"T")</f>
        <v>336.91333333329999</v>
      </c>
      <c r="Q357" s="3">
        <f xml:space="preserve"> RTD("cqg.rtd",,"StudyData",$A357, "StdDev", "InputChoice=Close,Period1=21", "STDDEV","D",,"all",,,,"T")</f>
        <v>16.936707481599999</v>
      </c>
      <c r="R357" s="3">
        <f t="shared" si="5"/>
        <v>-0.7748456037017305</v>
      </c>
    </row>
    <row r="358" spans="1:18" x14ac:dyDescent="0.3">
      <c r="A358" t="s">
        <v>360</v>
      </c>
      <c r="B358" t="str">
        <f>PROPER(RTD("cqg.rtd", ,"ContractData",A358, "LongDescription",, "T"))</f>
        <v>Paychex, Inc.</v>
      </c>
      <c r="C358" s="3">
        <f>RTD("cqg.rtd", ,"ContractData",A358, "LastTrade",, "T")</f>
        <v>113.55</v>
      </c>
      <c r="D358" s="3">
        <f>RTD("cqg.rtd", ,"ContractData",A358, "NetLastTrade",, "T")</f>
        <v>2.8900000000000006</v>
      </c>
      <c r="E358" s="5">
        <f>IFERROR(RTD("cqg.rtd", ,"ContractData",A358, "PerCentNetLastTrade",, "T")/100,"")</f>
        <v>2.6116031086210013E-2</v>
      </c>
      <c r="F358" s="3">
        <f>RTD("cqg.rtd", ,"ContractData",A358, "Open",, "T")</f>
        <v>111.23</v>
      </c>
      <c r="G358" s="3">
        <f>RTD("cqg.rtd", ,"ContractData",A358, "High",, "T")</f>
        <v>114.35000000000001</v>
      </c>
      <c r="H358" s="3">
        <f>RTD("cqg.rtd", ,"ContractData",A358, "Low",, "T")</f>
        <v>110.64</v>
      </c>
      <c r="I358" s="5">
        <f>IFERROR(RTD("cqg.rtd",,"StudyData",A358, "PCB","BaseType=Index,Index=1", "Close", "W","0","all",,,,"T")/100,"")</f>
        <v>-7.3432992394440368E-3</v>
      </c>
      <c r="J358" s="5">
        <f>IFERROR(RTD("cqg.rtd",,"StudyData",A358, "PCB","BaseType=Index,Index=1", "Close", "M","0","all",,,,"T")/100,"")</f>
        <v>0.15478490796298178</v>
      </c>
      <c r="K358" s="5">
        <f>IFERROR(RTD("cqg.rtd",,"StudyData",A358, "PCB","BaseType=Index,Index=1", "Close", "Q","0","all",,,,"T")/100,"")</f>
        <v>0.15478490796298178</v>
      </c>
      <c r="L358" s="5">
        <f>IFERROR(RTD("cqg.rtd",,"StudyData",A358, "PCB","BaseType=Index,Index=1", "Close", "A","0","all",,,,"T")/100,"")</f>
        <v>1.22125155999286E-2</v>
      </c>
      <c r="M358" s="7">
        <f>RTD("cqg.rtd", ,"ContractData",A358, "T_CVol",, "T")</f>
        <v>2743009.4032100001</v>
      </c>
      <c r="N358" s="9">
        <f xml:space="preserve"> IFERROR(M358/RTD("cqg.rtd",,"StudyData", $A358, "MA", "InputChoice=Vol,MAType=Sim,Period=21", "MA","D","-1","all",,,,"T"),"")</f>
        <v>0.79161690324865097</v>
      </c>
      <c r="O358" s="10">
        <f>IFERROR(D358/RTD("cqg.rtd",,"StudyData","ATR("&amp;A358&amp;",MAType:=Sim,Period:=21)","Bar",, "Close", "D",,,,,,"T"),"")</f>
        <v>0.84244863963879502</v>
      </c>
      <c r="P358" s="11">
        <f xml:space="preserve"> RTD("cqg.rtd",,"StudyData", $A358, "MA", "InputChoice=Close,MAType=Sim,Period=21", "MA","D",,"all",,,,"T")</f>
        <v>107.58</v>
      </c>
      <c r="Q358" s="3">
        <f xml:space="preserve"> RTD("cqg.rtd",,"StudyData",$A358, "StdDev", "InputChoice=Close,Period1=21", "STDDEV","D",,"all",,,,"T")</f>
        <v>5.3675391186999999</v>
      </c>
      <c r="R358" s="3">
        <f t="shared" si="5"/>
        <v>1.1122415445843854</v>
      </c>
    </row>
    <row r="359" spans="1:18" x14ac:dyDescent="0.3">
      <c r="A359" t="s">
        <v>361</v>
      </c>
      <c r="B359" t="str">
        <f>PROPER(RTD("cqg.rtd", ,"ContractData",A359, "LongDescription",, "T"))</f>
        <v>Paccar Inc.</v>
      </c>
      <c r="C359" s="3">
        <f>RTD("cqg.rtd", ,"ContractData",A359, "LastTrade",, "T")</f>
        <v>132.24</v>
      </c>
      <c r="D359" s="3">
        <f>RTD("cqg.rtd", ,"ContractData",A359, "NetLastTrade",, "T")</f>
        <v>1.4900000000000091</v>
      </c>
      <c r="E359" s="5">
        <f>IFERROR(RTD("cqg.rtd", ,"ContractData",A359, "PerCentNetLastTrade",, "T")/100,"")</f>
        <v>1.1395793499043978E-2</v>
      </c>
      <c r="F359" s="3">
        <f>RTD("cqg.rtd", ,"ContractData",A359, "Open",, "T")</f>
        <v>130.72</v>
      </c>
      <c r="G359" s="3">
        <f>RTD("cqg.rtd", ,"ContractData",A359, "High",, "T")</f>
        <v>133.9</v>
      </c>
      <c r="H359" s="3">
        <f>RTD("cqg.rtd", ,"ContractData",A359, "Low",, "T")</f>
        <v>130.44999999999999</v>
      </c>
      <c r="I359" s="5">
        <f>IFERROR(RTD("cqg.rtd",,"StudyData",A359, "PCB","BaseType=Index,Index=1", "Close", "W","0","all",,,,"T")/100,"")</f>
        <v>4.7860538827258374E-2</v>
      </c>
      <c r="J359" s="5">
        <f>IFERROR(RTD("cqg.rtd",,"StudyData",A359, "PCB","BaseType=Index,Index=1", "Close", "M","0","all",,,,"T")/100,"")</f>
        <v>0.10089910089910094</v>
      </c>
      <c r="K359" s="5">
        <f>IFERROR(RTD("cqg.rtd",,"StudyData",A359, "PCB","BaseType=Index,Index=1", "Close", "Q","0","all",,,,"T")/100,"")</f>
        <v>0.10089910089910094</v>
      </c>
      <c r="L359" s="5">
        <f>IFERROR(RTD("cqg.rtd",,"StudyData",A359, "PCB","BaseType=Index,Index=1", "Close", "A","0","all",,,,"T")/100,"")</f>
        <v>0.20756095333759478</v>
      </c>
      <c r="M359" s="7">
        <f>RTD("cqg.rtd", ,"ContractData",A359, "T_CVol",, "T")</f>
        <v>3797853.8985000001</v>
      </c>
      <c r="N359" s="9">
        <f xml:space="preserve"> IFERROR(M359/RTD("cqg.rtd",,"StudyData", $A359, "MA", "InputChoice=Vol,MAType=Sim,Period=21", "MA","D","-1","all",,,,"T"),"")</f>
        <v>1.1693479741935675</v>
      </c>
      <c r="O359" s="10">
        <f>IFERROR(D359/RTD("cqg.rtd",,"StudyData","ATR("&amp;A359&amp;",MAType:=Sim,Period:=21)","Bar",, "Close", "D",,,,,,"T"),"")</f>
        <v>0.45002157341507509</v>
      </c>
      <c r="P359" s="11">
        <f xml:space="preserve"> RTD("cqg.rtd",,"StudyData", $A359, "MA", "InputChoice=Close,MAType=Sim,Period=21", "MA","D",,"all",,,,"T")</f>
        <v>124.4019047619</v>
      </c>
      <c r="Q359" s="3">
        <f xml:space="preserve"> RTD("cqg.rtd",,"StudyData",$A359, "StdDev", "InputChoice=Close,Period1=21", "STDDEV","D",,"all",,,,"T")</f>
        <v>3.5469230381000001</v>
      </c>
      <c r="R359" s="3">
        <f t="shared" si="5"/>
        <v>2.2098295209412511</v>
      </c>
    </row>
    <row r="360" spans="1:18" x14ac:dyDescent="0.3">
      <c r="A360" t="s">
        <v>362</v>
      </c>
      <c r="B360" t="str">
        <f>PROPER(RTD("cqg.rtd", ,"ContractData",A360, "LongDescription",, "T"))</f>
        <v>Pg&amp;E Corp Hldg Co</v>
      </c>
      <c r="C360" s="3">
        <f>RTD("cqg.rtd", ,"ContractData",A360, "LastTrade",, "T")</f>
        <v>17.850000000000001</v>
      </c>
      <c r="D360" s="3">
        <f>RTD("cqg.rtd", ,"ContractData",A360, "NetLastTrade",, "T")</f>
        <v>0.31000000000000227</v>
      </c>
      <c r="E360" s="5">
        <f>IFERROR(RTD("cqg.rtd", ,"ContractData",A360, "PerCentNetLastTrade",, "T")/100,"")</f>
        <v>1.7673888255416194E-2</v>
      </c>
      <c r="F360" s="3">
        <f>RTD("cqg.rtd", ,"ContractData",A360, "Open",, "T")</f>
        <v>17.66</v>
      </c>
      <c r="G360" s="3">
        <f>RTD("cqg.rtd", ,"ContractData",A360, "High",, "T")</f>
        <v>17.97</v>
      </c>
      <c r="H360" s="3">
        <f>RTD("cqg.rtd", ,"ContractData",A360, "Low",, "T")</f>
        <v>17.52</v>
      </c>
      <c r="I360" s="5">
        <f>IFERROR(RTD("cqg.rtd",,"StudyData",A360, "PCB","BaseType=Index,Index=1", "Close", "W","0","all",,,,"T")/100,"")</f>
        <v>3.0600461893764499E-2</v>
      </c>
      <c r="J360" s="5">
        <f>IFERROR(RTD("cqg.rtd",,"StudyData",A360, "PCB","BaseType=Index,Index=1", "Close", "M","0","all",,,,"T")/100,"")</f>
        <v>6.1236623067776524E-2</v>
      </c>
      <c r="K360" s="5">
        <f>IFERROR(RTD("cqg.rtd",,"StudyData",A360, "PCB","BaseType=Index,Index=1", "Close", "Q","0","all",,,,"T")/100,"")</f>
        <v>6.1236623067776524E-2</v>
      </c>
      <c r="L360" s="5">
        <f>IFERROR(RTD("cqg.rtd",,"StudyData",A360, "PCB","BaseType=Index,Index=1", "Close", "A","0","all",,,,"T")/100,"")</f>
        <v>0.11076540136901065</v>
      </c>
      <c r="M360" s="7">
        <f>RTD("cqg.rtd", ,"ContractData",A360, "T_CVol",, "T")</f>
        <v>32825248.158858001</v>
      </c>
      <c r="N360" s="9">
        <f xml:space="preserve"> IFERROR(M360/RTD("cqg.rtd",,"StudyData", $A360, "MA", "InputChoice=Vol,MAType=Sim,Period=21", "MA","D","-1","all",,,,"T"),"")</f>
        <v>1.9585809790946513</v>
      </c>
      <c r="O360" s="10">
        <f>IFERROR(D360/RTD("cqg.rtd",,"StudyData","ATR("&amp;A360&amp;",MAType:=Sim,Period:=21)","Bar",, "Close", "D",,,,,,"T"),"")</f>
        <v>0.784337349473195</v>
      </c>
      <c r="P360" s="11">
        <f xml:space="preserve"> RTD("cqg.rtd",,"StudyData", $A360, "MA", "InputChoice=Close,MAType=Sim,Period=21", "MA","D",,"all",,,,"T")</f>
        <v>17.2919047619</v>
      </c>
      <c r="Q360" s="3">
        <f xml:space="preserve"> RTD("cqg.rtd",,"StudyData",$A360, "StdDev", "InputChoice=Close,Period1=21", "STDDEV","D",,"all",,,,"T")</f>
        <v>0.33894260009999999</v>
      </c>
      <c r="R360" s="3">
        <f t="shared" si="5"/>
        <v>1.6465774379949407</v>
      </c>
    </row>
    <row r="361" spans="1:18" x14ac:dyDescent="0.3">
      <c r="A361" t="s">
        <v>363</v>
      </c>
      <c r="B361" t="str">
        <f>PROPER(RTD("cqg.rtd", ,"ContractData",A361, "LongDescription",, "T"))</f>
        <v>Pub Svc Entrpr Grp Inc</v>
      </c>
      <c r="C361" s="3">
        <f>RTD("cqg.rtd", ,"ContractData",A361, "LastTrade",, "T")</f>
        <v>79.81</v>
      </c>
      <c r="D361" s="3">
        <f>RTD("cqg.rtd", ,"ContractData",A361, "NetLastTrade",, "T")</f>
        <v>4.0000000000006253E-2</v>
      </c>
      <c r="E361" s="5">
        <f>IFERROR(RTD("cqg.rtd", ,"ContractData",A361, "PerCentNetLastTrade",, "T")/100,"")</f>
        <v>5.0144164472859477E-4</v>
      </c>
      <c r="F361" s="3">
        <f>RTD("cqg.rtd", ,"ContractData",A361, "Open",, "T")</f>
        <v>80.2</v>
      </c>
      <c r="G361" s="3">
        <f>RTD("cqg.rtd", ,"ContractData",A361, "High",, "T")</f>
        <v>80.97</v>
      </c>
      <c r="H361" s="3">
        <f>RTD("cqg.rtd", ,"ContractData",A361, "Low",, "T")</f>
        <v>79.66</v>
      </c>
      <c r="I361" s="5">
        <f>IFERROR(RTD("cqg.rtd",,"StudyData",A361, "PCB","BaseType=Index,Index=1", "Close", "W","0","all",,,,"T")/100,"")</f>
        <v>1.4877924720244171E-2</v>
      </c>
      <c r="J361" s="5">
        <f>IFERROR(RTD("cqg.rtd",,"StudyData",A361, "PCB","BaseType=Index,Index=1", "Close", "M","0","all",,,,"T")/100,"")</f>
        <v>-1.6633809758501653E-2</v>
      </c>
      <c r="K361" s="5">
        <f>IFERROR(RTD("cqg.rtd",,"StudyData",A361, "PCB","BaseType=Index,Index=1", "Close", "Q","0","all",,,,"T")/100,"")</f>
        <v>-1.6633809758501653E-2</v>
      </c>
      <c r="L361" s="5">
        <f>IFERROR(RTD("cqg.rtd",,"StudyData",A361, "PCB","BaseType=Index,Index=1", "Close", "A","0","all",,,,"T")/100,"")</f>
        <v>-6.1021170610211072E-3</v>
      </c>
      <c r="M361" s="7">
        <f>RTD("cqg.rtd", ,"ContractData",A361, "T_CVol",, "T")</f>
        <v>2600484.9766569999</v>
      </c>
      <c r="N361" s="9">
        <f xml:space="preserve"> IFERROR(M361/RTD("cqg.rtd",,"StudyData", $A361, "MA", "InputChoice=Vol,MAType=Sim,Period=21", "MA","D","-1","all",,,,"T"),"")</f>
        <v>0.87448942742301972</v>
      </c>
      <c r="O361" s="10">
        <f>IFERROR(D361/RTD("cqg.rtd",,"StudyData","ATR("&amp;A361&amp;",MAType:=Sim,Period:=21)","Bar",, "Close", "D",,,,,,"T"),"")</f>
        <v>2.4611778494574296E-2</v>
      </c>
      <c r="P361" s="11">
        <f xml:space="preserve"> RTD("cqg.rtd",,"StudyData", $A361, "MA", "InputChoice=Close,MAType=Sim,Period=21", "MA","D",,"all",,,,"T")</f>
        <v>80.481428571400002</v>
      </c>
      <c r="Q361" s="3">
        <f xml:space="preserve"> RTD("cqg.rtd",,"StudyData",$A361, "StdDev", "InputChoice=Close,Period1=21", "STDDEV","D",,"all",,,,"T")</f>
        <v>1.4681906120999999</v>
      </c>
      <c r="R361" s="3">
        <f t="shared" si="5"/>
        <v>-0.45731703081770436</v>
      </c>
    </row>
    <row r="362" spans="1:18" x14ac:dyDescent="0.3">
      <c r="A362" t="s">
        <v>364</v>
      </c>
      <c r="B362" t="str">
        <f>PROPER(RTD("cqg.rtd", ,"ContractData",A362, "LongDescription",, "T"))</f>
        <v>Pepsico Inc</v>
      </c>
      <c r="C362" s="3">
        <f>RTD("cqg.rtd", ,"ContractData",A362, "LastTrade",, "T")</f>
        <v>136.64000000000001</v>
      </c>
      <c r="D362" s="3">
        <f>RTD("cqg.rtd", ,"ContractData",A362, "NetLastTrade",, "T")</f>
        <v>1.6900000000000261</v>
      </c>
      <c r="E362" s="5">
        <f>IFERROR(RTD("cqg.rtd", ,"ContractData",A362, "PerCentNetLastTrade",, "T")/100,"")</f>
        <v>1.2523156724712856E-2</v>
      </c>
      <c r="F362" s="3">
        <f>RTD("cqg.rtd", ,"ContractData",A362, "Open",, "T")</f>
        <v>135.53</v>
      </c>
      <c r="G362" s="3">
        <f>RTD("cqg.rtd", ,"ContractData",A362, "High",, "T")</f>
        <v>137.13</v>
      </c>
      <c r="H362" s="3">
        <f>RTD("cqg.rtd", ,"ContractData",A362, "Low",, "T")</f>
        <v>134.56</v>
      </c>
      <c r="I362" s="5">
        <f>IFERROR(RTD("cqg.rtd",,"StudyData",A362, "PCB","BaseType=Index,Index=1", "Close", "W","0","all",,,,"T")/100,"")</f>
        <v>-3.5005834305716875E-3</v>
      </c>
      <c r="J362" s="5">
        <f>IFERROR(RTD("cqg.rtd",,"StudyData",A362, "PCB","BaseType=Index,Index=1", "Close", "M","0","all",,,,"T")/100,"")</f>
        <v>9.1580502215657979E-3</v>
      </c>
      <c r="K362" s="5">
        <f>IFERROR(RTD("cqg.rtd",,"StudyData",A362, "PCB","BaseType=Index,Index=1", "Close", "Q","0","all",,,,"T")/100,"")</f>
        <v>9.1580502215657979E-3</v>
      </c>
      <c r="L362" s="5">
        <f>IFERROR(RTD("cqg.rtd",,"StudyData",A362, "PCB","BaseType=Index,Index=1", "Close", "A","0","all",,,,"T")/100,"")</f>
        <v>-4.793756967670007E-2</v>
      </c>
      <c r="M362" s="7">
        <f>RTD("cqg.rtd", ,"ContractData",A362, "T_CVol",, "T")</f>
        <v>7968317.8243939998</v>
      </c>
      <c r="N362" s="9">
        <f xml:space="preserve"> IFERROR(M362/RTD("cqg.rtd",,"StudyData", $A362, "MA", "InputChoice=Vol,MAType=Sim,Period=21", "MA","D","-1","all",,,,"T"),"")</f>
        <v>0.84717405242909893</v>
      </c>
      <c r="O362" s="10">
        <f>IFERROR(D362/RTD("cqg.rtd",,"StudyData","ATR("&amp;A362&amp;",MAType:=Sim,Period:=21)","Bar",, "Close", "D",,,,,,"T"),"")</f>
        <v>0.45764023210301319</v>
      </c>
      <c r="P362" s="11">
        <f xml:space="preserve"> RTD("cqg.rtd",,"StudyData", $A362, "MA", "InputChoice=Close,MAType=Sim,Period=21", "MA","D",,"all",,,,"T")</f>
        <v>138.57047619049999</v>
      </c>
      <c r="Q362" s="3">
        <f xml:space="preserve"> RTD("cqg.rtd",,"StudyData",$A362, "StdDev", "InputChoice=Close,Period1=21", "STDDEV","D",,"all",,,,"T")</f>
        <v>3.1529373700000001</v>
      </c>
      <c r="R362" s="3">
        <f t="shared" si="5"/>
        <v>-0.61227863543003824</v>
      </c>
    </row>
    <row r="363" spans="1:18" x14ac:dyDescent="0.3">
      <c r="A363" t="s">
        <v>365</v>
      </c>
      <c r="B363" t="str">
        <f>PROPER(RTD("cqg.rtd", ,"ContractData",A363, "LongDescription",, "T"))</f>
        <v>Pfizer Inc</v>
      </c>
      <c r="C363" s="3">
        <f>RTD("cqg.rtd", ,"ContractData",A363, "LastTrade",, "T")</f>
        <v>24.54</v>
      </c>
      <c r="D363" s="3">
        <f>RTD("cqg.rtd", ,"ContractData",A363, "NetLastTrade",, "T")</f>
        <v>-0.47000000000000242</v>
      </c>
      <c r="E363" s="5">
        <f>IFERROR(RTD("cqg.rtd", ,"ContractData",A363, "PerCentNetLastTrade",, "T")/100,"")</f>
        <v>-1.879248300679728E-2</v>
      </c>
      <c r="F363" s="3">
        <f>RTD("cqg.rtd", ,"ContractData",A363, "Open",, "T")</f>
        <v>24.62</v>
      </c>
      <c r="G363" s="3">
        <f>RTD("cqg.rtd", ,"ContractData",A363, "High",, "T")</f>
        <v>24.75</v>
      </c>
      <c r="H363" s="3">
        <f>RTD("cqg.rtd", ,"ContractData",A363, "Low",, "T")</f>
        <v>24.51</v>
      </c>
      <c r="I363" s="5">
        <f>IFERROR(RTD("cqg.rtd",,"StudyData",A363, "PCB","BaseType=Index,Index=1", "Close", "W","0","all",,,,"T")/100,"")</f>
        <v>-2.0359281437125811E-2</v>
      </c>
      <c r="J363" s="5">
        <f>IFERROR(RTD("cqg.rtd",,"StudyData",A363, "PCB","BaseType=Index,Index=1", "Close", "M","0","all",,,,"T")/100,"")</f>
        <v>1.9102990033222477E-2</v>
      </c>
      <c r="K363" s="5">
        <f>IFERROR(RTD("cqg.rtd",,"StudyData",A363, "PCB","BaseType=Index,Index=1", "Close", "Q","0","all",,,,"T")/100,"")</f>
        <v>1.9102990033222477E-2</v>
      </c>
      <c r="L363" s="5">
        <f>IFERROR(RTD("cqg.rtd",,"StudyData",A363, "PCB","BaseType=Index,Index=1", "Close", "A","0","all",,,,"T")/100,"")</f>
        <v>-1.4457831325301323E-2</v>
      </c>
      <c r="M363" s="7">
        <f>RTD("cqg.rtd", ,"ContractData",A363, "T_CVol",, "T")</f>
        <v>28905660.052788001</v>
      </c>
      <c r="N363" s="9">
        <f xml:space="preserve"> IFERROR(M363/RTD("cqg.rtd",,"StudyData", $A363, "MA", "InputChoice=Vol,MAType=Sim,Period=21", "MA","D","-1","all",,,,"T"),"")</f>
        <v>0.63493824570323809</v>
      </c>
      <c r="O363" s="10">
        <f>IFERROR(D363/RTD("cqg.rtd",,"StudyData","ATR("&amp;A363&amp;",MAType:=Sim,Period:=21)","Bar",, "Close", "D",,,,,,"T"),"")</f>
        <v>-0.9113573407454717</v>
      </c>
      <c r="P363" s="11">
        <f xml:space="preserve"> RTD("cqg.rtd",,"StudyData", $A363, "MA", "InputChoice=Close,MAType=Sim,Period=21", "MA","D",,"all",,,,"T")</f>
        <v>24.412857142899998</v>
      </c>
      <c r="Q363" s="3">
        <f xml:space="preserve"> RTD("cqg.rtd",,"StudyData",$A363, "StdDev", "InputChoice=Close,Period1=21", "STDDEV","D",,"all",,,,"T")</f>
        <v>0.42808702780000002</v>
      </c>
      <c r="R363" s="3">
        <f t="shared" si="5"/>
        <v>0.29700235896753524</v>
      </c>
    </row>
    <row r="364" spans="1:18" x14ac:dyDescent="0.3">
      <c r="A364" t="s">
        <v>366</v>
      </c>
      <c r="B364" t="str">
        <f>PROPER(RTD("cqg.rtd", ,"ContractData",A364, "LongDescription",, "T"))</f>
        <v>Principal Finl Group</v>
      </c>
      <c r="C364" s="3">
        <f>RTD("cqg.rtd", ,"ContractData",A364, "LastTrade",, "T")</f>
        <v>109.4</v>
      </c>
      <c r="D364" s="3">
        <f>RTD("cqg.rtd", ,"ContractData",A364, "NetLastTrade",, "T")</f>
        <v>2.0799999999999983</v>
      </c>
      <c r="E364" s="5">
        <f>IFERROR(RTD("cqg.rtd", ,"ContractData",A364, "PerCentNetLastTrade",, "T")/100,"")</f>
        <v>1.9381289601192696E-2</v>
      </c>
      <c r="F364" s="3">
        <f>RTD("cqg.rtd", ,"ContractData",A364, "Open",, "T")</f>
        <v>107.56</v>
      </c>
      <c r="G364" s="3">
        <f>RTD("cqg.rtd", ,"ContractData",A364, "High",, "T")</f>
        <v>109.47</v>
      </c>
      <c r="H364" s="3">
        <f>RTD("cqg.rtd", ,"ContractData",A364, "Low",, "T")</f>
        <v>107</v>
      </c>
      <c r="I364" s="5">
        <f>IFERROR(RTD("cqg.rtd",,"StudyData",A364, "PCB","BaseType=Index,Index=1", "Close", "W","0","all",,,,"T")/100,"")</f>
        <v>-3.9929793769196989E-2</v>
      </c>
      <c r="J364" s="5">
        <f>IFERROR(RTD("cqg.rtd",,"StudyData",A364, "PCB","BaseType=Index,Index=1", "Close", "M","0","all",,,,"T")/100,"")</f>
        <v>1.5030617925403642E-2</v>
      </c>
      <c r="K364" s="5">
        <f>IFERROR(RTD("cqg.rtd",,"StudyData",A364, "PCB","BaseType=Index,Index=1", "Close", "Q","0","all",,,,"T")/100,"")</f>
        <v>1.5030617925403642E-2</v>
      </c>
      <c r="L364" s="5">
        <f>IFERROR(RTD("cqg.rtd",,"StudyData",A364, "PCB","BaseType=Index,Index=1", "Close", "A","0","all",,,,"T")/100,"")</f>
        <v>0.24022219702981518</v>
      </c>
      <c r="M364" s="7">
        <f>RTD("cqg.rtd", ,"ContractData",A364, "T_CVol",, "T")</f>
        <v>1763405.003144</v>
      </c>
      <c r="N364" s="9">
        <f xml:space="preserve"> IFERROR(M364/RTD("cqg.rtd",,"StudyData", $A364, "MA", "InputChoice=Vol,MAType=Sim,Period=21", "MA","D","-1","all",,,,"T"),"")</f>
        <v>1.1111322026154584</v>
      </c>
      <c r="O364" s="10">
        <f>IFERROR(D364/RTD("cqg.rtd",,"StudyData","ATR("&amp;A364&amp;",MAType:=Sim,Period:=21)","Bar",, "Close", "D",,,,,,"T"),"")</f>
        <v>0.85984251970196468</v>
      </c>
      <c r="P364" s="11">
        <f xml:space="preserve"> RTD("cqg.rtd",,"StudyData", $A364, "MA", "InputChoice=Close,MAType=Sim,Period=21", "MA","D",,"all",,,,"T")</f>
        <v>110.5957142857</v>
      </c>
      <c r="Q364" s="3">
        <f xml:space="preserve"> RTD("cqg.rtd",,"StudyData",$A364, "StdDev", "InputChoice=Close,Period1=21", "STDDEV","D",,"all",,,,"T")</f>
        <v>2.4028823395000001</v>
      </c>
      <c r="R364" s="3">
        <f t="shared" si="5"/>
        <v>-0.49761666064298454</v>
      </c>
    </row>
    <row r="365" spans="1:18" x14ac:dyDescent="0.3">
      <c r="A365" t="s">
        <v>367</v>
      </c>
      <c r="B365" t="str">
        <f>PROPER(RTD("cqg.rtd", ,"ContractData",A365, "LongDescription",, "T"))</f>
        <v>Procter &amp; Gamble Co</v>
      </c>
      <c r="C365" s="3">
        <f>RTD("cqg.rtd", ,"ContractData",A365, "LastTrade",, "T")</f>
        <v>147.41</v>
      </c>
      <c r="D365" s="3">
        <f>RTD("cqg.rtd", ,"ContractData",A365, "NetLastTrade",, "T")</f>
        <v>0.43999999999999773</v>
      </c>
      <c r="E365" s="5">
        <f>IFERROR(RTD("cqg.rtd", ,"ContractData",A365, "PerCentNetLastTrade",, "T")/100,"")</f>
        <v>2.9938082601891542E-3</v>
      </c>
      <c r="F365" s="3">
        <f>RTD("cqg.rtd", ,"ContractData",A365, "Open",, "T")</f>
        <v>146.45000000000002</v>
      </c>
      <c r="G365" s="3">
        <f>RTD("cqg.rtd", ,"ContractData",A365, "High",, "T")</f>
        <v>147.99</v>
      </c>
      <c r="H365" s="3">
        <f>RTD("cqg.rtd", ,"ContractData",A365, "Low",, "T")</f>
        <v>145.4</v>
      </c>
      <c r="I365" s="5">
        <f>IFERROR(RTD("cqg.rtd",,"StudyData",A365, "PCB","BaseType=Index,Index=1", "Close", "W","0","all",,,,"T")/100,"")</f>
        <v>-1.7135618082410944E-2</v>
      </c>
      <c r="J365" s="5">
        <f>IFERROR(RTD("cqg.rtd",,"StudyData",A365, "PCB","BaseType=Index,Index=1", "Close", "M","0","all",,,,"T")/100,"")</f>
        <v>5.2509547190397014E-3</v>
      </c>
      <c r="K365" s="5">
        <f>IFERROR(RTD("cqg.rtd",,"StudyData",A365, "PCB","BaseType=Index,Index=1", "Close", "Q","0","all",,,,"T")/100,"")</f>
        <v>5.2509547190397014E-3</v>
      </c>
      <c r="L365" s="5">
        <f>IFERROR(RTD("cqg.rtd",,"StudyData",A365, "PCB","BaseType=Index,Index=1", "Close", "A","0","all",,,,"T")/100,"")</f>
        <v>2.8609308492080068E-2</v>
      </c>
      <c r="M365" s="7">
        <f>RTD("cqg.rtd", ,"ContractData",A365, "T_CVol",, "T")</f>
        <v>6620893.1720810002</v>
      </c>
      <c r="N365" s="9">
        <f xml:space="preserve"> IFERROR(M365/RTD("cqg.rtd",,"StudyData", $A365, "MA", "InputChoice=Vol,MAType=Sim,Period=21", "MA","D","-1","all",,,,"T"),"")</f>
        <v>0.74056807956057835</v>
      </c>
      <c r="O365" s="10">
        <f>IFERROR(D365/RTD("cqg.rtd",,"StudyData","ATR("&amp;A365&amp;",MAType:=Sim,Period:=21)","Bar",, "Close", "D",,,,,,"T"),"")</f>
        <v>0.1357027463643071</v>
      </c>
      <c r="P365" s="11">
        <f xml:space="preserve"> RTD("cqg.rtd",,"StudyData", $A365, "MA", "InputChoice=Close,MAType=Sim,Period=21", "MA","D",,"all",,,,"T")</f>
        <v>148.59619047620001</v>
      </c>
      <c r="Q365" s="3">
        <f xml:space="preserve"> RTD("cqg.rtd",,"StudyData",$A365, "StdDev", "InputChoice=Close,Period1=21", "STDDEV","D",,"all",,,,"T")</f>
        <v>1.6688018975000001</v>
      </c>
      <c r="R365" s="3">
        <f t="shared" si="5"/>
        <v>-0.71080364780086835</v>
      </c>
    </row>
    <row r="366" spans="1:18" x14ac:dyDescent="0.3">
      <c r="A366" t="s">
        <v>368</v>
      </c>
      <c r="B366" t="str">
        <f>PROPER(RTD("cqg.rtd", ,"ContractData",A366, "LongDescription",, "T"))</f>
        <v>Progressive Corp</v>
      </c>
      <c r="C366" s="3">
        <f>RTD("cqg.rtd", ,"ContractData",A366, "LastTrade",, "T")</f>
        <v>213.83</v>
      </c>
      <c r="D366" s="3">
        <f>RTD("cqg.rtd", ,"ContractData",A366, "NetLastTrade",, "T")</f>
        <v>6.7600000000000193</v>
      </c>
      <c r="E366" s="5">
        <f>IFERROR(RTD("cqg.rtd", ,"ContractData",A366, "PerCentNetLastTrade",, "T")/100,"")</f>
        <v>3.2645965132563869E-2</v>
      </c>
      <c r="F366" s="3">
        <f>RTD("cqg.rtd", ,"ContractData",A366, "Open",, "T")</f>
        <v>210.62</v>
      </c>
      <c r="G366" s="3">
        <f>RTD("cqg.rtd", ,"ContractData",A366, "High",, "T")</f>
        <v>214.78</v>
      </c>
      <c r="H366" s="3">
        <f>RTD("cqg.rtd", ,"ContractData",A366, "Low",, "T")</f>
        <v>209.02</v>
      </c>
      <c r="I366" s="5">
        <f>IFERROR(RTD("cqg.rtd",,"StudyData",A366, "PCB","BaseType=Index,Index=1", "Close", "W","0","all",,,,"T")/100,"")</f>
        <v>2.827602789132001E-2</v>
      </c>
      <c r="J366" s="5">
        <f>IFERROR(RTD("cqg.rtd",,"StudyData",A366, "PCB","BaseType=Index,Index=1", "Close", "M","0","all",,,,"T")/100,"")</f>
        <v>-2.1149004348821259E-2</v>
      </c>
      <c r="K366" s="5">
        <f>IFERROR(RTD("cqg.rtd",,"StudyData",A366, "PCB","BaseType=Index,Index=1", "Close", "Q","0","all",,,,"T")/100,"")</f>
        <v>-2.1149004348821259E-2</v>
      </c>
      <c r="L366" s="5">
        <f>IFERROR(RTD("cqg.rtd",,"StudyData",A366, "PCB","BaseType=Index,Index=1", "Close", "A","0","all",,,,"T")/100,"")</f>
        <v>-6.099595995081674E-2</v>
      </c>
      <c r="M366" s="7">
        <f>RTD("cqg.rtd", ,"ContractData",A366, "T_CVol",, "T")</f>
        <v>2353769.3709900002</v>
      </c>
      <c r="N366" s="9">
        <f xml:space="preserve"> IFERROR(M366/RTD("cqg.rtd",,"StudyData", $A366, "MA", "InputChoice=Vol,MAType=Sim,Period=21", "MA","D","-1","all",,,,"T"),"")</f>
        <v>0.66167399962193407</v>
      </c>
      <c r="O366" s="10">
        <f>IFERROR(D366/RTD("cqg.rtd",,"StudyData","ATR("&amp;A366&amp;",MAType:=Sim,Period:=21)","Bar",, "Close", "D",,,,,,"T"),"")</f>
        <v>0.9889926153043862</v>
      </c>
      <c r="P366" s="11">
        <f xml:space="preserve"> RTD("cqg.rtd",,"StudyData", $A366, "MA", "InputChoice=Close,MAType=Sim,Period=21", "MA","D",,"all",,,,"T")</f>
        <v>219.92952380950001</v>
      </c>
      <c r="Q366" s="3">
        <f xml:space="preserve"> RTD("cqg.rtd",,"StudyData",$A366, "StdDev", "InputChoice=Close,Period1=21", "STDDEV","D",,"all",,,,"T")</f>
        <v>10.8137414679</v>
      </c>
      <c r="R366" s="3">
        <f t="shared" si="5"/>
        <v>-0.56405304561849401</v>
      </c>
    </row>
    <row r="367" spans="1:18" x14ac:dyDescent="0.3">
      <c r="A367" t="s">
        <v>369</v>
      </c>
      <c r="B367" t="str">
        <f>PROPER(RTD("cqg.rtd", ,"ContractData",A367, "LongDescription",, "T"))</f>
        <v>Parker-Hannifin Corp</v>
      </c>
      <c r="C367" s="3">
        <f>RTD("cqg.rtd", ,"ContractData",A367, "LastTrade",, "T")</f>
        <v>987.54000000000008</v>
      </c>
      <c r="D367" s="3">
        <f>RTD("cqg.rtd", ,"ContractData",A367, "NetLastTrade",, "T")</f>
        <v>2.0600000000000591</v>
      </c>
      <c r="E367" s="5">
        <f>IFERROR(RTD("cqg.rtd", ,"ContractData",A367, "PerCentNetLastTrade",, "T")/100,"")</f>
        <v>2.0903519097292688E-3</v>
      </c>
      <c r="F367" s="3">
        <f>RTD("cqg.rtd", ,"ContractData",A367, "Open",, "T")</f>
        <v>989.2</v>
      </c>
      <c r="G367" s="3">
        <f>RTD("cqg.rtd", ,"ContractData",A367, "High",, "T")</f>
        <v>1000.72</v>
      </c>
      <c r="H367" s="3">
        <f>RTD("cqg.rtd", ,"ContractData",A367, "Low",, "T")</f>
        <v>977.15</v>
      </c>
      <c r="I367" s="5">
        <f>IFERROR(RTD("cqg.rtd",,"StudyData",A367, "PCB","BaseType=Index,Index=1", "Close", "W","0","all",,,,"T")/100,"")</f>
        <v>3.6015148812958364E-2</v>
      </c>
      <c r="J367" s="5">
        <f>IFERROR(RTD("cqg.rtd",,"StudyData",A367, "PCB","BaseType=Index,Index=1", "Close", "M","0","all",,,,"T")/100,"")</f>
        <v>9.6307201570360202E-3</v>
      </c>
      <c r="K367" s="5">
        <f>IFERROR(RTD("cqg.rtd",,"StudyData",A367, "PCB","BaseType=Index,Index=1", "Close", "Q","0","all",,,,"T")/100,"")</f>
        <v>9.6307201570360202E-3</v>
      </c>
      <c r="L367" s="5">
        <f>IFERROR(RTD("cqg.rtd",,"StudyData",A367, "PCB","BaseType=Index,Index=1", "Close", "A","0","all",,,,"T")/100,"")</f>
        <v>0.12353235642122512</v>
      </c>
      <c r="M367" s="7">
        <f>RTD("cqg.rtd", ,"ContractData",A367, "T_CVol",, "T")</f>
        <v>696838.29478800006</v>
      </c>
      <c r="N367" s="9">
        <f xml:space="preserve"> IFERROR(M367/RTD("cqg.rtd",,"StudyData", $A367, "MA", "InputChoice=Vol,MAType=Sim,Period=21", "MA","D","-1","all",,,,"T"),"")</f>
        <v>1.2281113570029802</v>
      </c>
      <c r="O367" s="10">
        <f>IFERROR(D367/RTD("cqg.rtd",,"StudyData","ATR("&amp;A367&amp;",MAType:=Sim,Period:=21)","Bar",, "Close", "D",,,,,,"T"),"")</f>
        <v>8.7739580164179293E-2</v>
      </c>
      <c r="P367" s="11">
        <f xml:space="preserve"> RTD("cqg.rtd",,"StudyData", $A367, "MA", "InputChoice=Close,MAType=Sim,Period=21", "MA","D",,"all",,,,"T")</f>
        <v>963.82619047620005</v>
      </c>
      <c r="Q367" s="3">
        <f xml:space="preserve"> RTD("cqg.rtd",,"StudyData",$A367, "StdDev", "InputChoice=Close,Period1=21", "STDDEV","D",,"all",,,,"T")</f>
        <v>12.958437029600001</v>
      </c>
      <c r="R367" s="3">
        <f t="shared" si="5"/>
        <v>1.8299899493767897</v>
      </c>
    </row>
    <row r="368" spans="1:18" x14ac:dyDescent="0.3">
      <c r="A368" t="s">
        <v>370</v>
      </c>
      <c r="B368" t="str">
        <f>PROPER(RTD("cqg.rtd", ,"ContractData",A368, "LongDescription",, "T"))</f>
        <v>Pultegroup Inc</v>
      </c>
      <c r="C368" s="3">
        <f>RTD("cqg.rtd", ,"ContractData",A368, "LastTrade",, "T")</f>
        <v>128.75</v>
      </c>
      <c r="D368" s="3">
        <f>RTD("cqg.rtd", ,"ContractData",A368, "NetLastTrade",, "T")</f>
        <v>4.0799999999999983</v>
      </c>
      <c r="E368" s="5">
        <f>IFERROR(RTD("cqg.rtd", ,"ContractData",A368, "PerCentNetLastTrade",, "T")/100,"")</f>
        <v>3.2726397689901342E-2</v>
      </c>
      <c r="F368" s="3">
        <f>RTD("cqg.rtd", ,"ContractData",A368, "Open",, "T")</f>
        <v>126.14</v>
      </c>
      <c r="G368" s="3">
        <f>RTD("cqg.rtd", ,"ContractData",A368, "High",, "T")</f>
        <v>128.97</v>
      </c>
      <c r="H368" s="3">
        <f>RTD("cqg.rtd", ,"ContractData",A368, "Low",, "T")</f>
        <v>124.37</v>
      </c>
      <c r="I368" s="5">
        <f>IFERROR(RTD("cqg.rtd",,"StudyData",A368, "PCB","BaseType=Index,Index=1", "Close", "W","0","all",,,,"T")/100,"")</f>
        <v>2.1177030456852805E-2</v>
      </c>
      <c r="J368" s="5">
        <f>IFERROR(RTD("cqg.rtd",,"StudyData",A368, "PCB","BaseType=Index,Index=1", "Close", "M","0","all",,,,"T")/100,"")</f>
        <v>-6.1657313606880024E-2</v>
      </c>
      <c r="K368" s="5">
        <f>IFERROR(RTD("cqg.rtd",,"StudyData",A368, "PCB","BaseType=Index,Index=1", "Close", "Q","0","all",,,,"T")/100,"")</f>
        <v>-6.1657313606880024E-2</v>
      </c>
      <c r="L368" s="5">
        <f>IFERROR(RTD("cqg.rtd",,"StudyData",A368, "PCB","BaseType=Index,Index=1", "Close", "A","0","all",,,,"T")/100,"")</f>
        <v>9.7987378475183295E-2</v>
      </c>
      <c r="M368" s="7">
        <f>RTD("cqg.rtd", ,"ContractData",A368, "T_CVol",, "T")</f>
        <v>1960121.290637</v>
      </c>
      <c r="N368" s="9">
        <f xml:space="preserve"> IFERROR(M368/RTD("cqg.rtd",,"StudyData", $A368, "MA", "InputChoice=Vol,MAType=Sim,Period=21", "MA","D","-1","all",,,,"T"),"")</f>
        <v>0.99117057403476072</v>
      </c>
      <c r="O368" s="10">
        <f>IFERROR(D368/RTD("cqg.rtd",,"StudyData","ATR("&amp;A368&amp;",MAType:=Sim,Period:=21)","Bar",, "Close", "D",,,,,,"T"),"")</f>
        <v>1.0369115333313619</v>
      </c>
      <c r="P368" s="11">
        <f xml:space="preserve"> RTD("cqg.rtd",,"StudyData", $A368, "MA", "InputChoice=Close,MAType=Sim,Period=21", "MA","D",,"all",,,,"T")</f>
        <v>128.7595238095</v>
      </c>
      <c r="Q368" s="3">
        <f xml:space="preserve"> RTD("cqg.rtd",,"StudyData",$A368, "StdDev", "InputChoice=Close,Period1=21", "STDDEV","D",,"all",,,,"T")</f>
        <v>5.0687778898999998</v>
      </c>
      <c r="R368" s="3">
        <f t="shared" si="5"/>
        <v>-1.8789163200409126E-3</v>
      </c>
    </row>
    <row r="369" spans="1:18" x14ac:dyDescent="0.3">
      <c r="A369" t="s">
        <v>371</v>
      </c>
      <c r="B369" t="str">
        <f>PROPER(RTD("cqg.rtd", ,"ContractData",A369, "LongDescription",, "T"))</f>
        <v>Packaging Corp Of America</v>
      </c>
      <c r="C369" s="3">
        <f>RTD("cqg.rtd", ,"ContractData",A369, "LastTrade",, "T")</f>
        <v>254.39000000000001</v>
      </c>
      <c r="D369" s="3">
        <f>RTD("cqg.rtd", ,"ContractData",A369, "NetLastTrade",, "T")</f>
        <v>20.490000000000009</v>
      </c>
      <c r="E369" s="5">
        <f>IFERROR(RTD("cqg.rtd", ,"ContractData",A369, "PerCentNetLastTrade",, "T")/100,"")</f>
        <v>8.7601539119281743E-2</v>
      </c>
      <c r="F369" s="3">
        <f>RTD("cqg.rtd", ,"ContractData",A369, "Open",, "T")</f>
        <v>233.77</v>
      </c>
      <c r="G369" s="3">
        <f>RTD("cqg.rtd", ,"ContractData",A369, "High",, "T")</f>
        <v>254.49</v>
      </c>
      <c r="H369" s="3">
        <f>RTD("cqg.rtd", ,"ContractData",A369, "Low",, "T")</f>
        <v>233.77</v>
      </c>
      <c r="I369" s="5">
        <f>IFERROR(RTD("cqg.rtd",,"StudyData",A369, "PCB","BaseType=Index,Index=1", "Close", "W","0","all",,,,"T")/100,"")</f>
        <v>9.1474664263955119E-2</v>
      </c>
      <c r="J369" s="5">
        <f>IFERROR(RTD("cqg.rtd",,"StudyData",A369, "PCB","BaseType=Index,Index=1", "Close", "M","0","all",,,,"T")/100,"")</f>
        <v>6.7609535000839396E-2</v>
      </c>
      <c r="K369" s="5">
        <f>IFERROR(RTD("cqg.rtd",,"StudyData",A369, "PCB","BaseType=Index,Index=1", "Close", "Q","0","all",,,,"T")/100,"")</f>
        <v>6.7609535000839396E-2</v>
      </c>
      <c r="L369" s="5">
        <f>IFERROR(RTD("cqg.rtd",,"StudyData",A369, "PCB","BaseType=Index,Index=1", "Close", "A","0","all",,,,"T")/100,"")</f>
        <v>0.23352567521699072</v>
      </c>
      <c r="M369" s="7">
        <f>RTD("cqg.rtd", ,"ContractData",A369, "T_CVol",, "T")</f>
        <v>1424156.3429980001</v>
      </c>
      <c r="N369" s="9">
        <f xml:space="preserve"> IFERROR(M369/RTD("cqg.rtd",,"StudyData", $A369, "MA", "InputChoice=Vol,MAType=Sim,Period=21", "MA","D","-1","all",,,,"T"),"")</f>
        <v>2.217700391795761</v>
      </c>
      <c r="O369" s="10">
        <f>IFERROR(D369/RTD("cqg.rtd",,"StudyData","ATR("&amp;A369&amp;",MAType:=Sim,Period:=21)","Bar",, "Close", "D",,,,,,"T"),"")</f>
        <v>2.8778089887640461</v>
      </c>
      <c r="P369" s="11">
        <f xml:space="preserve"> RTD("cqg.rtd",,"StudyData", $A369, "MA", "InputChoice=Close,MAType=Sim,Period=21", "MA","D",,"all",,,,"T")</f>
        <v>233.37714285710001</v>
      </c>
      <c r="Q369" s="3">
        <f xml:space="preserve"> RTD("cqg.rtd",,"StudyData",$A369, "StdDev", "InputChoice=Close,Period1=21", "STDDEV","D",,"all",,,,"T")</f>
        <v>7.1304732648</v>
      </c>
      <c r="R369" s="3">
        <f t="shared" si="5"/>
        <v>2.9469091829614182</v>
      </c>
    </row>
    <row r="370" spans="1:18" x14ac:dyDescent="0.3">
      <c r="A370" t="s">
        <v>372</v>
      </c>
      <c r="B370" t="str">
        <f>PROPER(RTD("cqg.rtd", ,"ContractData",A370, "LongDescription",, "T"))</f>
        <v>Prologis, Inc</v>
      </c>
      <c r="C370" s="3">
        <f>RTD("cqg.rtd", ,"ContractData",A370, "LastTrade",, "T")</f>
        <v>147.63</v>
      </c>
      <c r="D370" s="3">
        <f>RTD("cqg.rtd", ,"ContractData",A370, "NetLastTrade",, "T")</f>
        <v>2.5099999999999909</v>
      </c>
      <c r="E370" s="5">
        <f>IFERROR(RTD("cqg.rtd", ,"ContractData",A370, "PerCentNetLastTrade",, "T")/100,"")</f>
        <v>1.7296030871003308E-2</v>
      </c>
      <c r="F370" s="3">
        <f>RTD("cqg.rtd", ,"ContractData",A370, "Open",, "T")</f>
        <v>145.1</v>
      </c>
      <c r="G370" s="3">
        <f>RTD("cqg.rtd", ,"ContractData",A370, "High",, "T")</f>
        <v>148.35</v>
      </c>
      <c r="H370" s="3">
        <f>RTD("cqg.rtd", ,"ContractData",A370, "Low",, "T")</f>
        <v>144</v>
      </c>
      <c r="I370" s="5">
        <f>IFERROR(RTD("cqg.rtd",,"StudyData",A370, "PCB","BaseType=Index,Index=1", "Close", "W","0","all",,,,"T")/100,"")</f>
        <v>-1.4420188263568974E-2</v>
      </c>
      <c r="J370" s="5">
        <f>IFERROR(RTD("cqg.rtd",,"StudyData",A370, "PCB","BaseType=Index,Index=1", "Close", "M","0","all",,,,"T")/100,"")</f>
        <v>8.9761570827489437E-2</v>
      </c>
      <c r="K370" s="5">
        <f>IFERROR(RTD("cqg.rtd",,"StudyData",A370, "PCB","BaseType=Index,Index=1", "Close", "Q","0","all",,,,"T")/100,"")</f>
        <v>8.9761570827489437E-2</v>
      </c>
      <c r="L370" s="5">
        <f>IFERROR(RTD("cqg.rtd",,"StudyData",A370, "PCB","BaseType=Index,Index=1", "Close", "A","0","all",,,,"T")/100,"")</f>
        <v>0.1564311452295159</v>
      </c>
      <c r="M370" s="7">
        <f>RTD("cqg.rtd", ,"ContractData",A370, "T_CVol",, "T")</f>
        <v>6395357.4862000002</v>
      </c>
      <c r="N370" s="9">
        <f xml:space="preserve"> IFERROR(M370/RTD("cqg.rtd",,"StudyData", $A370, "MA", "InputChoice=Vol,MAType=Sim,Period=21", "MA","D","-1","all",,,,"T"),"")</f>
        <v>1.4817764842565209</v>
      </c>
      <c r="O370" s="10">
        <f>IFERROR(D370/RTD("cqg.rtd",,"StudyData","ATR("&amp;A370&amp;",MAType:=Sim,Period:=21)","Bar",, "Close", "D",,,,,,"T"),"")</f>
        <v>0.70913493879126033</v>
      </c>
      <c r="P370" s="11">
        <f xml:space="preserve"> RTD("cqg.rtd",,"StudyData", $A370, "MA", "InputChoice=Close,MAType=Sim,Period=21", "MA","D",,"all",,,,"T")</f>
        <v>142.900952381</v>
      </c>
      <c r="Q370" s="3">
        <f xml:space="preserve"> RTD("cqg.rtd",,"StudyData",$A370, "StdDev", "InputChoice=Close,Period1=21", "STDDEV","D",,"all",,,,"T")</f>
        <v>4.1024811362999998</v>
      </c>
      <c r="R370" s="3">
        <f t="shared" si="5"/>
        <v>1.1527286687940985</v>
      </c>
    </row>
    <row r="371" spans="1:18" x14ac:dyDescent="0.3">
      <c r="A371" t="s">
        <v>373</v>
      </c>
      <c r="B371" t="str">
        <f>PROPER(RTD("cqg.rtd", ,"ContractData",A371, "LongDescription",, "T"))</f>
        <v>Palantir Tech Cl A</v>
      </c>
      <c r="C371" s="3">
        <f>RTD("cqg.rtd", ,"ContractData",A371, "LastTrade",, "T")</f>
        <v>122.92</v>
      </c>
      <c r="D371" s="3">
        <f>RTD("cqg.rtd", ,"ContractData",A371, "NetLastTrade",, "T")</f>
        <v>-0.45000000000000284</v>
      </c>
      <c r="E371" s="5">
        <f>IFERROR(RTD("cqg.rtd", ,"ContractData",A371, "PerCentNetLastTrade",, "T")/100,"")</f>
        <v>-3.6475642376590746E-3</v>
      </c>
      <c r="F371" s="3">
        <f>RTD("cqg.rtd", ,"ContractData",A371, "Open",, "T")</f>
        <v>125.16</v>
      </c>
      <c r="G371" s="3">
        <f>RTD("cqg.rtd", ,"ContractData",A371, "High",, "T")</f>
        <v>125.31</v>
      </c>
      <c r="H371" s="3">
        <f>RTD("cqg.rtd", ,"ContractData",A371, "Low",, "T")</f>
        <v>122.02</v>
      </c>
      <c r="I371" s="5">
        <f>IFERROR(RTD("cqg.rtd",,"StudyData",A371, "PCB","BaseType=Index,Index=1", "Close", "W","0","all",,,,"T")/100,"")</f>
        <v>-7.146094576219969E-2</v>
      </c>
      <c r="J371" s="5">
        <f>IFERROR(RTD("cqg.rtd",,"StudyData",A371, "PCB","BaseType=Index,Index=1", "Close", "M","0","all",,,,"T")/100,"")</f>
        <v>5.3569898002914201E-2</v>
      </c>
      <c r="K371" s="5">
        <f>IFERROR(RTD("cqg.rtd",,"StudyData",A371, "PCB","BaseType=Index,Index=1", "Close", "Q","0","all",,,,"T")/100,"")</f>
        <v>5.3569898002914201E-2</v>
      </c>
      <c r="L371" s="5">
        <f>IFERROR(RTD("cqg.rtd",,"StudyData",A371, "PCB","BaseType=Index,Index=1", "Close", "A","0","all",,,,"T")/100,"")</f>
        <v>-0.3084669479606188</v>
      </c>
      <c r="M371" s="7">
        <f>RTD("cqg.rtd", ,"ContractData",A371, "T_CVol",, "T")</f>
        <v>21177012.107329998</v>
      </c>
      <c r="N371" s="9">
        <f xml:space="preserve"> IFERROR(M371/RTD("cqg.rtd",,"StudyData", $A371, "MA", "InputChoice=Vol,MAType=Sim,Period=21", "MA","D","-1","all",,,,"T"),"")</f>
        <v>0.51243755370717992</v>
      </c>
      <c r="O371" s="10">
        <f>IFERROR(D371/RTD("cqg.rtd",,"StudyData","ATR("&amp;A371&amp;",MAType:=Sim,Period:=21)","Bar",, "Close", "D",,,,,,"T"),"")</f>
        <v>-6.707360352095347E-2</v>
      </c>
      <c r="P371" s="11">
        <f xml:space="preserve"> RTD("cqg.rtd",,"StudyData", $A371, "MA", "InputChoice=Close,MAType=Sim,Period=21", "MA","D",,"all",,,,"T")</f>
        <v>126.9176190476</v>
      </c>
      <c r="Q371" s="3">
        <f xml:space="preserve"> RTD("cqg.rtd",,"StudyData",$A371, "StdDev", "InputChoice=Close,Period1=21", "STDDEV","D",,"all",,,,"T")</f>
        <v>7.7417900628999998</v>
      </c>
      <c r="R371" s="3">
        <f t="shared" si="5"/>
        <v>-0.51636882621724411</v>
      </c>
    </row>
    <row r="372" spans="1:18" x14ac:dyDescent="0.3">
      <c r="A372" t="s">
        <v>374</v>
      </c>
      <c r="B372" t="str">
        <f>PROPER(RTD("cqg.rtd", ,"ContractData",A372, "LongDescription",, "T"))</f>
        <v>Philip Morris International</v>
      </c>
      <c r="C372" s="3">
        <f>RTD("cqg.rtd", ,"ContractData",A372, "LastTrade",, "T")</f>
        <v>193</v>
      </c>
      <c r="D372" s="3">
        <f>RTD("cqg.rtd", ,"ContractData",A372, "NetLastTrade",, "T")</f>
        <v>1.8799999999999955</v>
      </c>
      <c r="E372" s="5">
        <f>IFERROR(RTD("cqg.rtd", ,"ContractData",A372, "PerCentNetLastTrade",, "T")/100,"")</f>
        <v>9.8367517789870237E-3</v>
      </c>
      <c r="F372" s="3">
        <f>RTD("cqg.rtd", ,"ContractData",A372, "Open",, "T")</f>
        <v>192.59</v>
      </c>
      <c r="G372" s="3">
        <f>RTD("cqg.rtd", ,"ContractData",A372, "High",, "T")</f>
        <v>195.62</v>
      </c>
      <c r="H372" s="3">
        <f>RTD("cqg.rtd", ,"ContractData",A372, "Low",, "T")</f>
        <v>191.78</v>
      </c>
      <c r="I372" s="5">
        <f>IFERROR(RTD("cqg.rtd",,"StudyData",A372, "PCB","BaseType=Index,Index=1", "Close", "W","0","all",,,,"T")/100,"")</f>
        <v>1.0363768266132143E-4</v>
      </c>
      <c r="J372" s="5">
        <f>IFERROR(RTD("cqg.rtd",,"StudyData",A372, "PCB","BaseType=Index,Index=1", "Close", "M","0","all",,,,"T")/100,"")</f>
        <v>6.682880990547789E-2</v>
      </c>
      <c r="K372" s="5">
        <f>IFERROR(RTD("cqg.rtd",,"StudyData",A372, "PCB","BaseType=Index,Index=1", "Close", "Q","0","all",,,,"T")/100,"")</f>
        <v>6.682880990547789E-2</v>
      </c>
      <c r="L372" s="5">
        <f>IFERROR(RTD("cqg.rtd",,"StudyData",A372, "PCB","BaseType=Index,Index=1", "Close", "A","0","all",,,,"T")/100,"")</f>
        <v>0.20324189526184536</v>
      </c>
      <c r="M372" s="7">
        <f>RTD("cqg.rtd", ,"ContractData",A372, "T_CVol",, "T")</f>
        <v>4438802.6711210003</v>
      </c>
      <c r="N372" s="9">
        <f xml:space="preserve"> IFERROR(M372/RTD("cqg.rtd",,"StudyData", $A372, "MA", "InputChoice=Vol,MAType=Sim,Period=21", "MA","D","-1","all",,,,"T"),"")</f>
        <v>0.8418895879897822</v>
      </c>
      <c r="O372" s="10">
        <f>IFERROR(D372/RTD("cqg.rtd",,"StudyData","ATR("&amp;A372&amp;",MAType:=Sim,Period:=21)","Bar",, "Close", "D",,,,,,"T"),"")</f>
        <v>0.34125680698713079</v>
      </c>
      <c r="P372" s="11">
        <f xml:space="preserve"> RTD("cqg.rtd",,"StudyData", $A372, "MA", "InputChoice=Close,MAType=Sim,Period=21", "MA","D",,"all",,,,"T")</f>
        <v>184.9938095238</v>
      </c>
      <c r="Q372" s="3">
        <f xml:space="preserve"> RTD("cqg.rtd",,"StudyData",$A372, "StdDev", "InputChoice=Close,Period1=21", "STDDEV","D",,"all",,,,"T")</f>
        <v>5.5248973066999998</v>
      </c>
      <c r="R372" s="3">
        <f t="shared" si="5"/>
        <v>1.4491111837483313</v>
      </c>
    </row>
    <row r="373" spans="1:18" x14ac:dyDescent="0.3">
      <c r="A373" t="s">
        <v>375</v>
      </c>
      <c r="B373" t="str">
        <f>PROPER(RTD("cqg.rtd", ,"ContractData",A373, "LongDescription",, "T"))</f>
        <v>Pnc Fincl Svcs Grp Inc</v>
      </c>
      <c r="C373" s="3">
        <f>RTD("cqg.rtd", ,"ContractData",A373, "LastTrade",, "T")</f>
        <v>250.99</v>
      </c>
      <c r="D373" s="3">
        <f>RTD("cqg.rtd", ,"ContractData",A373, "NetLastTrade",, "T")</f>
        <v>1.7299999999999898</v>
      </c>
      <c r="E373" s="5">
        <f>IFERROR(RTD("cqg.rtd", ,"ContractData",A373, "PerCentNetLastTrade",, "T")/100,"")</f>
        <v>6.9405440102704007E-3</v>
      </c>
      <c r="F373" s="3">
        <f>RTD("cqg.rtd", ,"ContractData",A373, "Open",, "T")</f>
        <v>249.5</v>
      </c>
      <c r="G373" s="3">
        <f>RTD("cqg.rtd", ,"ContractData",A373, "High",, "T")</f>
        <v>252.35</v>
      </c>
      <c r="H373" s="3">
        <f>RTD("cqg.rtd", ,"ContractData",A373, "Low",, "T")</f>
        <v>248.53</v>
      </c>
      <c r="I373" s="5">
        <f>IFERROR(RTD("cqg.rtd",,"StudyData",A373, "PCB","BaseType=Index,Index=1", "Close", "W","0","all",,,,"T")/100,"")</f>
        <v>-7.395396662184626E-3</v>
      </c>
      <c r="J373" s="5">
        <f>IFERROR(RTD("cqg.rtd",,"StudyData",A373, "PCB","BaseType=Index,Index=1", "Close", "M","0","all",,,,"T")/100,"")</f>
        <v>1.9372918528145603E-2</v>
      </c>
      <c r="K373" s="5">
        <f>IFERROR(RTD("cqg.rtd",,"StudyData",A373, "PCB","BaseType=Index,Index=1", "Close", "Q","0","all",,,,"T")/100,"")</f>
        <v>1.9372918528145603E-2</v>
      </c>
      <c r="L373" s="5">
        <f>IFERROR(RTD("cqg.rtd",,"StudyData",A373, "PCB","BaseType=Index,Index=1", "Close", "A","0","all",,,,"T")/100,"")</f>
        <v>0.2024625113783356</v>
      </c>
      <c r="M373" s="7">
        <f>RTD("cqg.rtd", ,"ContractData",A373, "T_CVol",, "T")</f>
        <v>1148913.389071</v>
      </c>
      <c r="N373" s="9">
        <f xml:space="preserve"> IFERROR(M373/RTD("cqg.rtd",,"StudyData", $A373, "MA", "InputChoice=Vol,MAType=Sim,Period=21", "MA","D","-1","all",,,,"T"),"")</f>
        <v>0.51419545346181628</v>
      </c>
      <c r="O373" s="10">
        <f>IFERROR(D373/RTD("cqg.rtd",,"StudyData","ATR("&amp;A373&amp;",MAType:=Sim,Period:=21)","Bar",, "Close", "D",,,,,,"T"),"")</f>
        <v>0.3368255145552792</v>
      </c>
      <c r="P373" s="11">
        <f xml:space="preserve"> RTD("cqg.rtd",,"StudyData", $A373, "MA", "InputChoice=Close,MAType=Sim,Period=21", "MA","D",,"all",,,,"T")</f>
        <v>250.52809523810001</v>
      </c>
      <c r="Q373" s="3">
        <f xml:space="preserve"> RTD("cqg.rtd",,"StudyData",$A373, "StdDev", "InputChoice=Close,Period1=21", "STDDEV","D",,"all",,,,"T")</f>
        <v>2.9615642891</v>
      </c>
      <c r="R373" s="3">
        <f t="shared" si="5"/>
        <v>0.15596648149764503</v>
      </c>
    </row>
    <row r="374" spans="1:18" x14ac:dyDescent="0.3">
      <c r="A374" t="s">
        <v>376</v>
      </c>
      <c r="B374" t="str">
        <f>PROPER(RTD("cqg.rtd", ,"ContractData",A374, "LongDescription",, "T"))</f>
        <v>Pentair Ltd.</v>
      </c>
      <c r="C374" s="3">
        <f>RTD("cqg.rtd", ,"ContractData",A374, "LastTrade",, "T")</f>
        <v>62.88</v>
      </c>
      <c r="D374" s="3">
        <f>RTD("cqg.rtd", ,"ContractData",A374, "NetLastTrade",, "T")</f>
        <v>0.81000000000000227</v>
      </c>
      <c r="E374" s="5">
        <f>IFERROR(RTD("cqg.rtd", ,"ContractData",A374, "PerCentNetLastTrade",, "T")/100,"")</f>
        <v>1.304978250362494E-2</v>
      </c>
      <c r="F374" s="3">
        <f>RTD("cqg.rtd", ,"ContractData",A374, "Open",, "T")</f>
        <v>61.83</v>
      </c>
      <c r="G374" s="3">
        <f>RTD("cqg.rtd", ,"ContractData",A374, "High",, "T")</f>
        <v>63.75</v>
      </c>
      <c r="H374" s="3">
        <f>RTD("cqg.rtd", ,"ContractData",A374, "Low",, "T")</f>
        <v>61.74</v>
      </c>
      <c r="I374" s="5">
        <f>IFERROR(RTD("cqg.rtd",,"StudyData",A374, "PCB","BaseType=Index,Index=1", "Close", "W","0","all",,,,"T")/100,"")</f>
        <v>6.8855084067253759E-3</v>
      </c>
      <c r="J374" s="5">
        <f>IFERROR(RTD("cqg.rtd",,"StudyData",A374, "PCB","BaseType=Index,Index=1", "Close", "M","0","all",,,,"T")/100,"")</f>
        <v>-0.1797547612835898</v>
      </c>
      <c r="K374" s="5">
        <f>IFERROR(RTD("cqg.rtd",,"StudyData",A374, "PCB","BaseType=Index,Index=1", "Close", "Q","0","all",,,,"T")/100,"")</f>
        <v>-0.1797547612835898</v>
      </c>
      <c r="L374" s="5">
        <f>IFERROR(RTD("cqg.rtd",,"StudyData",A374, "PCB","BaseType=Index,Index=1", "Close", "A","0","all",,,,"T")/100,"")</f>
        <v>-0.39619742654119455</v>
      </c>
      <c r="M374" s="7">
        <f>RTD("cqg.rtd", ,"ContractData",A374, "T_CVol",, "T")</f>
        <v>2887931.3072500001</v>
      </c>
      <c r="N374" s="9">
        <f xml:space="preserve"> IFERROR(M374/RTD("cqg.rtd",,"StudyData", $A374, "MA", "InputChoice=Vol,MAType=Sim,Period=21", "MA","D","-1","all",,,,"T"),"")</f>
        <v>0.87283199441057835</v>
      </c>
      <c r="O374" s="10">
        <f>IFERROR(D374/RTD("cqg.rtd",,"StudyData","ATR("&amp;A374&amp;",MAType:=Sim,Period:=21)","Bar",, "Close", "D",,,,,,"T"),"")</f>
        <v>0.27559948153395408</v>
      </c>
      <c r="P374" s="11">
        <f xml:space="preserve"> RTD("cqg.rtd",,"StudyData", $A374, "MA", "InputChoice=Close,MAType=Sim,Period=21", "MA","D",,"all",,,,"T")</f>
        <v>70.926666666700001</v>
      </c>
      <c r="Q374" s="3">
        <f xml:space="preserve"> RTD("cqg.rtd",,"StudyData",$A374, "StdDev", "InputChoice=Close,Period1=21", "STDDEV","D",,"all",,,,"T")</f>
        <v>6.3092866801999996</v>
      </c>
      <c r="R374" s="3">
        <f t="shared" si="5"/>
        <v>-1.2753686865984866</v>
      </c>
    </row>
    <row r="375" spans="1:18" x14ac:dyDescent="0.3">
      <c r="A375" t="s">
        <v>377</v>
      </c>
      <c r="B375" t="str">
        <f>PROPER(RTD("cqg.rtd", ,"ContractData",A375, "LongDescription",, "T"))</f>
        <v>Pinnacle West Captl Corp</v>
      </c>
      <c r="C375" s="3">
        <f>RTD("cqg.rtd", ,"ContractData",A375, "LastTrade",, "T")</f>
        <v>106.06</v>
      </c>
      <c r="D375" s="3">
        <f>RTD("cqg.rtd", ,"ContractData",A375, "NetLastTrade",, "T")</f>
        <v>0.62999999999999545</v>
      </c>
      <c r="E375" s="5">
        <f>IFERROR(RTD("cqg.rtd", ,"ContractData",A375, "PerCentNetLastTrade",, "T")/100,"")</f>
        <v>5.9755287868728073E-3</v>
      </c>
      <c r="F375" s="3">
        <f>RTD("cqg.rtd", ,"ContractData",A375, "Open",, "T")</f>
        <v>105.84</v>
      </c>
      <c r="G375" s="3">
        <f>RTD("cqg.rtd", ,"ContractData",A375, "High",, "T")</f>
        <v>107</v>
      </c>
      <c r="H375" s="3">
        <f>RTD("cqg.rtd", ,"ContractData",A375, "Low",, "T")</f>
        <v>105.60000000000001</v>
      </c>
      <c r="I375" s="5">
        <f>IFERROR(RTD("cqg.rtd",,"StudyData",A375, "PCB","BaseType=Index,Index=1", "Close", "W","0","all",,,,"T")/100,"")</f>
        <v>-1.5501717256103236E-2</v>
      </c>
      <c r="J375" s="5">
        <f>IFERROR(RTD("cqg.rtd",,"StudyData",A375, "PCB","BaseType=Index,Index=1", "Close", "M","0","all",,,,"T")/100,"")</f>
        <v>-8.7850467289719413E-3</v>
      </c>
      <c r="K375" s="5">
        <f>IFERROR(RTD("cqg.rtd",,"StudyData",A375, "PCB","BaseType=Index,Index=1", "Close", "Q","0","all",,,,"T")/100,"")</f>
        <v>-8.7850467289719413E-3</v>
      </c>
      <c r="L375" s="5">
        <f>IFERROR(RTD("cqg.rtd",,"StudyData",A375, "PCB","BaseType=Index,Index=1", "Close", "A","0","all",,,,"T")/100,"")</f>
        <v>0.19571589627959413</v>
      </c>
      <c r="M375" s="7">
        <f>RTD("cqg.rtd", ,"ContractData",A375, "T_CVol",, "T")</f>
        <v>1126964.4080650001</v>
      </c>
      <c r="N375" s="9">
        <f xml:space="preserve"> IFERROR(M375/RTD("cqg.rtd",,"StudyData", $A375, "MA", "InputChoice=Vol,MAType=Sim,Period=21", "MA","D","-1","all",,,,"T"),"")</f>
        <v>0.91857724967449372</v>
      </c>
      <c r="O375" s="10">
        <f>IFERROR(D375/RTD("cqg.rtd",,"StudyData","ATR("&amp;A375&amp;",MAType:=Sim,Period:=21)","Bar",, "Close", "D",,,,,,"T"),"")</f>
        <v>0.30653382762384457</v>
      </c>
      <c r="P375" s="11">
        <f xml:space="preserve"> RTD("cqg.rtd",,"StudyData", $A375, "MA", "InputChoice=Close,MAType=Sim,Period=21", "MA","D",,"all",,,,"T")</f>
        <v>107.40761904759999</v>
      </c>
      <c r="Q375" s="3">
        <f xml:space="preserve"> RTD("cqg.rtd",,"StudyData",$A375, "StdDev", "InputChoice=Close,Period1=21", "STDDEV","D",,"all",,,,"T")</f>
        <v>1.1501838559999999</v>
      </c>
      <c r="R375" s="3">
        <f t="shared" si="5"/>
        <v>-1.1716553319454619</v>
      </c>
    </row>
    <row r="376" spans="1:18" x14ac:dyDescent="0.3">
      <c r="A376" t="s">
        <v>378</v>
      </c>
      <c r="B376" t="str">
        <f>PROPER(RTD("cqg.rtd", ,"ContractData",A376, "LongDescription",, "T"))</f>
        <v>Insulet Corporation</v>
      </c>
      <c r="C376" s="3">
        <f>RTD("cqg.rtd", ,"ContractData",A376, "LastTrade",, "T")</f>
        <v>163.26</v>
      </c>
      <c r="D376" s="3">
        <f>RTD("cqg.rtd", ,"ContractData",A376, "NetLastTrade",, "T")</f>
        <v>4.8799999999999955</v>
      </c>
      <c r="E376" s="5">
        <f>IFERROR(RTD("cqg.rtd", ,"ContractData",A376, "PerCentNetLastTrade",, "T")/100,"")</f>
        <v>3.081197120848592E-2</v>
      </c>
      <c r="F376" s="3">
        <f>RTD("cqg.rtd", ,"ContractData",A376, "Open",, "T")</f>
        <v>159.21</v>
      </c>
      <c r="G376" s="3">
        <f>RTD("cqg.rtd", ,"ContractData",A376, "High",, "T")</f>
        <v>164.33</v>
      </c>
      <c r="H376" s="3">
        <f>RTD("cqg.rtd", ,"ContractData",A376, "Low",, "T")</f>
        <v>158.31</v>
      </c>
      <c r="I376" s="5">
        <f>IFERROR(RTD("cqg.rtd",,"StudyData",A376, "PCB","BaseType=Index,Index=1", "Close", "W","0","all",,,,"T")/100,"")</f>
        <v>-4.8762647811776867E-3</v>
      </c>
      <c r="J376" s="5">
        <f>IFERROR(RTD("cqg.rtd",,"StudyData",A376, "PCB","BaseType=Index,Index=1", "Close", "M","0","all",,,,"T")/100,"")</f>
        <v>7.2315270935960518E-2</v>
      </c>
      <c r="K376" s="5">
        <f>IFERROR(RTD("cqg.rtd",,"StudyData",A376, "PCB","BaseType=Index,Index=1", "Close", "Q","0","all",,,,"T")/100,"")</f>
        <v>7.2315270935960518E-2</v>
      </c>
      <c r="L376" s="5">
        <f>IFERROR(RTD("cqg.rtd",,"StudyData",A376, "PCB","BaseType=Index,Index=1", "Close", "A","0","all",,,,"T")/100,"")</f>
        <v>-0.42562623135378558</v>
      </c>
      <c r="M376" s="7">
        <f>RTD("cqg.rtd", ,"ContractData",A376, "T_CVol",, "T")</f>
        <v>1147748.7625569999</v>
      </c>
      <c r="N376" s="9">
        <f xml:space="preserve"> IFERROR(M376/RTD("cqg.rtd",,"StudyData", $A376, "MA", "InputChoice=Vol,MAType=Sim,Period=21", "MA","D","-1","all",,,,"T"),"")</f>
        <v>0.80190649116820123</v>
      </c>
      <c r="O376" s="10">
        <f>IFERROR(D376/RTD("cqg.rtd",,"StudyData","ATR("&amp;A376&amp;",MAType:=Sim,Period:=21)","Bar",, "Close", "D",,,,,,"T"),"")</f>
        <v>0.76890756302117103</v>
      </c>
      <c r="P376" s="11">
        <f xml:space="preserve"> RTD("cqg.rtd",,"StudyData", $A376, "MA", "InputChoice=Close,MAType=Sim,Period=21", "MA","D",,"all",,,,"T")</f>
        <v>160.25190476189999</v>
      </c>
      <c r="Q376" s="3">
        <f xml:space="preserve"> RTD("cqg.rtd",,"StudyData",$A376, "StdDev", "InputChoice=Close,Period1=21", "STDDEV","D",,"all",,,,"T")</f>
        <v>3.5380484518999999</v>
      </c>
      <c r="R376" s="3">
        <f t="shared" si="5"/>
        <v>0.85021312709400365</v>
      </c>
    </row>
    <row r="377" spans="1:18" x14ac:dyDescent="0.3">
      <c r="A377" t="s">
        <v>379</v>
      </c>
      <c r="B377" t="str">
        <f>PROPER(RTD("cqg.rtd", ,"ContractData",A377, "LongDescription",, "T"))</f>
        <v>Ppg Industries Inc</v>
      </c>
      <c r="C377" s="3">
        <f>RTD("cqg.rtd", ,"ContractData",A377, "LastTrade",, "T")</f>
        <v>116</v>
      </c>
      <c r="D377" s="3">
        <f>RTD("cqg.rtd", ,"ContractData",A377, "NetLastTrade",, "T")</f>
        <v>2.25</v>
      </c>
      <c r="E377" s="5">
        <f>IFERROR(RTD("cqg.rtd", ,"ContractData",A377, "PerCentNetLastTrade",, "T")/100,"")</f>
        <v>1.9780219780219779E-2</v>
      </c>
      <c r="F377" s="3">
        <f>RTD("cqg.rtd", ,"ContractData",A377, "Open",, "T")</f>
        <v>113.69</v>
      </c>
      <c r="G377" s="3">
        <f>RTD("cqg.rtd", ,"ContractData",A377, "High",, "T")</f>
        <v>117.54</v>
      </c>
      <c r="H377" s="3">
        <f>RTD("cqg.rtd", ,"ContractData",A377, "Low",, "T")</f>
        <v>113.41</v>
      </c>
      <c r="I377" s="5">
        <f>IFERROR(RTD("cqg.rtd",,"StudyData",A377, "PCB","BaseType=Index,Index=1", "Close", "W","0","all",,,,"T")/100,"")</f>
        <v>-1.1588275391956369E-2</v>
      </c>
      <c r="J377" s="5">
        <f>IFERROR(RTD("cqg.rtd",,"StudyData",A377, "PCB","BaseType=Index,Index=1", "Close", "M","0","all",,,,"T")/100,"")</f>
        <v>-4.3614477698079038E-2</v>
      </c>
      <c r="K377" s="5">
        <f>IFERROR(RTD("cqg.rtd",,"StudyData",A377, "PCB","BaseType=Index,Index=1", "Close", "Q","0","all",,,,"T")/100,"")</f>
        <v>-4.3614477698079038E-2</v>
      </c>
      <c r="L377" s="5">
        <f>IFERROR(RTD("cqg.rtd",,"StudyData",A377, "PCB","BaseType=Index,Index=1", "Close", "A","0","all",,,,"T")/100,"")</f>
        <v>0.13214913136833878</v>
      </c>
      <c r="M377" s="7">
        <f>RTD("cqg.rtd", ,"ContractData",A377, "T_CVol",, "T")</f>
        <v>2180348.737007</v>
      </c>
      <c r="N377" s="9">
        <f xml:space="preserve"> IFERROR(M377/RTD("cqg.rtd",,"StudyData", $A377, "MA", "InputChoice=Vol,MAType=Sim,Period=21", "MA","D","-1","all",,,,"T"),"")</f>
        <v>1.165047803126974</v>
      </c>
      <c r="O377" s="10">
        <f>IFERROR(D377/RTD("cqg.rtd",,"StudyData","ATR("&amp;A377&amp;",MAType:=Sim,Period:=21)","Bar",, "Close", "D",,,,,,"T"),"")</f>
        <v>0.63920454545454541</v>
      </c>
      <c r="P377" s="11">
        <f xml:space="preserve"> RTD("cqg.rtd",,"StudyData", $A377, "MA", "InputChoice=Close,MAType=Sim,Period=21", "MA","D",,"all",,,,"T")</f>
        <v>118.3542857143</v>
      </c>
      <c r="Q377" s="3">
        <f xml:space="preserve"> RTD("cqg.rtd",,"StudyData",$A377, "StdDev", "InputChoice=Close,Period1=21", "STDDEV","D",,"all",,,,"T")</f>
        <v>3.5786437593999998</v>
      </c>
      <c r="R377" s="3">
        <f t="shared" si="5"/>
        <v>-0.65787093451702705</v>
      </c>
    </row>
    <row r="378" spans="1:18" x14ac:dyDescent="0.3">
      <c r="A378" t="s">
        <v>380</v>
      </c>
      <c r="B378" t="str">
        <f>PROPER(RTD("cqg.rtd", ,"ContractData",A378, "LongDescription",, "T"))</f>
        <v>Ppl Corp</v>
      </c>
      <c r="C378" s="3">
        <f>RTD("cqg.rtd", ,"ContractData",A378, "LastTrade",, "T")</f>
        <v>36.22</v>
      </c>
      <c r="D378" s="3">
        <f>RTD("cqg.rtd", ,"ContractData",A378, "NetLastTrade",, "T")</f>
        <v>-2.0000000000003126E-2</v>
      </c>
      <c r="E378" s="5">
        <f>IFERROR(RTD("cqg.rtd", ,"ContractData",A378, "PerCentNetLastTrade",, "T")/100,"")</f>
        <v>-5.5187637969094923E-4</v>
      </c>
      <c r="F378" s="3">
        <f>RTD("cqg.rtd", ,"ContractData",A378, "Open",, "T")</f>
        <v>36.410000000000004</v>
      </c>
      <c r="G378" s="3">
        <f>RTD("cqg.rtd", ,"ContractData",A378, "High",, "T")</f>
        <v>36.67</v>
      </c>
      <c r="H378" s="3">
        <f>RTD("cqg.rtd", ,"ContractData",A378, "Low",, "T")</f>
        <v>35.67</v>
      </c>
      <c r="I378" s="5">
        <f>IFERROR(RTD("cqg.rtd",,"StudyData",A378, "PCB","BaseType=Index,Index=1", "Close", "W","0","all",,,,"T")/100,"")</f>
        <v>1.0320781032078031E-2</v>
      </c>
      <c r="J378" s="5">
        <f>IFERROR(RTD("cqg.rtd",,"StudyData",A378, "PCB","BaseType=Index,Index=1", "Close", "M","0","all",,,,"T")/100,"")</f>
        <v>-3.5763411279230413E-3</v>
      </c>
      <c r="K378" s="5">
        <f>IFERROR(RTD("cqg.rtd",,"StudyData",A378, "PCB","BaseType=Index,Index=1", "Close", "Q","0","all",,,,"T")/100,"")</f>
        <v>-3.5763411279230413E-3</v>
      </c>
      <c r="L378" s="5">
        <f>IFERROR(RTD("cqg.rtd",,"StudyData",A378, "PCB","BaseType=Index,Index=1", "Close", "A","0","all",,,,"T")/100,"")</f>
        <v>3.426613363792106E-2</v>
      </c>
      <c r="M378" s="7">
        <f>RTD("cqg.rtd", ,"ContractData",A378, "T_CVol",, "T")</f>
        <v>13418611.554733999</v>
      </c>
      <c r="N378" s="9">
        <f xml:space="preserve"> IFERROR(M378/RTD("cqg.rtd",,"StudyData", $A378, "MA", "InputChoice=Vol,MAType=Sim,Period=21", "MA","D","-1","all",,,,"T"),"")</f>
        <v>1.5954632550164316</v>
      </c>
      <c r="O378" s="10">
        <f>IFERROR(D378/RTD("cqg.rtd",,"StudyData","ATR("&amp;A378&amp;",MAType:=Sim,Period:=21)","Bar",, "Close", "D",,,,,,"T"),"")</f>
        <v>-2.8150134047318403E-2</v>
      </c>
      <c r="P378" s="11">
        <f xml:space="preserve"> RTD("cqg.rtd",,"StudyData", $A378, "MA", "InputChoice=Close,MAType=Sim,Period=21", "MA","D",,"all",,,,"T")</f>
        <v>36.145714285700002</v>
      </c>
      <c r="Q378" s="3">
        <f xml:space="preserve"> RTD("cqg.rtd",,"StudyData",$A378, "StdDev", "InputChoice=Close,Period1=21", "STDDEV","D",,"all",,,,"T")</f>
        <v>0.46722658340000001</v>
      </c>
      <c r="R378" s="3">
        <f t="shared" si="5"/>
        <v>0.15899291037641897</v>
      </c>
    </row>
    <row r="379" spans="1:18" x14ac:dyDescent="0.3">
      <c r="A379" t="s">
        <v>381</v>
      </c>
      <c r="B379" t="str">
        <f>PROPER(RTD("cqg.rtd", ,"ContractData",A379, "LongDescription",, "T"))</f>
        <v>Prudential Financial Inc</v>
      </c>
      <c r="C379" s="3">
        <f>RTD("cqg.rtd", ,"ContractData",A379, "LastTrade",, "T")</f>
        <v>119.96000000000001</v>
      </c>
      <c r="D379" s="3">
        <f>RTD("cqg.rtd", ,"ContractData",A379, "NetLastTrade",, "T")</f>
        <v>2.1200000000000045</v>
      </c>
      <c r="E379" s="5">
        <f>IFERROR(RTD("cqg.rtd", ,"ContractData",A379, "PerCentNetLastTrade",, "T")/100,"")</f>
        <v>1.7990495587236931E-2</v>
      </c>
      <c r="F379" s="3">
        <f>RTD("cqg.rtd", ,"ContractData",A379, "Open",, "T")</f>
        <v>117.35000000000001</v>
      </c>
      <c r="G379" s="3">
        <f>RTD("cqg.rtd", ,"ContractData",A379, "High",, "T")</f>
        <v>119.99000000000001</v>
      </c>
      <c r="H379" s="3">
        <f>RTD("cqg.rtd", ,"ContractData",A379, "Low",, "T")</f>
        <v>117.07000000000001</v>
      </c>
      <c r="I379" s="5">
        <f>IFERROR(RTD("cqg.rtd",,"StudyData",A379, "PCB","BaseType=Index,Index=1", "Close", "W","0","all",,,,"T")/100,"")</f>
        <v>7.4745947761820815E-3</v>
      </c>
      <c r="J379" s="5">
        <f>IFERROR(RTD("cqg.rtd",,"StudyData",A379, "PCB","BaseType=Index,Index=1", "Close", "M","0","all",,,,"T")/100,"")</f>
        <v>0.11146113221532476</v>
      </c>
      <c r="K379" s="5">
        <f>IFERROR(RTD("cqg.rtd",,"StudyData",A379, "PCB","BaseType=Index,Index=1", "Close", "Q","0","all",,,,"T")/100,"")</f>
        <v>0.11146113221532476</v>
      </c>
      <c r="L379" s="5">
        <f>IFERROR(RTD("cqg.rtd",,"StudyData",A379, "PCB","BaseType=Index,Index=1", "Close", "A","0","all",,,,"T")/100,"")</f>
        <v>6.2721474131821525E-2</v>
      </c>
      <c r="M379" s="7">
        <f>RTD("cqg.rtd", ,"ContractData",A379, "T_CVol",, "T")</f>
        <v>1694027.2654909999</v>
      </c>
      <c r="N379" s="9">
        <f xml:space="preserve"> IFERROR(M379/RTD("cqg.rtd",,"StudyData", $A379, "MA", "InputChoice=Vol,MAType=Sim,Period=21", "MA","D","-1","all",,,,"T"),"")</f>
        <v>0.98791454627782183</v>
      </c>
      <c r="O379" s="10">
        <f>IFERROR(D379/RTD("cqg.rtd",,"StudyData","ATR("&amp;A379&amp;",MAType:=Sim,Period:=21)","Bar",, "Close", "D",,,,,,"T"),"")</f>
        <v>0.91360558176776718</v>
      </c>
      <c r="P379" s="11">
        <f xml:space="preserve"> RTD("cqg.rtd",,"StudyData", $A379, "MA", "InputChoice=Close,MAType=Sim,Period=21", "MA","D",,"all",,,,"T")</f>
        <v>114.55952380950001</v>
      </c>
      <c r="Q379" s="3">
        <f xml:space="preserve"> RTD("cqg.rtd",,"StudyData",$A379, "StdDev", "InputChoice=Close,Period1=21", "STDDEV","D",,"all",,,,"T")</f>
        <v>3.8565164099999998</v>
      </c>
      <c r="R379" s="3">
        <f t="shared" si="5"/>
        <v>1.400350890896378</v>
      </c>
    </row>
    <row r="380" spans="1:18" x14ac:dyDescent="0.3">
      <c r="A380" t="s">
        <v>382</v>
      </c>
      <c r="B380" t="str">
        <f>PROPER(RTD("cqg.rtd", ,"ContractData",A380, "LongDescription",, "T"))</f>
        <v>Public Storage Inc</v>
      </c>
      <c r="C380" s="3">
        <f>RTD("cqg.rtd", ,"ContractData",A380, "LastTrade",, "T")</f>
        <v>322.48</v>
      </c>
      <c r="D380" s="3">
        <f>RTD("cqg.rtd", ,"ContractData",A380, "NetLastTrade",, "T")</f>
        <v>7.4700000000000273</v>
      </c>
      <c r="E380" s="5">
        <f>IFERROR(RTD("cqg.rtd", ,"ContractData",A380, "PerCentNetLastTrade",, "T")/100,"")</f>
        <v>2.3713532903717343E-2</v>
      </c>
      <c r="F380" s="3">
        <f>RTD("cqg.rtd", ,"ContractData",A380, "Open",, "T")</f>
        <v>317.20999999999998</v>
      </c>
      <c r="G380" s="3">
        <f>RTD("cqg.rtd", ,"ContractData",A380, "High",, "T")</f>
        <v>323.82</v>
      </c>
      <c r="H380" s="3">
        <f>RTD("cqg.rtd", ,"ContractData",A380, "Low",, "T")</f>
        <v>316.97000000000003</v>
      </c>
      <c r="I380" s="5">
        <f>IFERROR(RTD("cqg.rtd",,"StudyData",A380, "PCB","BaseType=Index,Index=1", "Close", "W","0","all",,,,"T")/100,"")</f>
        <v>1.3960508112187138E-2</v>
      </c>
      <c r="J380" s="5">
        <f>IFERROR(RTD("cqg.rtd",,"StudyData",A380, "PCB","BaseType=Index,Index=1", "Close", "M","0","all",,,,"T")/100,"")</f>
        <v>1.3100436681222759E-2</v>
      </c>
      <c r="K380" s="5">
        <f>IFERROR(RTD("cqg.rtd",,"StudyData",A380, "PCB","BaseType=Index,Index=1", "Close", "Q","0","all",,,,"T")/100,"")</f>
        <v>1.3100436681222759E-2</v>
      </c>
      <c r="L380" s="5">
        <f>IFERROR(RTD("cqg.rtd",,"StudyData",A380, "PCB","BaseType=Index,Index=1", "Close", "A","0","all",,,,"T")/100,"")</f>
        <v>0.2426974951830444</v>
      </c>
      <c r="M380" s="7">
        <f>RTD("cqg.rtd", ,"ContractData",A380, "T_CVol",, "T")</f>
        <v>1364648.272472</v>
      </c>
      <c r="N380" s="9">
        <f xml:space="preserve"> IFERROR(M380/RTD("cqg.rtd",,"StudyData", $A380, "MA", "InputChoice=Vol,MAType=Sim,Period=21", "MA","D","-1","all",,,,"T"),"")</f>
        <v>1.1758504070388056</v>
      </c>
      <c r="O380" s="10">
        <f>IFERROR(D380/RTD("cqg.rtd",,"StudyData","ATR("&amp;A380&amp;",MAType:=Sim,Period:=21)","Bar",, "Close", "D",,,,,,"T"),"")</f>
        <v>1.064535830625398</v>
      </c>
      <c r="P380" s="11">
        <f xml:space="preserve"> RTD("cqg.rtd",,"StudyData", $A380, "MA", "InputChoice=Close,MAType=Sim,Period=21", "MA","D",,"all",,,,"T")</f>
        <v>320.30571428569999</v>
      </c>
      <c r="Q380" s="3">
        <f xml:space="preserve"> RTD("cqg.rtd",,"StudyData",$A380, "StdDev", "InputChoice=Close,Period1=21", "STDDEV","D",,"all",,,,"T")</f>
        <v>4.9642258988999997</v>
      </c>
      <c r="R380" s="3">
        <f t="shared" si="5"/>
        <v>0.43799088892828519</v>
      </c>
    </row>
    <row r="381" spans="1:18" x14ac:dyDescent="0.3">
      <c r="A381" t="s">
        <v>383</v>
      </c>
      <c r="B381" t="str">
        <f>PROPER(RTD("cqg.rtd", ,"ContractData",A381, "LongDescription",, "T"))</f>
        <v>Paramount Skydn B</v>
      </c>
      <c r="C381" s="3">
        <f>RTD("cqg.rtd", ,"ContractData",A381, "LastTrade",, "T")</f>
        <v>8.2100000000000009</v>
      </c>
      <c r="D381" s="3">
        <f>RTD("cqg.rtd", ,"ContractData",A381, "NetLastTrade",, "T")</f>
        <v>-0.27999999999999936</v>
      </c>
      <c r="E381" s="5">
        <f>IFERROR(RTD("cqg.rtd", ,"ContractData",A381, "PerCentNetLastTrade",, "T")/100,"")</f>
        <v>-3.2979976442873968E-2</v>
      </c>
      <c r="F381" s="3">
        <f>RTD("cqg.rtd", ,"ContractData",A381, "Open",, "T")</f>
        <v>8.5</v>
      </c>
      <c r="G381" s="3">
        <f>RTD("cqg.rtd", ,"ContractData",A381, "High",, "T")</f>
        <v>8.57</v>
      </c>
      <c r="H381" s="3">
        <f>RTD("cqg.rtd", ,"ContractData",A381, "Low",, "T")</f>
        <v>8.17</v>
      </c>
      <c r="I381" s="5">
        <f>IFERROR(RTD("cqg.rtd",,"StudyData",A381, "PCB","BaseType=Index,Index=1", "Close", "W","0","all",,,,"T")/100,"")</f>
        <v>-6.1714285714285617E-2</v>
      </c>
      <c r="J381" s="5">
        <f>IFERROR(RTD("cqg.rtd",,"StudyData",A381, "PCB","BaseType=Index,Index=1", "Close", "M","0","all",,,,"T")/100,"")</f>
        <v>-0.16734279918864081</v>
      </c>
      <c r="K381" s="5">
        <f>IFERROR(RTD("cqg.rtd",,"StudyData",A381, "PCB","BaseType=Index,Index=1", "Close", "Q","0","all",,,,"T")/100,"")</f>
        <v>-0.16734279918864081</v>
      </c>
      <c r="L381" s="5">
        <f>IFERROR(RTD("cqg.rtd",,"StudyData",A381, "PCB","BaseType=Index,Index=1", "Close", "A","0","all",,,,"T")/100,"")</f>
        <v>-0.38731343283582087</v>
      </c>
      <c r="M381" s="7">
        <f>RTD("cqg.rtd", ,"ContractData",A381, "T_CVol",, "T")</f>
        <v>8476583.9134529997</v>
      </c>
      <c r="N381" s="9">
        <f xml:space="preserve"> IFERROR(M381/RTD("cqg.rtd",,"StudyData", $A381, "MA", "InputChoice=Vol,MAType=Sim,Period=21", "MA","D","-1","all",,,,"T"),"")</f>
        <v>0.96288026521993897</v>
      </c>
      <c r="O381" s="10">
        <f>IFERROR(D381/RTD("cqg.rtd",,"StudyData","ATR("&amp;A381&amp;",MAType:=Sim,Period:=21)","Bar",, "Close", "D",,,,,,"T"),"")</f>
        <v>-0.71100362758672153</v>
      </c>
      <c r="P381" s="11">
        <f xml:space="preserve"> RTD("cqg.rtd",,"StudyData", $A381, "MA", "InputChoice=Close,MAType=Sim,Period=21", "MA","D",,"all",,,,"T")</f>
        <v>9.3438095237999992</v>
      </c>
      <c r="Q381" s="3">
        <f xml:space="preserve"> RTD("cqg.rtd",,"StudyData",$A381, "StdDev", "InputChoice=Close,Period1=21", "STDDEV","D",,"all",,,,"T")</f>
        <v>0.59905859630000002</v>
      </c>
      <c r="R381" s="3">
        <f t="shared" si="5"/>
        <v>-1.8926521225182498</v>
      </c>
    </row>
    <row r="382" spans="1:18" x14ac:dyDescent="0.3">
      <c r="A382" t="s">
        <v>384</v>
      </c>
      <c r="B382" t="str">
        <f>PROPER(RTD("cqg.rtd", ,"ContractData",A382, "LongDescription",, "T"))</f>
        <v>Phillips 66 Common Stock</v>
      </c>
      <c r="C382" s="3">
        <f>RTD("cqg.rtd", ,"ContractData",A382, "LastTrade",, "T")</f>
        <v>206.77</v>
      </c>
      <c r="D382" s="3">
        <f>RTD("cqg.rtd", ,"ContractData",A382, "NetLastTrade",, "T")</f>
        <v>-0.21000000000000796</v>
      </c>
      <c r="E382" s="5">
        <f>IFERROR(RTD("cqg.rtd", ,"ContractData",A382, "PerCentNetLastTrade",, "T")/100,"")</f>
        <v>-1.0145907817180405E-3</v>
      </c>
      <c r="F382" s="3">
        <f>RTD("cqg.rtd", ,"ContractData",A382, "Open",, "T")</f>
        <v>206.21</v>
      </c>
      <c r="G382" s="3">
        <f>RTD("cqg.rtd", ,"ContractData",A382, "High",, "T")</f>
        <v>210.63</v>
      </c>
      <c r="H382" s="3">
        <f>RTD("cqg.rtd", ,"ContractData",A382, "Low",, "T")</f>
        <v>205.35</v>
      </c>
      <c r="I382" s="5">
        <f>IFERROR(RTD("cqg.rtd",,"StudyData",A382, "PCB","BaseType=Index,Index=1", "Close", "W","0","all",,,,"T")/100,"")</f>
        <v>-4.3507686357924881E-4</v>
      </c>
      <c r="J382" s="5">
        <f>IFERROR(RTD("cqg.rtd",,"StudyData",A382, "PCB","BaseType=Index,Index=1", "Close", "M","0","all",,,,"T")/100,"")</f>
        <v>0.22312925170068024</v>
      </c>
      <c r="K382" s="5">
        <f>IFERROR(RTD("cqg.rtd",,"StudyData",A382, "PCB","BaseType=Index,Index=1", "Close", "Q","0","all",,,,"T")/100,"")</f>
        <v>0.22312925170068024</v>
      </c>
      <c r="L382" s="5">
        <f>IFERROR(RTD("cqg.rtd",,"StudyData",A382, "PCB","BaseType=Index,Index=1", "Close", "A","0","all",,,,"T")/100,"")</f>
        <v>0.60237135771853711</v>
      </c>
      <c r="M382" s="7">
        <f>RTD("cqg.rtd", ,"ContractData",A382, "T_CVol",, "T")</f>
        <v>1664715.4020779999</v>
      </c>
      <c r="N382" s="9">
        <f xml:space="preserve"> IFERROR(M382/RTD("cqg.rtd",,"StudyData", $A382, "MA", "InputChoice=Vol,MAType=Sim,Period=21", "MA","D","-1","all",,,,"T"),"")</f>
        <v>0.6064358775544062</v>
      </c>
      <c r="O382" s="10">
        <f>IFERROR(D382/RTD("cqg.rtd",,"StudyData","ATR("&amp;A382&amp;",MAType:=Sim,Period:=21)","Bar",, "Close", "D",,,,,,"T"),"")</f>
        <v>-3.5274356103222361E-2</v>
      </c>
      <c r="P382" s="11">
        <f xml:space="preserve"> RTD("cqg.rtd",,"StudyData", $A382, "MA", "InputChoice=Close,MAType=Sim,Period=21", "MA","D",,"all",,,,"T")</f>
        <v>190.9476190476</v>
      </c>
      <c r="Q382" s="3">
        <f xml:space="preserve"> RTD("cqg.rtd",,"StudyData",$A382, "StdDev", "InputChoice=Close,Period1=21", "STDDEV","D",,"all",,,,"T")</f>
        <v>14.781962916499999</v>
      </c>
      <c r="R382" s="3">
        <f t="shared" si="5"/>
        <v>1.0703842948177518</v>
      </c>
    </row>
    <row r="383" spans="1:18" x14ac:dyDescent="0.3">
      <c r="A383" t="s">
        <v>385</v>
      </c>
      <c r="B383" t="str">
        <f>PROPER(RTD("cqg.rtd", ,"ContractData",A383, "LongDescription",, "T"))</f>
        <v>Ptc Inc.</v>
      </c>
      <c r="C383" s="3">
        <f>RTD("cqg.rtd", ,"ContractData",A383, "LastTrade",, "T")</f>
        <v>118.52</v>
      </c>
      <c r="D383" s="3">
        <f>RTD("cqg.rtd", ,"ContractData",A383, "NetLastTrade",, "T")</f>
        <v>5.4699999999999989</v>
      </c>
      <c r="E383" s="5">
        <f>IFERROR(RTD("cqg.rtd", ,"ContractData",A383, "PerCentNetLastTrade",, "T")/100,"")</f>
        <v>4.8385670057496687E-2</v>
      </c>
      <c r="F383" s="3">
        <f>RTD("cqg.rtd", ,"ContractData",A383, "Open",, "T")</f>
        <v>115.18</v>
      </c>
      <c r="G383" s="3">
        <f>RTD("cqg.rtd", ,"ContractData",A383, "High",, "T")</f>
        <v>118.77</v>
      </c>
      <c r="H383" s="3">
        <f>RTD("cqg.rtd", ,"ContractData",A383, "Low",, "T")</f>
        <v>114.35000000000001</v>
      </c>
      <c r="I383" s="5">
        <f>IFERROR(RTD("cqg.rtd",,"StudyData",A383, "PCB","BaseType=Index,Index=1", "Close", "W","0","all",,,,"T")/100,"")</f>
        <v>-4.7037066816756526E-2</v>
      </c>
      <c r="J383" s="5">
        <f>IFERROR(RTD("cqg.rtd",,"StudyData",A383, "PCB","BaseType=Index,Index=1", "Close", "M","0","all",,,,"T")/100,"")</f>
        <v>4.321802658216703E-2</v>
      </c>
      <c r="K383" s="5">
        <f>IFERROR(RTD("cqg.rtd",,"StudyData",A383, "PCB","BaseType=Index,Index=1", "Close", "Q","0","all",,,,"T")/100,"")</f>
        <v>4.321802658216703E-2</v>
      </c>
      <c r="L383" s="5">
        <f>IFERROR(RTD("cqg.rtd",,"StudyData",A383, "PCB","BaseType=Index,Index=1", "Close", "A","0","all",,,,"T")/100,"")</f>
        <v>-0.31967166063945818</v>
      </c>
      <c r="M383" s="7">
        <f>RTD("cqg.rtd", ,"ContractData",A383, "T_CVol",, "T")</f>
        <v>1420362.093053</v>
      </c>
      <c r="N383" s="9">
        <f xml:space="preserve"> IFERROR(M383/RTD("cqg.rtd",,"StudyData", $A383, "MA", "InputChoice=Vol,MAType=Sim,Period=21", "MA","D","-1","all",,,,"T"),"")</f>
        <v>0.8516504816244127</v>
      </c>
      <c r="O383" s="10">
        <f>IFERROR(D383/RTD("cqg.rtd",,"StudyData","ATR("&amp;A383&amp;",MAType:=Sim,Period:=21)","Bar",, "Close", "D",,,,,,"T"),"")</f>
        <v>1.2207226354811824</v>
      </c>
      <c r="P383" s="11">
        <f xml:space="preserve"> RTD("cqg.rtd",,"StudyData", $A383, "MA", "InputChoice=Close,MAType=Sim,Period=21", "MA","D",,"all",,,,"T")</f>
        <v>120.7052380952</v>
      </c>
      <c r="Q383" s="3">
        <f xml:space="preserve"> RTD("cqg.rtd",,"StudyData",$A383, "StdDev", "InputChoice=Close,Period1=21", "STDDEV","D",,"all",,,,"T")</f>
        <v>4.8794960893999999</v>
      </c>
      <c r="R383" s="3">
        <f t="shared" si="5"/>
        <v>-0.44784093585956963</v>
      </c>
    </row>
    <row r="384" spans="1:18" x14ac:dyDescent="0.3">
      <c r="A384" t="s">
        <v>386</v>
      </c>
      <c r="B384" t="str">
        <f>PROPER(RTD("cqg.rtd", ,"ContractData",A384, "LongDescription",, "T"))</f>
        <v>Quanta Services Inc</v>
      </c>
      <c r="C384" s="3">
        <f>RTD("cqg.rtd", ,"ContractData",A384, "LastTrade",, "T")</f>
        <v>625.84</v>
      </c>
      <c r="D384" s="3">
        <f>RTD("cqg.rtd", ,"ContractData",A384, "NetLastTrade",, "T")</f>
        <v>-27.960000000000036</v>
      </c>
      <c r="E384" s="5">
        <f>IFERROR(RTD("cqg.rtd", ,"ContractData",A384, "PerCentNetLastTrade",, "T")/100,"")</f>
        <v>-4.276537167329459E-2</v>
      </c>
      <c r="F384" s="3">
        <f>RTD("cqg.rtd", ,"ContractData",A384, "Open",, "T")</f>
        <v>650.39</v>
      </c>
      <c r="G384" s="3">
        <f>RTD("cqg.rtd", ,"ContractData",A384, "High",, "T")</f>
        <v>655.08000000000004</v>
      </c>
      <c r="H384" s="3">
        <f>RTD("cqg.rtd", ,"ContractData",A384, "Low",, "T")</f>
        <v>625.33000000000004</v>
      </c>
      <c r="I384" s="5">
        <f>IFERROR(RTD("cqg.rtd",,"StudyData",A384, "PCB","BaseType=Index,Index=1", "Close", "W","0","all",,,,"T")/100,"")</f>
        <v>-4.2798275340873802E-3</v>
      </c>
      <c r="J384" s="5">
        <f>IFERROR(RTD("cqg.rtd",,"StudyData",A384, "PCB","BaseType=Index,Index=1", "Close", "M","0","all",,,,"T")/100,"")</f>
        <v>-0.13082606521859888</v>
      </c>
      <c r="K384" s="5">
        <f>IFERROR(RTD("cqg.rtd",,"StudyData",A384, "PCB","BaseType=Index,Index=1", "Close", "Q","0","all",,,,"T")/100,"")</f>
        <v>-0.13082606521859888</v>
      </c>
      <c r="L384" s="5">
        <f>IFERROR(RTD("cqg.rtd",,"StudyData",A384, "PCB","BaseType=Index,Index=1", "Close", "A","0","all",,,,"T")/100,"")</f>
        <v>0.4828223475335261</v>
      </c>
      <c r="M384" s="7">
        <f>RTD("cqg.rtd", ,"ContractData",A384, "T_CVol",, "T")</f>
        <v>777531.08362399996</v>
      </c>
      <c r="N384" s="9">
        <f xml:space="preserve"> IFERROR(M384/RTD("cqg.rtd",,"StudyData", $A384, "MA", "InputChoice=Vol,MAType=Sim,Period=21", "MA","D","-1","all",,,,"T"),"")</f>
        <v>0.6111972371179033</v>
      </c>
      <c r="O384" s="10">
        <f>IFERROR(D384/RTD("cqg.rtd",,"StudyData","ATR("&amp;A384&amp;",MAType:=Sim,Period:=21)","Bar",, "Close", "D",,,,,,"T"),"")</f>
        <v>-1.1021718318846143</v>
      </c>
      <c r="P384" s="11">
        <f xml:space="preserve"> RTD("cqg.rtd",,"StudyData", $A384, "MA", "InputChoice=Close,MAType=Sim,Period=21", "MA","D",,"all",,,,"T")</f>
        <v>663.57714285709994</v>
      </c>
      <c r="Q384" s="3">
        <f xml:space="preserve"> RTD("cqg.rtd",,"StudyData",$A384, "StdDev", "InputChoice=Close,Period1=21", "STDDEV","D",,"all",,,,"T")</f>
        <v>28.191071390099999</v>
      </c>
      <c r="R384" s="3">
        <f t="shared" si="5"/>
        <v>-1.338620385685386</v>
      </c>
    </row>
    <row r="385" spans="1:18" x14ac:dyDescent="0.3">
      <c r="A385" t="s">
        <v>387</v>
      </c>
      <c r="B385" t="str">
        <f>PROPER(RTD("cqg.rtd", ,"ContractData",A385, "LongDescription",, "T"))</f>
        <v>Paypal Holdings</v>
      </c>
      <c r="C385" s="3">
        <f>RTD("cqg.rtd", ,"ContractData",A385, "LastTrade",, "T")</f>
        <v>56.15</v>
      </c>
      <c r="D385" s="3">
        <f>RTD("cqg.rtd", ,"ContractData",A385, "NetLastTrade",, "T")</f>
        <v>0.14999999999999858</v>
      </c>
      <c r="E385" s="5">
        <f>IFERROR(RTD("cqg.rtd", ,"ContractData",A385, "PerCentNetLastTrade",, "T")/100,"")</f>
        <v>2.6785714285714286E-3</v>
      </c>
      <c r="F385" s="3">
        <f>RTD("cqg.rtd", ,"ContractData",A385, "Open",, "T")</f>
        <v>56.300000000000004</v>
      </c>
      <c r="G385" s="3">
        <f>RTD("cqg.rtd", ,"ContractData",A385, "High",, "T")</f>
        <v>56.480000000000004</v>
      </c>
      <c r="H385" s="3">
        <f>RTD("cqg.rtd", ,"ContractData",A385, "Low",, "T")</f>
        <v>55.22</v>
      </c>
      <c r="I385" s="5">
        <f>IFERROR(RTD("cqg.rtd",,"StudyData",A385, "PCB","BaseType=Index,Index=1", "Close", "W","0","all",,,,"T")/100,"")</f>
        <v>-7.2489391796323145E-3</v>
      </c>
      <c r="J385" s="5">
        <f>IFERROR(RTD("cqg.rtd",,"StudyData",A385, "PCB","BaseType=Index,Index=1", "Close", "M","0","all",,,,"T")/100,"")</f>
        <v>0.30037054191755436</v>
      </c>
      <c r="K385" s="5">
        <f>IFERROR(RTD("cqg.rtd",,"StudyData",A385, "PCB","BaseType=Index,Index=1", "Close", "Q","0","all",,,,"T")/100,"")</f>
        <v>0.30037054191755436</v>
      </c>
      <c r="L385" s="5">
        <f>IFERROR(RTD("cqg.rtd",,"StudyData",A385, "PCB","BaseType=Index,Index=1", "Close", "A","0","all",,,,"T")/100,"")</f>
        <v>-3.8198013018156972E-2</v>
      </c>
      <c r="M385" s="7">
        <f>RTD("cqg.rtd", ,"ContractData",A385, "T_CVol",, "T")</f>
        <v>11763000.964016</v>
      </c>
      <c r="N385" s="9">
        <f xml:space="preserve"> IFERROR(M385/RTD("cqg.rtd",,"StudyData", $A385, "MA", "InputChoice=Vol,MAType=Sim,Period=21", "MA","D","-1","all",,,,"T"),"")</f>
        <v>0.58952618951686486</v>
      </c>
      <c r="O385" s="10">
        <f>IFERROR(D385/RTD("cqg.rtd",,"StudyData","ATR("&amp;A385&amp;",MAType:=Sim,Period:=21)","Bar",, "Close", "D",,,,,,"T"),"")</f>
        <v>8.011190233896047E-2</v>
      </c>
      <c r="P385" s="11">
        <f xml:space="preserve"> RTD("cqg.rtd",,"StudyData", $A385, "MA", "InputChoice=Close,MAType=Sim,Period=21", "MA","D",,"all",,,,"T")</f>
        <v>49.278095238100001</v>
      </c>
      <c r="Q385" s="3">
        <f xml:space="preserve"> RTD("cqg.rtd",,"StudyData",$A385, "StdDev", "InputChoice=Close,Period1=21", "STDDEV","D",,"all",,,,"T")</f>
        <v>5.5121386559000003</v>
      </c>
      <c r="R385" s="3">
        <f t="shared" si="5"/>
        <v>1.2466857586291942</v>
      </c>
    </row>
    <row r="386" spans="1:18" x14ac:dyDescent="0.3">
      <c r="A386" t="s">
        <v>388</v>
      </c>
      <c r="B386" t="str">
        <f>PROPER(RTD("cqg.rtd", ,"ContractData",A386, "LongDescription",, "T"))</f>
        <v>Qnity Electronics Inc.</v>
      </c>
      <c r="C386" s="3">
        <f>RTD("cqg.rtd", ,"ContractData",A386, "LastTrade",, "T")</f>
        <v>135.06</v>
      </c>
      <c r="D386" s="3">
        <f>RTD("cqg.rtd", ,"ContractData",A386, "NetLastTrade",, "T")</f>
        <v>-3.5999999999999943</v>
      </c>
      <c r="E386" s="5">
        <f>IFERROR(RTD("cqg.rtd", ,"ContractData",A386, "PerCentNetLastTrade",, "T")/100,"")</f>
        <v>-2.5962786672436174E-2</v>
      </c>
      <c r="F386" s="3">
        <f>RTD("cqg.rtd", ,"ContractData",A386, "Open",, "T")</f>
        <v>137.5</v>
      </c>
      <c r="G386" s="3">
        <f>RTD("cqg.rtd", ,"ContractData",A386, "High",, "T")</f>
        <v>139.71</v>
      </c>
      <c r="H386" s="3">
        <f>RTD("cqg.rtd", ,"ContractData",A386, "Low",, "T")</f>
        <v>134.09</v>
      </c>
      <c r="I386" s="5">
        <f>IFERROR(RTD("cqg.rtd",,"StudyData",A386, "PCB","BaseType=Index,Index=1", "Close", "W","0","all",,,,"T")/100,"")</f>
        <v>-9.4609460946094032E-3</v>
      </c>
      <c r="J386" s="5">
        <f>IFERROR(RTD("cqg.rtd",,"StudyData",A386, "PCB","BaseType=Index,Index=1", "Close", "M","0","all",,,,"T")/100,"")</f>
        <v>-0.17298389565856348</v>
      </c>
      <c r="K386" s="5">
        <f>IFERROR(RTD("cqg.rtd",,"StudyData",A386, "PCB","BaseType=Index,Index=1", "Close", "Q","0","all",,,,"T")/100,"")</f>
        <v>-0.17298389565856348</v>
      </c>
      <c r="L386" s="5">
        <f>IFERROR(RTD("cqg.rtd",,"StudyData",A386, "PCB","BaseType=Index,Index=1", "Close", "A","0","all",,,,"T")/100,"")</f>
        <v>0.65413349663196574</v>
      </c>
      <c r="M386" s="7">
        <f>RTD("cqg.rtd", ,"ContractData",A386, "T_CVol",, "T")</f>
        <v>1627970.584148</v>
      </c>
      <c r="N386" s="9">
        <f xml:space="preserve"> IFERROR(M386/RTD("cqg.rtd",,"StudyData", $A386, "MA", "InputChoice=Vol,MAType=Sim,Period=21", "MA","D","-1","all",,,,"T"),"")</f>
        <v>0.87605428306604682</v>
      </c>
      <c r="O386" s="10">
        <f>IFERROR(D386/RTD("cqg.rtd",,"StudyData","ATR("&amp;A386&amp;",MAType:=Sim,Period:=21)","Bar",, "Close", "D",,,,,,"T"),"")</f>
        <v>-0.41629955947228198</v>
      </c>
      <c r="P386" s="11">
        <f xml:space="preserve"> RTD("cqg.rtd",,"StudyData", $A386, "MA", "InputChoice=Close,MAType=Sim,Period=21", "MA","D",,"all",,,,"T")</f>
        <v>144.73904761899999</v>
      </c>
      <c r="Q386" s="3">
        <f xml:space="preserve"> RTD("cqg.rtd",,"StudyData",$A386, "StdDev", "InputChoice=Close,Period1=21", "STDDEV","D",,"all",,,,"T")</f>
        <v>9.3735955924999992</v>
      </c>
      <c r="R386" s="3">
        <f t="shared" si="5"/>
        <v>-1.0325864310536703</v>
      </c>
    </row>
    <row r="387" spans="1:18" x14ac:dyDescent="0.3">
      <c r="A387" t="s">
        <v>389</v>
      </c>
      <c r="B387" t="str">
        <f>PROPER(RTD("cqg.rtd", ,"ContractData",A387, "LongDescription",, "T"))</f>
        <v>Qualcomm Inc</v>
      </c>
      <c r="C387" s="3">
        <f>RTD("cqg.rtd", ,"ContractData",A387, "LastTrade",, "T")</f>
        <v>166.97</v>
      </c>
      <c r="D387" s="3">
        <f>RTD("cqg.rtd", ,"ContractData",A387, "NetLastTrade",, "T")</f>
        <v>-4.1400000000000148</v>
      </c>
      <c r="E387" s="5">
        <f>IFERROR(RTD("cqg.rtd", ,"ContractData",A387, "PerCentNetLastTrade",, "T")/100,"")</f>
        <v>-2.4194962304950031E-2</v>
      </c>
      <c r="F387" s="3">
        <f>RTD("cqg.rtd", ,"ContractData",A387, "Open",, "T")</f>
        <v>169.69</v>
      </c>
      <c r="G387" s="3">
        <f>RTD("cqg.rtd", ,"ContractData",A387, "High",, "T")</f>
        <v>171.1</v>
      </c>
      <c r="H387" s="3">
        <f>RTD("cqg.rtd", ,"ContractData",A387, "Low",, "T")</f>
        <v>165.77</v>
      </c>
      <c r="I387" s="5">
        <f>IFERROR(RTD("cqg.rtd",,"StudyData",A387, "PCB","BaseType=Index,Index=1", "Close", "W","0","all",,,,"T")/100,"")</f>
        <v>-2.8000931423914324E-2</v>
      </c>
      <c r="J387" s="5">
        <f>IFERROR(RTD("cqg.rtd",,"StudyData",A387, "PCB","BaseType=Index,Index=1", "Close", "M","0","all",,,,"T")/100,"")</f>
        <v>-9.6433789707235207E-2</v>
      </c>
      <c r="K387" s="5">
        <f>IFERROR(RTD("cqg.rtd",,"StudyData",A387, "PCB","BaseType=Index,Index=1", "Close", "Q","0","all",,,,"T")/100,"")</f>
        <v>-9.6433789707235207E-2</v>
      </c>
      <c r="L387" s="5">
        <f>IFERROR(RTD("cqg.rtd",,"StudyData",A387, "PCB","BaseType=Index,Index=1", "Close", "A","0","all",,,,"T")/100,"")</f>
        <v>-2.3852674656533249E-2</v>
      </c>
      <c r="M387" s="7">
        <f>RTD("cqg.rtd", ,"ContractData",A387, "T_CVol",, "T")</f>
        <v>9997963.9644249994</v>
      </c>
      <c r="N387" s="9">
        <f xml:space="preserve"> IFERROR(M387/RTD("cqg.rtd",,"StudyData", $A387, "MA", "InputChoice=Vol,MAType=Sim,Period=21", "MA","D","-1","all",,,,"T"),"")</f>
        <v>0.59228255617096015</v>
      </c>
      <c r="O387" s="10">
        <f>IFERROR(D387/RTD("cqg.rtd",,"StudyData","ATR("&amp;A387&amp;",MAType:=Sim,Period:=21)","Bar",, "Close", "D",,,,,,"T"),"")</f>
        <v>-0.42393212404977321</v>
      </c>
      <c r="P387" s="11">
        <f xml:space="preserve"> RTD("cqg.rtd",,"StudyData", $A387, "MA", "InputChoice=Close,MAType=Sim,Period=21", "MA","D",,"all",,,,"T")</f>
        <v>181.0585714286</v>
      </c>
      <c r="Q387" s="3">
        <f xml:space="preserve"> RTD("cqg.rtd",,"StudyData",$A387, "StdDev", "InputChoice=Close,Period1=21", "STDDEV","D",,"all",,,,"T")</f>
        <v>8.9594261539000009</v>
      </c>
      <c r="R387" s="3">
        <f t="shared" ref="R387:R450" si="6">IFERROR(STANDARDIZE(C387,P387,Q387),"")</f>
        <v>-1.572485914454165</v>
      </c>
    </row>
    <row r="388" spans="1:18" x14ac:dyDescent="0.3">
      <c r="A388" t="s">
        <v>390</v>
      </c>
      <c r="B388" t="str">
        <f>PROPER(RTD("cqg.rtd", ,"ContractData",A388, "LongDescription",, "T"))</f>
        <v>Royal Caribbean Group</v>
      </c>
      <c r="C388" s="3">
        <f>RTD("cqg.rtd", ,"ContractData",A388, "LastTrade",, "T")</f>
        <v>293.54000000000002</v>
      </c>
      <c r="D388" s="3">
        <f>RTD("cqg.rtd", ,"ContractData",A388, "NetLastTrade",, "T")</f>
        <v>10.129999999999995</v>
      </c>
      <c r="E388" s="5">
        <f>IFERROR(RTD("cqg.rtd", ,"ContractData",A388, "PerCentNetLastTrade",, "T")/100,"")</f>
        <v>3.5743269468261528E-2</v>
      </c>
      <c r="F388" s="3">
        <f>RTD("cqg.rtd", ,"ContractData",A388, "Open",, "T")</f>
        <v>285.8</v>
      </c>
      <c r="G388" s="3">
        <f>RTD("cqg.rtd", ,"ContractData",A388, "High",, "T")</f>
        <v>300.34000000000003</v>
      </c>
      <c r="H388" s="3">
        <f>RTD("cqg.rtd", ,"ContractData",A388, "Low",, "T")</f>
        <v>284.56</v>
      </c>
      <c r="I388" s="5">
        <f>IFERROR(RTD("cqg.rtd",,"StudyData",A388, "PCB","BaseType=Index,Index=1", "Close", "W","0","all",,,,"T")/100,"")</f>
        <v>2.2930025090605106E-2</v>
      </c>
      <c r="J388" s="5">
        <f>IFERROR(RTD("cqg.rtd",,"StudyData",A388, "PCB","BaseType=Index,Index=1", "Close", "M","0","all",,,,"T")/100,"")</f>
        <v>-7.5551916354360246E-2</v>
      </c>
      <c r="K388" s="5">
        <f>IFERROR(RTD("cqg.rtd",,"StudyData",A388, "PCB","BaseType=Index,Index=1", "Close", "Q","0","all",,,,"T")/100,"")</f>
        <v>-7.5551916354360246E-2</v>
      </c>
      <c r="L388" s="5">
        <f>IFERROR(RTD("cqg.rtd",,"StudyData",A388, "PCB","BaseType=Index,Index=1", "Close", "A","0","all",,,,"T")/100,"")</f>
        <v>5.2416463502079465E-2</v>
      </c>
      <c r="M388" s="7">
        <f>RTD("cqg.rtd", ,"ContractData",A388, "T_CVol",, "T")</f>
        <v>2965526.131538</v>
      </c>
      <c r="N388" s="9">
        <f xml:space="preserve"> IFERROR(M388/RTD("cqg.rtd",,"StudyData", $A388, "MA", "InputChoice=Vol,MAType=Sim,Period=21", "MA","D","-1","all",,,,"T"),"")</f>
        <v>1.1886618360156624</v>
      </c>
      <c r="O388" s="10">
        <f>IFERROR(D388/RTD("cqg.rtd",,"StudyData","ATR("&amp;A388&amp;",MAType:=Sim,Period:=21)","Bar",, "Close", "D",,,,,,"T"),"")</f>
        <v>0.97560192616685548</v>
      </c>
      <c r="P388" s="11">
        <f xml:space="preserve"> RTD("cqg.rtd",,"StudyData", $A388, "MA", "InputChoice=Close,MAType=Sim,Period=21", "MA","D",,"all",,,,"T")</f>
        <v>294.68714285710001</v>
      </c>
      <c r="Q388" s="3">
        <f xml:space="preserve"> RTD("cqg.rtd",,"StudyData",$A388, "StdDev", "InputChoice=Close,Period1=21", "STDDEV","D",,"all",,,,"T")</f>
        <v>13.4361828986</v>
      </c>
      <c r="R388" s="3">
        <f t="shared" si="6"/>
        <v>-8.5377139159033125E-2</v>
      </c>
    </row>
    <row r="389" spans="1:18" x14ac:dyDescent="0.3">
      <c r="A389" t="s">
        <v>391</v>
      </c>
      <c r="B389" t="str">
        <f>PROPER(RTD("cqg.rtd", ,"ContractData",A389, "LongDescription",, "T"))</f>
        <v>Regency Centers Cmn</v>
      </c>
      <c r="C389" s="3">
        <f>RTD("cqg.rtd", ,"ContractData",A389, "LastTrade",, "T")</f>
        <v>82.15</v>
      </c>
      <c r="D389" s="3">
        <f>RTD("cqg.rtd", ,"ContractData",A389, "NetLastTrade",, "T")</f>
        <v>0.96999999999999886</v>
      </c>
      <c r="E389" s="5">
        <f>IFERROR(RTD("cqg.rtd", ,"ContractData",A389, "PerCentNetLastTrade",, "T")/100,"")</f>
        <v>1.1948755851194877E-2</v>
      </c>
      <c r="F389" s="3">
        <f>RTD("cqg.rtd", ,"ContractData",A389, "Open",, "T")</f>
        <v>81.2</v>
      </c>
      <c r="G389" s="3">
        <f>RTD("cqg.rtd", ,"ContractData",A389, "High",, "T")</f>
        <v>82.24</v>
      </c>
      <c r="H389" s="3">
        <f>RTD("cqg.rtd", ,"ContractData",A389, "Low",, "T")</f>
        <v>81.2</v>
      </c>
      <c r="I389" s="5">
        <f>IFERROR(RTD("cqg.rtd",,"StudyData",A389, "PCB","BaseType=Index,Index=1", "Close", "W","0","all",,,,"T")/100,"")</f>
        <v>-6.410256410256423E-3</v>
      </c>
      <c r="J389" s="5">
        <f>IFERROR(RTD("cqg.rtd",,"StudyData",A389, "PCB","BaseType=Index,Index=1", "Close", "M","0","all",,,,"T")/100,"")</f>
        <v>3.0223225482819301E-2</v>
      </c>
      <c r="K389" s="5">
        <f>IFERROR(RTD("cqg.rtd",,"StudyData",A389, "PCB","BaseType=Index,Index=1", "Close", "Q","0","all",,,,"T")/100,"")</f>
        <v>3.0223225482819301E-2</v>
      </c>
      <c r="L389" s="5">
        <f>IFERROR(RTD("cqg.rtd",,"StudyData",A389, "PCB","BaseType=Index,Index=1", "Close", "A","0","all",,,,"T")/100,"")</f>
        <v>0.1900622917572071</v>
      </c>
      <c r="M389" s="7">
        <f>RTD("cqg.rtd", ,"ContractData",A389, "T_CVol",, "T")</f>
        <v>1635483.255958</v>
      </c>
      <c r="N389" s="9">
        <f xml:space="preserve"> IFERROR(M389/RTD("cqg.rtd",,"StudyData", $A389, "MA", "InputChoice=Vol,MAType=Sim,Period=21", "MA","D","-1","all",,,,"T"),"")</f>
        <v>1.1948584806754472</v>
      </c>
      <c r="O389" s="10">
        <f>IFERROR(D389/RTD("cqg.rtd",,"StudyData","ATR("&amp;A389&amp;",MAType:=Sim,Period:=21)","Bar",, "Close", "D",,,,,,"T"),"")</f>
        <v>0.72055182171403831</v>
      </c>
      <c r="P389" s="11">
        <f xml:space="preserve"> RTD("cqg.rtd",,"StudyData", $A389, "MA", "InputChoice=Close,MAType=Sim,Period=21", "MA","D",,"all",,,,"T")</f>
        <v>80.851904761900002</v>
      </c>
      <c r="Q389" s="3">
        <f xml:space="preserve"> RTD("cqg.rtd",,"StudyData",$A389, "StdDev", "InputChoice=Close,Period1=21", "STDDEV","D",,"all",,,,"T")</f>
        <v>1.0940123576</v>
      </c>
      <c r="R389" s="3">
        <f t="shared" si="6"/>
        <v>1.1865453155828261</v>
      </c>
    </row>
    <row r="390" spans="1:18" x14ac:dyDescent="0.3">
      <c r="A390" t="s">
        <v>392</v>
      </c>
      <c r="B390" t="str">
        <f>PROPER(RTD("cqg.rtd", ,"ContractData",A390, "LongDescription",, "T"))</f>
        <v>Regeneron Pharmaceut</v>
      </c>
      <c r="C390" s="3">
        <f>RTD("cqg.rtd", ,"ContractData",A390, "LastTrade",, "T")</f>
        <v>656.01</v>
      </c>
      <c r="D390" s="3">
        <f>RTD("cqg.rtd", ,"ContractData",A390, "NetLastTrade",, "T")</f>
        <v>4.1000000000000227</v>
      </c>
      <c r="E390" s="5">
        <f>IFERROR(RTD("cqg.rtd", ,"ContractData",A390, "PerCentNetLastTrade",, "T")/100,"")</f>
        <v>6.2892117010016728E-3</v>
      </c>
      <c r="F390" s="3">
        <f>RTD("cqg.rtd", ,"ContractData",A390, "Open",, "T")</f>
        <v>658.29</v>
      </c>
      <c r="G390" s="3">
        <f>RTD("cqg.rtd", ,"ContractData",A390, "High",, "T")</f>
        <v>667.5</v>
      </c>
      <c r="H390" s="3">
        <f>RTD("cqg.rtd", ,"ContractData",A390, "Low",, "T")</f>
        <v>654.05000000000007</v>
      </c>
      <c r="I390" s="5">
        <f>IFERROR(RTD("cqg.rtd",,"StudyData",A390, "PCB","BaseType=Index,Index=1", "Close", "W","0","all",,,,"T")/100,"")</f>
        <v>-3.0560522543557705E-2</v>
      </c>
      <c r="J390" s="5">
        <f>IFERROR(RTD("cqg.rtd",,"StudyData",A390, "PCB","BaseType=Index,Index=1", "Close", "M","0","all",,,,"T")/100,"")</f>
        <v>5.2073644032459877E-2</v>
      </c>
      <c r="K390" s="5">
        <f>IFERROR(RTD("cqg.rtd",,"StudyData",A390, "PCB","BaseType=Index,Index=1", "Close", "Q","0","all",,,,"T")/100,"")</f>
        <v>5.2073644032459877E-2</v>
      </c>
      <c r="L390" s="5">
        <f>IFERROR(RTD("cqg.rtd",,"StudyData",A390, "PCB","BaseType=Index,Index=1", "Close", "A","0","all",,,,"T")/100,"")</f>
        <v>-0.15010299661860158</v>
      </c>
      <c r="M390" s="7">
        <f>RTD("cqg.rtd", ,"ContractData",A390, "T_CVol",, "T")</f>
        <v>708392.64816500002</v>
      </c>
      <c r="N390" s="9">
        <f xml:space="preserve"> IFERROR(M390/RTD("cqg.rtd",,"StudyData", $A390, "MA", "InputChoice=Vol,MAType=Sim,Period=21", "MA","D","-1","all",,,,"T"),"")</f>
        <v>0.90946812663582843</v>
      </c>
      <c r="O390" s="10">
        <f>IFERROR(D390/RTD("cqg.rtd",,"StudyData","ATR("&amp;A390&amp;",MAType:=Sim,Period:=21)","Bar",, "Close", "D",,,,,,"T"),"")</f>
        <v>0.24698086687093596</v>
      </c>
      <c r="P390" s="11">
        <f xml:space="preserve"> RTD("cqg.rtd",,"StudyData", $A390, "MA", "InputChoice=Close,MAType=Sim,Period=21", "MA","D",,"all",,,,"T")</f>
        <v>654.97619047620003</v>
      </c>
      <c r="Q390" s="3">
        <f xml:space="preserve"> RTD("cqg.rtd",,"StudyData",$A390, "StdDev", "InputChoice=Close,Period1=21", "STDDEV","D",,"all",,,,"T")</f>
        <v>18.091193457700001</v>
      </c>
      <c r="R390" s="3">
        <f t="shared" si="6"/>
        <v>5.7144351820523374E-2</v>
      </c>
    </row>
    <row r="391" spans="1:18" x14ac:dyDescent="0.3">
      <c r="A391" t="s">
        <v>393</v>
      </c>
      <c r="B391" t="str">
        <f>PROPER(RTD("cqg.rtd", ,"ContractData",A391, "LongDescription",, "T"))</f>
        <v>Regions Financial Corp</v>
      </c>
      <c r="C391" s="3">
        <f>RTD("cqg.rtd", ,"ContractData",A391, "LastTrade",, "T")</f>
        <v>30.86</v>
      </c>
      <c r="D391" s="3">
        <f>RTD("cqg.rtd", ,"ContractData",A391, "NetLastTrade",, "T")</f>
        <v>0.19999999999999929</v>
      </c>
      <c r="E391" s="5">
        <f>IFERROR(RTD("cqg.rtd", ,"ContractData",A391, "PerCentNetLastTrade",, "T")/100,"")</f>
        <v>6.5231572080887146E-3</v>
      </c>
      <c r="F391" s="3">
        <f>RTD("cqg.rtd", ,"ContractData",A391, "Open",, "T")</f>
        <v>30.72</v>
      </c>
      <c r="G391" s="3">
        <f>RTD("cqg.rtd", ,"ContractData",A391, "High",, "T")</f>
        <v>31.02</v>
      </c>
      <c r="H391" s="3">
        <f>RTD("cqg.rtd", ,"ContractData",A391, "Low",, "T")</f>
        <v>30.580000000000002</v>
      </c>
      <c r="I391" s="5">
        <f>IFERROR(RTD("cqg.rtd",,"StudyData",A391, "PCB","BaseType=Index,Index=1", "Close", "W","0","all",,,,"T")/100,"")</f>
        <v>-2.496050552922599E-2</v>
      </c>
      <c r="J391" s="5">
        <f>IFERROR(RTD("cqg.rtd",,"StudyData",A391, "PCB","BaseType=Index,Index=1", "Close", "M","0","all",,,,"T")/100,"")</f>
        <v>2.1854304635761594E-2</v>
      </c>
      <c r="K391" s="5">
        <f>IFERROR(RTD("cqg.rtd",,"StudyData",A391, "PCB","BaseType=Index,Index=1", "Close", "Q","0","all",,,,"T")/100,"")</f>
        <v>2.1854304635761594E-2</v>
      </c>
      <c r="L391" s="5">
        <f>IFERROR(RTD("cqg.rtd",,"StudyData",A391, "PCB","BaseType=Index,Index=1", "Close", "A","0","all",,,,"T")/100,"")</f>
        <v>0.13874538745387446</v>
      </c>
      <c r="M391" s="7">
        <f>RTD("cqg.rtd", ,"ContractData",A391, "T_CVol",, "T")</f>
        <v>7521951.0129429996</v>
      </c>
      <c r="N391" s="9">
        <f xml:space="preserve"> IFERROR(M391/RTD("cqg.rtd",,"StudyData", $A391, "MA", "InputChoice=Vol,MAType=Sim,Period=21", "MA","D","-1","all",,,,"T"),"")</f>
        <v>0.69867349754765362</v>
      </c>
      <c r="O391" s="10">
        <f>IFERROR(D391/RTD("cqg.rtd",,"StudyData","ATR("&amp;A391&amp;",MAType:=Sim,Period:=21)","Bar",, "Close", "D",,,,,,"T"),"")</f>
        <v>0.2997858672569445</v>
      </c>
      <c r="P391" s="11">
        <f xml:space="preserve"> RTD("cqg.rtd",,"StudyData", $A391, "MA", "InputChoice=Close,MAType=Sim,Period=21", "MA","D",,"all",,,,"T")</f>
        <v>30.757619047599999</v>
      </c>
      <c r="Q391" s="3">
        <f xml:space="preserve"> RTD("cqg.rtd",,"StudyData",$A391, "StdDev", "InputChoice=Close,Period1=21", "STDDEV","D",,"all",,,,"T")</f>
        <v>0.58768233049999996</v>
      </c>
      <c r="R391" s="3">
        <f t="shared" si="6"/>
        <v>0.17421138442752754</v>
      </c>
    </row>
    <row r="392" spans="1:18" x14ac:dyDescent="0.3">
      <c r="A392" t="s">
        <v>394</v>
      </c>
      <c r="B392" t="str">
        <f>PROPER(RTD("cqg.rtd", ,"ContractData",A392, "LongDescription",, "T"))</f>
        <v>Raymond James Fincl Inc</v>
      </c>
      <c r="C392" s="3">
        <f>RTD("cqg.rtd", ,"ContractData",A392, "LastTrade",, "T")</f>
        <v>169.3</v>
      </c>
      <c r="D392" s="3">
        <f>RTD("cqg.rtd", ,"ContractData",A392, "NetLastTrade",, "T")</f>
        <v>3.1599999999999966</v>
      </c>
      <c r="E392" s="5">
        <f>IFERROR(RTD("cqg.rtd", ,"ContractData",A392, "PerCentNetLastTrade",, "T")/100,"")</f>
        <v>1.9020103527145778E-2</v>
      </c>
      <c r="F392" s="3">
        <f>RTD("cqg.rtd", ,"ContractData",A392, "Open",, "T")</f>
        <v>166.86</v>
      </c>
      <c r="G392" s="3">
        <f>RTD("cqg.rtd", ,"ContractData",A392, "High",, "T")</f>
        <v>169.4</v>
      </c>
      <c r="H392" s="3">
        <f>RTD("cqg.rtd", ,"ContractData",A392, "Low",, "T")</f>
        <v>164.35</v>
      </c>
      <c r="I392" s="5">
        <f>IFERROR(RTD("cqg.rtd",,"StudyData",A392, "PCB","BaseType=Index,Index=1", "Close", "W","0","all",,,,"T")/100,"")</f>
        <v>5.5832739368020766E-3</v>
      </c>
      <c r="J392" s="5">
        <f>IFERROR(RTD("cqg.rtd",,"StudyData",A392, "PCB","BaseType=Index,Index=1", "Close", "M","0","all",,,,"T")/100,"")</f>
        <v>0.11359600078931796</v>
      </c>
      <c r="K392" s="5">
        <f>IFERROR(RTD("cqg.rtd",,"StudyData",A392, "PCB","BaseType=Index,Index=1", "Close", "Q","0","all",,,,"T")/100,"")</f>
        <v>0.11359600078931796</v>
      </c>
      <c r="L392" s="5">
        <f>IFERROR(RTD("cqg.rtd",,"StudyData",A392, "PCB","BaseType=Index,Index=1", "Close", "A","0","all",,,,"T")/100,"")</f>
        <v>5.4237499221620328E-2</v>
      </c>
      <c r="M392" s="7">
        <f>RTD("cqg.rtd", ,"ContractData",A392, "T_CVol",, "T")</f>
        <v>1207504.076996</v>
      </c>
      <c r="N392" s="9">
        <f xml:space="preserve"> IFERROR(M392/RTD("cqg.rtd",,"StudyData", $A392, "MA", "InputChoice=Vol,MAType=Sim,Period=21", "MA","D","-1","all",,,,"T"),"")</f>
        <v>0.80198358912367762</v>
      </c>
      <c r="O392" s="10">
        <f>IFERROR(D392/RTD("cqg.rtd",,"StudyData","ATR("&amp;A392&amp;",MAType:=Sim,Period:=21)","Bar",, "Close", "D",,,,,,"T"),"")</f>
        <v>0.72899044270478675</v>
      </c>
      <c r="P392" s="11">
        <f xml:space="preserve"> RTD("cqg.rtd",,"StudyData", $A392, "MA", "InputChoice=Close,MAType=Sim,Period=21", "MA","D",,"all",,,,"T")</f>
        <v>163.86142857140001</v>
      </c>
      <c r="Q392" s="3">
        <f xml:space="preserve"> RTD("cqg.rtd",,"StudyData",$A392, "StdDev", "InputChoice=Close,Period1=21", "STDDEV","D",,"all",,,,"T")</f>
        <v>7.0202599908999996</v>
      </c>
      <c r="R392" s="3">
        <f t="shared" si="6"/>
        <v>0.7746965832675341</v>
      </c>
    </row>
    <row r="393" spans="1:18" x14ac:dyDescent="0.3">
      <c r="A393" t="s">
        <v>395</v>
      </c>
      <c r="B393" t="str">
        <f>PROPER(RTD("cqg.rtd", ,"ContractData",A393, "LongDescription",, "T"))</f>
        <v>Ralph Lauren Corporation</v>
      </c>
      <c r="C393" s="3">
        <f>RTD("cqg.rtd", ,"ContractData",A393, "LastTrade",, "T")</f>
        <v>373.58</v>
      </c>
      <c r="D393" s="3">
        <f>RTD("cqg.rtd", ,"ContractData",A393, "NetLastTrade",, "T")</f>
        <v>1.8899999999999864</v>
      </c>
      <c r="E393" s="5">
        <f>IFERROR(RTD("cqg.rtd", ,"ContractData",A393, "PerCentNetLastTrade",, "T")/100,"")</f>
        <v>5.0848825634265118E-3</v>
      </c>
      <c r="F393" s="3">
        <f>RTD("cqg.rtd", ,"ContractData",A393, "Open",, "T")</f>
        <v>368.65000000000003</v>
      </c>
      <c r="G393" s="3">
        <f>RTD("cqg.rtd", ,"ContractData",A393, "High",, "T")</f>
        <v>379.87</v>
      </c>
      <c r="H393" s="3">
        <f>RTD("cqg.rtd", ,"ContractData",A393, "Low",, "T")</f>
        <v>366.93</v>
      </c>
      <c r="I393" s="5">
        <f>IFERROR(RTD("cqg.rtd",,"StudyData",A393, "PCB","BaseType=Index,Index=1", "Close", "W","0","all",,,,"T")/100,"")</f>
        <v>-1.8057563411749258E-2</v>
      </c>
      <c r="J393" s="5">
        <f>IFERROR(RTD("cqg.rtd",,"StudyData",A393, "PCB","BaseType=Index,Index=1", "Close", "M","0","all",,,,"T")/100,"")</f>
        <v>-6.9330609601156029E-2</v>
      </c>
      <c r="K393" s="5">
        <f>IFERROR(RTD("cqg.rtd",,"StudyData",A393, "PCB","BaseType=Index,Index=1", "Close", "Q","0","all",,,,"T")/100,"")</f>
        <v>-6.9330609601156029E-2</v>
      </c>
      <c r="L393" s="5">
        <f>IFERROR(RTD("cqg.rtd",,"StudyData",A393, "PCB","BaseType=Index,Index=1", "Close", "A","0","all",,,,"T")/100,"")</f>
        <v>5.6474647210203247E-2</v>
      </c>
      <c r="M393" s="7">
        <f>RTD("cqg.rtd", ,"ContractData",A393, "T_CVol",, "T")</f>
        <v>315816.634724</v>
      </c>
      <c r="N393" s="9">
        <f xml:space="preserve"> IFERROR(M393/RTD("cqg.rtd",,"StudyData", $A393, "MA", "InputChoice=Vol,MAType=Sim,Period=21", "MA","D","-1","all",,,,"T"),"")</f>
        <v>0.51292565075955054</v>
      </c>
      <c r="O393" s="10">
        <f>IFERROR(D393/RTD("cqg.rtd",,"StudyData","ATR("&amp;A393&amp;",MAType:=Sim,Period:=21)","Bar",, "Close", "D",,,,,,"T"),"")</f>
        <v>0.1497227356750708</v>
      </c>
      <c r="P393" s="11">
        <f xml:space="preserve"> RTD("cqg.rtd",,"StudyData", $A393, "MA", "InputChoice=Close,MAType=Sim,Period=21", "MA","D",,"all",,,,"T")</f>
        <v>388.04380952380001</v>
      </c>
      <c r="Q393" s="3">
        <f xml:space="preserve"> RTD("cqg.rtd",,"StudyData",$A393, "StdDev", "InputChoice=Close,Period1=21", "STDDEV","D",,"all",,,,"T")</f>
        <v>12.266078457500001</v>
      </c>
      <c r="R393" s="3">
        <f t="shared" si="6"/>
        <v>-1.1791714502654462</v>
      </c>
    </row>
    <row r="394" spans="1:18" x14ac:dyDescent="0.3">
      <c r="A394" t="s">
        <v>396</v>
      </c>
      <c r="B394" t="str">
        <f>PROPER(RTD("cqg.rtd", ,"ContractData",A394, "LongDescription",, "T"))</f>
        <v>Resmed Inc</v>
      </c>
      <c r="C394" s="3">
        <f>RTD("cqg.rtd", ,"ContractData",A394, "LastTrade",, "T")</f>
        <v>195.27</v>
      </c>
      <c r="D394" s="3">
        <f>RTD("cqg.rtd", ,"ContractData",A394, "NetLastTrade",, "T")</f>
        <v>3.3799999999999955</v>
      </c>
      <c r="E394" s="5">
        <f>IFERROR(RTD("cqg.rtd", ,"ContractData",A394, "PerCentNetLastTrade",, "T")/100,"")</f>
        <v>1.761425816874251E-2</v>
      </c>
      <c r="F394" s="3">
        <f>RTD("cqg.rtd", ,"ContractData",A394, "Open",, "T")</f>
        <v>194.27</v>
      </c>
      <c r="G394" s="3">
        <f>RTD("cqg.rtd", ,"ContractData",A394, "High",, "T")</f>
        <v>197.6</v>
      </c>
      <c r="H394" s="3">
        <f>RTD("cqg.rtd", ,"ContractData",A394, "Low",, "T")</f>
        <v>194.23000000000002</v>
      </c>
      <c r="I394" s="5">
        <f>IFERROR(RTD("cqg.rtd",,"StudyData",A394, "PCB","BaseType=Index,Index=1", "Close", "W","0","all",,,,"T")/100,"")</f>
        <v>-1.8694406754108238E-2</v>
      </c>
      <c r="J394" s="5">
        <f>IFERROR(RTD("cqg.rtd",,"StudyData",A394, "PCB","BaseType=Index,Index=1", "Close", "M","0","all",,,,"T")/100,"")</f>
        <v>2.0012315270936717E-3</v>
      </c>
      <c r="K394" s="5">
        <f>IFERROR(RTD("cqg.rtd",,"StudyData",A394, "PCB","BaseType=Index,Index=1", "Close", "Q","0","all",,,,"T")/100,"")</f>
        <v>2.0012315270936717E-3</v>
      </c>
      <c r="L394" s="5">
        <f>IFERROR(RTD("cqg.rtd",,"StudyData",A394, "PCB","BaseType=Index,Index=1", "Close", "A","0","all",,,,"T")/100,"")</f>
        <v>-0.18931373770083443</v>
      </c>
      <c r="M394" s="7">
        <f>RTD("cqg.rtd", ,"ContractData",A394, "T_CVol",, "T")</f>
        <v>1005232.8985829999</v>
      </c>
      <c r="N394" s="9">
        <f xml:space="preserve"> IFERROR(M394/RTD("cqg.rtd",,"StudyData", $A394, "MA", "InputChoice=Vol,MAType=Sim,Period=21", "MA","D","-1","all",,,,"T"),"")</f>
        <v>0.65559952567073643</v>
      </c>
      <c r="O394" s="10">
        <f>IFERROR(D394/RTD("cqg.rtd",,"StudyData","ATR("&amp;A394&amp;",MAType:=Sim,Period:=21)","Bar",, "Close", "D",,,,,,"T"),"")</f>
        <v>0.49775596072756684</v>
      </c>
      <c r="P394" s="11">
        <f xml:space="preserve"> RTD("cqg.rtd",,"StudyData", $A394, "MA", "InputChoice=Close,MAType=Sim,Period=21", "MA","D",,"all",,,,"T")</f>
        <v>201.21666666670001</v>
      </c>
      <c r="Q394" s="3">
        <f xml:space="preserve"> RTD("cqg.rtd",,"StudyData",$A394, "StdDev", "InputChoice=Close,Period1=21", "STDDEV","D",,"all",,,,"T")</f>
        <v>7.4401416611000002</v>
      </c>
      <c r="R394" s="3">
        <f t="shared" si="6"/>
        <v>-0.79926793568884846</v>
      </c>
    </row>
    <row r="395" spans="1:18" x14ac:dyDescent="0.3">
      <c r="A395" t="s">
        <v>397</v>
      </c>
      <c r="B395" t="str">
        <f>PROPER(RTD("cqg.rtd", ,"ContractData",A395, "LongDescription",, "T"))</f>
        <v>Rockwell Automation Inc</v>
      </c>
      <c r="C395" s="3">
        <f>RTD("cqg.rtd", ,"ContractData",A395, "LastTrade",, "T")</f>
        <v>462.16</v>
      </c>
      <c r="D395" s="3">
        <f>RTD("cqg.rtd", ,"ContractData",A395, "NetLastTrade",, "T")</f>
        <v>1.5099999999999909</v>
      </c>
      <c r="E395" s="5">
        <f>IFERROR(RTD("cqg.rtd", ,"ContractData",A395, "PerCentNetLastTrade",, "T")/100,"")</f>
        <v>3.2779767719526755E-3</v>
      </c>
      <c r="F395" s="3">
        <f>RTD("cqg.rtd", ,"ContractData",A395, "Open",, "T")</f>
        <v>462.99</v>
      </c>
      <c r="G395" s="3">
        <f>RTD("cqg.rtd", ,"ContractData",A395, "High",, "T")</f>
        <v>467.15000000000003</v>
      </c>
      <c r="H395" s="3">
        <f>RTD("cqg.rtd", ,"ContractData",A395, "Low",, "T")</f>
        <v>459.3</v>
      </c>
      <c r="I395" s="5">
        <f>IFERROR(RTD("cqg.rtd",,"StudyData",A395, "PCB","BaseType=Index,Index=1", "Close", "W","0","all",,,,"T")/100,"")</f>
        <v>6.7121359748836687E-4</v>
      </c>
      <c r="J395" s="5">
        <f>IFERROR(RTD("cqg.rtd",,"StudyData",A395, "PCB","BaseType=Index,Index=1", "Close", "M","0","all",,,,"T")/100,"")</f>
        <v>-6.6494303950876549E-2</v>
      </c>
      <c r="K395" s="5">
        <f>IFERROR(RTD("cqg.rtd",,"StudyData",A395, "PCB","BaseType=Index,Index=1", "Close", "Q","0","all",,,,"T")/100,"")</f>
        <v>-6.6494303950876549E-2</v>
      </c>
      <c r="L395" s="5">
        <f>IFERROR(RTD("cqg.rtd",,"StudyData",A395, "PCB","BaseType=Index,Index=1", "Close", "A","0","all",,,,"T")/100,"")</f>
        <v>0.18785822602616506</v>
      </c>
      <c r="M395" s="7">
        <f>RTD("cqg.rtd", ,"ContractData",A395, "T_CVol",, "T")</f>
        <v>583524.24004399998</v>
      </c>
      <c r="N395" s="9">
        <f xml:space="preserve"> IFERROR(M395/RTD("cqg.rtd",,"StudyData", $A395, "MA", "InputChoice=Vol,MAType=Sim,Period=21", "MA","D","-1","all",,,,"T"),"")</f>
        <v>0.65375606294777622</v>
      </c>
      <c r="O395" s="10">
        <f>IFERROR(D395/RTD("cqg.rtd",,"StudyData","ATR("&amp;A395&amp;",MAType:=Sim,Period:=21)","Bar",, "Close", "D",,,,,,"T"),"")</f>
        <v>0.10328653789795593</v>
      </c>
      <c r="P395" s="11">
        <f xml:space="preserve"> RTD("cqg.rtd",,"StudyData", $A395, "MA", "InputChoice=Close,MAType=Sim,Period=21", "MA","D",,"all",,,,"T")</f>
        <v>470.0152380952</v>
      </c>
      <c r="Q395" s="3">
        <f xml:space="preserve"> RTD("cqg.rtd",,"StudyData",$A395, "StdDev", "InputChoice=Close,Period1=21", "STDDEV","D",,"all",,,,"T")</f>
        <v>9.6821852211999992</v>
      </c>
      <c r="R395" s="3">
        <f t="shared" si="6"/>
        <v>-0.81130838914341796</v>
      </c>
    </row>
    <row r="396" spans="1:18" x14ac:dyDescent="0.3">
      <c r="A396" t="s">
        <v>398</v>
      </c>
      <c r="B396" t="str">
        <f>PROPER(RTD("cqg.rtd", ,"ContractData",A396, "LongDescription",, "T"))</f>
        <v>Rollins Inc</v>
      </c>
      <c r="C396" s="3">
        <f>RTD("cqg.rtd", ,"ContractData",A396, "LastTrade",, "T")</f>
        <v>38.56</v>
      </c>
      <c r="D396" s="3">
        <f>RTD("cqg.rtd", ,"ContractData",A396, "NetLastTrade",, "T")</f>
        <v>-0.87999999999999545</v>
      </c>
      <c r="E396" s="5">
        <f>IFERROR(RTD("cqg.rtd", ,"ContractData",A396, "PerCentNetLastTrade",, "T")/100,"")</f>
        <v>-2.231237322515213E-2</v>
      </c>
      <c r="F396" s="3">
        <f>RTD("cqg.rtd", ,"ContractData",A396, "Open",, "T")</f>
        <v>38.800000000000004</v>
      </c>
      <c r="G396" s="3">
        <f>RTD("cqg.rtd", ,"ContractData",A396, "High",, "T")</f>
        <v>39.050000000000004</v>
      </c>
      <c r="H396" s="3">
        <f>RTD("cqg.rtd", ,"ContractData",A396, "Low",, "T")</f>
        <v>37.9</v>
      </c>
      <c r="I396" s="5">
        <f>IFERROR(RTD("cqg.rtd",,"StudyData",A396, "PCB","BaseType=Index,Index=1", "Close", "W","0","all",,,,"T")/100,"")</f>
        <v>-0.14520062070494341</v>
      </c>
      <c r="J396" s="5">
        <f>IFERROR(RTD("cqg.rtd",,"StudyData",A396, "PCB","BaseType=Index,Index=1", "Close", "M","0","all",,,,"T")/100,"")</f>
        <v>-7.6185912793483468E-2</v>
      </c>
      <c r="K396" s="5">
        <f>IFERROR(RTD("cqg.rtd",,"StudyData",A396, "PCB","BaseType=Index,Index=1", "Close", "Q","0","all",,,,"T")/100,"")</f>
        <v>-7.6185912793483468E-2</v>
      </c>
      <c r="L396" s="5">
        <f>IFERROR(RTD("cqg.rtd",,"StudyData",A396, "PCB","BaseType=Index,Index=1", "Close", "A","0","all",,,,"T")/100,"")</f>
        <v>-0.35754748417194265</v>
      </c>
      <c r="M396" s="7">
        <f>RTD("cqg.rtd", ,"ContractData",A396, "T_CVol",, "T")</f>
        <v>9489802.5434869993</v>
      </c>
      <c r="N396" s="9">
        <f xml:space="preserve"> IFERROR(M396/RTD("cqg.rtd",,"StudyData", $A396, "MA", "InputChoice=Vol,MAType=Sim,Period=21", "MA","D","-1","all",,,,"T"),"")</f>
        <v>1.6999262196496703</v>
      </c>
      <c r="O396" s="10">
        <f>IFERROR(D396/RTD("cqg.rtd",,"StudyData","ATR("&amp;A396&amp;",MAType:=Sim,Period:=21)","Bar",, "Close", "D",,,,,,"T"),"")</f>
        <v>-0.57677902622262611</v>
      </c>
      <c r="P396" s="11">
        <f xml:space="preserve"> RTD("cqg.rtd",,"StudyData", $A396, "MA", "InputChoice=Close,MAType=Sim,Period=21", "MA","D",,"all",,,,"T")</f>
        <v>43.321904761900001</v>
      </c>
      <c r="Q396" s="3">
        <f xml:space="preserve"> RTD("cqg.rtd",,"StudyData",$A396, "StdDev", "InputChoice=Close,Period1=21", "STDDEV","D",,"all",,,,"T")</f>
        <v>1.7359987356</v>
      </c>
      <c r="R396" s="3">
        <f t="shared" si="6"/>
        <v>-2.7430346948116746</v>
      </c>
    </row>
    <row r="397" spans="1:18" x14ac:dyDescent="0.3">
      <c r="A397" t="s">
        <v>399</v>
      </c>
      <c r="B397" t="str">
        <f>PROPER(RTD("cqg.rtd", ,"ContractData",A397, "LongDescription",, "T"))</f>
        <v>Roper Tech Cmn</v>
      </c>
      <c r="C397" s="3">
        <f>RTD("cqg.rtd", ,"ContractData",A397, "LastTrade",, "T")</f>
        <v>367.34000000000003</v>
      </c>
      <c r="D397" s="3">
        <f>RTD("cqg.rtd", ,"ContractData",A397, "NetLastTrade",, "T")</f>
        <v>12.220000000000027</v>
      </c>
      <c r="E397" s="5">
        <f>IFERROR(RTD("cqg.rtd", ,"ContractData",A397, "PerCentNetLastTrade",, "T")/100,"")</f>
        <v>3.4410903356611851E-2</v>
      </c>
      <c r="F397" s="3">
        <f>RTD("cqg.rtd", ,"ContractData",A397, "Open",, "T")</f>
        <v>362.47</v>
      </c>
      <c r="G397" s="3">
        <f>RTD("cqg.rtd", ,"ContractData",A397, "High",, "T")</f>
        <v>371.28000000000003</v>
      </c>
      <c r="H397" s="3">
        <f>RTD("cqg.rtd", ,"ContractData",A397, "Low",, "T")</f>
        <v>359.42</v>
      </c>
      <c r="I397" s="5">
        <f>IFERROR(RTD("cqg.rtd",,"StudyData",A397, "PCB","BaseType=Index,Index=1", "Close", "W","0","all",,,,"T")/100,"")</f>
        <v>1.1565787299664168E-2</v>
      </c>
      <c r="J397" s="5">
        <f>IFERROR(RTD("cqg.rtd",,"StudyData",A397, "PCB","BaseType=Index,Index=1", "Close", "M","0","all",,,,"T")/100,"")</f>
        <v>8.5552173527586636E-2</v>
      </c>
      <c r="K397" s="5">
        <f>IFERROR(RTD("cqg.rtd",,"StudyData",A397, "PCB","BaseType=Index,Index=1", "Close", "Q","0","all",,,,"T")/100,"")</f>
        <v>8.5552173527586636E-2</v>
      </c>
      <c r="L397" s="5">
        <f>IFERROR(RTD("cqg.rtd",,"StudyData",A397, "PCB","BaseType=Index,Index=1", "Close", "A","0","all",,,,"T")/100,"")</f>
        <v>-0.17475793588389898</v>
      </c>
      <c r="M397" s="7">
        <f>RTD("cqg.rtd", ,"ContractData",A397, "T_CVol",, "T")</f>
        <v>859439.030164</v>
      </c>
      <c r="N397" s="9">
        <f xml:space="preserve"> IFERROR(M397/RTD("cqg.rtd",,"StudyData", $A397, "MA", "InputChoice=Vol,MAType=Sim,Period=21", "MA","D","-1","all",,,,"T"),"")</f>
        <v>0.84890631869292354</v>
      </c>
      <c r="O397" s="10">
        <f>IFERROR(D397/RTD("cqg.rtd",,"StudyData","ATR("&amp;A397&amp;",MAType:=Sim,Period:=21)","Bar",, "Close", "D",,,,,,"T"),"")</f>
        <v>0.95185459940617734</v>
      </c>
      <c r="P397" s="11">
        <f xml:space="preserve"> RTD("cqg.rtd",,"StudyData", $A397, "MA", "InputChoice=Close,MAType=Sim,Period=21", "MA","D",,"all",,,,"T")</f>
        <v>353.01619047619999</v>
      </c>
      <c r="Q397" s="3">
        <f xml:space="preserve"> RTD("cqg.rtd",,"StudyData",$A397, "StdDev", "InputChoice=Close,Period1=21", "STDDEV","D",,"all",,,,"T")</f>
        <v>10.909754253299999</v>
      </c>
      <c r="R397" s="3">
        <f t="shared" si="6"/>
        <v>1.3129360379008856</v>
      </c>
    </row>
    <row r="398" spans="1:18" x14ac:dyDescent="0.3">
      <c r="A398" t="s">
        <v>400</v>
      </c>
      <c r="B398" t="str">
        <f>PROPER(RTD("cqg.rtd", ,"ContractData",A398, "LongDescription",, "T"))</f>
        <v>Ross Stores, Inc.</v>
      </c>
      <c r="C398" s="3">
        <f>RTD("cqg.rtd", ,"ContractData",A398, "LastTrade",, "T")</f>
        <v>238.89000000000001</v>
      </c>
      <c r="D398" s="3">
        <f>RTD("cqg.rtd", ,"ContractData",A398, "NetLastTrade",, "T")</f>
        <v>6.5</v>
      </c>
      <c r="E398" s="5">
        <f>IFERROR(RTD("cqg.rtd", ,"ContractData",A398, "PerCentNetLastTrade",, "T")/100,"")</f>
        <v>2.797022247084642E-2</v>
      </c>
      <c r="F398" s="3">
        <f>RTD("cqg.rtd", ,"ContractData",A398, "Open",, "T")</f>
        <v>232.70000000000002</v>
      </c>
      <c r="G398" s="3">
        <f>RTD("cqg.rtd", ,"ContractData",A398, "High",, "T")</f>
        <v>240.02</v>
      </c>
      <c r="H398" s="3">
        <f>RTD("cqg.rtd", ,"ContractData",A398, "Low",, "T")</f>
        <v>232.43</v>
      </c>
      <c r="I398" s="5">
        <f>IFERROR(RTD("cqg.rtd",,"StudyData",A398, "PCB","BaseType=Index,Index=1", "Close", "W","0","all",,,,"T")/100,"")</f>
        <v>2.3258802364430765E-2</v>
      </c>
      <c r="J398" s="5">
        <f>IFERROR(RTD("cqg.rtd",,"StudyData",A398, "PCB","BaseType=Index,Index=1", "Close", "M","0","all",,,,"T")/100,"")</f>
        <v>0.12233967582804801</v>
      </c>
      <c r="K398" s="5">
        <f>IFERROR(RTD("cqg.rtd",,"StudyData",A398, "PCB","BaseType=Index,Index=1", "Close", "Q","0","all",,,,"T")/100,"")</f>
        <v>0.12233967582804801</v>
      </c>
      <c r="L398" s="5">
        <f>IFERROR(RTD("cqg.rtd",,"StudyData",A398, "PCB","BaseType=Index,Index=1", "Close", "A","0","all",,,,"T")/100,"")</f>
        <v>0.32613522815587875</v>
      </c>
      <c r="M398" s="7">
        <f>RTD("cqg.rtd", ,"ContractData",A398, "T_CVol",, "T")</f>
        <v>1500694.207316</v>
      </c>
      <c r="N398" s="9">
        <f xml:space="preserve"> IFERROR(M398/RTD("cqg.rtd",,"StudyData", $A398, "MA", "InputChoice=Vol,MAType=Sim,Period=21", "MA","D","-1","all",,,,"T"),"")</f>
        <v>0.49719947522798996</v>
      </c>
      <c r="O398" s="10">
        <f>IFERROR(D398/RTD("cqg.rtd",,"StudyData","ATR("&amp;A398&amp;",MAType:=Sim,Period:=21)","Bar",, "Close", "D",,,,,,"T"),"")</f>
        <v>1.0796488175232157</v>
      </c>
      <c r="P398" s="11">
        <f xml:space="preserve"> RTD("cqg.rtd",,"StudyData", $A398, "MA", "InputChoice=Close,MAType=Sim,Period=21", "MA","D",,"all",,,,"T")</f>
        <v>222.67095238100001</v>
      </c>
      <c r="Q398" s="3">
        <f xml:space="preserve"> RTD("cqg.rtd",,"StudyData",$A398, "StdDev", "InputChoice=Close,Period1=21", "STDDEV","D",,"all",,,,"T")</f>
        <v>9.8553920000000002</v>
      </c>
      <c r="R398" s="3">
        <f t="shared" si="6"/>
        <v>1.6457029430184014</v>
      </c>
    </row>
    <row r="399" spans="1:18" x14ac:dyDescent="0.3">
      <c r="A399" t="s">
        <v>401</v>
      </c>
      <c r="B399" t="str">
        <f>PROPER(RTD("cqg.rtd", ,"ContractData",A399, "LongDescription",, "T"))</f>
        <v>Republic Services Inc Cla</v>
      </c>
      <c r="C399" s="3">
        <f>RTD("cqg.rtd", ,"ContractData",A399, "LastTrade",, "T")</f>
        <v>216.91</v>
      </c>
      <c r="D399" s="3">
        <f>RTD("cqg.rtd", ,"ContractData",A399, "NetLastTrade",, "T")</f>
        <v>-0.51000000000001933</v>
      </c>
      <c r="E399" s="5">
        <f>IFERROR(RTD("cqg.rtd", ,"ContractData",A399, "PerCentNetLastTrade",, "T")/100,"")</f>
        <v>-2.345690368871309E-3</v>
      </c>
      <c r="F399" s="3">
        <f>RTD("cqg.rtd", ,"ContractData",A399, "Open",, "T")</f>
        <v>217.81</v>
      </c>
      <c r="G399" s="3">
        <f>RTD("cqg.rtd", ,"ContractData",A399, "High",, "T")</f>
        <v>218.75</v>
      </c>
      <c r="H399" s="3">
        <f>RTD("cqg.rtd", ,"ContractData",A399, "Low",, "T")</f>
        <v>215.54</v>
      </c>
      <c r="I399" s="5">
        <f>IFERROR(RTD("cqg.rtd",,"StudyData",A399, "PCB","BaseType=Index,Index=1", "Close", "W","0","all",,,,"T")/100,"")</f>
        <v>-2.429040528991051E-2</v>
      </c>
      <c r="J399" s="5">
        <f>IFERROR(RTD("cqg.rtd",,"StudyData",A399, "PCB","BaseType=Index,Index=1", "Close", "M","0","all",,,,"T")/100,"")</f>
        <v>1.7974469682748188E-2</v>
      </c>
      <c r="K399" s="5">
        <f>IFERROR(RTD("cqg.rtd",,"StudyData",A399, "PCB","BaseType=Index,Index=1", "Close", "Q","0","all",,,,"T")/100,"")</f>
        <v>1.7974469682748188E-2</v>
      </c>
      <c r="L399" s="5">
        <f>IFERROR(RTD("cqg.rtd",,"StudyData",A399, "PCB","BaseType=Index,Index=1", "Close", "A","0","all",,,,"T")/100,"")</f>
        <v>2.3498324918605151E-2</v>
      </c>
      <c r="M399" s="7">
        <f>RTD("cqg.rtd", ,"ContractData",A399, "T_CVol",, "T")</f>
        <v>1159864.953553</v>
      </c>
      <c r="N399" s="9">
        <f xml:space="preserve"> IFERROR(M399/RTD("cqg.rtd",,"StudyData", $A399, "MA", "InputChoice=Vol,MAType=Sim,Period=21", "MA","D","-1","all",,,,"T"),"")</f>
        <v>0.87622922283930338</v>
      </c>
      <c r="O399" s="10">
        <f>IFERROR(D399/RTD("cqg.rtd",,"StudyData","ATR("&amp;A399&amp;",MAType:=Sim,Period:=21)","Bar",, "Close", "D",,,,,,"T"),"")</f>
        <v>-0.1078658475172688</v>
      </c>
      <c r="P399" s="11">
        <f xml:space="preserve"> RTD("cqg.rtd",,"StudyData", $A399, "MA", "InputChoice=Close,MAType=Sim,Period=21", "MA","D",,"all",,,,"T")</f>
        <v>218.03190476189999</v>
      </c>
      <c r="Q399" s="3">
        <f xml:space="preserve"> RTD("cqg.rtd",,"StudyData",$A399, "StdDev", "InputChoice=Close,Period1=21", "STDDEV","D",,"all",,,,"T")</f>
        <v>3.2717748482000002</v>
      </c>
      <c r="R399" s="3">
        <f t="shared" si="6"/>
        <v>-0.34290402425375488</v>
      </c>
    </row>
    <row r="400" spans="1:18" x14ac:dyDescent="0.3">
      <c r="A400" t="s">
        <v>402</v>
      </c>
      <c r="B400" t="str">
        <f>PROPER(RTD("cqg.rtd", ,"ContractData",A400, "LongDescription",, "T"))</f>
        <v>Rtx Corporation</v>
      </c>
      <c r="C400" s="3">
        <f>RTD("cqg.rtd", ,"ContractData",A400, "LastTrade",, "T")</f>
        <v>212.79</v>
      </c>
      <c r="D400" s="3">
        <f>RTD("cqg.rtd", ,"ContractData",A400, "NetLastTrade",, "T")</f>
        <v>3.6299999999999955</v>
      </c>
      <c r="E400" s="5">
        <f>IFERROR(RTD("cqg.rtd", ,"ContractData",A400, "PerCentNetLastTrade",, "T")/100,"")</f>
        <v>1.7355134825014343E-2</v>
      </c>
      <c r="F400" s="3">
        <f>RTD("cqg.rtd", ,"ContractData",A400, "Open",, "T")</f>
        <v>210.83</v>
      </c>
      <c r="G400" s="3">
        <f>RTD("cqg.rtd", ,"ContractData",A400, "High",, "T")</f>
        <v>214.88</v>
      </c>
      <c r="H400" s="3">
        <f>RTD("cqg.rtd", ,"ContractData",A400, "Low",, "T")</f>
        <v>209.26</v>
      </c>
      <c r="I400" s="5">
        <f>IFERROR(RTD("cqg.rtd",,"StudyData",A400, "PCB","BaseType=Index,Index=1", "Close", "W","0","all",,,,"T")/100,"")</f>
        <v>9.9633093896956237E-2</v>
      </c>
      <c r="J400" s="5">
        <f>IFERROR(RTD("cqg.rtd",,"StudyData",A400, "PCB","BaseType=Index,Index=1", "Close", "M","0","all",,,,"T")/100,"")</f>
        <v>0.12154113740578718</v>
      </c>
      <c r="K400" s="5">
        <f>IFERROR(RTD("cqg.rtd",,"StudyData",A400, "PCB","BaseType=Index,Index=1", "Close", "Q","0","all",,,,"T")/100,"")</f>
        <v>0.12154113740578718</v>
      </c>
      <c r="L400" s="5">
        <f>IFERROR(RTD("cqg.rtd",,"StudyData",A400, "PCB","BaseType=Index,Index=1", "Close", "A","0","all",,,,"T")/100,"")</f>
        <v>0.16025081788440559</v>
      </c>
      <c r="M400" s="7">
        <f>RTD("cqg.rtd", ,"ContractData",A400, "T_CVol",, "T")</f>
        <v>5877311.7716340004</v>
      </c>
      <c r="N400" s="9">
        <f xml:space="preserve"> IFERROR(M400/RTD("cqg.rtd",,"StudyData", $A400, "MA", "InputChoice=Vol,MAType=Sim,Period=21", "MA","D","-1","all",,,,"T"),"")</f>
        <v>1.2695436517139238</v>
      </c>
      <c r="O400" s="10">
        <f>IFERROR(D400/RTD("cqg.rtd",,"StudyData","ATR("&amp;A400&amp;",MAType:=Sim,Period:=21)","Bar",, "Close", "D",,,,,,"T"),"")</f>
        <v>0.71149897330661804</v>
      </c>
      <c r="P400" s="11">
        <f xml:space="preserve"> RTD("cqg.rtd",,"StudyData", $A400, "MA", "InputChoice=Close,MAType=Sim,Period=21", "MA","D",,"all",,,,"T")</f>
        <v>195.68619047620001</v>
      </c>
      <c r="Q400" s="3">
        <f xml:space="preserve"> RTD("cqg.rtd",,"StudyData",$A400, "StdDev", "InputChoice=Close,Period1=21", "STDDEV","D",,"all",,,,"T")</f>
        <v>6.2782993422000004</v>
      </c>
      <c r="R400" s="3">
        <f t="shared" si="6"/>
        <v>2.7242742965177853</v>
      </c>
    </row>
    <row r="401" spans="1:18" x14ac:dyDescent="0.3">
      <c r="A401" t="s">
        <v>403</v>
      </c>
      <c r="B401" t="str">
        <f>PROPER(RTD("cqg.rtd", ,"ContractData",A401, "LongDescription",, "T"))</f>
        <v>Revvity Inc.</v>
      </c>
      <c r="C401" s="3">
        <f>RTD("cqg.rtd", ,"ContractData",A401, "LastTrade",, "T")</f>
        <v>110.47</v>
      </c>
      <c r="D401" s="3">
        <f>RTD("cqg.rtd", ,"ContractData",A401, "NetLastTrade",, "T")</f>
        <v>-2.7000000000000028</v>
      </c>
      <c r="E401" s="5">
        <f>IFERROR(RTD("cqg.rtd", ,"ContractData",A401, "PerCentNetLastTrade",, "T")/100,"")</f>
        <v>-2.3857912874436685E-2</v>
      </c>
      <c r="F401" s="3">
        <f>RTD("cqg.rtd", ,"ContractData",A401, "Open",, "T")</f>
        <v>113.14</v>
      </c>
      <c r="G401" s="3">
        <f>RTD("cqg.rtd", ,"ContractData",A401, "High",, "T")</f>
        <v>113.81</v>
      </c>
      <c r="H401" s="3">
        <f>RTD("cqg.rtd", ,"ContractData",A401, "Low",, "T")</f>
        <v>110.25</v>
      </c>
      <c r="I401" s="5">
        <f>IFERROR(RTD("cqg.rtd",,"StudyData",A401, "PCB","BaseType=Index,Index=1", "Close", "W","0","all",,,,"T")/100,"")</f>
        <v>2.905129369042153E-3</v>
      </c>
      <c r="J401" s="5">
        <f>IFERROR(RTD("cqg.rtd",,"StudyData",A401, "PCB","BaseType=Index,Index=1", "Close", "M","0","all",,,,"T")/100,"")</f>
        <v>-7.1004853496315504E-3</v>
      </c>
      <c r="K401" s="5">
        <f>IFERROR(RTD("cqg.rtd",,"StudyData",A401, "PCB","BaseType=Index,Index=1", "Close", "Q","0","all",,,,"T")/100,"")</f>
        <v>-7.1004853496315504E-3</v>
      </c>
      <c r="L401" s="5">
        <f>IFERROR(RTD("cqg.rtd",,"StudyData",A401, "PCB","BaseType=Index,Index=1", "Close", "A","0","all",,,,"T")/100,"")</f>
        <v>0.14180878552971574</v>
      </c>
      <c r="M401" s="7">
        <f>RTD("cqg.rtd", ,"ContractData",A401, "T_CVol",, "T")</f>
        <v>1117831.0282350001</v>
      </c>
      <c r="N401" s="9">
        <f xml:space="preserve"> IFERROR(M401/RTD("cqg.rtd",,"StudyData", $A401, "MA", "InputChoice=Vol,MAType=Sim,Period=21", "MA","D","-1","all",,,,"T"),"")</f>
        <v>0.74554559498662221</v>
      </c>
      <c r="O401" s="10">
        <f>IFERROR(D401/RTD("cqg.rtd",,"StudyData","ATR("&amp;A401&amp;",MAType:=Sim,Period:=21)","Bar",, "Close", "D",,,,,,"T"),"")</f>
        <v>-0.69681700871872443</v>
      </c>
      <c r="P401" s="11">
        <f xml:space="preserve"> RTD("cqg.rtd",,"StudyData", $A401, "MA", "InputChoice=Close,MAType=Sim,Period=21", "MA","D",,"all",,,,"T")</f>
        <v>111.51761904759999</v>
      </c>
      <c r="Q401" s="3">
        <f xml:space="preserve"> RTD("cqg.rtd",,"StudyData",$A401, "StdDev", "InputChoice=Close,Period1=21", "STDDEV","D",,"all",,,,"T")</f>
        <v>1.6428833676000001</v>
      </c>
      <c r="R401" s="3">
        <f t="shared" si="6"/>
        <v>-0.63767098033891756</v>
      </c>
    </row>
    <row r="402" spans="1:18" x14ac:dyDescent="0.3">
      <c r="A402" t="s">
        <v>404</v>
      </c>
      <c r="B402" t="str">
        <f>PROPER(RTD("cqg.rtd", ,"ContractData",A402, "LongDescription",, "T"))</f>
        <v>Sba Communications</v>
      </c>
      <c r="C402" s="3">
        <f>RTD("cqg.rtd", ,"ContractData",A402, "LastTrade",, "T")</f>
        <v>173.57</v>
      </c>
      <c r="D402" s="3">
        <f>RTD("cqg.rtd", ,"ContractData",A402, "NetLastTrade",, "T")</f>
        <v>-1.2800000000000011</v>
      </c>
      <c r="E402" s="5">
        <f>IFERROR(RTD("cqg.rtd", ,"ContractData",A402, "PerCentNetLastTrade",, "T")/100,"")</f>
        <v>-7.3205604804117818E-3</v>
      </c>
      <c r="F402" s="3">
        <f>RTD("cqg.rtd", ,"ContractData",A402, "Open",, "T")</f>
        <v>176.21</v>
      </c>
      <c r="G402" s="3">
        <f>RTD("cqg.rtd", ,"ContractData",A402, "High",, "T")</f>
        <v>179.59</v>
      </c>
      <c r="H402" s="3">
        <f>RTD("cqg.rtd", ,"ContractData",A402, "Low",, "T")</f>
        <v>173.5</v>
      </c>
      <c r="I402" s="5">
        <f>IFERROR(RTD("cqg.rtd",,"StudyData",A402, "PCB","BaseType=Index,Index=1", "Close", "W","0","all",,,,"T")/100,"")</f>
        <v>-6.5270073778878793E-2</v>
      </c>
      <c r="J402" s="5">
        <f>IFERROR(RTD("cqg.rtd",,"StudyData",A402, "PCB","BaseType=Index,Index=1", "Close", "M","0","all",,,,"T")/100,"")</f>
        <v>-1.6377649325626287E-2</v>
      </c>
      <c r="K402" s="5">
        <f>IFERROR(RTD("cqg.rtd",,"StudyData",A402, "PCB","BaseType=Index,Index=1", "Close", "Q","0","all",,,,"T")/100,"")</f>
        <v>-1.6377649325626287E-2</v>
      </c>
      <c r="L402" s="5">
        <f>IFERROR(RTD("cqg.rtd",,"StudyData",A402, "PCB","BaseType=Index,Index=1", "Close", "A","0","all",,,,"T")/100,"")</f>
        <v>-0.10267280153026941</v>
      </c>
      <c r="M402" s="7">
        <f>RTD("cqg.rtd", ,"ContractData",A402, "T_CVol",, "T")</f>
        <v>1059360.9351300001</v>
      </c>
      <c r="N402" s="9">
        <f xml:space="preserve"> IFERROR(M402/RTD("cqg.rtd",,"StudyData", $A402, "MA", "InputChoice=Vol,MAType=Sim,Period=21", "MA","D","-1","all",,,,"T"),"")</f>
        <v>1.0959253266215274</v>
      </c>
      <c r="O402" s="10">
        <f>IFERROR(D402/RTD("cqg.rtd",,"StudyData","ATR("&amp;A402&amp;",MAType:=Sim,Period:=21)","Bar",, "Close", "D",,,,,,"T"),"")</f>
        <v>-0.2218553978219788</v>
      </c>
      <c r="P402" s="11">
        <f xml:space="preserve"> RTD("cqg.rtd",,"StudyData", $A402, "MA", "InputChoice=Close,MAType=Sim,Period=21", "MA","D",,"all",,,,"T")</f>
        <v>181.9847619048</v>
      </c>
      <c r="Q402" s="3">
        <f xml:space="preserve"> RTD("cqg.rtd",,"StudyData",$A402, "StdDev", "InputChoice=Close,Period1=21", "STDDEV","D",,"all",,,,"T")</f>
        <v>4.2801953883000001</v>
      </c>
      <c r="R402" s="3">
        <f t="shared" si="6"/>
        <v>-1.9659761159039428</v>
      </c>
    </row>
    <row r="403" spans="1:18" x14ac:dyDescent="0.3">
      <c r="A403" t="s">
        <v>405</v>
      </c>
      <c r="B403" t="str">
        <f>PROPER(RTD("cqg.rtd", ,"ContractData",A403, "LongDescription",, "T"))</f>
        <v>Starbucks Corp</v>
      </c>
      <c r="C403" s="3">
        <f>RTD("cqg.rtd", ,"ContractData",A403, "LastTrade",, "T")</f>
        <v>103.25</v>
      </c>
      <c r="D403" s="3">
        <f>RTD("cqg.rtd", ,"ContractData",A403, "NetLastTrade",, "T")</f>
        <v>3.9999999999992042E-2</v>
      </c>
      <c r="E403" s="5">
        <f>IFERROR(RTD("cqg.rtd", ,"ContractData",A403, "PerCentNetLastTrade",, "T")/100,"")</f>
        <v>3.8755934502470688E-4</v>
      </c>
      <c r="F403" s="3">
        <f>RTD("cqg.rtd", ,"ContractData",A403, "Open",, "T")</f>
        <v>103.89</v>
      </c>
      <c r="G403" s="3">
        <f>RTD("cqg.rtd", ,"ContractData",A403, "High",, "T")</f>
        <v>105.16</v>
      </c>
      <c r="H403" s="3">
        <f>RTD("cqg.rtd", ,"ContractData",A403, "Low",, "T")</f>
        <v>103.12</v>
      </c>
      <c r="I403" s="5">
        <f>IFERROR(RTD("cqg.rtd",,"StudyData",A403, "PCB","BaseType=Index,Index=1", "Close", "W","0","all",,,,"T")/100,"")</f>
        <v>-2.1234240212342485E-2</v>
      </c>
      <c r="J403" s="5">
        <f>IFERROR(RTD("cqg.rtd",,"StudyData",A403, "PCB","BaseType=Index,Index=1", "Close", "M","0","all",,,,"T")/100,"")</f>
        <v>1.0372834915353775E-2</v>
      </c>
      <c r="K403" s="5">
        <f>IFERROR(RTD("cqg.rtd",,"StudyData",A403, "PCB","BaseType=Index,Index=1", "Close", "Q","0","all",,,,"T")/100,"")</f>
        <v>1.0372834915353775E-2</v>
      </c>
      <c r="L403" s="5">
        <f>IFERROR(RTD("cqg.rtd",,"StudyData",A403, "PCB","BaseType=Index,Index=1", "Close", "A","0","all",,,,"T")/100,"")</f>
        <v>0.22610141313383195</v>
      </c>
      <c r="M403" s="7">
        <f>RTD("cqg.rtd", ,"ContractData",A403, "T_CVol",, "T")</f>
        <v>6397190.4559469996</v>
      </c>
      <c r="N403" s="9">
        <f xml:space="preserve"> IFERROR(M403/RTD("cqg.rtd",,"StudyData", $A403, "MA", "InputChoice=Vol,MAType=Sim,Period=21", "MA","D","-1","all",,,,"T"),"")</f>
        <v>0.9144512691990796</v>
      </c>
      <c r="O403" s="10">
        <f>IFERROR(D403/RTD("cqg.rtd",,"StudyData","ATR("&amp;A403&amp;",MAType:=Sim,Period:=21)","Bar",, "Close", "D",,,,,,"T"),"")</f>
        <v>1.4854111405596185E-2</v>
      </c>
      <c r="P403" s="11">
        <f xml:space="preserve"> RTD("cqg.rtd",,"StudyData", $A403, "MA", "InputChoice=Close,MAType=Sim,Period=21", "MA","D",,"all",,,,"T")</f>
        <v>104.56476190479999</v>
      </c>
      <c r="Q403" s="3">
        <f xml:space="preserve"> RTD("cqg.rtd",,"StudyData",$A403, "StdDev", "InputChoice=Close,Period1=21", "STDDEV","D",,"all",,,,"T")</f>
        <v>1.5757193944000001</v>
      </c>
      <c r="R403" s="3">
        <f t="shared" si="6"/>
        <v>-0.83438834951995167</v>
      </c>
    </row>
    <row r="404" spans="1:18" x14ac:dyDescent="0.3">
      <c r="A404" t="s">
        <v>406</v>
      </c>
      <c r="B404" t="str">
        <f>PROPER(RTD("cqg.rtd", ,"ContractData",A404, "LongDescription",, "T"))</f>
        <v>Charles Schwab Corp</v>
      </c>
      <c r="C404" s="3">
        <f>RTD("cqg.rtd", ,"ContractData",A404, "LastTrade",, "T")</f>
        <v>101.97</v>
      </c>
      <c r="D404" s="3">
        <f>RTD("cqg.rtd", ,"ContractData",A404, "NetLastTrade",, "T")</f>
        <v>0.35999999999999943</v>
      </c>
      <c r="E404" s="5">
        <f>IFERROR(RTD("cqg.rtd", ,"ContractData",A404, "PerCentNetLastTrade",, "T")/100,"")</f>
        <v>3.5429583702391498E-3</v>
      </c>
      <c r="F404" s="3">
        <f>RTD("cqg.rtd", ,"ContractData",A404, "Open",, "T")</f>
        <v>101.61</v>
      </c>
      <c r="G404" s="3">
        <f>RTD("cqg.rtd", ,"ContractData",A404, "High",, "T")</f>
        <v>102</v>
      </c>
      <c r="H404" s="3">
        <f>RTD("cqg.rtd", ,"ContractData",A404, "Low",, "T")</f>
        <v>100.55</v>
      </c>
      <c r="I404" s="5">
        <f>IFERROR(RTD("cqg.rtd",,"StudyData",A404, "PCB","BaseType=Index,Index=1", "Close", "W","0","all",,,,"T")/100,"")</f>
        <v>4.0370224497833455E-3</v>
      </c>
      <c r="J404" s="5">
        <f>IFERROR(RTD("cqg.rtd",,"StudyData",A404, "PCB","BaseType=Index,Index=1", "Close", "M","0","all",,,,"T")/100,"")</f>
        <v>0.10512625988945488</v>
      </c>
      <c r="K404" s="5">
        <f>IFERROR(RTD("cqg.rtd",,"StudyData",A404, "PCB","BaseType=Index,Index=1", "Close", "Q","0","all",,,,"T")/100,"")</f>
        <v>0.10512625988945488</v>
      </c>
      <c r="L404" s="5">
        <f>IFERROR(RTD("cqg.rtd",,"StudyData",A404, "PCB","BaseType=Index,Index=1", "Close", "A","0","all",,,,"T")/100,"")</f>
        <v>2.0618556701030948E-2</v>
      </c>
      <c r="M404" s="7">
        <f>RTD("cqg.rtd", ,"ContractData",A404, "T_CVol",, "T")</f>
        <v>5175664.8398460001</v>
      </c>
      <c r="N404" s="9">
        <f xml:space="preserve"> IFERROR(M404/RTD("cqg.rtd",,"StudyData", $A404, "MA", "InputChoice=Vol,MAType=Sim,Period=21", "MA","D","-1","all",,,,"T"),"")</f>
        <v>0.52231043294371737</v>
      </c>
      <c r="O404" s="10">
        <f>IFERROR(D404/RTD("cqg.rtd",,"StudyData","ATR("&amp;A404&amp;",MAType:=Sim,Period:=21)","Bar",, "Close", "D",,,,,,"T"),"")</f>
        <v>0.14146706586614546</v>
      </c>
      <c r="P404" s="11">
        <f xml:space="preserve"> RTD("cqg.rtd",,"StudyData", $A404, "MA", "InputChoice=Close,MAType=Sim,Period=21", "MA","D",,"all",,,,"T")</f>
        <v>99.166666666699996</v>
      </c>
      <c r="Q404" s="3">
        <f xml:space="preserve"> RTD("cqg.rtd",,"StudyData",$A404, "StdDev", "InputChoice=Close,Period1=21", "STDDEV","D",,"all",,,,"T")</f>
        <v>4.4653324232999996</v>
      </c>
      <c r="R404" s="3">
        <f t="shared" si="6"/>
        <v>0.62779947102533185</v>
      </c>
    </row>
    <row r="405" spans="1:18" x14ac:dyDescent="0.3">
      <c r="A405" t="s">
        <v>407</v>
      </c>
      <c r="B405" t="str">
        <f>PROPER(RTD("cqg.rtd", ,"ContractData",A405, "LongDescription",, "T"))</f>
        <v>Sherwin-Williams Co</v>
      </c>
      <c r="C405" s="3">
        <f>RTD("cqg.rtd", ,"ContractData",A405, "LastTrade",, "T")</f>
        <v>317.51</v>
      </c>
      <c r="D405" s="3">
        <f>RTD("cqg.rtd", ,"ContractData",A405, "NetLastTrade",, "T")</f>
        <v>6.9699999999999704</v>
      </c>
      <c r="E405" s="5">
        <f>IFERROR(RTD("cqg.rtd", ,"ContractData",A405, "PerCentNetLastTrade",, "T")/100,"")</f>
        <v>2.2444773620145554E-2</v>
      </c>
      <c r="F405" s="3">
        <f>RTD("cqg.rtd", ,"ContractData",A405, "Open",, "T")</f>
        <v>313.26</v>
      </c>
      <c r="G405" s="3">
        <f>RTD("cqg.rtd", ,"ContractData",A405, "High",, "T")</f>
        <v>320.13</v>
      </c>
      <c r="H405" s="3">
        <f>RTD("cqg.rtd", ,"ContractData",A405, "Low",, "T")</f>
        <v>313.01</v>
      </c>
      <c r="I405" s="5">
        <f>IFERROR(RTD("cqg.rtd",,"StudyData",A405, "PCB","BaseType=Index,Index=1", "Close", "W","0","all",,,,"T")/100,"")</f>
        <v>-4.1681757817215989E-2</v>
      </c>
      <c r="J405" s="5">
        <f>IFERROR(RTD("cqg.rtd",,"StudyData",A405, "PCB","BaseType=Index,Index=1", "Close", "M","0","all",,,,"T")/100,"")</f>
        <v>-7.7863615241635709E-2</v>
      </c>
      <c r="K405" s="5">
        <f>IFERROR(RTD("cqg.rtd",,"StudyData",A405, "PCB","BaseType=Index,Index=1", "Close", "Q","0","all",,,,"T")/100,"")</f>
        <v>-7.7863615241635709E-2</v>
      </c>
      <c r="L405" s="5">
        <f>IFERROR(RTD("cqg.rtd",,"StudyData",A405, "PCB","BaseType=Index,Index=1", "Close", "A","0","all",,,,"T")/100,"")</f>
        <v>-2.0121593679597684E-2</v>
      </c>
      <c r="M405" s="7">
        <f>RTD("cqg.rtd", ,"ContractData",A405, "T_CVol",, "T")</f>
        <v>2021315.9407649999</v>
      </c>
      <c r="N405" s="9">
        <f xml:space="preserve"> IFERROR(M405/RTD("cqg.rtd",,"StudyData", $A405, "MA", "InputChoice=Vol,MAType=Sim,Period=21", "MA","D","-1","all",,,,"T"),"")</f>
        <v>0.83413696892423095</v>
      </c>
      <c r="O405" s="10">
        <f>IFERROR(D405/RTD("cqg.rtd",,"StudyData","ATR("&amp;A405&amp;",MAType:=Sim,Period:=21)","Bar",, "Close", "D",,,,,,"T"),"")</f>
        <v>0.76689720213527846</v>
      </c>
      <c r="P405" s="11">
        <f xml:space="preserve"> RTD("cqg.rtd",,"StudyData", $A405, "MA", "InputChoice=Close,MAType=Sim,Period=21", "MA","D",,"all",,,,"T")</f>
        <v>333.69142857140002</v>
      </c>
      <c r="Q405" s="3">
        <f xml:space="preserve"> RTD("cqg.rtd",,"StudyData",$A405, "StdDev", "InputChoice=Close,Period1=21", "STDDEV","D",,"all",,,,"T")</f>
        <v>11.1067886944</v>
      </c>
      <c r="R405" s="3">
        <f t="shared" si="6"/>
        <v>-1.4568953292105618</v>
      </c>
    </row>
    <row r="406" spans="1:18" x14ac:dyDescent="0.3">
      <c r="A406" t="s">
        <v>408</v>
      </c>
      <c r="B406" t="str">
        <f>PROPER(RTD("cqg.rtd", ,"ContractData",A406, "LongDescription",, "T"))</f>
        <v>Smucker Jm Co</v>
      </c>
      <c r="C406" s="3">
        <f>RTD("cqg.rtd", ,"ContractData",A406, "LastTrade",, "T")</f>
        <v>118.32000000000001</v>
      </c>
      <c r="D406" s="3">
        <f>RTD("cqg.rtd", ,"ContractData",A406, "NetLastTrade",, "T")</f>
        <v>2.6099999999999994</v>
      </c>
      <c r="E406" s="5">
        <f>IFERROR(RTD("cqg.rtd", ,"ContractData",A406, "PerCentNetLastTrade",, "T")/100,"")</f>
        <v>2.2556390977443611E-2</v>
      </c>
      <c r="F406" s="3">
        <f>RTD("cqg.rtd", ,"ContractData",A406, "Open",, "T")</f>
        <v>116.08</v>
      </c>
      <c r="G406" s="3">
        <f>RTD("cqg.rtd", ,"ContractData",A406, "High",, "T")</f>
        <v>118.42</v>
      </c>
      <c r="H406" s="3">
        <f>RTD("cqg.rtd", ,"ContractData",A406, "Low",, "T")</f>
        <v>115.89</v>
      </c>
      <c r="I406" s="5">
        <f>IFERROR(RTD("cqg.rtd",,"StudyData",A406, "PCB","BaseType=Index,Index=1", "Close", "W","0","all",,,,"T")/100,"")</f>
        <v>5.6334255870011625E-2</v>
      </c>
      <c r="J406" s="5">
        <f>IFERROR(RTD("cqg.rtd",,"StudyData",A406, "PCB","BaseType=Index,Index=1", "Close", "M","0","all",,,,"T")/100,"")</f>
        <v>5.1733333333333402E-2</v>
      </c>
      <c r="K406" s="5">
        <f>IFERROR(RTD("cqg.rtd",,"StudyData",A406, "PCB","BaseType=Index,Index=1", "Close", "Q","0","all",,,,"T")/100,"")</f>
        <v>5.1733333333333402E-2</v>
      </c>
      <c r="L406" s="5">
        <f>IFERROR(RTD("cqg.rtd",,"StudyData",A406, "PCB","BaseType=Index,Index=1", "Close", "A","0","all",,,,"T")/100,"")</f>
        <v>0.2096922605050609</v>
      </c>
      <c r="M406" s="7">
        <f>RTD("cqg.rtd", ,"ContractData",A406, "T_CVol",, "T")</f>
        <v>1079646.9679739999</v>
      </c>
      <c r="N406" s="9">
        <f xml:space="preserve"> IFERROR(M406/RTD("cqg.rtd",,"StudyData", $A406, "MA", "InputChoice=Vol,MAType=Sim,Period=21", "MA","D","-1","all",,,,"T"),"")</f>
        <v>0.69363042649229678</v>
      </c>
      <c r="O406" s="10">
        <f>IFERROR(D406/RTD("cqg.rtd",,"StudyData","ATR("&amp;A406&amp;",MAType:=Sim,Period:=21)","Bar",, "Close", "D",,,,,,"T"),"")</f>
        <v>0.83628318582794792</v>
      </c>
      <c r="P406" s="11">
        <f xml:space="preserve"> RTD("cqg.rtd",,"StudyData", $A406, "MA", "InputChoice=Close,MAType=Sim,Period=21", "MA","D",,"all",,,,"T")</f>
        <v>113.43</v>
      </c>
      <c r="Q406" s="3">
        <f xml:space="preserve"> RTD("cqg.rtd",,"StudyData",$A406, "StdDev", "InputChoice=Close,Period1=21", "STDDEV","D",,"all",,,,"T")</f>
        <v>2.6308535642000002</v>
      </c>
      <c r="R406" s="3">
        <f t="shared" si="6"/>
        <v>1.8587123458872445</v>
      </c>
    </row>
    <row r="407" spans="1:18" x14ac:dyDescent="0.3">
      <c r="A407" t="s">
        <v>409</v>
      </c>
      <c r="B407" t="str">
        <f>PROPER(RTD("cqg.rtd", ,"ContractData",A407, "LongDescription",, "T"))</f>
        <v>Slb</v>
      </c>
      <c r="C407" s="3">
        <f>RTD("cqg.rtd", ,"ContractData",A407, "LastTrade",, "T")</f>
        <v>52.42</v>
      </c>
      <c r="D407" s="3">
        <f>RTD("cqg.rtd", ,"ContractData",A407, "NetLastTrade",, "T")</f>
        <v>5.2000000000000028</v>
      </c>
      <c r="E407" s="5">
        <f>IFERROR(RTD("cqg.rtd", ,"ContractData",A407, "PerCentNetLastTrade",, "T")/100,"")</f>
        <v>0.11012282930961456</v>
      </c>
      <c r="F407" s="3">
        <f>RTD("cqg.rtd", ,"ContractData",A407, "Open",, "T")</f>
        <v>50.07</v>
      </c>
      <c r="G407" s="3">
        <f>RTD("cqg.rtd", ,"ContractData",A407, "High",, "T")</f>
        <v>52.58</v>
      </c>
      <c r="H407" s="3">
        <f>RTD("cqg.rtd", ,"ContractData",A407, "Low",, "T")</f>
        <v>49.74</v>
      </c>
      <c r="I407" s="5">
        <f>IFERROR(RTD("cqg.rtd",,"StudyData",A407, "PCB","BaseType=Index,Index=1", "Close", "W","0","all",,,,"T")/100,"")</f>
        <v>0.11555650138327302</v>
      </c>
      <c r="J407" s="5">
        <f>IFERROR(RTD("cqg.rtd",,"StudyData",A407, "PCB","BaseType=Index,Index=1", "Close", "M","0","all",,,,"T")/100,"")</f>
        <v>0.12755431275543128</v>
      </c>
      <c r="K407" s="5">
        <f>IFERROR(RTD("cqg.rtd",,"StudyData",A407, "PCB","BaseType=Index,Index=1", "Close", "Q","0","all",,,,"T")/100,"")</f>
        <v>0.12755431275543128</v>
      </c>
      <c r="L407" s="5">
        <f>IFERROR(RTD("cqg.rtd",,"StudyData",A407, "PCB","BaseType=Index,Index=1", "Close", "A","0","all",,,,"T")/100,"")</f>
        <v>0.36581552892131314</v>
      </c>
      <c r="M407" s="7">
        <f>RTD("cqg.rtd", ,"ContractData",A407, "T_CVol",, "T")</f>
        <v>28901064.870154001</v>
      </c>
      <c r="N407" s="9">
        <f xml:space="preserve"> IFERROR(M407/RTD("cqg.rtd",,"StudyData", $A407, "MA", "InputChoice=Vol,MAType=Sim,Period=21", "MA","D","-1","all",,,,"T"),"")</f>
        <v>2.203601837825484</v>
      </c>
      <c r="O407" s="10">
        <f>IFERROR(D407/RTD("cqg.rtd",,"StudyData","ATR("&amp;A407&amp;",MAType:=Sim,Period:=21)","Bar",, "Close", "D",,,,,,"T"),"")</f>
        <v>3.9622641508858907</v>
      </c>
      <c r="P407" s="11">
        <f xml:space="preserve"> RTD("cqg.rtd",,"StudyData", $A407, "MA", "InputChoice=Close,MAType=Sim,Period=21", "MA","D",,"all",,,,"T")</f>
        <v>47.09</v>
      </c>
      <c r="Q407" s="3">
        <f xml:space="preserve"> RTD("cqg.rtd",,"StudyData",$A407, "StdDev", "InputChoice=Close,Period1=21", "STDDEV","D",,"all",,,,"T")</f>
        <v>1.4097416176999999</v>
      </c>
      <c r="R407" s="3">
        <f t="shared" si="6"/>
        <v>3.7808346813907066</v>
      </c>
    </row>
    <row r="408" spans="1:18" x14ac:dyDescent="0.3">
      <c r="A408" t="s">
        <v>410</v>
      </c>
      <c r="B408" t="str">
        <f>PROPER(RTD("cqg.rtd", ,"ContractData",A408, "LongDescription",, "T"))</f>
        <v>Super Micro Computer</v>
      </c>
      <c r="C408" s="3">
        <f>RTD("cqg.rtd", ,"ContractData",A408, "LastTrade",, "T")</f>
        <v>30.1</v>
      </c>
      <c r="D408" s="3">
        <f>RTD("cqg.rtd", ,"ContractData",A408, "NetLastTrade",, "T")</f>
        <v>-1.0999999999999979</v>
      </c>
      <c r="E408" s="5">
        <f>IFERROR(RTD("cqg.rtd", ,"ContractData",A408, "PerCentNetLastTrade",, "T")/100,"")</f>
        <v>-3.5256410256410256E-2</v>
      </c>
      <c r="F408" s="3">
        <f>RTD("cqg.rtd", ,"ContractData",A408, "Open",, "T")</f>
        <v>30.62</v>
      </c>
      <c r="G408" s="3">
        <f>RTD("cqg.rtd", ,"ContractData",A408, "High",, "T")</f>
        <v>31.330000000000002</v>
      </c>
      <c r="H408" s="3">
        <f>RTD("cqg.rtd", ,"ContractData",A408, "Low",, "T")</f>
        <v>29.27</v>
      </c>
      <c r="I408" s="5">
        <f>IFERROR(RTD("cqg.rtd",,"StudyData",A408, "PCB","BaseType=Index,Index=1", "Close", "W","0","all",,,,"T")/100,"")</f>
        <v>0.24483043837882554</v>
      </c>
      <c r="J408" s="5">
        <f>IFERROR(RTD("cqg.rtd",,"StudyData",A408, "PCB","BaseType=Index,Index=1", "Close", "M","0","all",,,,"T")/100,"")</f>
        <v>2.6252983293556072E-2</v>
      </c>
      <c r="K408" s="5">
        <f>IFERROR(RTD("cqg.rtd",,"StudyData",A408, "PCB","BaseType=Index,Index=1", "Close", "Q","0","all",,,,"T")/100,"")</f>
        <v>2.6252983293556072E-2</v>
      </c>
      <c r="L408" s="5">
        <f>IFERROR(RTD("cqg.rtd",,"StudyData",A408, "PCB","BaseType=Index,Index=1", "Close", "A","0","all",,,,"T")/100,"")</f>
        <v>2.8356679193713763E-2</v>
      </c>
      <c r="M408" s="7">
        <f>RTD("cqg.rtd", ,"ContractData",A408, "T_CVol",, "T")</f>
        <v>49701580.569902003</v>
      </c>
      <c r="N408" s="9">
        <f xml:space="preserve"> IFERROR(M408/RTD("cqg.rtd",,"StudyData", $A408, "MA", "InputChoice=Vol,MAType=Sim,Period=21", "MA","D","-1","all",,,,"T"),"")</f>
        <v>1.0236028566261233</v>
      </c>
      <c r="O408" s="10">
        <f>IFERROR(D408/RTD("cqg.rtd",,"StudyData","ATR("&amp;A408&amp;",MAType:=Sim,Period:=21)","Bar",, "Close", "D",,,,,,"T"),"")</f>
        <v>-0.54726368159203875</v>
      </c>
      <c r="P408" s="11">
        <f xml:space="preserve"> RTD("cqg.rtd",,"StudyData", $A408, "MA", "InputChoice=Close,MAType=Sim,Period=21", "MA","D",,"all",,,,"T")</f>
        <v>27.860476190499998</v>
      </c>
      <c r="Q408" s="3">
        <f xml:space="preserve"> RTD("cqg.rtd",,"StudyData",$A408, "StdDev", "InputChoice=Close,Period1=21", "STDDEV","D",,"all",,,,"T")</f>
        <v>2.1646675235999999</v>
      </c>
      <c r="R408" s="3">
        <f t="shared" si="6"/>
        <v>1.0345809622419575</v>
      </c>
    </row>
    <row r="409" spans="1:18" x14ac:dyDescent="0.3">
      <c r="A409" t="s">
        <v>411</v>
      </c>
      <c r="B409" t="str">
        <f>PROPER(RTD("cqg.rtd", ,"ContractData",A409, "LongDescription",, "T"))</f>
        <v>Snap-On Tools Corp</v>
      </c>
      <c r="C409" s="3">
        <f>RTD("cqg.rtd", ,"ContractData",A409, "LastTrade",, "T")</f>
        <v>404.12</v>
      </c>
      <c r="D409" s="3">
        <f>RTD("cqg.rtd", ,"ContractData",A409, "NetLastTrade",, "T")</f>
        <v>8.7099999999999795</v>
      </c>
      <c r="E409" s="5">
        <f>IFERROR(RTD("cqg.rtd", ,"ContractData",A409, "PerCentNetLastTrade",, "T")/100,"")</f>
        <v>2.2027768645203713E-2</v>
      </c>
      <c r="F409" s="3">
        <f>RTD("cqg.rtd", ,"ContractData",A409, "Open",, "T")</f>
        <v>399.06</v>
      </c>
      <c r="G409" s="3">
        <f>RTD("cqg.rtd", ,"ContractData",A409, "High",, "T")</f>
        <v>405.65000000000003</v>
      </c>
      <c r="H409" s="3">
        <f>RTD("cqg.rtd", ,"ContractData",A409, "Low",, "T")</f>
        <v>392.42</v>
      </c>
      <c r="I409" s="5">
        <f>IFERROR(RTD("cqg.rtd",,"StudyData",A409, "PCB","BaseType=Index,Index=1", "Close", "W","0","all",,,,"T")/100,"")</f>
        <v>-1.6715735176038356E-2</v>
      </c>
      <c r="J409" s="5">
        <f>IFERROR(RTD("cqg.rtd",,"StudyData",A409, "PCB","BaseType=Index,Index=1", "Close", "M","0","all",,,,"T")/100,"")</f>
        <v>4.274353876739489E-3</v>
      </c>
      <c r="K409" s="5">
        <f>IFERROR(RTD("cqg.rtd",,"StudyData",A409, "PCB","BaseType=Index,Index=1", "Close", "Q","0","all",,,,"T")/100,"")</f>
        <v>4.274353876739489E-3</v>
      </c>
      <c r="L409" s="5">
        <f>IFERROR(RTD("cqg.rtd",,"StudyData",A409, "PCB","BaseType=Index,Index=1", "Close", "A","0","all",,,,"T")/100,"")</f>
        <v>0.17272199651770162</v>
      </c>
      <c r="M409" s="7">
        <f>RTD("cqg.rtd", ,"ContractData",A409, "T_CVol",, "T")</f>
        <v>527212.25795999996</v>
      </c>
      <c r="N409" s="9">
        <f xml:space="preserve"> IFERROR(M409/RTD("cqg.rtd",,"StudyData", $A409, "MA", "InputChoice=Vol,MAType=Sim,Period=21", "MA","D","-1","all",,,,"T"),"")</f>
        <v>1.4424582224119114</v>
      </c>
      <c r="O409" s="10">
        <f>IFERROR(D409/RTD("cqg.rtd",,"StudyData","ATR("&amp;A409&amp;",MAType:=Sim,Period:=21)","Bar",, "Close", "D",,,,,,"T"),"")</f>
        <v>0.97578020805443799</v>
      </c>
      <c r="P409" s="11">
        <f xml:space="preserve"> RTD("cqg.rtd",,"StudyData", $A409, "MA", "InputChoice=Close,MAType=Sim,Period=21", "MA","D",,"all",,,,"T")</f>
        <v>404.34476190480001</v>
      </c>
      <c r="Q409" s="3">
        <f xml:space="preserve"> RTD("cqg.rtd",,"StudyData",$A409, "StdDev", "InputChoice=Close,Period1=21", "STDDEV","D",,"all",,,,"T")</f>
        <v>5.1688670758999997</v>
      </c>
      <c r="R409" s="3">
        <f t="shared" si="6"/>
        <v>-4.3483785034435091E-2</v>
      </c>
    </row>
    <row r="410" spans="1:18" x14ac:dyDescent="0.3">
      <c r="A410" t="s">
        <v>412</v>
      </c>
      <c r="B410" t="str">
        <f>PROPER(RTD("cqg.rtd", ,"ContractData",A410, "LongDescription",, "T"))</f>
        <v>Sandisk Cp Cmn</v>
      </c>
      <c r="C410" s="3">
        <f>RTD("cqg.rtd", ,"ContractData",A410, "LastTrade",, "T")</f>
        <v>1436.56</v>
      </c>
      <c r="D410" s="3">
        <f>RTD("cqg.rtd", ,"ContractData",A410, "NetLastTrade",, "T")</f>
        <v>-173.76999999999998</v>
      </c>
      <c r="E410" s="5">
        <f>IFERROR(RTD("cqg.rtd", ,"ContractData",A410, "PerCentNetLastTrade",, "T")/100,"")</f>
        <v>-0.10790955891028547</v>
      </c>
      <c r="F410" s="3">
        <f>RTD("cqg.rtd", ,"ContractData",A410, "Open",, "T")</f>
        <v>1551.16</v>
      </c>
      <c r="G410" s="3">
        <f>RTD("cqg.rtd", ,"ContractData",A410, "High",, "T")</f>
        <v>1573.0900000000001</v>
      </c>
      <c r="H410" s="3">
        <f>RTD("cqg.rtd", ,"ContractData",A410, "Low",, "T")</f>
        <v>1411.5</v>
      </c>
      <c r="I410" s="5">
        <f>IFERROR(RTD("cqg.rtd",,"StudyData",A410, "PCB","BaseType=Index,Index=1", "Close", "W","0","all",,,,"T")/100,"")</f>
        <v>6.0332737928285682E-2</v>
      </c>
      <c r="J410" s="5">
        <f>IFERROR(RTD("cqg.rtd",,"StudyData",A410, "PCB","BaseType=Index,Index=1", "Close", "M","0","all",,,,"T")/100,"")</f>
        <v>-0.36819235353362101</v>
      </c>
      <c r="K410" s="5">
        <f>IFERROR(RTD("cqg.rtd",,"StudyData",A410, "PCB","BaseType=Index,Index=1", "Close", "Q","0","all",,,,"T")/100,"")</f>
        <v>-0.36819235353362101</v>
      </c>
      <c r="L410" s="5">
        <f>IFERROR(RTD("cqg.rtd",,"StudyData",A410, "PCB","BaseType=Index,Index=1", "Close", "A","0","all",,,,"T")/100,"")</f>
        <v>5.0517314011289907</v>
      </c>
      <c r="M410" s="7">
        <f>RTD("cqg.rtd", ,"ContractData",A410, "T_CVol",, "T")</f>
        <v>14081144.614359001</v>
      </c>
      <c r="N410" s="9">
        <f xml:space="preserve"> IFERROR(M410/RTD("cqg.rtd",,"StudyData", $A410, "MA", "InputChoice=Vol,MAType=Sim,Period=21", "MA","D","-1","all",,,,"T"),"")</f>
        <v>1.0427126933708739</v>
      </c>
      <c r="O410" s="10">
        <f>IFERROR(D410/RTD("cqg.rtd",,"StudyData","ATR("&amp;A410&amp;",MAType:=Sim,Period:=21)","Bar",, "Close", "D",,,,,,"T"),"")</f>
        <v>-0.80496101117278851</v>
      </c>
      <c r="P410" s="11">
        <f xml:space="preserve"> RTD("cqg.rtd",,"StudyData", $A410, "MA", "InputChoice=Close,MAType=Sim,Period=21", "MA","D",,"all",,,,"T")</f>
        <v>1753.7976190475999</v>
      </c>
      <c r="Q410" s="3">
        <f xml:space="preserve"> RTD("cqg.rtd",,"StudyData",$A410, "StdDev", "InputChoice=Close,Period1=21", "STDDEV","D",,"all",,,,"T")</f>
        <v>271.66108033820001</v>
      </c>
      <c r="R410" s="3">
        <f t="shared" si="6"/>
        <v>-1.1677698500376286</v>
      </c>
    </row>
    <row r="411" spans="1:18" x14ac:dyDescent="0.3">
      <c r="A411" t="s">
        <v>413</v>
      </c>
      <c r="B411" t="str">
        <f>PROPER(RTD("cqg.rtd", ,"ContractData",A411, "LongDescription",, "T"))</f>
        <v>Synopsys, Inc.</v>
      </c>
      <c r="C411" s="3">
        <f>RTD("cqg.rtd", ,"ContractData",A411, "LastTrade",, "T")</f>
        <v>373.47</v>
      </c>
      <c r="D411" s="3">
        <f>RTD("cqg.rtd", ,"ContractData",A411, "NetLastTrade",, "T")</f>
        <v>-4.9999999999954525E-2</v>
      </c>
      <c r="E411" s="5">
        <f>IFERROR(RTD("cqg.rtd", ,"ContractData",A411, "PerCentNetLastTrade",, "T")/100,"")</f>
        <v>-1.3386164060826729E-4</v>
      </c>
      <c r="F411" s="3">
        <f>RTD("cqg.rtd", ,"ContractData",A411, "Open",, "T")</f>
        <v>378</v>
      </c>
      <c r="G411" s="3">
        <f>RTD("cqg.rtd", ,"ContractData",A411, "High",, "T")</f>
        <v>379.84000000000003</v>
      </c>
      <c r="H411" s="3">
        <f>RTD("cqg.rtd", ,"ContractData",A411, "Low",, "T")</f>
        <v>369.02</v>
      </c>
      <c r="I411" s="5">
        <f>IFERROR(RTD("cqg.rtd",,"StudyData",A411, "PCB","BaseType=Index,Index=1", "Close", "W","0","all",,,,"T")/100,"")</f>
        <v>-2.8105238504176632E-2</v>
      </c>
      <c r="J411" s="5">
        <f>IFERROR(RTD("cqg.rtd",,"StudyData",A411, "PCB","BaseType=Index,Index=1", "Close", "M","0","all",,,,"T")/100,"")</f>
        <v>-0.16275472459479445</v>
      </c>
      <c r="K411" s="5">
        <f>IFERROR(RTD("cqg.rtd",,"StudyData",A411, "PCB","BaseType=Index,Index=1", "Close", "Q","0","all",,,,"T")/100,"")</f>
        <v>-0.16275472459479445</v>
      </c>
      <c r="L411" s="5">
        <f>IFERROR(RTD("cqg.rtd",,"StudyData",A411, "PCB","BaseType=Index,Index=1", "Close", "A","0","all",,,,"T")/100,"")</f>
        <v>-0.20490930767265603</v>
      </c>
      <c r="M411" s="7">
        <f>RTD("cqg.rtd", ,"ContractData",A411, "T_CVol",, "T")</f>
        <v>1586404.804556</v>
      </c>
      <c r="N411" s="9">
        <f xml:space="preserve"> IFERROR(M411/RTD("cqg.rtd",,"StudyData", $A411, "MA", "InputChoice=Vol,MAType=Sim,Period=21", "MA","D","-1","all",,,,"T"),"")</f>
        <v>0.79067388414678041</v>
      </c>
      <c r="O411" s="10">
        <f>IFERROR(D411/RTD("cqg.rtd",,"StudyData","ATR("&amp;A411&amp;",MAType:=Sim,Period:=21)","Bar",, "Close", "D",,,,,,"T"),"")</f>
        <v>-3.1190589353537472E-3</v>
      </c>
      <c r="P411" s="11">
        <f xml:space="preserve"> RTD("cqg.rtd",,"StudyData", $A411, "MA", "InputChoice=Close,MAType=Sim,Period=21", "MA","D",,"all",,,,"T")</f>
        <v>422.62238095240002</v>
      </c>
      <c r="Q411" s="3">
        <f xml:space="preserve"> RTD("cqg.rtd",,"StudyData",$A411, "StdDev", "InputChoice=Close,Period1=21", "STDDEV","D",,"all",,,,"T")</f>
        <v>29.026700500600001</v>
      </c>
      <c r="R411" s="3">
        <f t="shared" si="6"/>
        <v>-1.6933506083953285</v>
      </c>
    </row>
    <row r="412" spans="1:18" x14ac:dyDescent="0.3">
      <c r="A412" t="s">
        <v>414</v>
      </c>
      <c r="B412" t="str">
        <f>PROPER(RTD("cqg.rtd", ,"ContractData",A412, "LongDescription",, "T"))</f>
        <v>Southern Company</v>
      </c>
      <c r="C412" s="3">
        <f>RTD("cqg.rtd", ,"ContractData",A412, "LastTrade",, "T")</f>
        <v>97.25</v>
      </c>
      <c r="D412" s="3">
        <f>RTD("cqg.rtd", ,"ContractData",A412, "NetLastTrade",, "T")</f>
        <v>0.64999999999999147</v>
      </c>
      <c r="E412" s="5">
        <f>IFERROR(RTD("cqg.rtd", ,"ContractData",A412, "PerCentNetLastTrade",, "T")/100,"")</f>
        <v>6.7287784679089021E-3</v>
      </c>
      <c r="F412" s="3">
        <f>RTD("cqg.rtd", ,"ContractData",A412, "Open",, "T")</f>
        <v>97.01</v>
      </c>
      <c r="G412" s="3">
        <f>RTD("cqg.rtd", ,"ContractData",A412, "High",, "T")</f>
        <v>97.95</v>
      </c>
      <c r="H412" s="3">
        <f>RTD("cqg.rtd", ,"ContractData",A412, "Low",, "T")</f>
        <v>96.63</v>
      </c>
      <c r="I412" s="5">
        <f>IFERROR(RTD("cqg.rtd",,"StudyData",A412, "PCB","BaseType=Index,Index=1", "Close", "W","0","all",,,,"T")/100,"")</f>
        <v>2.0461699895068238E-2</v>
      </c>
      <c r="J412" s="5">
        <f>IFERROR(RTD("cqg.rtd",,"StudyData",A412, "PCB","BaseType=Index,Index=1", "Close", "M","0","all",,,,"T")/100,"")</f>
        <v>1.6090272698777473E-2</v>
      </c>
      <c r="K412" s="5">
        <f>IFERROR(RTD("cqg.rtd",,"StudyData",A412, "PCB","BaseType=Index,Index=1", "Close", "Q","0","all",,,,"T")/100,"")</f>
        <v>1.6090272698777473E-2</v>
      </c>
      <c r="L412" s="5">
        <f>IFERROR(RTD("cqg.rtd",,"StudyData",A412, "PCB","BaseType=Index,Index=1", "Close", "A","0","all",,,,"T")/100,"")</f>
        <v>0.11525229357798163</v>
      </c>
      <c r="M412" s="7">
        <f>RTD("cqg.rtd", ,"ContractData",A412, "T_CVol",, "T")</f>
        <v>4839582.8255510004</v>
      </c>
      <c r="N412" s="9">
        <f xml:space="preserve"> IFERROR(M412/RTD("cqg.rtd",,"StudyData", $A412, "MA", "InputChoice=Vol,MAType=Sim,Period=21", "MA","D","-1","all",,,,"T"),"")</f>
        <v>0.96194836054572241</v>
      </c>
      <c r="O412" s="10">
        <f>IFERROR(D412/RTD("cqg.rtd",,"StudyData","ATR("&amp;A412&amp;",MAType:=Sim,Period:=21)","Bar",, "Close", "D",,,,,,"T"),"")</f>
        <v>0.37132752991877471</v>
      </c>
      <c r="P412" s="11">
        <f xml:space="preserve"> RTD("cqg.rtd",,"StudyData", $A412, "MA", "InputChoice=Close,MAType=Sim,Period=21", "MA","D",,"all",,,,"T")</f>
        <v>95.972857142899997</v>
      </c>
      <c r="Q412" s="3">
        <f xml:space="preserve"> RTD("cqg.rtd",,"StudyData",$A412, "StdDev", "InputChoice=Close,Period1=21", "STDDEV","D",,"all",,,,"T")</f>
        <v>0.99912410620000003</v>
      </c>
      <c r="R412" s="3">
        <f t="shared" si="6"/>
        <v>1.2782624792803772</v>
      </c>
    </row>
    <row r="413" spans="1:18" x14ac:dyDescent="0.3">
      <c r="A413" t="s">
        <v>415</v>
      </c>
      <c r="B413" t="str">
        <f>PROPER(RTD("cqg.rtd", ,"ContractData",A413, "LongDescription",, "T"))</f>
        <v>Solventum Corporation</v>
      </c>
      <c r="C413" s="3">
        <f>RTD("cqg.rtd", ,"ContractData",A413, "LastTrade",, "T")</f>
        <v>78.010000000000005</v>
      </c>
      <c r="D413" s="3">
        <f>RTD("cqg.rtd", ,"ContractData",A413, "NetLastTrade",, "T")</f>
        <v>0.77000000000001023</v>
      </c>
      <c r="E413" s="5">
        <f>IFERROR(RTD("cqg.rtd", ,"ContractData",A413, "PerCentNetLastTrade",, "T")/100,"")</f>
        <v>9.9689280165717251E-3</v>
      </c>
      <c r="F413" s="3">
        <f>RTD("cqg.rtd", ,"ContractData",A413, "Open",, "T")</f>
        <v>78</v>
      </c>
      <c r="G413" s="3">
        <f>RTD("cqg.rtd", ,"ContractData",A413, "High",, "T")</f>
        <v>78.7</v>
      </c>
      <c r="H413" s="3">
        <f>RTD("cqg.rtd", ,"ContractData",A413, "Low",, "T")</f>
        <v>77.17</v>
      </c>
      <c r="I413" s="5">
        <f>IFERROR(RTD("cqg.rtd",,"StudyData",A413, "PCB","BaseType=Index,Index=1", "Close", "W","0","all",,,,"T")/100,"")</f>
        <v>-4.0585413848235115E-2</v>
      </c>
      <c r="J413" s="5">
        <f>IFERROR(RTD("cqg.rtd",,"StudyData",A413, "PCB","BaseType=Index,Index=1", "Close", "M","0","all",,,,"T")/100,"")</f>
        <v>1.1147116007777048E-2</v>
      </c>
      <c r="K413" s="5">
        <f>IFERROR(RTD("cqg.rtd",,"StudyData",A413, "PCB","BaseType=Index,Index=1", "Close", "Q","0","all",,,,"T")/100,"")</f>
        <v>1.1147116007777048E-2</v>
      </c>
      <c r="L413" s="5">
        <f>IFERROR(RTD("cqg.rtd",,"StudyData",A413, "PCB","BaseType=Index,Index=1", "Close", "A","0","all",,,,"T")/100,"")</f>
        <v>-1.5522463402321931E-2</v>
      </c>
      <c r="M413" s="7">
        <f>RTD("cqg.rtd", ,"ContractData",A413, "T_CVol",, "T")</f>
        <v>636610.38732400001</v>
      </c>
      <c r="N413" s="9">
        <f xml:space="preserve"> IFERROR(M413/RTD("cqg.rtd",,"StudyData", $A413, "MA", "InputChoice=Vol,MAType=Sim,Period=21", "MA","D","-1","all",,,,"T"),"")</f>
        <v>0.58519205035869315</v>
      </c>
      <c r="O413" s="10">
        <f>IFERROR(D413/RTD("cqg.rtd",,"StudyData","ATR("&amp;A413&amp;",MAType:=Sim,Period:=21)","Bar",, "Close", "D",,,,,,"T"),"")</f>
        <v>0.34099536060662411</v>
      </c>
      <c r="P413" s="11">
        <f xml:space="preserve"> RTD("cqg.rtd",,"StudyData", $A413, "MA", "InputChoice=Close,MAType=Sim,Period=21", "MA","D",,"all",,,,"T")</f>
        <v>77.968571428600001</v>
      </c>
      <c r="Q413" s="3">
        <f xml:space="preserve"> RTD("cqg.rtd",,"StudyData",$A413, "StdDev", "InputChoice=Close,Period1=21", "STDDEV","D",,"all",,,,"T")</f>
        <v>1.5549560879</v>
      </c>
      <c r="R413" s="3">
        <f t="shared" si="6"/>
        <v>2.6642920480124024E-2</v>
      </c>
    </row>
    <row r="414" spans="1:18" x14ac:dyDescent="0.3">
      <c r="A414" t="s">
        <v>416</v>
      </c>
      <c r="B414" t="str">
        <f>PROPER(RTD("cqg.rtd", ,"ContractData",A414, "LongDescription",, "T"))</f>
        <v>Simon Property Grp</v>
      </c>
      <c r="C414" s="3">
        <f>RTD("cqg.rtd", ,"ContractData",A414, "LastTrade",, "T")</f>
        <v>229.78</v>
      </c>
      <c r="D414" s="3">
        <f>RTD("cqg.rtd", ,"ContractData",A414, "NetLastTrade",, "T")</f>
        <v>4.5799999999999841</v>
      </c>
      <c r="E414" s="5">
        <f>IFERROR(RTD("cqg.rtd", ,"ContractData",A414, "PerCentNetLastTrade",, "T")/100,"")</f>
        <v>2.0337477797513322E-2</v>
      </c>
      <c r="F414" s="3">
        <f>RTD("cqg.rtd", ,"ContractData",A414, "Open",, "T")</f>
        <v>226.47</v>
      </c>
      <c r="G414" s="3">
        <f>RTD("cqg.rtd", ,"ContractData",A414, "High",, "T")</f>
        <v>229.84</v>
      </c>
      <c r="H414" s="3">
        <f>RTD("cqg.rtd", ,"ContractData",A414, "Low",, "T")</f>
        <v>225.83</v>
      </c>
      <c r="I414" s="5">
        <f>IFERROR(RTD("cqg.rtd",,"StudyData",A414, "PCB","BaseType=Index,Index=1", "Close", "W","0","all",,,,"T")/100,"")</f>
        <v>4.7223436816789853E-3</v>
      </c>
      <c r="J414" s="5">
        <f>IFERROR(RTD("cqg.rtd",,"StudyData",A414, "PCB","BaseType=Index,Index=1", "Close", "M","0","all",,,,"T")/100,"")</f>
        <v>2.7408897831433018E-2</v>
      </c>
      <c r="K414" s="5">
        <f>IFERROR(RTD("cqg.rtd",,"StudyData",A414, "PCB","BaseType=Index,Index=1", "Close", "Q","0","all",,,,"T")/100,"")</f>
        <v>2.7408897831433018E-2</v>
      </c>
      <c r="L414" s="5">
        <f>IFERROR(RTD("cqg.rtd",,"StudyData",A414, "PCB","BaseType=Index,Index=1", "Close", "A","0","all",,,,"T")/100,"")</f>
        <v>0.24131597428555984</v>
      </c>
      <c r="M414" s="7">
        <f>RTD("cqg.rtd", ,"ContractData",A414, "T_CVol",, "T")</f>
        <v>983821.54759199999</v>
      </c>
      <c r="N414" s="9">
        <f xml:space="preserve"> IFERROR(M414/RTD("cqg.rtd",,"StudyData", $A414, "MA", "InputChoice=Vol,MAType=Sim,Period=21", "MA","D","-1","all",,,,"T"),"")</f>
        <v>0.4573200932551218</v>
      </c>
      <c r="O414" s="10">
        <f>IFERROR(D414/RTD("cqg.rtd",,"StudyData","ATR("&amp;A414&amp;",MAType:=Sim,Period:=21)","Bar",, "Close", "D",,,,,,"T"),"")</f>
        <v>1.0818897637880427</v>
      </c>
      <c r="P414" s="11">
        <f xml:space="preserve"> RTD("cqg.rtd",,"StudyData", $A414, "MA", "InputChoice=Close,MAType=Sim,Period=21", "MA","D",,"all",,,,"T")</f>
        <v>224.69333333329999</v>
      </c>
      <c r="Q414" s="3">
        <f xml:space="preserve"> RTD("cqg.rtd",,"StudyData",$A414, "StdDev", "InputChoice=Close,Period1=21", "STDDEV","D",,"all",,,,"T")</f>
        <v>3.3709110445000001</v>
      </c>
      <c r="R414" s="3">
        <f t="shared" si="6"/>
        <v>1.5089886975805693</v>
      </c>
    </row>
    <row r="415" spans="1:18" x14ac:dyDescent="0.3">
      <c r="A415" t="s">
        <v>417</v>
      </c>
      <c r="B415" t="str">
        <f>PROPER(RTD("cqg.rtd", ,"ContractData",A415, "LongDescription",, "T"))</f>
        <v>S&amp;P Global Inc.</v>
      </c>
      <c r="C415" s="3">
        <f>RTD("cqg.rtd", ,"ContractData",A415, "LastTrade",, "T")</f>
        <v>426.40000000000003</v>
      </c>
      <c r="D415" s="3">
        <f>RTD("cqg.rtd", ,"ContractData",A415, "NetLastTrade",, "T")</f>
        <v>6.4000000000000341</v>
      </c>
      <c r="E415" s="5">
        <f>IFERROR(RTD("cqg.rtd", ,"ContractData",A415, "PerCentNetLastTrade",, "T")/100,"")</f>
        <v>1.5238095238095238E-2</v>
      </c>
      <c r="F415" s="3">
        <f>RTD("cqg.rtd", ,"ContractData",A415, "Open",, "T")</f>
        <v>424.51</v>
      </c>
      <c r="G415" s="3">
        <f>RTD("cqg.rtd", ,"ContractData",A415, "High",, "T")</f>
        <v>427.67</v>
      </c>
      <c r="H415" s="3">
        <f>RTD("cqg.rtd", ,"ContractData",A415, "Low",, "T")</f>
        <v>420.01</v>
      </c>
      <c r="I415" s="5">
        <f>IFERROR(RTD("cqg.rtd",,"StudyData",A415, "PCB","BaseType=Index,Index=1", "Close", "W","0","all",,,,"T")/100,"")</f>
        <v>-5.4209919261822365E-2</v>
      </c>
      <c r="J415" s="5">
        <f>IFERROR(RTD("cqg.rtd",,"StudyData",A415, "PCB","BaseType=Index,Index=1", "Close", "M","0","all",,,,"T")/100,"")</f>
        <v>4.6997004370672404E-2</v>
      </c>
      <c r="K415" s="5">
        <f>IFERROR(RTD("cqg.rtd",,"StudyData",A415, "PCB","BaseType=Index,Index=1", "Close", "Q","0","all",,,,"T")/100,"")</f>
        <v>4.6997004370672404E-2</v>
      </c>
      <c r="L415" s="5">
        <f>IFERROR(RTD("cqg.rtd",,"StudyData",A415, "PCB","BaseType=Index,Index=1", "Close", "A","0","all",,,,"T")/100,"")</f>
        <v>-0.18406398897797505</v>
      </c>
      <c r="M415" s="7">
        <f>RTD("cqg.rtd", ,"ContractData",A415, "T_CVol",, "T")</f>
        <v>1514291.281765</v>
      </c>
      <c r="N415" s="9">
        <f xml:space="preserve"> IFERROR(M415/RTD("cqg.rtd",,"StudyData", $A415, "MA", "InputChoice=Vol,MAType=Sim,Period=21", "MA","D","-1","all",,,,"T"),"")</f>
        <v>0.64483977535001236</v>
      </c>
      <c r="O415" s="10">
        <f>IFERROR(D415/RTD("cqg.rtd",,"StudyData","ATR("&amp;A415&amp;",MAType:=Sim,Period:=21)","Bar",, "Close", "D",,,,,,"T"),"")</f>
        <v>0.45980157372719982</v>
      </c>
      <c r="P415" s="11">
        <f xml:space="preserve"> RTD("cqg.rtd",,"StudyData", $A415, "MA", "InputChoice=Close,MAType=Sim,Period=21", "MA","D",,"all",,,,"T")</f>
        <v>430.63761904760003</v>
      </c>
      <c r="Q415" s="3">
        <f xml:space="preserve"> RTD("cqg.rtd",,"StudyData",$A415, "StdDev", "InputChoice=Close,Period1=21", "STDDEV","D",,"all",,,,"T")</f>
        <v>16.120726057399999</v>
      </c>
      <c r="R415" s="3">
        <f t="shared" si="6"/>
        <v>-0.2628677537544763</v>
      </c>
    </row>
    <row r="416" spans="1:18" x14ac:dyDescent="0.3">
      <c r="A416" t="s">
        <v>418</v>
      </c>
      <c r="B416" t="str">
        <f>PROPER(RTD("cqg.rtd", ,"ContractData",A416, "LongDescription",, "T"))</f>
        <v>Sempra</v>
      </c>
      <c r="C416" s="3">
        <f>RTD("cqg.rtd", ,"ContractData",A416, "LastTrade",, "T")</f>
        <v>92.98</v>
      </c>
      <c r="D416" s="3">
        <f>RTD("cqg.rtd", ,"ContractData",A416, "NetLastTrade",, "T")</f>
        <v>-0.45999999999999375</v>
      </c>
      <c r="E416" s="5">
        <f>IFERROR(RTD("cqg.rtd", ,"ContractData",A416, "PerCentNetLastTrade",, "T")/100,"")</f>
        <v>-4.9229452054794518E-3</v>
      </c>
      <c r="F416" s="3">
        <f>RTD("cqg.rtd", ,"ContractData",A416, "Open",, "T")</f>
        <v>93.83</v>
      </c>
      <c r="G416" s="3">
        <f>RTD("cqg.rtd", ,"ContractData",A416, "High",, "T")</f>
        <v>94.25</v>
      </c>
      <c r="H416" s="3">
        <f>RTD("cqg.rtd", ,"ContractData",A416, "Low",, "T")</f>
        <v>92.76</v>
      </c>
      <c r="I416" s="5">
        <f>IFERROR(RTD("cqg.rtd",,"StudyData",A416, "PCB","BaseType=Index,Index=1", "Close", "W","0","all",,,,"T")/100,"")</f>
        <v>7.9132791327913704E-3</v>
      </c>
      <c r="J416" s="5">
        <f>IFERROR(RTD("cqg.rtd",,"StudyData",A416, "PCB","BaseType=Index,Index=1", "Close", "M","0","all",,,,"T")/100,"")</f>
        <v>2.9123071944773594E-3</v>
      </c>
      <c r="K416" s="5">
        <f>IFERROR(RTD("cqg.rtd",,"StudyData",A416, "PCB","BaseType=Index,Index=1", "Close", "Q","0","all",,,,"T")/100,"")</f>
        <v>2.9123071944773594E-3</v>
      </c>
      <c r="L416" s="5">
        <f>IFERROR(RTD("cqg.rtd",,"StudyData",A416, "PCB","BaseType=Index,Index=1", "Close", "A","0","all",,,,"T")/100,"")</f>
        <v>5.3120398686147888E-2</v>
      </c>
      <c r="M416" s="7">
        <f>RTD("cqg.rtd", ,"ContractData",A416, "T_CVol",, "T")</f>
        <v>2577615.244951</v>
      </c>
      <c r="N416" s="9">
        <f xml:space="preserve"> IFERROR(M416/RTD("cqg.rtd",,"StudyData", $A416, "MA", "InputChoice=Vol,MAType=Sim,Period=21", "MA","D","-1","all",,,,"T"),"")</f>
        <v>0.79772498242486667</v>
      </c>
      <c r="O416" s="10">
        <f>IFERROR(D416/RTD("cqg.rtd",,"StudyData","ATR("&amp;A416&amp;",MAType:=Sim,Period:=21)","Bar",, "Close", "D",,,,,,"T"),"")</f>
        <v>-0.25287958115844889</v>
      </c>
      <c r="P416" s="11">
        <f xml:space="preserve"> RTD("cqg.rtd",,"StudyData", $A416, "MA", "InputChoice=Close,MAType=Sim,Period=21", "MA","D",,"all",,,,"T")</f>
        <v>93.197142857100005</v>
      </c>
      <c r="Q416" s="3">
        <f xml:space="preserve"> RTD("cqg.rtd",,"StudyData",$A416, "StdDev", "InputChoice=Close,Period1=21", "STDDEV","D",,"all",,,,"T")</f>
        <v>1.2085021932</v>
      </c>
      <c r="R416" s="3">
        <f t="shared" si="6"/>
        <v>-0.17967932397791259</v>
      </c>
    </row>
    <row r="417" spans="1:18" x14ac:dyDescent="0.3">
      <c r="A417" t="s">
        <v>419</v>
      </c>
      <c r="B417" t="str">
        <f>PROPER(RTD("cqg.rtd", ,"ContractData",A417, "LongDescription",, "T"))</f>
        <v>Steris Plc</v>
      </c>
      <c r="C417" s="3">
        <f>RTD("cqg.rtd", ,"ContractData",A417, "LastTrade",, "T")</f>
        <v>214.07</v>
      </c>
      <c r="D417" s="3">
        <f>RTD("cqg.rtd", ,"ContractData",A417, "NetLastTrade",, "T")</f>
        <v>3.4299999999999784</v>
      </c>
      <c r="E417" s="5">
        <f>IFERROR(RTD("cqg.rtd", ,"ContractData",A417, "PerCentNetLastTrade",, "T")/100,"")</f>
        <v>1.6283706798328901E-2</v>
      </c>
      <c r="F417" s="3">
        <f>RTD("cqg.rtd", ,"ContractData",A417, "Open",, "T")</f>
        <v>212.85</v>
      </c>
      <c r="G417" s="3">
        <f>RTD("cqg.rtd", ,"ContractData",A417, "High",, "T")</f>
        <v>215.89000000000001</v>
      </c>
      <c r="H417" s="3">
        <f>RTD("cqg.rtd", ,"ContractData",A417, "Low",, "T")</f>
        <v>211.78</v>
      </c>
      <c r="I417" s="5">
        <f>IFERROR(RTD("cqg.rtd",,"StudyData",A417, "PCB","BaseType=Index,Index=1", "Close", "W","0","all",,,,"T")/100,"")</f>
        <v>-1.7306279838413562E-2</v>
      </c>
      <c r="J417" s="5">
        <f>IFERROR(RTD("cqg.rtd",,"StudyData",A417, "PCB","BaseType=Index,Index=1", "Close", "M","0","all",,,,"T")/100,"")</f>
        <v>1.6621551028161655E-2</v>
      </c>
      <c r="K417" s="5">
        <f>IFERROR(RTD("cqg.rtd",,"StudyData",A417, "PCB","BaseType=Index,Index=1", "Close", "Q","0","all",,,,"T")/100,"")</f>
        <v>1.6621551028161655E-2</v>
      </c>
      <c r="L417" s="5">
        <f>IFERROR(RTD("cqg.rtd",,"StudyData",A417, "PCB","BaseType=Index,Index=1", "Close", "A","0","all",,,,"T")/100,"")</f>
        <v>-0.15560902492899975</v>
      </c>
      <c r="M417" s="7">
        <f>RTD("cqg.rtd", ,"ContractData",A417, "T_CVol",, "T")</f>
        <v>511417.01952099998</v>
      </c>
      <c r="N417" s="9">
        <f xml:space="preserve"> IFERROR(M417/RTD("cqg.rtd",,"StudyData", $A417, "MA", "InputChoice=Vol,MAType=Sim,Period=21", "MA","D","-1","all",,,,"T"),"")</f>
        <v>0.68224144185532842</v>
      </c>
      <c r="O417" s="10">
        <f>IFERROR(D417/RTD("cqg.rtd",,"StudyData","ATR("&amp;A417&amp;",MAType:=Sim,Period:=21)","Bar",, "Close", "D",,,,,,"T"),"")</f>
        <v>0.58527667181040799</v>
      </c>
      <c r="P417" s="11">
        <f xml:space="preserve"> RTD("cqg.rtd",,"StudyData", $A417, "MA", "InputChoice=Close,MAType=Sim,Period=21", "MA","D",,"all",,,,"T")</f>
        <v>213.7357142857</v>
      </c>
      <c r="Q417" s="3">
        <f xml:space="preserve"> RTD("cqg.rtd",,"StudyData",$A417, "StdDev", "InputChoice=Close,Period1=21", "STDDEV","D",,"all",,,,"T")</f>
        <v>3.1922339863000002</v>
      </c>
      <c r="R417" s="3">
        <f t="shared" si="6"/>
        <v>0.10471842469400333</v>
      </c>
    </row>
    <row r="418" spans="1:18" x14ac:dyDescent="0.3">
      <c r="A418" t="s">
        <v>420</v>
      </c>
      <c r="B418" t="str">
        <f>PROPER(RTD("cqg.rtd", ,"ContractData",A418, "LongDescription",, "T"))</f>
        <v>Steel Dynamics Inc</v>
      </c>
      <c r="C418" s="3">
        <f>RTD("cqg.rtd", ,"ContractData",A418, "LastTrade",, "T")</f>
        <v>247.11</v>
      </c>
      <c r="D418" s="3">
        <f>RTD("cqg.rtd", ,"ContractData",A418, "NetLastTrade",, "T")</f>
        <v>6.5400000000000205</v>
      </c>
      <c r="E418" s="5">
        <f>IFERROR(RTD("cqg.rtd", ,"ContractData",A418, "PerCentNetLastTrade",, "T")/100,"")</f>
        <v>2.7185434592841999E-2</v>
      </c>
      <c r="F418" s="3">
        <f>RTD("cqg.rtd", ,"ContractData",A418, "Open",, "T")</f>
        <v>240.94</v>
      </c>
      <c r="G418" s="3">
        <f>RTD("cqg.rtd", ,"ContractData",A418, "High",, "T")</f>
        <v>247.68</v>
      </c>
      <c r="H418" s="3">
        <f>RTD("cqg.rtd", ,"ContractData",A418, "Low",, "T")</f>
        <v>239.21</v>
      </c>
      <c r="I418" s="5">
        <f>IFERROR(RTD("cqg.rtd",,"StudyData",A418, "PCB","BaseType=Index,Index=1", "Close", "W","0","all",,,,"T")/100,"")</f>
        <v>4.9254808713005908E-2</v>
      </c>
      <c r="J418" s="5">
        <f>IFERROR(RTD("cqg.rtd",,"StudyData",A418, "PCB","BaseType=Index,Index=1", "Close", "M","0","all",,,,"T")/100,"")</f>
        <v>7.6919724570731318E-2</v>
      </c>
      <c r="K418" s="5">
        <f>IFERROR(RTD("cqg.rtd",,"StudyData",A418, "PCB","BaseType=Index,Index=1", "Close", "Q","0","all",,,,"T")/100,"")</f>
        <v>7.6919724570731318E-2</v>
      </c>
      <c r="L418" s="5">
        <f>IFERROR(RTD("cqg.rtd",,"StudyData",A418, "PCB","BaseType=Index,Index=1", "Close", "A","0","all",,,,"T")/100,"")</f>
        <v>0.45830628503983478</v>
      </c>
      <c r="M418" s="7">
        <f>RTD("cqg.rtd", ,"ContractData",A418, "T_CVol",, "T")</f>
        <v>862820.57281000004</v>
      </c>
      <c r="N418" s="9">
        <f xml:space="preserve"> IFERROR(M418/RTD("cqg.rtd",,"StudyData", $A418, "MA", "InputChoice=Vol,MAType=Sim,Period=21", "MA","D","-1","all",,,,"T"),"")</f>
        <v>0.70289291348542537</v>
      </c>
      <c r="O418" s="10">
        <f>IFERROR(D418/RTD("cqg.rtd",,"StudyData","ATR("&amp;A418&amp;",MAType:=Sim,Period:=21)","Bar",, "Close", "D",,,,,,"T"),"")</f>
        <v>0.79167627391750495</v>
      </c>
      <c r="P418" s="11">
        <f xml:space="preserve"> RTD("cqg.rtd",,"StudyData", $A418, "MA", "InputChoice=Close,MAType=Sim,Period=21", "MA","D",,"all",,,,"T")</f>
        <v>233.43428571429999</v>
      </c>
      <c r="Q418" s="3">
        <f xml:space="preserve"> RTD("cqg.rtd",,"StudyData",$A418, "StdDev", "InputChoice=Close,Period1=21", "STDDEV","D",,"all",,,,"T")</f>
        <v>7.8485950039999999</v>
      </c>
      <c r="R418" s="3">
        <f t="shared" si="6"/>
        <v>1.7424410711382432</v>
      </c>
    </row>
    <row r="419" spans="1:18" x14ac:dyDescent="0.3">
      <c r="A419" t="s">
        <v>421</v>
      </c>
      <c r="B419" t="str">
        <f>PROPER(RTD("cqg.rtd", ,"ContractData",A419, "LongDescription",, "T"))</f>
        <v>State Street Corp</v>
      </c>
      <c r="C419" s="3">
        <f>RTD("cqg.rtd", ,"ContractData",A419, "LastTrade",, "T")</f>
        <v>185.4</v>
      </c>
      <c r="D419" s="3">
        <f>RTD("cqg.rtd", ,"ContractData",A419, "NetLastTrade",, "T")</f>
        <v>1.1899999999999977</v>
      </c>
      <c r="E419" s="5">
        <f>IFERROR(RTD("cqg.rtd", ,"ContractData",A419, "PerCentNetLastTrade",, "T")/100,"")</f>
        <v>6.4600184571955918E-3</v>
      </c>
      <c r="F419" s="3">
        <f>RTD("cqg.rtd", ,"ContractData",A419, "Open",, "T")</f>
        <v>184.52</v>
      </c>
      <c r="G419" s="3">
        <f>RTD("cqg.rtd", ,"ContractData",A419, "High",, "T")</f>
        <v>186.34</v>
      </c>
      <c r="H419" s="3">
        <f>RTD("cqg.rtd", ,"ContractData",A419, "Low",, "T")</f>
        <v>183.4</v>
      </c>
      <c r="I419" s="5">
        <f>IFERROR(RTD("cqg.rtd",,"StudyData",A419, "PCB","BaseType=Index,Index=1", "Close", "W","0","all",,,,"T")/100,"")</f>
        <v>1.5890410958904141E-2</v>
      </c>
      <c r="J419" s="5">
        <f>IFERROR(RTD("cqg.rtd",,"StudyData",A419, "PCB","BaseType=Index,Index=1", "Close", "M","0","all",,,,"T")/100,"")</f>
        <v>9.3160377358490629E-2</v>
      </c>
      <c r="K419" s="5">
        <f>IFERROR(RTD("cqg.rtd",,"StudyData",A419, "PCB","BaseType=Index,Index=1", "Close", "Q","0","all",,,,"T")/100,"")</f>
        <v>9.3160377358490629E-2</v>
      </c>
      <c r="L419" s="5">
        <f>IFERROR(RTD("cqg.rtd",,"StudyData",A419, "PCB","BaseType=Index,Index=1", "Close", "A","0","all",,,,"T")/100,"")</f>
        <v>0.43709789938764454</v>
      </c>
      <c r="M419" s="7">
        <f>RTD("cqg.rtd", ,"ContractData",A419, "T_CVol",, "T")</f>
        <v>1755896.0594619999</v>
      </c>
      <c r="N419" s="9">
        <f xml:space="preserve"> IFERROR(M419/RTD("cqg.rtd",,"StudyData", $A419, "MA", "InputChoice=Vol,MAType=Sim,Period=21", "MA","D","-1","all",,,,"T"),"")</f>
        <v>0.65735912485473513</v>
      </c>
      <c r="O419" s="10">
        <f>IFERROR(D419/RTD("cqg.rtd",,"StudyData","ATR("&amp;A419&amp;",MAType:=Sim,Period:=21)","Bar",, "Close", "D",,,,,,"T"),"")</f>
        <v>0.24907804246087495</v>
      </c>
      <c r="P419" s="11">
        <f xml:space="preserve"> RTD("cqg.rtd",,"StudyData", $A419, "MA", "InputChoice=Close,MAType=Sim,Period=21", "MA","D",,"all",,,,"T")</f>
        <v>178.51238095240001</v>
      </c>
      <c r="Q419" s="3">
        <f xml:space="preserve"> RTD("cqg.rtd",,"StudyData",$A419, "StdDev", "InputChoice=Close,Period1=21", "STDDEV","D",,"all",,,,"T")</f>
        <v>6.2344861969999998</v>
      </c>
      <c r="R419" s="3">
        <f t="shared" si="6"/>
        <v>1.1047612954719961</v>
      </c>
    </row>
    <row r="420" spans="1:18" x14ac:dyDescent="0.3">
      <c r="A420" t="s">
        <v>422</v>
      </c>
      <c r="B420" t="str">
        <f>PROPER(RTD("cqg.rtd", ,"ContractData",A420, "LongDescription",, "T"))</f>
        <v>Seagate Tch Hldgs Or</v>
      </c>
      <c r="C420" s="3">
        <f>RTD("cqg.rtd", ,"ContractData",A420, "LastTrade",, "T")</f>
        <v>851.69</v>
      </c>
      <c r="D420" s="3">
        <f>RTD("cqg.rtd", ,"ContractData",A420, "NetLastTrade",, "T")</f>
        <v>-61.669999999999959</v>
      </c>
      <c r="E420" s="5">
        <f>IFERROR(RTD("cqg.rtd", ,"ContractData",A420, "PerCentNetLastTrade",, "T")/100,"")</f>
        <v>-6.7519926425505819E-2</v>
      </c>
      <c r="F420" s="3">
        <f>RTD("cqg.rtd", ,"ContractData",A420, "Open",, "T")</f>
        <v>879.21</v>
      </c>
      <c r="G420" s="3">
        <f>RTD("cqg.rtd", ,"ContractData",A420, "High",, "T")</f>
        <v>906</v>
      </c>
      <c r="H420" s="3">
        <f>RTD("cqg.rtd", ,"ContractData",A420, "Low",, "T")</f>
        <v>835.5</v>
      </c>
      <c r="I420" s="5">
        <f>IFERROR(RTD("cqg.rtd",,"StudyData",A420, "PCB","BaseType=Index,Index=1", "Close", "W","0","all",,,,"T")/100,"")</f>
        <v>8.1291420155904945E-2</v>
      </c>
      <c r="J420" s="5">
        <f>IFERROR(RTD("cqg.rtd",,"StudyData",A420, "PCB","BaseType=Index,Index=1", "Close", "M","0","all",,,,"T")/100,"")</f>
        <v>-0.11741968911917093</v>
      </c>
      <c r="K420" s="5">
        <f>IFERROR(RTD("cqg.rtd",,"StudyData",A420, "PCB","BaseType=Index,Index=1", "Close", "Q","0","all",,,,"T")/100,"")</f>
        <v>-0.11741968911917093</v>
      </c>
      <c r="L420" s="5">
        <f>IFERROR(RTD("cqg.rtd",,"StudyData",A420, "PCB","BaseType=Index,Index=1", "Close", "A","0","all",,,,"T")/100,"")</f>
        <v>2.0926685791059954</v>
      </c>
      <c r="M420" s="7">
        <f>RTD("cqg.rtd", ,"ContractData",A420, "T_CVol",, "T")</f>
        <v>5226252.7233889997</v>
      </c>
      <c r="N420" s="9">
        <f xml:space="preserve"> IFERROR(M420/RTD("cqg.rtd",,"StudyData", $A420, "MA", "InputChoice=Vol,MAType=Sim,Period=21", "MA","D","-1","all",,,,"T"),"")</f>
        <v>1.0316075997800485</v>
      </c>
      <c r="O420" s="10">
        <f>IFERROR(D420/RTD("cqg.rtd",,"StudyData","ATR("&amp;A420&amp;",MAType:=Sim,Period:=21)","Bar",, "Close", "D",,,,,,"T"),"")</f>
        <v>-0.75611721226796791</v>
      </c>
      <c r="P420" s="11">
        <f xml:space="preserve"> RTD("cqg.rtd",,"StudyData", $A420, "MA", "InputChoice=Close,MAType=Sim,Period=21", "MA","D",,"all",,,,"T")</f>
        <v>877.06380952380005</v>
      </c>
      <c r="Q420" s="3">
        <f xml:space="preserve"> RTD("cqg.rtd",,"StudyData",$A420, "StdDev", "InputChoice=Close,Period1=21", "STDDEV","D",,"all",,,,"T")</f>
        <v>63.266045393799999</v>
      </c>
      <c r="R420" s="3">
        <f t="shared" si="6"/>
        <v>-0.40106520592302736</v>
      </c>
    </row>
    <row r="421" spans="1:18" x14ac:dyDescent="0.3">
      <c r="A421" t="s">
        <v>423</v>
      </c>
      <c r="B421" t="str">
        <f>PROPER(RTD("cqg.rtd", ,"ContractData",A421, "LongDescription",, "T"))</f>
        <v>Constellation Brands Inc</v>
      </c>
      <c r="C421" s="3">
        <f>RTD("cqg.rtd", ,"ContractData",A421, "LastTrade",, "T")</f>
        <v>130.16</v>
      </c>
      <c r="D421" s="3">
        <f>RTD("cqg.rtd", ,"ContractData",A421, "NetLastTrade",, "T")</f>
        <v>0.88999999999998636</v>
      </c>
      <c r="E421" s="5">
        <f>IFERROR(RTD("cqg.rtd", ,"ContractData",A421, "PerCentNetLastTrade",, "T")/100,"")</f>
        <v>6.8848147288620718E-3</v>
      </c>
      <c r="F421" s="3">
        <f>RTD("cqg.rtd", ,"ContractData",A421, "Open",, "T")</f>
        <v>129.28</v>
      </c>
      <c r="G421" s="3">
        <f>RTD("cqg.rtd", ,"ContractData",A421, "High",, "T")</f>
        <v>130.9</v>
      </c>
      <c r="H421" s="3">
        <f>RTD("cqg.rtd", ,"ContractData",A421, "Low",, "T")</f>
        <v>129.1</v>
      </c>
      <c r="I421" s="5">
        <f>IFERROR(RTD("cqg.rtd",,"StudyData",A421, "PCB","BaseType=Index,Index=1", "Close", "W","0","all",,,,"T")/100,"")</f>
        <v>-2.0395875667946171E-2</v>
      </c>
      <c r="J421" s="5">
        <f>IFERROR(RTD("cqg.rtd",,"StudyData",A421, "PCB","BaseType=Index,Index=1", "Close", "M","0","all",,,,"T")/100,"")</f>
        <v>-6.4203034006758267E-2</v>
      </c>
      <c r="K421" s="5">
        <f>IFERROR(RTD("cqg.rtd",,"StudyData",A421, "PCB","BaseType=Index,Index=1", "Close", "Q","0","all",,,,"T")/100,"")</f>
        <v>-6.4203034006758267E-2</v>
      </c>
      <c r="L421" s="5">
        <f>IFERROR(RTD("cqg.rtd",,"StudyData",A421, "PCB","BaseType=Index,Index=1", "Close", "A","0","all",,,,"T")/100,"")</f>
        <v>-5.6538126993331481E-2</v>
      </c>
      <c r="M421" s="7">
        <f>RTD("cqg.rtd", ,"ContractData",A421, "T_CVol",, "T")</f>
        <v>1508638.074641</v>
      </c>
      <c r="N421" s="9">
        <f xml:space="preserve"> IFERROR(M421/RTD("cqg.rtd",,"StudyData", $A421, "MA", "InputChoice=Vol,MAType=Sim,Period=21", "MA","D","-1","all",,,,"T"),"")</f>
        <v>0.61645618680567327</v>
      </c>
      <c r="O421" s="10">
        <f>IFERROR(D421/RTD("cqg.rtd",,"StudyData","ATR("&amp;A421&amp;",MAType:=Sim,Period:=21)","Bar",, "Close", "D",,,,,,"T"),"")</f>
        <v>0.19925373134179356</v>
      </c>
      <c r="P421" s="11">
        <f xml:space="preserve"> RTD("cqg.rtd",,"StudyData", $A421, "MA", "InputChoice=Close,MAType=Sim,Period=21", "MA","D",,"all",,,,"T")</f>
        <v>134.55904761900001</v>
      </c>
      <c r="Q421" s="3">
        <f xml:space="preserve"> RTD("cqg.rtd",,"StudyData",$A421, "StdDev", "InputChoice=Close,Period1=21", "STDDEV","D",,"all",,,,"T")</f>
        <v>4.5424546591999997</v>
      </c>
      <c r="R421" s="3">
        <f t="shared" si="6"/>
        <v>-0.9684296154922456</v>
      </c>
    </row>
    <row r="422" spans="1:18" x14ac:dyDescent="0.3">
      <c r="A422" t="s">
        <v>424</v>
      </c>
      <c r="B422" t="str">
        <f>PROPER(RTD("cqg.rtd", ,"ContractData",A422, "LongDescription",, "T"))</f>
        <v>Smurfit Westrock Plc</v>
      </c>
      <c r="C422" s="3">
        <f>RTD("cqg.rtd", ,"ContractData",A422, "LastTrade",, "T")</f>
        <v>48.56</v>
      </c>
      <c r="D422" s="3">
        <f>RTD("cqg.rtd", ,"ContractData",A422, "NetLastTrade",, "T")</f>
        <v>4.8500000000000014</v>
      </c>
      <c r="E422" s="5">
        <f>IFERROR(RTD("cqg.rtd", ,"ContractData",A422, "PerCentNetLastTrade",, "T")/100,"")</f>
        <v>0.11095859071150765</v>
      </c>
      <c r="F422" s="3">
        <f>RTD("cqg.rtd", ,"ContractData",A422, "Open",, "T")</f>
        <v>43.550000000000004</v>
      </c>
      <c r="G422" s="3">
        <f>RTD("cqg.rtd", ,"ContractData",A422, "High",, "T")</f>
        <v>48.7</v>
      </c>
      <c r="H422" s="3">
        <f>RTD("cqg.rtd", ,"ContractData",A422, "Low",, "T")</f>
        <v>43.550000000000004</v>
      </c>
      <c r="I422" s="5">
        <f>IFERROR(RTD("cqg.rtd",,"StudyData",A422, "PCB","BaseType=Index,Index=1", "Close", "W","0","all",,,,"T")/100,"")</f>
        <v>9.6162528216704235E-2</v>
      </c>
      <c r="J422" s="5">
        <f>IFERROR(RTD("cqg.rtd",,"StudyData",A422, "PCB","BaseType=Index,Index=1", "Close", "M","0","all",,,,"T")/100,"")</f>
        <v>4.9718979680069275E-2</v>
      </c>
      <c r="K422" s="5">
        <f>IFERROR(RTD("cqg.rtd",,"StudyData",A422, "PCB","BaseType=Index,Index=1", "Close", "Q","0","all",,,,"T")/100,"")</f>
        <v>4.9718979680069275E-2</v>
      </c>
      <c r="L422" s="5">
        <f>IFERROR(RTD("cqg.rtd",,"StudyData",A422, "PCB","BaseType=Index,Index=1", "Close", "A","0","all",,,,"T")/100,"")</f>
        <v>0.25575381432635119</v>
      </c>
      <c r="M422" s="7">
        <f>RTD("cqg.rtd", ,"ContractData",A422, "T_CVol",, "T")</f>
        <v>8935958.4517209996</v>
      </c>
      <c r="N422" s="9">
        <f xml:space="preserve"> IFERROR(M422/RTD("cqg.rtd",,"StudyData", $A422, "MA", "InputChoice=Vol,MAType=Sim,Period=21", "MA","D","-1","all",,,,"T"),"")</f>
        <v>1.6062616228461495</v>
      </c>
      <c r="O422" s="10">
        <f>IFERROR(D422/RTD("cqg.rtd",,"StudyData","ATR("&amp;A422&amp;",MAType:=Sim,Period:=21)","Bar",, "Close", "D",,,,,,"T"),"")</f>
        <v>2.5367372353736912</v>
      </c>
      <c r="P422" s="11">
        <f xml:space="preserve"> RTD("cqg.rtd",,"StudyData", $A422, "MA", "InputChoice=Close,MAType=Sim,Period=21", "MA","D",,"all",,,,"T")</f>
        <v>44.757619047600002</v>
      </c>
      <c r="Q422" s="3">
        <f xml:space="preserve"> RTD("cqg.rtd",,"StudyData",$A422, "StdDev", "InputChoice=Close,Period1=21", "STDDEV","D",,"all",,,,"T")</f>
        <v>1.6442306198000001</v>
      </c>
      <c r="R422" s="3">
        <f t="shared" si="6"/>
        <v>2.3125593858983793</v>
      </c>
    </row>
    <row r="423" spans="1:18" x14ac:dyDescent="0.3">
      <c r="A423" t="s">
        <v>425</v>
      </c>
      <c r="B423" t="str">
        <f>PROPER(RTD("cqg.rtd", ,"ContractData",A423, "LongDescription",, "T"))</f>
        <v>Stanley Black And Decker Inc</v>
      </c>
      <c r="C423" s="3">
        <f>RTD("cqg.rtd", ,"ContractData",A423, "LastTrade",, "T")</f>
        <v>91.26</v>
      </c>
      <c r="D423" s="3">
        <f>RTD("cqg.rtd", ,"ContractData",A423, "NetLastTrade",, "T")</f>
        <v>3.8500000000000085</v>
      </c>
      <c r="E423" s="5">
        <f>IFERROR(RTD("cqg.rtd", ,"ContractData",A423, "PerCentNetLastTrade",, "T")/100,"")</f>
        <v>4.4045303740990735E-2</v>
      </c>
      <c r="F423" s="3">
        <f>RTD("cqg.rtd", ,"ContractData",A423, "Open",, "T")</f>
        <v>88.78</v>
      </c>
      <c r="G423" s="3">
        <f>RTD("cqg.rtd", ,"ContractData",A423, "High",, "T")</f>
        <v>91.9</v>
      </c>
      <c r="H423" s="3">
        <f>RTD("cqg.rtd", ,"ContractData",A423, "Low",, "T")</f>
        <v>88.75</v>
      </c>
      <c r="I423" s="5">
        <f>IFERROR(RTD("cqg.rtd",,"StudyData",A423, "PCB","BaseType=Index,Index=1", "Close", "W","0","all",,,,"T")/100,"")</f>
        <v>1.2088277697682195E-2</v>
      </c>
      <c r="J423" s="5">
        <f>IFERROR(RTD("cqg.rtd",,"StudyData",A423, "PCB","BaseType=Index,Index=1", "Close", "M","0","all",,,,"T")/100,"")</f>
        <v>-3.0386740331491708E-2</v>
      </c>
      <c r="K423" s="5">
        <f>IFERROR(RTD("cqg.rtd",,"StudyData",A423, "PCB","BaseType=Index,Index=1", "Close", "Q","0","all",,,,"T")/100,"")</f>
        <v>-3.0386740331491708E-2</v>
      </c>
      <c r="L423" s="5">
        <f>IFERROR(RTD("cqg.rtd",,"StudyData",A423, "PCB","BaseType=Index,Index=1", "Close", "A","0","all",,,,"T")/100,"")</f>
        <v>0.22859450726979003</v>
      </c>
      <c r="M423" s="7">
        <f>RTD("cqg.rtd", ,"ContractData",A423, "T_CVol",, "T")</f>
        <v>1777523.426732</v>
      </c>
      <c r="N423" s="9">
        <f xml:space="preserve"> IFERROR(M423/RTD("cqg.rtd",,"StudyData", $A423, "MA", "InputChoice=Vol,MAType=Sim,Period=21", "MA","D","-1","all",,,,"T"),"")</f>
        <v>1.1717515022514975</v>
      </c>
      <c r="O423" s="10">
        <f>IFERROR(D423/RTD("cqg.rtd",,"StudyData","ATR("&amp;A423&amp;",MAType:=Sim,Period:=21)","Bar",, "Close", "D",,,,,,"T"),"")</f>
        <v>1.2130532633194717</v>
      </c>
      <c r="P423" s="11">
        <f xml:space="preserve"> RTD("cqg.rtd",,"StudyData", $A423, "MA", "InputChoice=Close,MAType=Sim,Period=21", "MA","D",,"all",,,,"T")</f>
        <v>89.779523809500006</v>
      </c>
      <c r="Q423" s="3">
        <f xml:space="preserve"> RTD("cqg.rtd",,"StudyData",$A423, "StdDev", "InputChoice=Close,Period1=21", "STDDEV","D",,"all",,,,"T")</f>
        <v>2.4126718565999998</v>
      </c>
      <c r="R423" s="3">
        <f t="shared" si="6"/>
        <v>0.61362517511449943</v>
      </c>
    </row>
    <row r="424" spans="1:18" x14ac:dyDescent="0.3">
      <c r="A424" t="s">
        <v>426</v>
      </c>
      <c r="B424" t="str">
        <f>PROPER(RTD("cqg.rtd", ,"ContractData",A424, "LongDescription",, "T"))</f>
        <v>Skyworks Solutions##</v>
      </c>
      <c r="C424" s="3">
        <f>RTD("cqg.rtd", ,"ContractData",A424, "LastTrade",, "T")</f>
        <v>60.21</v>
      </c>
      <c r="D424" s="3">
        <f>RTD("cqg.rtd", ,"ContractData",A424, "NetLastTrade",, "T")</f>
        <v>-0.25999999999999801</v>
      </c>
      <c r="E424" s="5">
        <f>IFERROR(RTD("cqg.rtd", ,"ContractData",A424, "PerCentNetLastTrade",, "T")/100,"")</f>
        <v>-4.299652720357202E-3</v>
      </c>
      <c r="F424" s="3">
        <f>RTD("cqg.rtd", ,"ContractData",A424, "Open",, "T")</f>
        <v>60.230000000000004</v>
      </c>
      <c r="G424" s="3">
        <f>RTD("cqg.rtd", ,"ContractData",A424, "High",, "T")</f>
        <v>61.410000000000004</v>
      </c>
      <c r="H424" s="3">
        <f>RTD("cqg.rtd", ,"ContractData",A424, "Low",, "T")</f>
        <v>59.95</v>
      </c>
      <c r="I424" s="5">
        <f>IFERROR(RTD("cqg.rtd",,"StudyData",A424, "PCB","BaseType=Index,Index=1", "Close", "W","0","all",,,,"T")/100,"")</f>
        <v>1.4490311710193755E-2</v>
      </c>
      <c r="J424" s="5">
        <f>IFERROR(RTD("cqg.rtd",,"StudyData",A424, "PCB","BaseType=Index,Index=1", "Close", "M","0","all",,,,"T")/100,"")</f>
        <v>-0.11194690265486722</v>
      </c>
      <c r="K424" s="5">
        <f>IFERROR(RTD("cqg.rtd",,"StudyData",A424, "PCB","BaseType=Index,Index=1", "Close", "Q","0","all",,,,"T")/100,"")</f>
        <v>-0.11194690265486722</v>
      </c>
      <c r="L424" s="5">
        <f>IFERROR(RTD("cqg.rtd",,"StudyData",A424, "PCB","BaseType=Index,Index=1", "Close", "A","0","all",,,,"T")/100,"")</f>
        <v>-5.046522630499925E-2</v>
      </c>
      <c r="M424" s="7">
        <f>RTD("cqg.rtd", ,"ContractData",A424, "T_CVol",, "T")</f>
        <v>4811069.1599399997</v>
      </c>
      <c r="N424" s="9">
        <f xml:space="preserve"> IFERROR(M424/RTD("cqg.rtd",,"StudyData", $A424, "MA", "InputChoice=Vol,MAType=Sim,Period=21", "MA","D","-1","all",,,,"T"),"")</f>
        <v>0.91823437953999199</v>
      </c>
      <c r="O424" s="10">
        <f>IFERROR(D424/RTD("cqg.rtd",,"StudyData","ATR("&amp;A424&amp;",MAType:=Sim,Period:=21)","Bar",, "Close", "D",,,,,,"T"),"")</f>
        <v>-8.7640449437216855E-2</v>
      </c>
      <c r="P424" s="11">
        <f xml:space="preserve"> RTD("cqg.rtd",,"StudyData", $A424, "MA", "InputChoice=Close,MAType=Sim,Period=21", "MA","D",,"all",,,,"T")</f>
        <v>61.8252380952</v>
      </c>
      <c r="Q424" s="3">
        <f xml:space="preserve"> RTD("cqg.rtd",,"StudyData",$A424, "StdDev", "InputChoice=Close,Period1=21", "STDDEV","D",,"all",,,,"T")</f>
        <v>3.8235119970000002</v>
      </c>
      <c r="R424" s="3">
        <f t="shared" si="6"/>
        <v>-0.42244881053527361</v>
      </c>
    </row>
    <row r="425" spans="1:18" x14ac:dyDescent="0.3">
      <c r="A425" t="s">
        <v>427</v>
      </c>
      <c r="B425" t="str">
        <f>PROPER(RTD("cqg.rtd", ,"ContractData",A425, "LongDescription",, "T"))</f>
        <v>Synchrony Financial</v>
      </c>
      <c r="C425" s="3">
        <f>RTD("cqg.rtd", ,"ContractData",A425, "LastTrade",, "T")</f>
        <v>72.900000000000006</v>
      </c>
      <c r="D425" s="3">
        <f>RTD("cqg.rtd", ,"ContractData",A425, "NetLastTrade",, "T")</f>
        <v>1.1300000000000097</v>
      </c>
      <c r="E425" s="5">
        <f>IFERROR(RTD("cqg.rtd", ,"ContractData",A425, "PerCentNetLastTrade",, "T")/100,"")</f>
        <v>1.5744740142120663E-2</v>
      </c>
      <c r="F425" s="3">
        <f>RTD("cqg.rtd", ,"ContractData",A425, "Open",, "T")</f>
        <v>71.19</v>
      </c>
      <c r="G425" s="3">
        <f>RTD("cqg.rtd", ,"ContractData",A425, "High",, "T")</f>
        <v>73.83</v>
      </c>
      <c r="H425" s="3">
        <f>RTD("cqg.rtd", ,"ContractData",A425, "Low",, "T")</f>
        <v>71.010000000000005</v>
      </c>
      <c r="I425" s="5">
        <f>IFERROR(RTD("cqg.rtd",,"StudyData",A425, "PCB","BaseType=Index,Index=1", "Close", "W","0","all",,,,"T")/100,"")</f>
        <v>-9.7799511002444831E-3</v>
      </c>
      <c r="J425" s="5">
        <f>IFERROR(RTD("cqg.rtd",,"StudyData",A425, "PCB","BaseType=Index,Index=1", "Close", "M","0","all",,,,"T")/100,"")</f>
        <v>-4.1420118343195159E-2</v>
      </c>
      <c r="K425" s="5">
        <f>IFERROR(RTD("cqg.rtd",,"StudyData",A425, "PCB","BaseType=Index,Index=1", "Close", "Q","0","all",,,,"T")/100,"")</f>
        <v>-4.1420118343195159E-2</v>
      </c>
      <c r="L425" s="5">
        <f>IFERROR(RTD("cqg.rtd",,"StudyData",A425, "PCB","BaseType=Index,Index=1", "Close", "A","0","all",,,,"T")/100,"")</f>
        <v>-0.12621359223300971</v>
      </c>
      <c r="M425" s="7">
        <f>RTD("cqg.rtd", ,"ContractData",A425, "T_CVol",, "T")</f>
        <v>3858105.620348</v>
      </c>
      <c r="N425" s="9">
        <f xml:space="preserve"> IFERROR(M425/RTD("cqg.rtd",,"StudyData", $A425, "MA", "InputChoice=Vol,MAType=Sim,Period=21", "MA","D","-1","all",,,,"T"),"")</f>
        <v>0.96767092863558601</v>
      </c>
      <c r="O425" s="10">
        <f>IFERROR(D425/RTD("cqg.rtd",,"StudyData","ATR("&amp;A425&amp;",MAType:=Sim,Period:=21)","Bar",, "Close", "D",,,,,,"T"),"")</f>
        <v>0.47679324894515174</v>
      </c>
      <c r="P425" s="11">
        <f xml:space="preserve"> RTD("cqg.rtd",,"StudyData", $A425, "MA", "InputChoice=Close,MAType=Sim,Period=21", "MA","D",,"all",,,,"T")</f>
        <v>74.355714285700003</v>
      </c>
      <c r="Q425" s="3">
        <f xml:space="preserve"> RTD("cqg.rtd",,"StudyData",$A425, "StdDev", "InputChoice=Close,Period1=21", "STDDEV","D",,"all",,,,"T")</f>
        <v>2.5901931743</v>
      </c>
      <c r="R425" s="3">
        <f t="shared" si="6"/>
        <v>-0.56200993043439873</v>
      </c>
    </row>
    <row r="426" spans="1:18" x14ac:dyDescent="0.3">
      <c r="A426" t="s">
        <v>428</v>
      </c>
      <c r="B426" t="str">
        <f>PROPER(RTD("cqg.rtd", ,"ContractData",A426, "LongDescription",, "T"))</f>
        <v>Stryker Corp</v>
      </c>
      <c r="C426" s="3">
        <f>RTD("cqg.rtd", ,"ContractData",A426, "LastTrade",, "T")</f>
        <v>330.25</v>
      </c>
      <c r="D426" s="3">
        <f>RTD("cqg.rtd", ,"ContractData",A426, "NetLastTrade",, "T")</f>
        <v>11.279999999999973</v>
      </c>
      <c r="E426" s="5">
        <f>IFERROR(RTD("cqg.rtd", ,"ContractData",A426, "PerCentNetLastTrade",, "T")/100,"")</f>
        <v>3.5363827319183617E-2</v>
      </c>
      <c r="F426" s="3">
        <f>RTD("cqg.rtd", ,"ContractData",A426, "Open",, "T")</f>
        <v>325.08</v>
      </c>
      <c r="G426" s="3">
        <f>RTD("cqg.rtd", ,"ContractData",A426, "High",, "T")</f>
        <v>330.8</v>
      </c>
      <c r="H426" s="3">
        <f>RTD("cqg.rtd", ,"ContractData",A426, "Low",, "T")</f>
        <v>324.01</v>
      </c>
      <c r="I426" s="5">
        <f>IFERROR(RTD("cqg.rtd",,"StudyData",A426, "PCB","BaseType=Index,Index=1", "Close", "W","0","all",,,,"T")/100,"")</f>
        <v>3.2450683090005303E-2</v>
      </c>
      <c r="J426" s="5">
        <f>IFERROR(RTD("cqg.rtd",,"StudyData",A426, "PCB","BaseType=Index,Index=1", "Close", "M","0","all",,,,"T")/100,"")</f>
        <v>4.8945496125015781E-2</v>
      </c>
      <c r="K426" s="5">
        <f>IFERROR(RTD("cqg.rtd",,"StudyData",A426, "PCB","BaseType=Index,Index=1", "Close", "Q","0","all",,,,"T")/100,"")</f>
        <v>4.8945496125015781E-2</v>
      </c>
      <c r="L426" s="5">
        <f>IFERROR(RTD("cqg.rtd",,"StudyData",A426, "PCB","BaseType=Index,Index=1", "Close", "A","0","all",,,,"T")/100,"")</f>
        <v>-6.0374996443508765E-2</v>
      </c>
      <c r="M426" s="7">
        <f>RTD("cqg.rtd", ,"ContractData",A426, "T_CVol",, "T")</f>
        <v>2372737.6643520002</v>
      </c>
      <c r="N426" s="9">
        <f xml:space="preserve"> IFERROR(M426/RTD("cqg.rtd",,"StudyData", $A426, "MA", "InputChoice=Vol,MAType=Sim,Period=21", "MA","D","-1","all",,,,"T"),"")</f>
        <v>0.9023449183735186</v>
      </c>
      <c r="O426" s="10">
        <f>IFERROR(D426/RTD("cqg.rtd",,"StudyData","ATR("&amp;A426&amp;",MAType:=Sim,Period:=21)","Bar",, "Close", "D",,,,,,"T"),"")</f>
        <v>1.0078284547293919</v>
      </c>
      <c r="P426" s="11">
        <f xml:space="preserve"> RTD("cqg.rtd",,"StudyData", $A426, "MA", "InputChoice=Close,MAType=Sim,Period=21", "MA","D",,"all",,,,"T")</f>
        <v>322.5966666667</v>
      </c>
      <c r="Q426" s="3">
        <f xml:space="preserve"> RTD("cqg.rtd",,"StudyData",$A426, "StdDev", "InputChoice=Close,Period1=21", "STDDEV","D",,"all",,,,"T")</f>
        <v>7.4648320449999996</v>
      </c>
      <c r="R426" s="3">
        <f t="shared" si="6"/>
        <v>1.0252519128580069</v>
      </c>
    </row>
    <row r="427" spans="1:18" x14ac:dyDescent="0.3">
      <c r="A427" t="s">
        <v>429</v>
      </c>
      <c r="B427" t="str">
        <f>PROPER(RTD("cqg.rtd", ,"ContractData",A427, "LongDescription",, "T"))</f>
        <v>Sysco Corp</v>
      </c>
      <c r="C427" s="3">
        <f>RTD("cqg.rtd", ,"ContractData",A427, "LastTrade",, "T")</f>
        <v>83.11</v>
      </c>
      <c r="D427" s="3">
        <f>RTD("cqg.rtd", ,"ContractData",A427, "NetLastTrade",, "T")</f>
        <v>1.3799999999999955</v>
      </c>
      <c r="E427" s="5">
        <f>IFERROR(RTD("cqg.rtd", ,"ContractData",A427, "PerCentNetLastTrade",, "T")/100,"")</f>
        <v>1.6884864798727518E-2</v>
      </c>
      <c r="F427" s="3">
        <f>RTD("cqg.rtd", ,"ContractData",A427, "Open",, "T")</f>
        <v>82.2</v>
      </c>
      <c r="G427" s="3">
        <f>RTD("cqg.rtd", ,"ContractData",A427, "High",, "T")</f>
        <v>83.23</v>
      </c>
      <c r="H427" s="3">
        <f>RTD("cqg.rtd", ,"ContractData",A427, "Low",, "T")</f>
        <v>81.960000000000008</v>
      </c>
      <c r="I427" s="5">
        <f>IFERROR(RTD("cqg.rtd",,"StudyData",A427, "PCB","BaseType=Index,Index=1", "Close", "W","0","all",,,,"T")/100,"")</f>
        <v>1.7382788591014834E-2</v>
      </c>
      <c r="J427" s="5">
        <f>IFERROR(RTD("cqg.rtd",,"StudyData",A427, "PCB","BaseType=Index,Index=1", "Close", "M","0","all",,,,"T")/100,"")</f>
        <v>-5.6233548695860114E-3</v>
      </c>
      <c r="K427" s="5">
        <f>IFERROR(RTD("cqg.rtd",,"StudyData",A427, "PCB","BaseType=Index,Index=1", "Close", "Q","0","all",,,,"T")/100,"")</f>
        <v>-5.6233548695860114E-3</v>
      </c>
      <c r="L427" s="5">
        <f>IFERROR(RTD("cqg.rtd",,"StudyData",A427, "PCB","BaseType=Index,Index=1", "Close", "A","0","all",,,,"T")/100,"")</f>
        <v>0.12783281313611078</v>
      </c>
      <c r="M427" s="7">
        <f>RTD("cqg.rtd", ,"ContractData",A427, "T_CVol",, "T")</f>
        <v>2213492.5396540002</v>
      </c>
      <c r="N427" s="9">
        <f xml:space="preserve"> IFERROR(M427/RTD("cqg.rtd",,"StudyData", $A427, "MA", "InputChoice=Vol,MAType=Sim,Period=21", "MA","D","-1","all",,,,"T"),"")</f>
        <v>0.67759493982352104</v>
      </c>
      <c r="O427" s="10">
        <f>IFERROR(D427/RTD("cqg.rtd",,"StudyData","ATR("&amp;A427&amp;",MAType:=Sim,Period:=21)","Bar",, "Close", "D",,,,,,"T"),"")</f>
        <v>0.7434581836801234</v>
      </c>
      <c r="P427" s="11">
        <f xml:space="preserve"> RTD("cqg.rtd",,"StudyData", $A427, "MA", "InputChoice=Close,MAType=Sim,Period=21", "MA","D",,"all",,,,"T")</f>
        <v>82.706190476200007</v>
      </c>
      <c r="Q427" s="3">
        <f xml:space="preserve"> RTD("cqg.rtd",,"StudyData",$A427, "StdDev", "InputChoice=Close,Period1=21", "STDDEV","D",,"all",,,,"T")</f>
        <v>1.2135366504</v>
      </c>
      <c r="R427" s="3">
        <f t="shared" si="6"/>
        <v>0.33275428778100014</v>
      </c>
    </row>
    <row r="428" spans="1:18" x14ac:dyDescent="0.3">
      <c r="A428" t="s">
        <v>430</v>
      </c>
      <c r="B428" t="str">
        <f>PROPER(RTD("cqg.rtd", ,"ContractData",A428, "LongDescription",, "T"))</f>
        <v>At&amp;T Inc</v>
      </c>
      <c r="C428" s="3">
        <f>RTD("cqg.rtd", ,"ContractData",A428, "LastTrade",, "T")</f>
        <v>24.13</v>
      </c>
      <c r="D428" s="3">
        <f>RTD("cqg.rtd", ,"ContractData",A428, "NetLastTrade",, "T")</f>
        <v>1.1699999999999982</v>
      </c>
      <c r="E428" s="5">
        <f>IFERROR(RTD("cqg.rtd", ,"ContractData",A428, "PerCentNetLastTrade",, "T")/100,"")</f>
        <v>5.0958188153310102E-2</v>
      </c>
      <c r="F428" s="3">
        <f>RTD("cqg.rtd", ,"ContractData",A428, "Open",, "T")</f>
        <v>23</v>
      </c>
      <c r="G428" s="3">
        <f>RTD("cqg.rtd", ,"ContractData",A428, "High",, "T")</f>
        <v>24.13</v>
      </c>
      <c r="H428" s="3">
        <f>RTD("cqg.rtd", ,"ContractData",A428, "Low",, "T")</f>
        <v>23</v>
      </c>
      <c r="I428" s="5">
        <f>IFERROR(RTD("cqg.rtd",,"StudyData",A428, "PCB","BaseType=Index,Index=1", "Close", "W","0","all",,,,"T")/100,"")</f>
        <v>0.10637322329206787</v>
      </c>
      <c r="J428" s="5">
        <f>IFERROR(RTD("cqg.rtd",,"StudyData",A428, "PCB","BaseType=Index,Index=1", "Close", "M","0","all",,,,"T")/100,"")</f>
        <v>0.16570048309178745</v>
      </c>
      <c r="K428" s="5">
        <f>IFERROR(RTD("cqg.rtd",,"StudyData",A428, "PCB","BaseType=Index,Index=1", "Close", "Q","0","all",,,,"T")/100,"")</f>
        <v>0.16570048309178745</v>
      </c>
      <c r="L428" s="5">
        <f>IFERROR(RTD("cqg.rtd",,"StudyData",A428, "PCB","BaseType=Index,Index=1", "Close", "A","0","all",,,,"T")/100,"")</f>
        <v>-2.8582930756843834E-2</v>
      </c>
      <c r="M428" s="7">
        <f>RTD("cqg.rtd", ,"ContractData",A428, "T_CVol",, "T")</f>
        <v>80670869.087981999</v>
      </c>
      <c r="N428" s="9">
        <f xml:space="preserve"> IFERROR(M428/RTD("cqg.rtd",,"StudyData", $A428, "MA", "InputChoice=Vol,MAType=Sim,Period=21", "MA","D","-1","all",,,,"T"),"")</f>
        <v>0.89604295040281745</v>
      </c>
      <c r="O428" s="10">
        <f>IFERROR(D428/RTD("cqg.rtd",,"StudyData","ATR("&amp;A428&amp;",MAType:=Sim,Period:=21)","Bar",, "Close", "D",,,,,,"T"),"")</f>
        <v>1.5385097056500128</v>
      </c>
      <c r="P428" s="11">
        <f xml:space="preserve"> RTD("cqg.rtd",,"StudyData", $A428, "MA", "InputChoice=Close,MAType=Sim,Period=21", "MA","D",,"all",,,,"T")</f>
        <v>21.7176190476</v>
      </c>
      <c r="Q428" s="3">
        <f xml:space="preserve"> RTD("cqg.rtd",,"StudyData",$A428, "StdDev", "InputChoice=Close,Period1=21", "STDDEV","D",,"all",,,,"T")</f>
        <v>0.9273459557</v>
      </c>
      <c r="R428" s="3">
        <f t="shared" si="6"/>
        <v>2.6013818657127072</v>
      </c>
    </row>
    <row r="429" spans="1:18" x14ac:dyDescent="0.3">
      <c r="A429" t="s">
        <v>431</v>
      </c>
      <c r="B429" t="str">
        <f>PROPER(RTD("cqg.rtd", ,"ContractData",A429, "LongDescription",, "T"))</f>
        <v>Molson Coors Beverage Company</v>
      </c>
      <c r="C429" s="3">
        <f>RTD("cqg.rtd", ,"ContractData",A429, "LastTrade",, "T")</f>
        <v>40.950000000000003</v>
      </c>
      <c r="D429" s="3">
        <f>RTD("cqg.rtd", ,"ContractData",A429, "NetLastTrade",, "T")</f>
        <v>0.91000000000000369</v>
      </c>
      <c r="E429" s="5">
        <f>IFERROR(RTD("cqg.rtd", ,"ContractData",A429, "PerCentNetLastTrade",, "T")/100,"")</f>
        <v>2.2727272727272728E-2</v>
      </c>
      <c r="F429" s="3">
        <f>RTD("cqg.rtd", ,"ContractData",A429, "Open",, "T")</f>
        <v>40.04</v>
      </c>
      <c r="G429" s="3">
        <f>RTD("cqg.rtd", ,"ContractData",A429, "High",, "T")</f>
        <v>41.07</v>
      </c>
      <c r="H429" s="3">
        <f>RTD("cqg.rtd", ,"ContractData",A429, "Low",, "T")</f>
        <v>40.01</v>
      </c>
      <c r="I429" s="5">
        <f>IFERROR(RTD("cqg.rtd",,"StudyData",A429, "PCB","BaseType=Index,Index=1", "Close", "W","0","all",,,,"T")/100,"")</f>
        <v>4.8863913999518994E-4</v>
      </c>
      <c r="J429" s="5">
        <f>IFERROR(RTD("cqg.rtd",,"StudyData",A429, "PCB","BaseType=Index,Index=1", "Close", "M","0","all",,,,"T")/100,"")</f>
        <v>5.1078028747433314E-2</v>
      </c>
      <c r="K429" s="5">
        <f>IFERROR(RTD("cqg.rtd",,"StudyData",A429, "PCB","BaseType=Index,Index=1", "Close", "Q","0","all",,,,"T")/100,"")</f>
        <v>5.1078028747433314E-2</v>
      </c>
      <c r="L429" s="5">
        <f>IFERROR(RTD("cqg.rtd",,"StudyData",A429, "PCB","BaseType=Index,Index=1", "Close", "A","0","all",,,,"T")/100,"")</f>
        <v>-0.12275064267352179</v>
      </c>
      <c r="M429" s="7">
        <f>RTD("cqg.rtd", ,"ContractData",A429, "T_CVol",, "T")</f>
        <v>2103797.7764050001</v>
      </c>
      <c r="N429" s="9">
        <f xml:space="preserve"> IFERROR(M429/RTD("cqg.rtd",,"StudyData", $A429, "MA", "InputChoice=Vol,MAType=Sim,Period=21", "MA","D","-1","all",,,,"T"),"")</f>
        <v>0.6699141645261093</v>
      </c>
      <c r="O429" s="10">
        <f>IFERROR(D429/RTD("cqg.rtd",,"StudyData","ATR("&amp;A429&amp;",MAType:=Sim,Period:=21)","Bar",, "Close", "D",,,,,,"T"),"")</f>
        <v>0.67669971669471385</v>
      </c>
      <c r="P429" s="11">
        <f xml:space="preserve"> RTD("cqg.rtd",,"StudyData", $A429, "MA", "InputChoice=Close,MAType=Sim,Period=21", "MA","D",,"all",,,,"T")</f>
        <v>39.997142857100002</v>
      </c>
      <c r="Q429" s="3">
        <f xml:space="preserve"> RTD("cqg.rtd",,"StudyData",$A429, "StdDev", "InputChoice=Close,Period1=21", "STDDEV","D",,"all",,,,"T")</f>
        <v>0.9996625281</v>
      </c>
      <c r="R429" s="3">
        <f t="shared" si="6"/>
        <v>0.95317881396538962</v>
      </c>
    </row>
    <row r="430" spans="1:18" x14ac:dyDescent="0.3">
      <c r="A430" t="s">
        <v>432</v>
      </c>
      <c r="B430" t="str">
        <f>PROPER(RTD("cqg.rtd", ,"ContractData",A430, "LongDescription",, "T"))</f>
        <v>Transdigm Group</v>
      </c>
      <c r="C430" s="3">
        <f>RTD("cqg.rtd", ,"ContractData",A430, "LastTrade",, "T")</f>
        <v>1236.71</v>
      </c>
      <c r="D430" s="3">
        <f>RTD("cqg.rtd", ,"ContractData",A430, "NetLastTrade",, "T")</f>
        <v>22.880000000000109</v>
      </c>
      <c r="E430" s="5">
        <f>IFERROR(RTD("cqg.rtd", ,"ContractData",A430, "PerCentNetLastTrade",, "T")/100,"")</f>
        <v>1.8849427020258193E-2</v>
      </c>
      <c r="F430" s="3">
        <f>RTD("cqg.rtd", ,"ContractData",A430, "Open",, "T")</f>
        <v>1217.1500000000001</v>
      </c>
      <c r="G430" s="3">
        <f>RTD("cqg.rtd", ,"ContractData",A430, "High",, "T")</f>
        <v>1255.7</v>
      </c>
      <c r="H430" s="3">
        <f>RTD("cqg.rtd", ,"ContractData",A430, "Low",, "T")</f>
        <v>1217.1300000000001</v>
      </c>
      <c r="I430" s="5">
        <f>IFERROR(RTD("cqg.rtd",,"StudyData",A430, "PCB","BaseType=Index,Index=1", "Close", "W","0","all",,,,"T")/100,"")</f>
        <v>1.8346055351070024E-2</v>
      </c>
      <c r="J430" s="5">
        <f>IFERROR(RTD("cqg.rtd",,"StudyData",A430, "PCB","BaseType=Index,Index=1", "Close", "M","0","all",,,,"T")/100,"")</f>
        <v>-7.1566919912314883E-2</v>
      </c>
      <c r="K430" s="5">
        <f>IFERROR(RTD("cqg.rtd",,"StudyData",A430, "PCB","BaseType=Index,Index=1", "Close", "Q","0","all",,,,"T")/100,"")</f>
        <v>-7.1566919912314883E-2</v>
      </c>
      <c r="L430" s="5">
        <f>IFERROR(RTD("cqg.rtd",,"StudyData",A430, "PCB","BaseType=Index,Index=1", "Close", "A","0","all",,,,"T")/100,"")</f>
        <v>-7.0037974207617468E-2</v>
      </c>
      <c r="M430" s="7">
        <f>RTD("cqg.rtd", ,"ContractData",A430, "T_CVol",, "T")</f>
        <v>269688.42116199998</v>
      </c>
      <c r="N430" s="9">
        <f xml:space="preserve"> IFERROR(M430/RTD("cqg.rtd",,"StudyData", $A430, "MA", "InputChoice=Vol,MAType=Sim,Period=21", "MA","D","-1","all",,,,"T"),"")</f>
        <v>0.71811058348320034</v>
      </c>
      <c r="O430" s="10">
        <f>IFERROR(D430/RTD("cqg.rtd",,"StudyData","ATR("&amp;A430&amp;",MAType:=Sim,Period:=21)","Bar",, "Close", "D",,,,,,"T"),"")</f>
        <v>0.70361855111556182</v>
      </c>
      <c r="P430" s="11">
        <f xml:space="preserve"> RTD("cqg.rtd",,"StudyData", $A430, "MA", "InputChoice=Close,MAType=Sim,Period=21", "MA","D",,"all",,,,"T")</f>
        <v>1272.049047619</v>
      </c>
      <c r="Q430" s="3">
        <f xml:space="preserve"> RTD("cqg.rtd",,"StudyData",$A430, "StdDev", "InputChoice=Close,Period1=21", "STDDEV","D",,"all",,,,"T")</f>
        <v>53.8812221823</v>
      </c>
      <c r="R430" s="3">
        <f t="shared" si="6"/>
        <v>-0.65586945113150896</v>
      </c>
    </row>
    <row r="431" spans="1:18" x14ac:dyDescent="0.3">
      <c r="A431" t="s">
        <v>433</v>
      </c>
      <c r="B431" t="str">
        <f>PROPER(RTD("cqg.rtd", ,"ContractData",A431, "LongDescription",, "T"))</f>
        <v>Teledyne Technologies Inc</v>
      </c>
      <c r="C431" s="3">
        <f>RTD("cqg.rtd", ,"ContractData",A431, "LastTrade",, "T")</f>
        <v>655.35</v>
      </c>
      <c r="D431" s="3">
        <f>RTD("cqg.rtd", ,"ContractData",A431, "NetLastTrade",, "T")</f>
        <v>4.1299999999999955</v>
      </c>
      <c r="E431" s="5">
        <f>IFERROR(RTD("cqg.rtd", ,"ContractData",A431, "PerCentNetLastTrade",, "T")/100,"")</f>
        <v>6.3419428150241087E-3</v>
      </c>
      <c r="F431" s="3">
        <f>RTD("cqg.rtd", ,"ContractData",A431, "Open",, "T")</f>
        <v>653.74</v>
      </c>
      <c r="G431" s="3">
        <f>RTD("cqg.rtd", ,"ContractData",A431, "High",, "T")</f>
        <v>660.41</v>
      </c>
      <c r="H431" s="3">
        <f>RTD("cqg.rtd", ,"ContractData",A431, "Low",, "T")</f>
        <v>646.48</v>
      </c>
      <c r="I431" s="5">
        <f>IFERROR(RTD("cqg.rtd",,"StudyData",A431, "PCB","BaseType=Index,Index=1", "Close", "W","0","all",,,,"T")/100,"")</f>
        <v>3.1202794561933599E-2</v>
      </c>
      <c r="J431" s="5">
        <f>IFERROR(RTD("cqg.rtd",,"StudyData",A431, "PCB","BaseType=Index,Index=1", "Close", "M","0","all",,,,"T")/100,"")</f>
        <v>-1.7318938371569882E-2</v>
      </c>
      <c r="K431" s="5">
        <f>IFERROR(RTD("cqg.rtd",,"StudyData",A431, "PCB","BaseType=Index,Index=1", "Close", "Q","0","all",,,,"T")/100,"")</f>
        <v>-1.7318938371569882E-2</v>
      </c>
      <c r="L431" s="5">
        <f>IFERROR(RTD("cqg.rtd",,"StudyData",A431, "PCB","BaseType=Index,Index=1", "Close", "A","0","all",,,,"T")/100,"")</f>
        <v>0.28316331525463551</v>
      </c>
      <c r="M431" s="7">
        <f>RTD("cqg.rtd", ,"ContractData",A431, "T_CVol",, "T")</f>
        <v>293644.88318800001</v>
      </c>
      <c r="N431" s="9">
        <f xml:space="preserve"> IFERROR(M431/RTD("cqg.rtd",,"StudyData", $A431, "MA", "InputChoice=Vol,MAType=Sim,Period=21", "MA","D","-1","all",,,,"T"),"")</f>
        <v>0.67979765687879912</v>
      </c>
      <c r="O431" s="10">
        <f>IFERROR(D431/RTD("cqg.rtd",,"StudyData","ATR("&amp;A431&amp;",MAType:=Sim,Period:=21)","Bar",, "Close", "D",,,,,,"T"),"")</f>
        <v>0.18134487517238637</v>
      </c>
      <c r="P431" s="11">
        <f xml:space="preserve"> RTD("cqg.rtd",,"StudyData", $A431, "MA", "InputChoice=Close,MAType=Sim,Period=21", "MA","D",,"all",,,,"T")</f>
        <v>640.18285714290005</v>
      </c>
      <c r="Q431" s="3">
        <f xml:space="preserve"> RTD("cqg.rtd",,"StudyData",$A431, "StdDev", "InputChoice=Close,Period1=21", "STDDEV","D",,"all",,,,"T")</f>
        <v>13.214530293699999</v>
      </c>
      <c r="R431" s="3">
        <f t="shared" si="6"/>
        <v>1.1477625401737419</v>
      </c>
    </row>
    <row r="432" spans="1:18" x14ac:dyDescent="0.3">
      <c r="A432" t="s">
        <v>434</v>
      </c>
      <c r="B432" t="str">
        <f>PROPER(RTD("cqg.rtd", ,"ContractData",A432, "LongDescription",, "T"))</f>
        <v>Bio-Techne Cp Cmn</v>
      </c>
      <c r="C432" s="3">
        <f>RTD("cqg.rtd", ,"ContractData",A432, "LastTrade",, "T")</f>
        <v>71.600000000000009</v>
      </c>
      <c r="D432" s="3">
        <f>RTD("cqg.rtd", ,"ContractData",A432, "NetLastTrade",, "T")</f>
        <v>-0.16999999999998749</v>
      </c>
      <c r="E432" s="5">
        <f>IFERROR(RTD("cqg.rtd", ,"ContractData",A432, "PerCentNetLastTrade",, "T")/100,"")</f>
        <v>-2.3686777204960292E-3</v>
      </c>
      <c r="F432" s="3">
        <f>RTD("cqg.rtd", ,"ContractData",A432, "Open",, "T")</f>
        <v>71.900000000000006</v>
      </c>
      <c r="G432" s="3">
        <f>RTD("cqg.rtd", ,"ContractData",A432, "High",, "T")</f>
        <v>71.94</v>
      </c>
      <c r="H432" s="3">
        <f>RTD("cqg.rtd", ,"ContractData",A432, "Low",, "T")</f>
        <v>71.58</v>
      </c>
      <c r="I432" s="5">
        <f>IFERROR(RTD("cqg.rtd",,"StudyData",A432, "PCB","BaseType=Index,Index=1", "Close", "W","0","all",,,,"T")/100,"")</f>
        <v>-7.2102052135329456E-3</v>
      </c>
      <c r="J432" s="5">
        <f>IFERROR(RTD("cqg.rtd",,"StudyData",A432, "PCB","BaseType=Index,Index=1", "Close", "M","0","all",,,,"T")/100,"")</f>
        <v>1.3446567586695013E-2</v>
      </c>
      <c r="K432" s="5">
        <f>IFERROR(RTD("cqg.rtd",,"StudyData",A432, "PCB","BaseType=Index,Index=1", "Close", "Q","0","all",,,,"T")/100,"")</f>
        <v>1.3446567586695013E-2</v>
      </c>
      <c r="L432" s="5">
        <f>IFERROR(RTD("cqg.rtd",,"StudyData",A432, "PCB","BaseType=Index,Index=1", "Close", "A","0","all",,,,"T")/100,"")</f>
        <v>0.21748002040469319</v>
      </c>
      <c r="M432" s="7">
        <f>RTD("cqg.rtd", ,"ContractData",A432, "T_CVol",, "T")</f>
        <v>2065710.9567780001</v>
      </c>
      <c r="N432" s="9">
        <f xml:space="preserve"> IFERROR(M432/RTD("cqg.rtd",,"StudyData", $A432, "MA", "InputChoice=Vol,MAType=Sim,Period=21", "MA","D","-1","all",,,,"T"),"")</f>
        <v>0.2526589883756068</v>
      </c>
      <c r="O432" s="10">
        <f>IFERROR(D432/RTD("cqg.rtd",,"StudyData","ATR("&amp;A432&amp;",MAType:=Sim,Period:=21)","Bar",, "Close", "D",,,,,,"T"),"")</f>
        <v>-0.17594874322151541</v>
      </c>
      <c r="P432" s="11">
        <f xml:space="preserve"> RTD("cqg.rtd",,"StudyData", $A432, "MA", "InputChoice=Close,MAType=Sim,Period=21", "MA","D",,"all",,,,"T")</f>
        <v>71.257142857100007</v>
      </c>
      <c r="Q432" s="3">
        <f xml:space="preserve"> RTD("cqg.rtd",,"StudyData",$A432, "StdDev", "InputChoice=Close,Period1=21", "STDDEV","D",,"all",,,,"T")</f>
        <v>0.42333306549999999</v>
      </c>
      <c r="R432" s="3">
        <f t="shared" si="6"/>
        <v>0.80989927516068683</v>
      </c>
    </row>
    <row r="433" spans="1:18" x14ac:dyDescent="0.3">
      <c r="A433" t="s">
        <v>435</v>
      </c>
      <c r="B433" t="str">
        <f>PROPER(RTD("cqg.rtd", ,"ContractData",A433, "LongDescription",, "T"))</f>
        <v>Te Connectivity Ltd.</v>
      </c>
      <c r="C433" s="3">
        <f>RTD("cqg.rtd", ,"ContractData",A433, "LastTrade",, "T")</f>
        <v>202.94</v>
      </c>
      <c r="D433" s="3">
        <f>RTD("cqg.rtd", ,"ContractData",A433, "NetLastTrade",, "T")</f>
        <v>4.1500000000000057</v>
      </c>
      <c r="E433" s="5">
        <f>IFERROR(RTD("cqg.rtd", ,"ContractData",A433, "PerCentNetLastTrade",, "T")/100,"")</f>
        <v>2.0876301624830226E-2</v>
      </c>
      <c r="F433" s="3">
        <f>RTD("cqg.rtd", ,"ContractData",A433, "Open",, "T")</f>
        <v>198.91</v>
      </c>
      <c r="G433" s="3">
        <f>RTD("cqg.rtd", ,"ContractData",A433, "High",, "T")</f>
        <v>203.44</v>
      </c>
      <c r="H433" s="3">
        <f>RTD("cqg.rtd", ,"ContractData",A433, "Low",, "T")</f>
        <v>197.67000000000002</v>
      </c>
      <c r="I433" s="5">
        <f>IFERROR(RTD("cqg.rtd",,"StudyData",A433, "PCB","BaseType=Index,Index=1", "Close", "W","0","all",,,,"T")/100,"")</f>
        <v>-1.8198809699473933E-3</v>
      </c>
      <c r="J433" s="5">
        <f>IFERROR(RTD("cqg.rtd",,"StudyData",A433, "PCB","BaseType=Index,Index=1", "Close", "M","0","all",,,,"T")/100,"")</f>
        <v>6.5968949952878529E-3</v>
      </c>
      <c r="K433" s="5">
        <f>IFERROR(RTD("cqg.rtd",,"StudyData",A433, "PCB","BaseType=Index,Index=1", "Close", "Q","0","all",,,,"T")/100,"")</f>
        <v>6.5968949952878529E-3</v>
      </c>
      <c r="L433" s="5">
        <f>IFERROR(RTD("cqg.rtd",,"StudyData",A433, "PCB","BaseType=Index,Index=1", "Close", "A","0","all",,,,"T")/100,"")</f>
        <v>-0.10799525295591401</v>
      </c>
      <c r="M433" s="7">
        <f>RTD("cqg.rtd", ,"ContractData",A433, "T_CVol",, "T")</f>
        <v>2010280.1063570001</v>
      </c>
      <c r="N433" s="9">
        <f xml:space="preserve"> IFERROR(M433/RTD("cqg.rtd",,"StudyData", $A433, "MA", "InputChoice=Vol,MAType=Sim,Period=21", "MA","D","-1","all",,,,"T"),"")</f>
        <v>0.74290661656971146</v>
      </c>
      <c r="O433" s="10">
        <f>IFERROR(D433/RTD("cqg.rtd",,"StudyData","ATR("&amp;A433&amp;",MAType:=Sim,Period:=21)","Bar",, "Close", "D",,,,,,"T"),"")</f>
        <v>0.59921617161839857</v>
      </c>
      <c r="P433" s="11">
        <f xml:space="preserve"> RTD("cqg.rtd",,"StudyData", $A433, "MA", "InputChoice=Close,MAType=Sim,Period=21", "MA","D",,"all",,,,"T")</f>
        <v>200.5066666667</v>
      </c>
      <c r="Q433" s="3">
        <f xml:space="preserve"> RTD("cqg.rtd",,"StudyData",$A433, "StdDev", "InputChoice=Close,Period1=21", "STDDEV","D",,"all",,,,"T")</f>
        <v>2.7501468936000002</v>
      </c>
      <c r="R433" s="3">
        <f t="shared" si="6"/>
        <v>0.88480122242296444</v>
      </c>
    </row>
    <row r="434" spans="1:18" x14ac:dyDescent="0.3">
      <c r="A434" t="s">
        <v>436</v>
      </c>
      <c r="B434" t="str">
        <f>PROPER(RTD("cqg.rtd", ,"ContractData",A434, "LongDescription",, "T"))</f>
        <v>Teradyne Inc Cmn</v>
      </c>
      <c r="C434" s="3">
        <f>RTD("cqg.rtd", ,"ContractData",A434, "LastTrade",, "T")</f>
        <v>349.92</v>
      </c>
      <c r="D434" s="3">
        <f>RTD("cqg.rtd", ,"ContractData",A434, "NetLastTrade",, "T")</f>
        <v>-23.829999999999984</v>
      </c>
      <c r="E434" s="5">
        <f>IFERROR(RTD("cqg.rtd", ,"ContractData",A434, "PerCentNetLastTrade",, "T")/100,"")</f>
        <v>-6.3759197324414721E-2</v>
      </c>
      <c r="F434" s="3">
        <f>RTD("cqg.rtd", ,"ContractData",A434, "Open",, "T")</f>
        <v>365</v>
      </c>
      <c r="G434" s="3">
        <f>RTD("cqg.rtd", ,"ContractData",A434, "High",, "T")</f>
        <v>371.36</v>
      </c>
      <c r="H434" s="3">
        <f>RTD("cqg.rtd", ,"ContractData",A434, "Low",, "T")</f>
        <v>345.46</v>
      </c>
      <c r="I434" s="5">
        <f>IFERROR(RTD("cqg.rtd",,"StudyData",A434, "PCB","BaseType=Index,Index=1", "Close", "W","0","all",,,,"T")/100,"")</f>
        <v>8.5528152629129786E-2</v>
      </c>
      <c r="J434" s="5">
        <f>IFERROR(RTD("cqg.rtd",,"StudyData",A434, "PCB","BaseType=Index,Index=1", "Close", "M","0","all",,,,"T")/100,"")</f>
        <v>-0.2767857142857143</v>
      </c>
      <c r="K434" s="5">
        <f>IFERROR(RTD("cqg.rtd",,"StudyData",A434, "PCB","BaseType=Index,Index=1", "Close", "Q","0","all",,,,"T")/100,"")</f>
        <v>-0.2767857142857143</v>
      </c>
      <c r="L434" s="5">
        <f>IFERROR(RTD("cqg.rtd",,"StudyData",A434, "PCB","BaseType=Index,Index=1", "Close", "A","0","all",,,,"T")/100,"")</f>
        <v>0.80781153130812156</v>
      </c>
      <c r="M434" s="7">
        <f>RTD("cqg.rtd", ,"ContractData",A434, "T_CVol",, "T")</f>
        <v>2945193.1463990002</v>
      </c>
      <c r="N434" s="9">
        <f xml:space="preserve"> IFERROR(M434/RTD("cqg.rtd",,"StudyData", $A434, "MA", "InputChoice=Vol,MAType=Sim,Period=21", "MA","D","-1","all",,,,"T"),"")</f>
        <v>0.70013155735907096</v>
      </c>
      <c r="O434" s="10">
        <f>IFERROR(D434/RTD("cqg.rtd",,"StudyData","ATR("&amp;A434&amp;",MAType:=Sim,Period:=21)","Bar",, "Close", "D",,,,,,"T"),"")</f>
        <v>-0.68618793621183749</v>
      </c>
      <c r="P434" s="11">
        <f xml:space="preserve"> RTD("cqg.rtd",,"StudyData", $A434, "MA", "InputChoice=Close,MAType=Sim,Period=21", "MA","D",,"all",,,,"T")</f>
        <v>377.66142857139999</v>
      </c>
      <c r="Q434" s="3">
        <f xml:space="preserve"> RTD("cqg.rtd",,"StudyData",$A434, "StdDev", "InputChoice=Close,Period1=21", "STDDEV","D",,"all",,,,"T")</f>
        <v>47.844036727099997</v>
      </c>
      <c r="R434" s="3">
        <f t="shared" si="6"/>
        <v>-0.57983043382471477</v>
      </c>
    </row>
    <row r="435" spans="1:18" x14ac:dyDescent="0.3">
      <c r="A435" t="s">
        <v>437</v>
      </c>
      <c r="B435" t="str">
        <f>PROPER(RTD("cqg.rtd", ,"ContractData",A435, "LongDescription",, "T"))</f>
        <v>Truist Financial Corporation</v>
      </c>
      <c r="C435" s="3">
        <f>RTD("cqg.rtd", ,"ContractData",A435, "LastTrade",, "T")</f>
        <v>51.76</v>
      </c>
      <c r="D435" s="3">
        <f>RTD("cqg.rtd", ,"ContractData",A435, "NetLastTrade",, "T")</f>
        <v>0.55999999999999517</v>
      </c>
      <c r="E435" s="5">
        <f>IFERROR(RTD("cqg.rtd", ,"ContractData",A435, "PerCentNetLastTrade",, "T")/100,"")</f>
        <v>1.0937499999999999E-2</v>
      </c>
      <c r="F435" s="3">
        <f>RTD("cqg.rtd", ,"ContractData",A435, "Open",, "T")</f>
        <v>51.410000000000004</v>
      </c>
      <c r="G435" s="3">
        <f>RTD("cqg.rtd", ,"ContractData",A435, "High",, "T")</f>
        <v>52.03</v>
      </c>
      <c r="H435" s="3">
        <f>RTD("cqg.rtd", ,"ContractData",A435, "Low",, "T")</f>
        <v>51.28</v>
      </c>
      <c r="I435" s="5">
        <f>IFERROR(RTD("cqg.rtd",,"StudyData",A435, "PCB","BaseType=Index,Index=1", "Close", "W","0","all",,,,"T")/100,"")</f>
        <v>-1.4095238095238131E-2</v>
      </c>
      <c r="J435" s="5">
        <f>IFERROR(RTD("cqg.rtd",,"StudyData",A435, "PCB","BaseType=Index,Index=1", "Close", "M","0","all",,,,"T")/100,"")</f>
        <v>3.8940184664793202E-2</v>
      </c>
      <c r="K435" s="5">
        <f>IFERROR(RTD("cqg.rtd",,"StudyData",A435, "PCB","BaseType=Index,Index=1", "Close", "Q","0","all",,,,"T")/100,"")</f>
        <v>3.8940184664793202E-2</v>
      </c>
      <c r="L435" s="5">
        <f>IFERROR(RTD("cqg.rtd",,"StudyData",A435, "PCB","BaseType=Index,Index=1", "Close", "A","0","all",,,,"T")/100,"")</f>
        <v>5.1818736029262284E-2</v>
      </c>
      <c r="M435" s="7">
        <f>RTD("cqg.rtd", ,"ContractData",A435, "T_CVol",, "T")</f>
        <v>5033588.0834900001</v>
      </c>
      <c r="N435" s="9">
        <f xml:space="preserve"> IFERROR(M435/RTD("cqg.rtd",,"StudyData", $A435, "MA", "InputChoice=Vol,MAType=Sim,Period=21", "MA","D","-1","all",,,,"T"),"")</f>
        <v>0.60931078351228074</v>
      </c>
      <c r="O435" s="10">
        <f>IFERROR(D435/RTD("cqg.rtd",,"StudyData","ATR("&amp;A435&amp;",MAType:=Sim,Period:=21)","Bar",, "Close", "D",,,,,,"T"),"")</f>
        <v>0.48877805486893317</v>
      </c>
      <c r="P435" s="11">
        <f xml:space="preserve"> RTD("cqg.rtd",,"StudyData", $A435, "MA", "InputChoice=Close,MAType=Sim,Period=21", "MA","D",,"all",,,,"T")</f>
        <v>51.355238095200001</v>
      </c>
      <c r="Q435" s="3">
        <f xml:space="preserve"> RTD("cqg.rtd",,"StudyData",$A435, "StdDev", "InputChoice=Close,Period1=21", "STDDEV","D",,"all",,,,"T")</f>
        <v>0.86080039750000004</v>
      </c>
      <c r="R435" s="3">
        <f t="shared" si="6"/>
        <v>0.47021575033600899</v>
      </c>
    </row>
    <row r="436" spans="1:18" x14ac:dyDescent="0.3">
      <c r="A436" t="s">
        <v>438</v>
      </c>
      <c r="B436" t="str">
        <f>PROPER(RTD("cqg.rtd", ,"ContractData",A436, "LongDescription",, "T"))</f>
        <v>Target Corp</v>
      </c>
      <c r="C436" s="3">
        <f>RTD("cqg.rtd", ,"ContractData",A436, "LastTrade",, "T")</f>
        <v>136.78</v>
      </c>
      <c r="D436" s="3">
        <f>RTD("cqg.rtd", ,"ContractData",A436, "NetLastTrade",, "T")</f>
        <v>2.3000000000000114</v>
      </c>
      <c r="E436" s="5">
        <f>IFERROR(RTD("cqg.rtd", ,"ContractData",A436, "PerCentNetLastTrade",, "T")/100,"")</f>
        <v>1.7102914931588342E-2</v>
      </c>
      <c r="F436" s="3">
        <f>RTD("cqg.rtd", ,"ContractData",A436, "Open",, "T")</f>
        <v>134.51</v>
      </c>
      <c r="G436" s="3">
        <f>RTD("cqg.rtd", ,"ContractData",A436, "High",, "T")</f>
        <v>137.57</v>
      </c>
      <c r="H436" s="3">
        <f>RTD("cqg.rtd", ,"ContractData",A436, "Low",, "T")</f>
        <v>134.22999999999999</v>
      </c>
      <c r="I436" s="5">
        <f>IFERROR(RTD("cqg.rtd",,"StudyData",A436, "PCB","BaseType=Index,Index=1", "Close", "W","0","all",,,,"T")/100,"")</f>
        <v>-2.0200573065902533E-2</v>
      </c>
      <c r="J436" s="5">
        <f>IFERROR(RTD("cqg.rtd",,"StudyData",A436, "PCB","BaseType=Index,Index=1", "Close", "M","0","all",,,,"T")/100,"")</f>
        <v>4.7239874435341757E-2</v>
      </c>
      <c r="K436" s="5">
        <f>IFERROR(RTD("cqg.rtd",,"StudyData",A436, "PCB","BaseType=Index,Index=1", "Close", "Q","0","all",,,,"T")/100,"")</f>
        <v>4.7239874435341757E-2</v>
      </c>
      <c r="L436" s="5">
        <f>IFERROR(RTD("cqg.rtd",,"StudyData",A436, "PCB","BaseType=Index,Index=1", "Close", "A","0","all",,,,"T")/100,"")</f>
        <v>0.39928388746803073</v>
      </c>
      <c r="M436" s="7">
        <f>RTD("cqg.rtd", ,"ContractData",A436, "T_CVol",, "T")</f>
        <v>2485724.822656</v>
      </c>
      <c r="N436" s="9">
        <f xml:space="preserve"> IFERROR(M436/RTD("cqg.rtd",,"StudyData", $A436, "MA", "InputChoice=Vol,MAType=Sim,Period=21", "MA","D","-1","all",,,,"T"),"")</f>
        <v>0.56587376856986926</v>
      </c>
      <c r="O436" s="10">
        <f>IFERROR(D436/RTD("cqg.rtd",,"StudyData","ATR("&amp;A436&amp;",MAType:=Sim,Period:=21)","Bar",, "Close", "D",,,,,,"T"),"")</f>
        <v>0.57452123231119789</v>
      </c>
      <c r="P436" s="11">
        <f xml:space="preserve"> RTD("cqg.rtd",,"StudyData", $A436, "MA", "InputChoice=Close,MAType=Sim,Period=21", "MA","D",,"all",,,,"T")</f>
        <v>134.88523809520001</v>
      </c>
      <c r="Q436" s="3">
        <f xml:space="preserve"> RTD("cqg.rtd",,"StudyData",$A436, "StdDev", "InputChoice=Close,Period1=21", "STDDEV","D",,"all",,,,"T")</f>
        <v>4.1940622643000003</v>
      </c>
      <c r="R436" s="3">
        <f t="shared" si="6"/>
        <v>0.45177247866066977</v>
      </c>
    </row>
    <row r="437" spans="1:18" x14ac:dyDescent="0.3">
      <c r="A437" t="s">
        <v>439</v>
      </c>
      <c r="B437" t="str">
        <f>PROPER(RTD("cqg.rtd", ,"ContractData",A437, "LongDescription",, "T"))</f>
        <v>Tjx Companies Inc</v>
      </c>
      <c r="C437" s="3">
        <f>RTD("cqg.rtd", ,"ContractData",A437, "LastTrade",, "T")</f>
        <v>154.22</v>
      </c>
      <c r="D437" s="3">
        <f>RTD("cqg.rtd", ,"ContractData",A437, "NetLastTrade",, "T")</f>
        <v>0.74000000000000909</v>
      </c>
      <c r="E437" s="5">
        <f>IFERROR(RTD("cqg.rtd", ,"ContractData",A437, "PerCentNetLastTrade",, "T")/100,"")</f>
        <v>4.8214751107636174E-3</v>
      </c>
      <c r="F437" s="3">
        <f>RTD("cqg.rtd", ,"ContractData",A437, "Open",, "T")</f>
        <v>152.87</v>
      </c>
      <c r="G437" s="3">
        <f>RTD("cqg.rtd", ,"ContractData",A437, "High",, "T")</f>
        <v>155.35</v>
      </c>
      <c r="H437" s="3">
        <f>RTD("cqg.rtd", ,"ContractData",A437, "Low",, "T")</f>
        <v>152.12</v>
      </c>
      <c r="I437" s="5">
        <f>IFERROR(RTD("cqg.rtd",,"StudyData",A437, "PCB","BaseType=Index,Index=1", "Close", "W","0","all",,,,"T")/100,"")</f>
        <v>-1.5538003366567985E-3</v>
      </c>
      <c r="J437" s="5">
        <f>IFERROR(RTD("cqg.rtd",,"StudyData",A437, "PCB","BaseType=Index,Index=1", "Close", "M","0","all",,,,"T")/100,"")</f>
        <v>1.7953795379537948E-2</v>
      </c>
      <c r="K437" s="5">
        <f>IFERROR(RTD("cqg.rtd",,"StudyData",A437, "PCB","BaseType=Index,Index=1", "Close", "Q","0","all",,,,"T")/100,"")</f>
        <v>1.7953795379537948E-2</v>
      </c>
      <c r="L437" s="5">
        <f>IFERROR(RTD("cqg.rtd",,"StudyData",A437, "PCB","BaseType=Index,Index=1", "Close", "A","0","all",,,,"T")/100,"")</f>
        <v>3.9710956317947086E-3</v>
      </c>
      <c r="M437" s="7">
        <f>RTD("cqg.rtd", ,"ContractData",A437, "T_CVol",, "T")</f>
        <v>4249481.2467120001</v>
      </c>
      <c r="N437" s="9">
        <f xml:space="preserve"> IFERROR(M437/RTD("cqg.rtd",,"StudyData", $A437, "MA", "InputChoice=Vol,MAType=Sim,Period=21", "MA","D","-1","all",,,,"T"),"")</f>
        <v>0.73700540874395437</v>
      </c>
      <c r="O437" s="10">
        <f>IFERROR(D437/RTD("cqg.rtd",,"StudyData","ATR("&amp;A437&amp;",MAType:=Sim,Period:=21)","Bar",, "Close", "D",,,,,,"T"),"")</f>
        <v>0.19748379718106401</v>
      </c>
      <c r="P437" s="11">
        <f xml:space="preserve"> RTD("cqg.rtd",,"StudyData", $A437, "MA", "InputChoice=Close,MAType=Sim,Period=21", "MA","D",,"all",,,,"T")</f>
        <v>153.06476190480001</v>
      </c>
      <c r="Q437" s="3">
        <f xml:space="preserve"> RTD("cqg.rtd",,"StudyData",$A437, "StdDev", "InputChoice=Close,Period1=21", "STDDEV","D",,"all",,,,"T")</f>
        <v>1.8677249187</v>
      </c>
      <c r="R437" s="3">
        <f t="shared" si="6"/>
        <v>0.61852689527967308</v>
      </c>
    </row>
    <row r="438" spans="1:18" x14ac:dyDescent="0.3">
      <c r="A438" t="s">
        <v>440</v>
      </c>
      <c r="B438" t="str">
        <f>PROPER(RTD("cqg.rtd", ,"ContractData",A438, "LongDescription",, "T"))</f>
        <v>Tko Group Holdings, Inc.</v>
      </c>
      <c r="C438" s="3">
        <f>RTD("cqg.rtd", ,"ContractData",A438, "LastTrade",, "T")</f>
        <v>180.62</v>
      </c>
      <c r="D438" s="3">
        <f>RTD("cqg.rtd", ,"ContractData",A438, "NetLastTrade",, "T")</f>
        <v>1.1899999999999977</v>
      </c>
      <c r="E438" s="5">
        <f>IFERROR(RTD("cqg.rtd", ,"ContractData",A438, "PerCentNetLastTrade",, "T")/100,"")</f>
        <v>6.6321128016496693E-3</v>
      </c>
      <c r="F438" s="3">
        <f>RTD("cqg.rtd", ,"ContractData",A438, "Open",, "T")</f>
        <v>179.49</v>
      </c>
      <c r="G438" s="3">
        <f>RTD("cqg.rtd", ,"ContractData",A438, "High",, "T")</f>
        <v>182.18</v>
      </c>
      <c r="H438" s="3">
        <f>RTD("cqg.rtd", ,"ContractData",A438, "Low",, "T")</f>
        <v>178.51</v>
      </c>
      <c r="I438" s="5">
        <f>IFERROR(RTD("cqg.rtd",,"StudyData",A438, "PCB","BaseType=Index,Index=1", "Close", "W","0","all",,,,"T")/100,"")</f>
        <v>-2.4361259655377256E-2</v>
      </c>
      <c r="J438" s="5">
        <f>IFERROR(RTD("cqg.rtd",,"StudyData",A438, "PCB","BaseType=Index,Index=1", "Close", "M","0","all",,,,"T")/100,"")</f>
        <v>-0.10277681188217176</v>
      </c>
      <c r="K438" s="5">
        <f>IFERROR(RTD("cqg.rtd",,"StudyData",A438, "PCB","BaseType=Index,Index=1", "Close", "Q","0","all",,,,"T")/100,"")</f>
        <v>-0.10277681188217176</v>
      </c>
      <c r="L438" s="5">
        <f>IFERROR(RTD("cqg.rtd",,"StudyData",A438, "PCB","BaseType=Index,Index=1", "Close", "A","0","all",,,,"T")/100,"")</f>
        <v>-0.13578947368421049</v>
      </c>
      <c r="M438" s="7">
        <f>RTD("cqg.rtd", ,"ContractData",A438, "T_CVol",, "T")</f>
        <v>502795.62305900001</v>
      </c>
      <c r="N438" s="9">
        <f xml:space="preserve"> IFERROR(M438/RTD("cqg.rtd",,"StudyData", $A438, "MA", "InputChoice=Vol,MAType=Sim,Period=21", "MA","D","-1","all",,,,"T"),"")</f>
        <v>0.38541607380522475</v>
      </c>
      <c r="O438" s="10">
        <f>IFERROR(D438/RTD("cqg.rtd",,"StudyData","ATR("&amp;A438&amp;",MAType:=Sim,Period:=21)","Bar",, "Close", "D",,,,,,"T"),"")</f>
        <v>0.19325651535130506</v>
      </c>
      <c r="P438" s="11">
        <f xml:space="preserve"> RTD("cqg.rtd",,"StudyData", $A438, "MA", "InputChoice=Close,MAType=Sim,Period=21", "MA","D",,"all",,,,"T")</f>
        <v>190.8642857143</v>
      </c>
      <c r="Q438" s="3">
        <f xml:space="preserve"> RTD("cqg.rtd",,"StudyData",$A438, "StdDev", "InputChoice=Close,Period1=21", "STDDEV","D",,"all",,,,"T")</f>
        <v>10.342314179400001</v>
      </c>
      <c r="R438" s="3">
        <f t="shared" si="6"/>
        <v>-0.99052161214602585</v>
      </c>
    </row>
    <row r="439" spans="1:18" x14ac:dyDescent="0.3">
      <c r="A439" t="s">
        <v>441</v>
      </c>
      <c r="B439" t="str">
        <f>PROPER(RTD("cqg.rtd", ,"ContractData",A439, "LongDescription",, "T"))</f>
        <v>Thermo Electron Corp</v>
      </c>
      <c r="C439" s="3">
        <f>RTD("cqg.rtd", ,"ContractData",A439, "LastTrade",, "T")</f>
        <v>568.26</v>
      </c>
      <c r="D439" s="3">
        <f>RTD("cqg.rtd", ,"ContractData",A439, "NetLastTrade",, "T")</f>
        <v>-4.0600000000000591</v>
      </c>
      <c r="E439" s="5">
        <f>IFERROR(RTD("cqg.rtd", ,"ContractData",A439, "PerCentNetLastTrade",, "T")/100,"")</f>
        <v>-7.093933463796478E-3</v>
      </c>
      <c r="F439" s="3">
        <f>RTD("cqg.rtd", ,"ContractData",A439, "Open",, "T")</f>
        <v>570</v>
      </c>
      <c r="G439" s="3">
        <f>RTD("cqg.rtd", ,"ContractData",A439, "High",, "T")</f>
        <v>574</v>
      </c>
      <c r="H439" s="3">
        <f>RTD("cqg.rtd", ,"ContractData",A439, "Low",, "T")</f>
        <v>555.91</v>
      </c>
      <c r="I439" s="5">
        <f>IFERROR(RTD("cqg.rtd",,"StudyData",A439, "PCB","BaseType=Index,Index=1", "Close", "W","0","all",,,,"T")/100,"")</f>
        <v>6.7195012019230713E-2</v>
      </c>
      <c r="J439" s="5">
        <f>IFERROR(RTD("cqg.rtd",,"StudyData",A439, "PCB","BaseType=Index,Index=1", "Close", "M","0","all",,,,"T")/100,"")</f>
        <v>0.1334370512206797</v>
      </c>
      <c r="K439" s="5">
        <f>IFERROR(RTD("cqg.rtd",,"StudyData",A439, "PCB","BaseType=Index,Index=1", "Close", "Q","0","all",,,,"T")/100,"")</f>
        <v>0.1334370512206797</v>
      </c>
      <c r="L439" s="5">
        <f>IFERROR(RTD("cqg.rtd",,"StudyData",A439, "PCB","BaseType=Index,Index=1", "Close", "A","0","all",,,,"T")/100,"")</f>
        <v>-1.9311415997929165E-2</v>
      </c>
      <c r="M439" s="7">
        <f>RTD("cqg.rtd", ,"ContractData",A439, "T_CVol",, "T")</f>
        <v>2939458.849492</v>
      </c>
      <c r="N439" s="9">
        <f xml:space="preserve"> IFERROR(M439/RTD("cqg.rtd",,"StudyData", $A439, "MA", "InputChoice=Vol,MAType=Sim,Period=21", "MA","D","-1","all",,,,"T"),"")</f>
        <v>1.2705635054552762</v>
      </c>
      <c r="O439" s="10">
        <f>IFERROR(D439/RTD("cqg.rtd",,"StudyData","ATR("&amp;A439&amp;",MAType:=Sim,Period:=21)","Bar",, "Close", "D",,,,,,"T"),"")</f>
        <v>-0.23747319165483391</v>
      </c>
      <c r="P439" s="11">
        <f xml:space="preserve"> RTD("cqg.rtd",,"StudyData", $A439, "MA", "InputChoice=Close,MAType=Sim,Period=21", "MA","D",,"all",,,,"T")</f>
        <v>526.17666666670004</v>
      </c>
      <c r="Q439" s="3">
        <f xml:space="preserve"> RTD("cqg.rtd",,"StudyData",$A439, "StdDev", "InputChoice=Close,Period1=21", "STDDEV","D",,"all",,,,"T")</f>
        <v>17.7035994009</v>
      </c>
      <c r="R439" s="3">
        <f t="shared" si="6"/>
        <v>2.3771060551200991</v>
      </c>
    </row>
    <row r="440" spans="1:18" x14ac:dyDescent="0.3">
      <c r="A440" t="s">
        <v>442</v>
      </c>
      <c r="B440" t="str">
        <f>PROPER(RTD("cqg.rtd", ,"ContractData",A440, "LongDescription",, "T"))</f>
        <v>T-Mobile Us Cmn</v>
      </c>
      <c r="C440" s="3">
        <f>RTD("cqg.rtd", ,"ContractData",A440, "LastTrade",, "T")</f>
        <v>180.09</v>
      </c>
      <c r="D440" s="3">
        <f>RTD("cqg.rtd", ,"ContractData",A440, "NetLastTrade",, "T")</f>
        <v>9.6699999999999875</v>
      </c>
      <c r="E440" s="5">
        <f>IFERROR(RTD("cqg.rtd", ,"ContractData",A440, "PerCentNetLastTrade",, "T")/100,"")</f>
        <v>5.6742166412392915E-2</v>
      </c>
      <c r="F440" s="3">
        <f>RTD("cqg.rtd", ,"ContractData",A440, "Open",, "T")</f>
        <v>172.15</v>
      </c>
      <c r="G440" s="3">
        <f>RTD("cqg.rtd", ,"ContractData",A440, "High",, "T")</f>
        <v>181.98</v>
      </c>
      <c r="H440" s="3">
        <f>RTD("cqg.rtd", ,"ContractData",A440, "Low",, "T")</f>
        <v>171.52</v>
      </c>
      <c r="I440" s="5">
        <f>IFERROR(RTD("cqg.rtd",,"StudyData",A440, "PCB","BaseType=Index,Index=1", "Close", "W","0","all",,,,"T")/100,"")</f>
        <v>-6.4127215091202019E-2</v>
      </c>
      <c r="J440" s="5">
        <f>IFERROR(RTD("cqg.rtd",,"StudyData",A440, "PCB","BaseType=Index,Index=1", "Close", "M","0","all",,,,"T")/100,"")</f>
        <v>7.3689858701484617E-2</v>
      </c>
      <c r="K440" s="5">
        <f>IFERROR(RTD("cqg.rtd",,"StudyData",A440, "PCB","BaseType=Index,Index=1", "Close", "Q","0","all",,,,"T")/100,"")</f>
        <v>7.3689858701484617E-2</v>
      </c>
      <c r="L440" s="5">
        <f>IFERROR(RTD("cqg.rtd",,"StudyData",A440, "PCB","BaseType=Index,Index=1", "Close", "A","0","all",,,,"T")/100,"")</f>
        <v>-0.11303191489361698</v>
      </c>
      <c r="M440" s="7">
        <f>RTD("cqg.rtd", ,"ContractData",A440, "T_CVol",, "T")</f>
        <v>5629175.3796659997</v>
      </c>
      <c r="N440" s="9">
        <f xml:space="preserve"> IFERROR(M440/RTD("cqg.rtd",,"StudyData", $A440, "MA", "InputChoice=Vol,MAType=Sim,Period=21", "MA","D","-1","all",,,,"T"),"")</f>
        <v>1.0606076526928818</v>
      </c>
      <c r="O440" s="10">
        <f>IFERROR(D440/RTD("cqg.rtd",,"StudyData","ATR("&amp;A440&amp;",MAType:=Sim,Period:=21)","Bar",, "Close", "D",,,,,,"T"),"")</f>
        <v>1.3680274858473385</v>
      </c>
      <c r="P440" s="11">
        <f xml:space="preserve"> RTD("cqg.rtd",,"StudyData", $A440, "MA", "InputChoice=Close,MAType=Sim,Period=21", "MA","D",,"all",,,,"T")</f>
        <v>183.2657142857</v>
      </c>
      <c r="Q440" s="3">
        <f xml:space="preserve"> RTD("cqg.rtd",,"StudyData",$A440, "StdDev", "InputChoice=Close,Period1=21", "STDDEV","D",,"all",,,,"T")</f>
        <v>7.5085313835000003</v>
      </c>
      <c r="R440" s="3">
        <f t="shared" si="6"/>
        <v>-0.42294746116113058</v>
      </c>
    </row>
    <row r="441" spans="1:18" x14ac:dyDescent="0.3">
      <c r="A441" t="s">
        <v>443</v>
      </c>
      <c r="B441" t="str">
        <f>PROPER(RTD("cqg.rtd", ,"ContractData",A441, "LongDescription",, "T"))</f>
        <v>Texas Pacific Land Tr</v>
      </c>
      <c r="C441" s="3">
        <f>RTD("cqg.rtd", ,"ContractData",A441, "LastTrade",, "T")</f>
        <v>419.44</v>
      </c>
      <c r="D441" s="3">
        <f>RTD("cqg.rtd", ,"ContractData",A441, "NetLastTrade",, "T")</f>
        <v>-6.1100000000000136</v>
      </c>
      <c r="E441" s="5">
        <f>IFERROR(RTD("cqg.rtd", ,"ContractData",A441, "PerCentNetLastTrade",, "T")/100,"")</f>
        <v>-1.4357889789683937E-2</v>
      </c>
      <c r="F441" s="3">
        <f>RTD("cqg.rtd", ,"ContractData",A441, "Open",, "T")</f>
        <v>423.97</v>
      </c>
      <c r="G441" s="3">
        <f>RTD("cqg.rtd", ,"ContractData",A441, "High",, "T")</f>
        <v>429.86</v>
      </c>
      <c r="H441" s="3">
        <f>RTD("cqg.rtd", ,"ContractData",A441, "Low",, "T")</f>
        <v>419.03000000000003</v>
      </c>
      <c r="I441" s="5">
        <f>IFERROR(RTD("cqg.rtd",,"StudyData",A441, "PCB","BaseType=Index,Index=1", "Close", "W","0","all",,,,"T")/100,"")</f>
        <v>8.9968727447678823E-3</v>
      </c>
      <c r="J441" s="5">
        <f>IFERROR(RTD("cqg.rtd",,"StudyData",A441, "PCB","BaseType=Index,Index=1", "Close", "M","0","all",,,,"T")/100,"")</f>
        <v>-4.1586692258477262E-2</v>
      </c>
      <c r="K441" s="5">
        <f>IFERROR(RTD("cqg.rtd",,"StudyData",A441, "PCB","BaseType=Index,Index=1", "Close", "Q","0","all",,,,"T")/100,"")</f>
        <v>-4.1586692258477262E-2</v>
      </c>
      <c r="L441" s="5">
        <f>IFERROR(RTD("cqg.rtd",,"StudyData",A441, "PCB","BaseType=Index,Index=1", "Close", "A","0","all",,,,"T")/100,"")</f>
        <v>0.46034398718752167</v>
      </c>
      <c r="M441" s="7">
        <f>RTD("cqg.rtd", ,"ContractData",A441, "T_CVol",, "T")</f>
        <v>183536.49345000001</v>
      </c>
      <c r="N441" s="9">
        <f xml:space="preserve"> IFERROR(M441/RTD("cqg.rtd",,"StudyData", $A441, "MA", "InputChoice=Vol,MAType=Sim,Period=21", "MA","D","-1","all",,,,"T"),"")</f>
        <v>0.51910104539229629</v>
      </c>
      <c r="O441" s="10">
        <f>IFERROR(D441/RTD("cqg.rtd",,"StudyData","ATR("&amp;A441&amp;",MAType:=Sim,Period:=21)","Bar",, "Close", "D",,,,,,"T"),"")</f>
        <v>-0.35420289855072545</v>
      </c>
      <c r="P441" s="11">
        <f xml:space="preserve"> RTD("cqg.rtd",,"StudyData", $A441, "MA", "InputChoice=Close,MAType=Sim,Period=21", "MA","D",,"all",,,,"T")</f>
        <v>410.87142857139997</v>
      </c>
      <c r="Q441" s="3">
        <f xml:space="preserve"> RTD("cqg.rtd",,"StudyData",$A441, "StdDev", "InputChoice=Close,Period1=21", "STDDEV","D",,"all",,,,"T")</f>
        <v>12.6881745791</v>
      </c>
      <c r="R441" s="3">
        <f t="shared" si="6"/>
        <v>0.67531947761139732</v>
      </c>
    </row>
    <row r="442" spans="1:18" x14ac:dyDescent="0.3">
      <c r="A442" t="s">
        <v>444</v>
      </c>
      <c r="B442" t="str">
        <f>PROPER(RTD("cqg.rtd", ,"ContractData",A442, "LongDescription",, "T"))</f>
        <v>Tapestry, Inc.</v>
      </c>
      <c r="C442" s="3">
        <f>RTD("cqg.rtd", ,"ContractData",A442, "LastTrade",, "T")</f>
        <v>142.6</v>
      </c>
      <c r="D442" s="3">
        <f>RTD("cqg.rtd", ,"ContractData",A442, "NetLastTrade",, "T")</f>
        <v>3.4699999999999989</v>
      </c>
      <c r="E442" s="5">
        <f>IFERROR(RTD("cqg.rtd", ,"ContractData",A442, "PerCentNetLastTrade",, "T")/100,"")</f>
        <v>2.4940702939696687E-2</v>
      </c>
      <c r="F442" s="3">
        <f>RTD("cqg.rtd", ,"ContractData",A442, "Open",, "T")</f>
        <v>139.26</v>
      </c>
      <c r="G442" s="3">
        <f>RTD("cqg.rtd", ,"ContractData",A442, "High",, "T")</f>
        <v>142.94</v>
      </c>
      <c r="H442" s="3">
        <f>RTD("cqg.rtd", ,"ContractData",A442, "Low",, "T")</f>
        <v>137.46</v>
      </c>
      <c r="I442" s="5">
        <f>IFERROR(RTD("cqg.rtd",,"StudyData",A442, "PCB","BaseType=Index,Index=1", "Close", "W","0","all",,,,"T")/100,"")</f>
        <v>8.058815212780901E-3</v>
      </c>
      <c r="J442" s="5">
        <f>IFERROR(RTD("cqg.rtd",,"StudyData",A442, "PCB","BaseType=Index,Index=1", "Close", "M","0","all",,,,"T")/100,"")</f>
        <v>-2.582319989069546E-2</v>
      </c>
      <c r="K442" s="5">
        <f>IFERROR(RTD("cqg.rtd",,"StudyData",A442, "PCB","BaseType=Index,Index=1", "Close", "Q","0","all",,,,"T")/100,"")</f>
        <v>-2.582319989069546E-2</v>
      </c>
      <c r="L442" s="5">
        <f>IFERROR(RTD("cqg.rtd",,"StudyData",A442, "PCB","BaseType=Index,Index=1", "Close", "A","0","all",,,,"T")/100,"")</f>
        <v>0.11606793456993034</v>
      </c>
      <c r="M442" s="7">
        <f>RTD("cqg.rtd", ,"ContractData",A442, "T_CVol",, "T")</f>
        <v>1485908.4057529999</v>
      </c>
      <c r="N442" s="9">
        <f xml:space="preserve"> IFERROR(M442/RTD("cqg.rtd",,"StudyData", $A442, "MA", "InputChoice=Vol,MAType=Sim,Period=21", "MA","D","-1","all",,,,"T"),"")</f>
        <v>0.57414161401398123</v>
      </c>
      <c r="O442" s="10">
        <f>IFERROR(D442/RTD("cqg.rtd",,"StudyData","ATR("&amp;A442&amp;",MAType:=Sim,Period:=21)","Bar",, "Close", "D",,,,,,"T"),"")</f>
        <v>0.70473887814449632</v>
      </c>
      <c r="P442" s="11">
        <f xml:space="preserve"> RTD("cqg.rtd",,"StudyData", $A442, "MA", "InputChoice=Close,MAType=Sim,Period=21", "MA","D",,"all",,,,"T")</f>
        <v>142.47</v>
      </c>
      <c r="Q442" s="3">
        <f xml:space="preserve"> RTD("cqg.rtd",,"StudyData",$A442, "StdDev", "InputChoice=Close,Period1=21", "STDDEV","D",,"all",,,,"T")</f>
        <v>3.2016543343000001</v>
      </c>
      <c r="R442" s="3">
        <f t="shared" si="6"/>
        <v>4.0604008561223474E-2</v>
      </c>
    </row>
    <row r="443" spans="1:18" x14ac:dyDescent="0.3">
      <c r="A443" t="s">
        <v>445</v>
      </c>
      <c r="B443" t="str">
        <f>PROPER(RTD("cqg.rtd", ,"ContractData",A443, "LongDescription",, "T"))</f>
        <v>Targa Resources Corp</v>
      </c>
      <c r="C443" s="3">
        <f>RTD("cqg.rtd", ,"ContractData",A443, "LastTrade",, "T")</f>
        <v>281.33</v>
      </c>
      <c r="D443" s="3">
        <f>RTD("cqg.rtd", ,"ContractData",A443, "NetLastTrade",, "T")</f>
        <v>-4.25</v>
      </c>
      <c r="E443" s="5">
        <f>IFERROR(RTD("cqg.rtd", ,"ContractData",A443, "PerCentNetLastTrade",, "T")/100,"")</f>
        <v>-1.4881994537432592E-2</v>
      </c>
      <c r="F443" s="3">
        <f>RTD("cqg.rtd", ,"ContractData",A443, "Open",, "T")</f>
        <v>286.01</v>
      </c>
      <c r="G443" s="3">
        <f>RTD("cqg.rtd", ,"ContractData",A443, "High",, "T")</f>
        <v>291.03000000000003</v>
      </c>
      <c r="H443" s="3">
        <f>RTD("cqg.rtd", ,"ContractData",A443, "Low",, "T")</f>
        <v>280.92</v>
      </c>
      <c r="I443" s="5">
        <f>IFERROR(RTD("cqg.rtd",,"StudyData",A443, "PCB","BaseType=Index,Index=1", "Close", "W","0","all",,,,"T")/100,"")</f>
        <v>-5.584814958820971E-3</v>
      </c>
      <c r="J443" s="5">
        <f>IFERROR(RTD("cqg.rtd",,"StudyData",A443, "PCB","BaseType=Index,Index=1", "Close", "M","0","all",,,,"T")/100,"")</f>
        <v>4.9190721265010805E-2</v>
      </c>
      <c r="K443" s="5">
        <f>IFERROR(RTD("cqg.rtd",,"StudyData",A443, "PCB","BaseType=Index,Index=1", "Close", "Q","0","all",,,,"T")/100,"")</f>
        <v>4.9190721265010805E-2</v>
      </c>
      <c r="L443" s="5">
        <f>IFERROR(RTD("cqg.rtd",,"StudyData",A443, "PCB","BaseType=Index,Index=1", "Close", "A","0","all",,,,"T")/100,"")</f>
        <v>0.52482384823848227</v>
      </c>
      <c r="M443" s="7">
        <f>RTD("cqg.rtd", ,"ContractData",A443, "T_CVol",, "T")</f>
        <v>1061830.124787</v>
      </c>
      <c r="N443" s="9">
        <f xml:space="preserve"> IFERROR(M443/RTD("cqg.rtd",,"StudyData", $A443, "MA", "InputChoice=Vol,MAType=Sim,Period=21", "MA","D","-1","all",,,,"T"),"")</f>
        <v>0.83958654382520226</v>
      </c>
      <c r="O443" s="10">
        <f>IFERROR(D443/RTD("cqg.rtd",,"StudyData","ATR("&amp;A443&amp;",MAType:=Sim,Period:=21)","Bar",, "Close", "D",,,,,,"T"),"")</f>
        <v>-0.62156139007067779</v>
      </c>
      <c r="P443" s="11">
        <f xml:space="preserve"> RTD("cqg.rtd",,"StudyData", $A443, "MA", "InputChoice=Close,MAType=Sim,Period=21", "MA","D",,"all",,,,"T")</f>
        <v>275.24142857139998</v>
      </c>
      <c r="Q443" s="3">
        <f xml:space="preserve"> RTD("cqg.rtd",,"StudyData",$A443, "StdDev", "InputChoice=Close,Period1=21", "STDDEV","D",,"all",,,,"T")</f>
        <v>7.7351315349999998</v>
      </c>
      <c r="R443" s="3">
        <f t="shared" si="6"/>
        <v>0.78713224216684319</v>
      </c>
    </row>
    <row r="444" spans="1:18" x14ac:dyDescent="0.3">
      <c r="A444" t="s">
        <v>446</v>
      </c>
      <c r="B444" t="str">
        <f>PROPER(RTD("cqg.rtd", ,"ContractData",A444, "LongDescription",, "T"))</f>
        <v>Trimble Inc.</v>
      </c>
      <c r="C444" s="3">
        <f>RTD("cqg.rtd", ,"ContractData",A444, "LastTrade",, "T")</f>
        <v>52.910000000000004</v>
      </c>
      <c r="D444" s="3">
        <f>RTD("cqg.rtd", ,"ContractData",A444, "NetLastTrade",, "T")</f>
        <v>2.5600000000000023</v>
      </c>
      <c r="E444" s="5">
        <f>IFERROR(RTD("cqg.rtd", ,"ContractData",A444, "PerCentNetLastTrade",, "T")/100,"")</f>
        <v>5.0844091360476663E-2</v>
      </c>
      <c r="F444" s="3">
        <f>RTD("cqg.rtd", ,"ContractData",A444, "Open",, "T")</f>
        <v>50.800000000000004</v>
      </c>
      <c r="G444" s="3">
        <f>RTD("cqg.rtd", ,"ContractData",A444, "High",, "T")</f>
        <v>53.15</v>
      </c>
      <c r="H444" s="3">
        <f>RTD("cqg.rtd", ,"ContractData",A444, "Low",, "T")</f>
        <v>50.47</v>
      </c>
      <c r="I444" s="5">
        <f>IFERROR(RTD("cqg.rtd",,"StudyData",A444, "PCB","BaseType=Index,Index=1", "Close", "W","0","all",,,,"T")/100,"")</f>
        <v>3.6039453717755091E-3</v>
      </c>
      <c r="J444" s="5">
        <f>IFERROR(RTD("cqg.rtd",,"StudyData",A444, "PCB","BaseType=Index,Index=1", "Close", "M","0","all",,,,"T")/100,"")</f>
        <v>3.3802266510355686E-2</v>
      </c>
      <c r="K444" s="5">
        <f>IFERROR(RTD("cqg.rtd",,"StudyData",A444, "PCB","BaseType=Index,Index=1", "Close", "Q","0","all",,,,"T")/100,"")</f>
        <v>3.3802266510355686E-2</v>
      </c>
      <c r="L444" s="5">
        <f>IFERROR(RTD("cqg.rtd",,"StudyData",A444, "PCB","BaseType=Index,Index=1", "Close", "A","0","all",,,,"T")/100,"")</f>
        <v>-0.32469687300574351</v>
      </c>
      <c r="M444" s="7">
        <f>RTD("cqg.rtd", ,"ContractData",A444, "T_CVol",, "T")</f>
        <v>3080275.3973759999</v>
      </c>
      <c r="N444" s="9">
        <f xml:space="preserve"> IFERROR(M444/RTD("cqg.rtd",,"StudyData", $A444, "MA", "InputChoice=Vol,MAType=Sim,Period=21", "MA","D","-1","all",,,,"T"),"")</f>
        <v>1.117439792459429</v>
      </c>
      <c r="O444" s="10">
        <f>IFERROR(D444/RTD("cqg.rtd",,"StudyData","ATR("&amp;A444&amp;",MAType:=Sim,Period:=21)","Bar",, "Close", "D",,,,,,"T"),"")</f>
        <v>1.4401285829246209</v>
      </c>
      <c r="P444" s="11">
        <f xml:space="preserve"> RTD("cqg.rtd",,"StudyData", $A444, "MA", "InputChoice=Close,MAType=Sim,Period=21", "MA","D",,"all",,,,"T")</f>
        <v>52.0628571429</v>
      </c>
      <c r="Q444" s="3">
        <f xml:space="preserve"> RTD("cqg.rtd",,"StudyData",$A444, "StdDev", "InputChoice=Close,Period1=21", "STDDEV","D",,"all",,,,"T")</f>
        <v>1.0987704941000001</v>
      </c>
      <c r="R444" s="3">
        <f t="shared" si="6"/>
        <v>0.77099163260103343</v>
      </c>
    </row>
    <row r="445" spans="1:18" x14ac:dyDescent="0.3">
      <c r="A445" t="s">
        <v>447</v>
      </c>
      <c r="B445" t="str">
        <f>PROPER(RTD("cqg.rtd", ,"ContractData",A445, "LongDescription",, "T"))</f>
        <v>T Rowe Price Group</v>
      </c>
      <c r="C445" s="3">
        <f>RTD("cqg.rtd", ,"ContractData",A445, "LastTrade",, "T")</f>
        <v>116.5</v>
      </c>
      <c r="D445" s="3">
        <f>RTD("cqg.rtd", ,"ContractData",A445, "NetLastTrade",, "T")</f>
        <v>1.5499999999999972</v>
      </c>
      <c r="E445" s="5">
        <f>IFERROR(RTD("cqg.rtd", ,"ContractData",A445, "PerCentNetLastTrade",, "T")/100,"")</f>
        <v>1.3484123531970421E-2</v>
      </c>
      <c r="F445" s="3">
        <f>RTD("cqg.rtd", ,"ContractData",A445, "Open",, "T")</f>
        <v>115.5</v>
      </c>
      <c r="G445" s="3">
        <f>RTD("cqg.rtd", ,"ContractData",A445, "High",, "T")</f>
        <v>116.91</v>
      </c>
      <c r="H445" s="3">
        <f>RTD("cqg.rtd", ,"ContractData",A445, "Low",, "T")</f>
        <v>114.96000000000001</v>
      </c>
      <c r="I445" s="5">
        <f>IFERROR(RTD("cqg.rtd",,"StudyData",A445, "PCB","BaseType=Index,Index=1", "Close", "W","0","all",,,,"T")/100,"")</f>
        <v>-7.243289305496451E-3</v>
      </c>
      <c r="J445" s="5">
        <f>IFERROR(RTD("cqg.rtd",,"StudyData",A445, "PCB","BaseType=Index,Index=1", "Close", "M","0","all",,,,"T")/100,"")</f>
        <v>2.4716333890403747E-2</v>
      </c>
      <c r="K445" s="5">
        <f>IFERROR(RTD("cqg.rtd",,"StudyData",A445, "PCB","BaseType=Index,Index=1", "Close", "Q","0","all",,,,"T")/100,"")</f>
        <v>2.4716333890403747E-2</v>
      </c>
      <c r="L445" s="5">
        <f>IFERROR(RTD("cqg.rtd",,"StudyData",A445, "PCB","BaseType=Index,Index=1", "Close", "A","0","all",,,,"T")/100,"")</f>
        <v>0.13791756202383282</v>
      </c>
      <c r="M445" s="7">
        <f>RTD("cqg.rtd", ,"ContractData",A445, "T_CVol",, "T")</f>
        <v>1432835.6917930001</v>
      </c>
      <c r="N445" s="9">
        <f xml:space="preserve"> IFERROR(M445/RTD("cqg.rtd",,"StudyData", $A445, "MA", "InputChoice=Vol,MAType=Sim,Period=21", "MA","D","-1","all",,,,"T"),"")</f>
        <v>0.66756957143359019</v>
      </c>
      <c r="O445" s="10">
        <f>IFERROR(D445/RTD("cqg.rtd",,"StudyData","ATR("&amp;A445&amp;",MAType:=Sim,Period:=21)","Bar",, "Close", "D",,,,,,"T"),"")</f>
        <v>0.50512104282583592</v>
      </c>
      <c r="P445" s="11">
        <f xml:space="preserve"> RTD("cqg.rtd",,"StudyData", $A445, "MA", "InputChoice=Close,MAType=Sim,Period=21", "MA","D",,"all",,,,"T")</f>
        <v>116.1076190476</v>
      </c>
      <c r="Q445" s="3">
        <f xml:space="preserve"> RTD("cqg.rtd",,"StudyData",$A445, "StdDev", "InputChoice=Close,Period1=21", "STDDEV","D",,"all",,,,"T")</f>
        <v>3.1266517992999998</v>
      </c>
      <c r="R445" s="3">
        <f t="shared" si="6"/>
        <v>0.12549557084925492</v>
      </c>
    </row>
    <row r="446" spans="1:18" x14ac:dyDescent="0.3">
      <c r="A446" t="s">
        <v>448</v>
      </c>
      <c r="B446" t="str">
        <f>PROPER(RTD("cqg.rtd", ,"ContractData",A446, "LongDescription",, "T"))</f>
        <v>Travelers Companies, Inc</v>
      </c>
      <c r="C446" s="3">
        <f>RTD("cqg.rtd", ,"ContractData",A446, "LastTrade",, "T")</f>
        <v>387.26</v>
      </c>
      <c r="D446" s="3">
        <f>RTD("cqg.rtd", ,"ContractData",A446, "NetLastTrade",, "T")</f>
        <v>10.889999999999986</v>
      </c>
      <c r="E446" s="5">
        <f>IFERROR(RTD("cqg.rtd", ,"ContractData",A446, "PerCentNetLastTrade",, "T")/100,"")</f>
        <v>2.8934293381512873E-2</v>
      </c>
      <c r="F446" s="3">
        <f>RTD("cqg.rtd", ,"ContractData",A446, "Open",, "T")</f>
        <v>378.53000000000003</v>
      </c>
      <c r="G446" s="3">
        <f>RTD("cqg.rtd", ,"ContractData",A446, "High",, "T")</f>
        <v>389.11</v>
      </c>
      <c r="H446" s="3">
        <f>RTD("cqg.rtd", ,"ContractData",A446, "Low",, "T")</f>
        <v>377.86</v>
      </c>
      <c r="I446" s="5">
        <f>IFERROR(RTD("cqg.rtd",,"StudyData",A446, "PCB","BaseType=Index,Index=1", "Close", "W","0","all",,,,"T")/100,"")</f>
        <v>4.9541980595154141E-2</v>
      </c>
      <c r="J446" s="5">
        <f>IFERROR(RTD("cqg.rtd",,"StudyData",A446, "PCB","BaseType=Index,Index=1", "Close", "M","0","all",,,,"T")/100,"")</f>
        <v>0.1730885738519326</v>
      </c>
      <c r="K446" s="5">
        <f>IFERROR(RTD("cqg.rtd",,"StudyData",A446, "PCB","BaseType=Index,Index=1", "Close", "Q","0","all",,,,"T")/100,"")</f>
        <v>0.1730885738519326</v>
      </c>
      <c r="L446" s="5">
        <f>IFERROR(RTD("cqg.rtd",,"StudyData",A446, "PCB","BaseType=Index,Index=1", "Close", "A","0","all",,,,"T")/100,"")</f>
        <v>0.33510308212094048</v>
      </c>
      <c r="M446" s="7">
        <f>RTD("cqg.rtd", ,"ContractData",A446, "T_CVol",, "T")</f>
        <v>2535850.3970840001</v>
      </c>
      <c r="N446" s="9">
        <f xml:space="preserve"> IFERROR(M446/RTD("cqg.rtd",,"StudyData", $A446, "MA", "InputChoice=Vol,MAType=Sim,Period=21", "MA","D","-1","all",,,,"T"),"")</f>
        <v>1.2935731293369472</v>
      </c>
      <c r="O446" s="10">
        <f>IFERROR(D446/RTD("cqg.rtd",,"StudyData","ATR("&amp;A446&amp;",MAType:=Sim,Period:=21)","Bar",, "Close", "D",,,,,,"T"),"")</f>
        <v>1.157748190147158</v>
      </c>
      <c r="P446" s="11">
        <f xml:space="preserve"> RTD("cqg.rtd",,"StudyData", $A446, "MA", "InputChoice=Close,MAType=Sim,Period=21", "MA","D",,"all",,,,"T")</f>
        <v>346.19047619050002</v>
      </c>
      <c r="Q446" s="3">
        <f xml:space="preserve"> RTD("cqg.rtd",,"StudyData",$A446, "StdDev", "InputChoice=Close,Period1=21", "STDDEV","D",,"all",,,,"T")</f>
        <v>18.644093019900001</v>
      </c>
      <c r="R446" s="3">
        <f t="shared" si="6"/>
        <v>2.2028169332594461</v>
      </c>
    </row>
    <row r="447" spans="1:18" x14ac:dyDescent="0.3">
      <c r="A447" t="s">
        <v>449</v>
      </c>
      <c r="B447" t="str">
        <f>PROPER(RTD("cqg.rtd", ,"ContractData",A447, "LongDescription",, "T"))</f>
        <v>Tractor Supply Co ##</v>
      </c>
      <c r="C447" s="3">
        <f>RTD("cqg.rtd", ,"ContractData",A447, "LastTrade",, "T")</f>
        <v>31.02</v>
      </c>
      <c r="D447" s="3">
        <f>RTD("cqg.rtd", ,"ContractData",A447, "NetLastTrade",, "T")</f>
        <v>0.69999999999999929</v>
      </c>
      <c r="E447" s="5">
        <f>IFERROR(RTD("cqg.rtd", ,"ContractData",A447, "PerCentNetLastTrade",, "T")/100,"")</f>
        <v>2.308707124010554E-2</v>
      </c>
      <c r="F447" s="3">
        <f>RTD("cqg.rtd", ,"ContractData",A447, "Open",, "T")</f>
        <v>30.46</v>
      </c>
      <c r="G447" s="3">
        <f>RTD("cqg.rtd", ,"ContractData",A447, "High",, "T")</f>
        <v>31.060000000000002</v>
      </c>
      <c r="H447" s="3">
        <f>RTD("cqg.rtd", ,"ContractData",A447, "Low",, "T")</f>
        <v>29.69</v>
      </c>
      <c r="I447" s="5">
        <f>IFERROR(RTD("cqg.rtd",,"StudyData",A447, "PCB","BaseType=Index,Index=1", "Close", "W","0","all",,,,"T")/100,"")</f>
        <v>1.6715830875122847E-2</v>
      </c>
      <c r="J447" s="5">
        <f>IFERROR(RTD("cqg.rtd",,"StudyData",A447, "PCB","BaseType=Index,Index=1", "Close", "M","0","all",,,,"T")/100,"")</f>
        <v>-1.8664979436887056E-2</v>
      </c>
      <c r="K447" s="5">
        <f>IFERROR(RTD("cqg.rtd",,"StudyData",A447, "PCB","BaseType=Index,Index=1", "Close", "Q","0","all",,,,"T")/100,"")</f>
        <v>-1.8664979436887056E-2</v>
      </c>
      <c r="L447" s="5">
        <f>IFERROR(RTD("cqg.rtd",,"StudyData",A447, "PCB","BaseType=Index,Index=1", "Close", "A","0","all",,,,"T")/100,"")</f>
        <v>-0.37972405518896218</v>
      </c>
      <c r="M447" s="7">
        <f>RTD("cqg.rtd", ,"ContractData",A447, "T_CVol",, "T")</f>
        <v>12027915.049396001</v>
      </c>
      <c r="N447" s="9">
        <f xml:space="preserve"> IFERROR(M447/RTD("cqg.rtd",,"StudyData", $A447, "MA", "InputChoice=Vol,MAType=Sim,Period=21", "MA","D","-1","all",,,,"T"),"")</f>
        <v>1.0514811647350684</v>
      </c>
      <c r="O447" s="10">
        <f>IFERROR(D447/RTD("cqg.rtd",,"StudyData","ATR("&amp;A447&amp;",MAType:=Sim,Period:=21)","Bar",, "Close", "D",,,,,,"T"),"")</f>
        <v>0.63526361279444732</v>
      </c>
      <c r="P447" s="11">
        <f xml:space="preserve"> RTD("cqg.rtd",,"StudyData", $A447, "MA", "InputChoice=Close,MAType=Sim,Period=21", "MA","D",,"all",,,,"T")</f>
        <v>30.604285714300001</v>
      </c>
      <c r="Q447" s="3">
        <f xml:space="preserve"> RTD("cqg.rtd",,"StudyData",$A447, "StdDev", "InputChoice=Close,Period1=21", "STDDEV","D",,"all",,,,"T")</f>
        <v>0.71199633110000005</v>
      </c>
      <c r="R447" s="3">
        <f t="shared" si="6"/>
        <v>0.58387138745187028</v>
      </c>
    </row>
    <row r="448" spans="1:18" x14ac:dyDescent="0.3">
      <c r="A448" t="s">
        <v>450</v>
      </c>
      <c r="B448" t="str">
        <f>PROPER(RTD("cqg.rtd", ,"ContractData",A448, "LongDescription",, "T"))</f>
        <v>Tesla, Inc.</v>
      </c>
      <c r="C448" s="3">
        <f>RTD("cqg.rtd", ,"ContractData",A448, "LastTrade",, "T")</f>
        <v>313.03000000000003</v>
      </c>
      <c r="D448" s="3">
        <f>RTD("cqg.rtd", ,"ContractData",A448, "NetLastTrade",, "T")</f>
        <v>-6.6599999999999682</v>
      </c>
      <c r="E448" s="5">
        <f>IFERROR(RTD("cqg.rtd", ,"ContractData",A448, "PerCentNetLastTrade",, "T")/100,"")</f>
        <v>-2.0832681660358471E-2</v>
      </c>
      <c r="F448" s="3">
        <f>RTD("cqg.rtd", ,"ContractData",A448, "Open",, "T")</f>
        <v>320.72000000000003</v>
      </c>
      <c r="G448" s="3">
        <f>RTD("cqg.rtd", ,"ContractData",A448, "High",, "T")</f>
        <v>322.95999999999998</v>
      </c>
      <c r="H448" s="3">
        <f>RTD("cqg.rtd", ,"ContractData",A448, "Low",, "T")</f>
        <v>306.51</v>
      </c>
      <c r="I448" s="5">
        <f>IFERROR(RTD("cqg.rtd",,"StudyData",A448, "PCB","BaseType=Index,Index=1", "Close", "W","0","all",,,,"T")/100,"")</f>
        <v>-0.17805377586387983</v>
      </c>
      <c r="J448" s="5">
        <f>IFERROR(RTD("cqg.rtd",,"StudyData",A448, "PCB","BaseType=Index,Index=1", "Close", "M","0","all",,,,"T")/100,"")</f>
        <v>-0.25575368521160241</v>
      </c>
      <c r="K448" s="5">
        <f>IFERROR(RTD("cqg.rtd",,"StudyData",A448, "PCB","BaseType=Index,Index=1", "Close", "Q","0","all",,,,"T")/100,"")</f>
        <v>-0.25575368521160241</v>
      </c>
      <c r="L448" s="5">
        <f>IFERROR(RTD("cqg.rtd",,"StudyData",A448, "PCB","BaseType=Index,Index=1", "Close", "A","0","all",,,,"T")/100,"")</f>
        <v>-0.3039446766877168</v>
      </c>
      <c r="M448" s="7">
        <f>RTD("cqg.rtd", ,"ContractData",A448, "T_CVol",, "T")</f>
        <v>62760007.674768999</v>
      </c>
      <c r="N448" s="9">
        <f xml:space="preserve"> IFERROR(M448/RTD("cqg.rtd",,"StudyData", $A448, "MA", "InputChoice=Vol,MAType=Sim,Period=21", "MA","D","-1","all",,,,"T"),"")</f>
        <v>1.4723914159139855</v>
      </c>
      <c r="O448" s="10">
        <f>IFERROR(D448/RTD("cqg.rtd",,"StudyData","ATR("&amp;A448&amp;",MAType:=Sim,Period:=21)","Bar",, "Close", "D",,,,,,"T"),"")</f>
        <v>-0.34805763631316944</v>
      </c>
      <c r="P448" s="11">
        <f xml:space="preserve"> RTD("cqg.rtd",,"StudyData", $A448, "MA", "InputChoice=Close,MAType=Sim,Period=21", "MA","D",,"all",,,,"T")</f>
        <v>388.07571428569997</v>
      </c>
      <c r="Q448" s="3">
        <f xml:space="preserve"> RTD("cqg.rtd",,"StudyData",$A448, "StdDev", "InputChoice=Close,Period1=21", "STDDEV","D",,"all",,,,"T")</f>
        <v>27.952851898399999</v>
      </c>
      <c r="R448" s="3">
        <f t="shared" si="6"/>
        <v>-2.6847247843786382</v>
      </c>
    </row>
    <row r="449" spans="1:18" x14ac:dyDescent="0.3">
      <c r="A449" t="s">
        <v>451</v>
      </c>
      <c r="B449" t="str">
        <f>PROPER(RTD("cqg.rtd", ,"ContractData",A449, "LongDescription",, "T"))</f>
        <v>Tyson Foods Inc Clsa</v>
      </c>
      <c r="C449" s="3">
        <f>RTD("cqg.rtd", ,"ContractData",A449, "LastTrade",, "T")</f>
        <v>57.45</v>
      </c>
      <c r="D449" s="3">
        <f>RTD("cqg.rtd", ,"ContractData",A449, "NetLastTrade",, "T")</f>
        <v>0.70000000000000284</v>
      </c>
      <c r="E449" s="5">
        <f>IFERROR(RTD("cqg.rtd", ,"ContractData",A449, "PerCentNetLastTrade",, "T")/100,"")</f>
        <v>1.2334801762114538E-2</v>
      </c>
      <c r="F449" s="3">
        <f>RTD("cqg.rtd", ,"ContractData",A449, "Open",, "T")</f>
        <v>57.02</v>
      </c>
      <c r="G449" s="3">
        <f>RTD("cqg.rtd", ,"ContractData",A449, "High",, "T")</f>
        <v>57.5</v>
      </c>
      <c r="H449" s="3">
        <f>RTD("cqg.rtd", ,"ContractData",A449, "Low",, "T")</f>
        <v>56.660000000000004</v>
      </c>
      <c r="I449" s="5">
        <f>IFERROR(RTD("cqg.rtd",,"StudyData",A449, "PCB","BaseType=Index,Index=1", "Close", "W","0","all",,,,"T")/100,"")</f>
        <v>-5.5392072009693661E-3</v>
      </c>
      <c r="J449" s="5">
        <f>IFERROR(RTD("cqg.rtd",,"StudyData",A449, "PCB","BaseType=Index,Index=1", "Close", "M","0","all",,,,"T")/100,"")</f>
        <v>3.4934497816594386E-3</v>
      </c>
      <c r="K449" s="5">
        <f>IFERROR(RTD("cqg.rtd",,"StudyData",A449, "PCB","BaseType=Index,Index=1", "Close", "Q","0","all",,,,"T")/100,"")</f>
        <v>3.4934497816594386E-3</v>
      </c>
      <c r="L449" s="5">
        <f>IFERROR(RTD("cqg.rtd",,"StudyData",A449, "PCB","BaseType=Index,Index=1", "Close", "A","0","all",,,,"T")/100,"")</f>
        <v>-1.9959058341862873E-2</v>
      </c>
      <c r="M449" s="7">
        <f>RTD("cqg.rtd", ,"ContractData",A449, "T_CVol",, "T")</f>
        <v>2128651.5326860002</v>
      </c>
      <c r="N449" s="9">
        <f xml:space="preserve"> IFERROR(M449/RTD("cqg.rtd",,"StudyData", $A449, "MA", "InputChoice=Vol,MAType=Sim,Period=21", "MA","D","-1","all",,,,"T"),"")</f>
        <v>0.74941638254366993</v>
      </c>
      <c r="O449" s="10">
        <f>IFERROR(D449/RTD("cqg.rtd",,"StudyData","ATR("&amp;A449&amp;",MAType:=Sim,Period:=21)","Bar",, "Close", "D",,,,,,"T"),"")</f>
        <v>0.620253164541262</v>
      </c>
      <c r="P449" s="11">
        <f xml:space="preserve"> RTD("cqg.rtd",,"StudyData", $A449, "MA", "InputChoice=Close,MAType=Sim,Period=21", "MA","D",,"all",,,,"T")</f>
        <v>57.893333333299999</v>
      </c>
      <c r="Q449" s="3">
        <f xml:space="preserve"> RTD("cqg.rtd",,"StudyData",$A449, "StdDev", "InputChoice=Close,Period1=21", "STDDEV","D",,"all",,,,"T")</f>
        <v>0.60921755700000002</v>
      </c>
      <c r="R449" s="3">
        <f t="shared" si="6"/>
        <v>-0.72770938428485976</v>
      </c>
    </row>
    <row r="450" spans="1:18" x14ac:dyDescent="0.3">
      <c r="A450" t="s">
        <v>452</v>
      </c>
      <c r="B450" t="str">
        <f>PROPER(RTD("cqg.rtd", ,"ContractData",A450, "LongDescription",, "T"))</f>
        <v>Trane Technologies Plc</v>
      </c>
      <c r="C450" s="3">
        <f>RTD("cqg.rtd", ,"ContractData",A450, "LastTrade",, "T")</f>
        <v>480.99</v>
      </c>
      <c r="D450" s="3">
        <f>RTD("cqg.rtd", ,"ContractData",A450, "NetLastTrade",, "T")</f>
        <v>1.2799999999999727</v>
      </c>
      <c r="E450" s="5">
        <f>IFERROR(RTD("cqg.rtd", ,"ContractData",A450, "PerCentNetLastTrade",, "T")/100,"")</f>
        <v>2.6682787517458466E-3</v>
      </c>
      <c r="F450" s="3">
        <f>RTD("cqg.rtd", ,"ContractData",A450, "Open",, "T")</f>
        <v>477.28000000000003</v>
      </c>
      <c r="G450" s="3">
        <f>RTD("cqg.rtd", ,"ContractData",A450, "High",, "T")</f>
        <v>486.51</v>
      </c>
      <c r="H450" s="3">
        <f>RTD("cqg.rtd", ,"ContractData",A450, "Low",, "T")</f>
        <v>474.08</v>
      </c>
      <c r="I450" s="5">
        <f>IFERROR(RTD("cqg.rtd",,"StudyData",A450, "PCB","BaseType=Index,Index=1", "Close", "W","0","all",,,,"T")/100,"")</f>
        <v>2.3426528788459064E-2</v>
      </c>
      <c r="J450" s="5">
        <f>IFERROR(RTD("cqg.rtd",,"StudyData",A450, "PCB","BaseType=Index,Index=1", "Close", "M","0","all",,,,"T")/100,"")</f>
        <v>-2.0706083557292972E-2</v>
      </c>
      <c r="K450" s="5">
        <f>IFERROR(RTD("cqg.rtd",,"StudyData",A450, "PCB","BaseType=Index,Index=1", "Close", "Q","0","all",,,,"T")/100,"")</f>
        <v>-2.0706083557292972E-2</v>
      </c>
      <c r="L450" s="5">
        <f>IFERROR(RTD("cqg.rtd",,"StudyData",A450, "PCB","BaseType=Index,Index=1", "Close", "A","0","all",,,,"T")/100,"")</f>
        <v>0.23584275436793425</v>
      </c>
      <c r="M450" s="7">
        <f>RTD("cqg.rtd", ,"ContractData",A450, "T_CVol",, "T")</f>
        <v>840282.74619099998</v>
      </c>
      <c r="N450" s="9">
        <f xml:space="preserve"> IFERROR(M450/RTD("cqg.rtd",,"StudyData", $A450, "MA", "InputChoice=Vol,MAType=Sim,Period=21", "MA","D","-1","all",,,,"T"),"")</f>
        <v>0.68123304851696376</v>
      </c>
      <c r="O450" s="10">
        <f>IFERROR(D450/RTD("cqg.rtd",,"StudyData","ATR("&amp;A450&amp;",MAType:=Sim,Period:=21)","Bar",, "Close", "D",,,,,,"T"),"")</f>
        <v>8.1538554874692928E-2</v>
      </c>
      <c r="P450" s="11">
        <f xml:space="preserve"> RTD("cqg.rtd",,"StudyData", $A450, "MA", "InputChoice=Close,MAType=Sim,Period=21", "MA","D",,"all",,,,"T")</f>
        <v>479.21523809519999</v>
      </c>
      <c r="Q450" s="3">
        <f xml:space="preserve"> RTD("cqg.rtd",,"StudyData",$A450, "StdDev", "InputChoice=Close,Period1=21", "STDDEV","D",,"all",,,,"T")</f>
        <v>7.8909421363999996</v>
      </c>
      <c r="R450" s="3">
        <f t="shared" si="6"/>
        <v>0.22491128107672284</v>
      </c>
    </row>
    <row r="451" spans="1:18" x14ac:dyDescent="0.3">
      <c r="A451" t="s">
        <v>453</v>
      </c>
      <c r="B451" t="str">
        <f>PROPER(RTD("cqg.rtd", ,"ContractData",A451, "LongDescription",, "T"))</f>
        <v>The Trade Desk Cl A</v>
      </c>
      <c r="C451" s="3">
        <f>RTD("cqg.rtd", ,"ContractData",A451, "LastTrade",, "T")</f>
        <v>17.29</v>
      </c>
      <c r="D451" s="3">
        <f>RTD("cqg.rtd", ,"ContractData",A451, "NetLastTrade",, "T")</f>
        <v>0.5</v>
      </c>
      <c r="E451" s="5">
        <f>IFERROR(RTD("cqg.rtd", ,"ContractData",A451, "PerCentNetLastTrade",, "T")/100,"")</f>
        <v>2.9779630732578916E-2</v>
      </c>
      <c r="F451" s="3">
        <f>RTD("cqg.rtd", ,"ContractData",A451, "Open",, "T")</f>
        <v>16.96</v>
      </c>
      <c r="G451" s="3">
        <f>RTD("cqg.rtd", ,"ContractData",A451, "High",, "T")</f>
        <v>17.510000000000002</v>
      </c>
      <c r="H451" s="3">
        <f>RTD("cqg.rtd", ,"ContractData",A451, "Low",, "T")</f>
        <v>16.86</v>
      </c>
      <c r="I451" s="5">
        <f>IFERROR(RTD("cqg.rtd",,"StudyData",A451, "PCB","BaseType=Index,Index=1", "Close", "W","0","all",,,,"T")/100,"")</f>
        <v>-6.9930069930069963E-2</v>
      </c>
      <c r="J451" s="5">
        <f>IFERROR(RTD("cqg.rtd",,"StudyData",A451, "PCB","BaseType=Index,Index=1", "Close", "M","0","all",,,,"T")/100,"")</f>
        <v>-4.3694690265486863E-2</v>
      </c>
      <c r="K451" s="5">
        <f>IFERROR(RTD("cqg.rtd",,"StudyData",A451, "PCB","BaseType=Index,Index=1", "Close", "Q","0","all",,,,"T")/100,"")</f>
        <v>-4.3694690265486863E-2</v>
      </c>
      <c r="L451" s="5">
        <f>IFERROR(RTD("cqg.rtd",,"StudyData",A451, "PCB","BaseType=Index,Index=1", "Close", "A","0","all",,,,"T")/100,"")</f>
        <v>-0.54452054794520555</v>
      </c>
      <c r="M451" s="7">
        <f>RTD("cqg.rtd", ,"ContractData",A451, "T_CVol",, "T")</f>
        <v>19695259.271896999</v>
      </c>
      <c r="N451" s="9">
        <f xml:space="preserve"> IFERROR(M451/RTD("cqg.rtd",,"StudyData", $A451, "MA", "InputChoice=Vol,MAType=Sim,Period=21", "MA","D","-1","all",,,,"T"),"")</f>
        <v>1.3944831272592337</v>
      </c>
      <c r="O451" s="10">
        <f>IFERROR(D451/RTD("cqg.rtd",,"StudyData","ATR("&amp;A451&amp;",MAType:=Sim,Period:=21)","Bar",, "Close", "D",,,,,,"T"),"")</f>
        <v>0.53516819571047147</v>
      </c>
      <c r="P451" s="11">
        <f xml:space="preserve"> RTD("cqg.rtd",,"StudyData", $A451, "MA", "InputChoice=Close,MAType=Sim,Period=21", "MA","D",,"all",,,,"T")</f>
        <v>18.660952381000001</v>
      </c>
      <c r="Q451" s="3">
        <f xml:space="preserve"> RTD("cqg.rtd",,"StudyData",$A451, "StdDev", "InputChoice=Close,Period1=21", "STDDEV","D",,"all",,,,"T")</f>
        <v>0.82270694180000004</v>
      </c>
      <c r="R451" s="3">
        <f t="shared" ref="R451:R504" si="7">IFERROR(STANDARDIZE(C451,P451,Q451),"")</f>
        <v>-1.6663921395879999</v>
      </c>
    </row>
    <row r="452" spans="1:18" x14ac:dyDescent="0.3">
      <c r="A452" t="s">
        <v>454</v>
      </c>
      <c r="B452" t="str">
        <f>PROPER(RTD("cqg.rtd", ,"ContractData",A452, "LongDescription",, "T"))</f>
        <v>Take-Two Interacti##</v>
      </c>
      <c r="C452" s="3">
        <f>RTD("cqg.rtd", ,"ContractData",A452, "LastTrade",, "T")</f>
        <v>231.65</v>
      </c>
      <c r="D452" s="3">
        <f>RTD("cqg.rtd", ,"ContractData",A452, "NetLastTrade",, "T")</f>
        <v>1.4000000000000057</v>
      </c>
      <c r="E452" s="5">
        <f>IFERROR(RTD("cqg.rtd", ,"ContractData",A452, "PerCentNetLastTrade",, "T")/100,"")</f>
        <v>6.0803474484256246E-3</v>
      </c>
      <c r="F452" s="3">
        <f>RTD("cqg.rtd", ,"ContractData",A452, "Open",, "T")</f>
        <v>231.69</v>
      </c>
      <c r="G452" s="3">
        <f>RTD("cqg.rtd", ,"ContractData",A452, "High",, "T")</f>
        <v>234.16</v>
      </c>
      <c r="H452" s="3">
        <f>RTD("cqg.rtd", ,"ContractData",A452, "Low",, "T")</f>
        <v>229.56</v>
      </c>
      <c r="I452" s="5">
        <f>IFERROR(RTD("cqg.rtd",,"StudyData",A452, "PCB","BaseType=Index,Index=1", "Close", "W","0","all",,,,"T")/100,"")</f>
        <v>-2.1252323812742949E-2</v>
      </c>
      <c r="J452" s="5">
        <f>IFERROR(RTD("cqg.rtd",,"StudyData",A452, "PCB","BaseType=Index,Index=1", "Close", "M","0","all",,,,"T")/100,"")</f>
        <v>-7.3325866069285581E-2</v>
      </c>
      <c r="K452" s="5">
        <f>IFERROR(RTD("cqg.rtd",,"StudyData",A452, "PCB","BaseType=Index,Index=1", "Close", "Q","0","all",,,,"T")/100,"")</f>
        <v>-7.3325866069285581E-2</v>
      </c>
      <c r="L452" s="5">
        <f>IFERROR(RTD("cqg.rtd",,"StudyData",A452, "PCB","BaseType=Index,Index=1", "Close", "A","0","all",,,,"T")/100,"")</f>
        <v>-9.522321602937163E-2</v>
      </c>
      <c r="M452" s="7">
        <f>RTD("cqg.rtd", ,"ContractData",A452, "T_CVol",, "T")</f>
        <v>1343520.820635</v>
      </c>
      <c r="N452" s="9">
        <f xml:space="preserve"> IFERROR(M452/RTD("cqg.rtd",,"StudyData", $A452, "MA", "InputChoice=Vol,MAType=Sim,Period=21", "MA","D","-1","all",,,,"T"),"")</f>
        <v>0.58244612238562266</v>
      </c>
      <c r="O452" s="10">
        <f>IFERROR(D452/RTD("cqg.rtd",,"StudyData","ATR("&amp;A452&amp;",MAType:=Sim,Period:=21)","Bar",, "Close", "D",,,,,,"T"),"")</f>
        <v>0.19938962360203291</v>
      </c>
      <c r="P452" s="11">
        <f xml:space="preserve"> RTD("cqg.rtd",,"StudyData", $A452, "MA", "InputChoice=Close,MAType=Sim,Period=21", "MA","D",,"all",,,,"T")</f>
        <v>243.24476190479999</v>
      </c>
      <c r="Q452" s="3">
        <f xml:space="preserve"> RTD("cqg.rtd",,"StudyData",$A452, "StdDev", "InputChoice=Close,Period1=21", "STDDEV","D",,"all",,,,"T")</f>
        <v>8.0821287972999993</v>
      </c>
      <c r="R452" s="3">
        <f t="shared" si="7"/>
        <v>-1.4346173137791924</v>
      </c>
    </row>
    <row r="453" spans="1:18" x14ac:dyDescent="0.3">
      <c r="A453" t="s">
        <v>455</v>
      </c>
      <c r="B453" t="str">
        <f>PROPER(RTD("cqg.rtd", ,"ContractData",A453, "LongDescription",, "T"))</f>
        <v>Texas Instruments</v>
      </c>
      <c r="C453" s="3">
        <f>RTD("cqg.rtd", ,"ContractData",A453, "LastTrade",, "T")</f>
        <v>279.58</v>
      </c>
      <c r="D453" s="3">
        <f>RTD("cqg.rtd", ,"ContractData",A453, "NetLastTrade",, "T")</f>
        <v>-5.410000000000025</v>
      </c>
      <c r="E453" s="5">
        <f>IFERROR(RTD("cqg.rtd", ,"ContractData",A453, "PerCentNetLastTrade",, "T")/100,"")</f>
        <v>-1.8983122214814553E-2</v>
      </c>
      <c r="F453" s="3">
        <f>RTD("cqg.rtd", ,"ContractData",A453, "Open",, "T")</f>
        <v>281.11</v>
      </c>
      <c r="G453" s="3">
        <f>RTD("cqg.rtd", ,"ContractData",A453, "High",, "T")</f>
        <v>283.89</v>
      </c>
      <c r="H453" s="3">
        <f>RTD("cqg.rtd", ,"ContractData",A453, "Low",, "T")</f>
        <v>276.3</v>
      </c>
      <c r="I453" s="5">
        <f>IFERROR(RTD("cqg.rtd",,"StudyData",A453, "PCB","BaseType=Index,Index=1", "Close", "W","0","all",,,,"T")/100,"")</f>
        <v>-1.5632701922399822E-2</v>
      </c>
      <c r="J453" s="5">
        <f>IFERROR(RTD("cqg.rtd",,"StudyData",A453, "PCB","BaseType=Index,Index=1", "Close", "M","0","all",,,,"T")/100,"")</f>
        <v>-6.2032408494648944E-2</v>
      </c>
      <c r="K453" s="5">
        <f>IFERROR(RTD("cqg.rtd",,"StudyData",A453, "PCB","BaseType=Index,Index=1", "Close", "Q","0","all",,,,"T")/100,"")</f>
        <v>-6.2032408494648944E-2</v>
      </c>
      <c r="L453" s="5">
        <f>IFERROR(RTD("cqg.rtd",,"StudyData",A453, "PCB","BaseType=Index,Index=1", "Close", "A","0","all",,,,"T")/100,"")</f>
        <v>0.6115049858781485</v>
      </c>
      <c r="M453" s="7">
        <f>RTD("cqg.rtd", ,"ContractData",A453, "T_CVol",, "T")</f>
        <v>8270018.8516480001</v>
      </c>
      <c r="N453" s="9">
        <f xml:space="preserve"> IFERROR(M453/RTD("cqg.rtd",,"StudyData", $A453, "MA", "InputChoice=Vol,MAType=Sim,Period=21", "MA","D","-1","all",,,,"T"),"")</f>
        <v>0.89420718453782899</v>
      </c>
      <c r="O453" s="10">
        <f>IFERROR(D453/RTD("cqg.rtd",,"StudyData","ATR("&amp;A453&amp;",MAType:=Sim,Period:=21)","Bar",, "Close", "D",,,,,,"T"),"")</f>
        <v>-0.37099565685874059</v>
      </c>
      <c r="P453" s="11">
        <f xml:space="preserve"> RTD("cqg.rtd",,"StudyData", $A453, "MA", "InputChoice=Close,MAType=Sim,Period=21", "MA","D",,"all",,,,"T")</f>
        <v>295.47904761900003</v>
      </c>
      <c r="Q453" s="3">
        <f xml:space="preserve"> RTD("cqg.rtd",,"StudyData",$A453, "StdDev", "InputChoice=Close,Period1=21", "STDDEV","D",,"all",,,,"T")</f>
        <v>9.3171060829000005</v>
      </c>
      <c r="R453" s="3">
        <f t="shared" si="7"/>
        <v>-1.7064362558005111</v>
      </c>
    </row>
    <row r="454" spans="1:18" x14ac:dyDescent="0.3">
      <c r="A454" t="s">
        <v>456</v>
      </c>
      <c r="B454" t="str">
        <f>PROPER(RTD("cqg.rtd", ,"ContractData",A454, "LongDescription",, "T"))</f>
        <v>Textron Inc</v>
      </c>
      <c r="C454" s="3">
        <f>RTD("cqg.rtd", ,"ContractData",A454, "LastTrade",, "T")</f>
        <v>95.53</v>
      </c>
      <c r="D454" s="3">
        <f>RTD("cqg.rtd", ,"ContractData",A454, "NetLastTrade",, "T")</f>
        <v>2.3400000000000034</v>
      </c>
      <c r="E454" s="5">
        <f>IFERROR(RTD("cqg.rtd", ,"ContractData",A454, "PerCentNetLastTrade",, "T")/100,"")</f>
        <v>2.5109990342311407E-2</v>
      </c>
      <c r="F454" s="3">
        <f>RTD("cqg.rtd", ,"ContractData",A454, "Open",, "T")</f>
        <v>93.54</v>
      </c>
      <c r="G454" s="3">
        <f>RTD("cqg.rtd", ,"ContractData",A454, "High",, "T")</f>
        <v>95.990000000000009</v>
      </c>
      <c r="H454" s="3">
        <f>RTD("cqg.rtd", ,"ContractData",A454, "Low",, "T")</f>
        <v>93.27</v>
      </c>
      <c r="I454" s="5">
        <f>IFERROR(RTD("cqg.rtd",,"StudyData",A454, "PCB","BaseType=Index,Index=1", "Close", "W","0","all",,,,"T")/100,"")</f>
        <v>4.4271972015741116E-2</v>
      </c>
      <c r="J454" s="5">
        <f>IFERROR(RTD("cqg.rtd",,"StudyData",A454, "PCB","BaseType=Index,Index=1", "Close", "M","0","all",,,,"T")/100,"")</f>
        <v>4.1425923907118689E-2</v>
      </c>
      <c r="K454" s="5">
        <f>IFERROR(RTD("cqg.rtd",,"StudyData",A454, "PCB","BaseType=Index,Index=1", "Close", "Q","0","all",,,,"T")/100,"")</f>
        <v>4.1425923907118689E-2</v>
      </c>
      <c r="L454" s="5">
        <f>IFERROR(RTD("cqg.rtd",,"StudyData",A454, "PCB","BaseType=Index,Index=1", "Close", "A","0","all",,,,"T")/100,"")</f>
        <v>9.590455431914649E-2</v>
      </c>
      <c r="M454" s="7">
        <f>RTD("cqg.rtd", ,"ContractData",A454, "T_CVol",, "T")</f>
        <v>1028566.235109</v>
      </c>
      <c r="N454" s="9">
        <f xml:space="preserve"> IFERROR(M454/RTD("cqg.rtd",,"StudyData", $A454, "MA", "InputChoice=Vol,MAType=Sim,Period=21", "MA","D","-1","all",,,,"T"),"")</f>
        <v>0.69534288905925012</v>
      </c>
      <c r="O454" s="10">
        <f>IFERROR(D454/RTD("cqg.rtd",,"StudyData","ATR("&amp;A454&amp;",MAType:=Sim,Period:=21)","Bar",, "Close", "D",,,,,,"T"),"")</f>
        <v>0.99736147756851234</v>
      </c>
      <c r="P454" s="11">
        <f xml:space="preserve"> RTD("cqg.rtd",,"StudyData", $A454, "MA", "InputChoice=Close,MAType=Sim,Period=21", "MA","D",,"all",,,,"T")</f>
        <v>91.177142857099994</v>
      </c>
      <c r="Q454" s="3">
        <f xml:space="preserve"> RTD("cqg.rtd",,"StudyData",$A454, "StdDev", "InputChoice=Close,Period1=21", "STDDEV","D",,"all",,,,"T")</f>
        <v>1.6018178449</v>
      </c>
      <c r="R454" s="3">
        <f t="shared" si="7"/>
        <v>2.7174482771302575</v>
      </c>
    </row>
    <row r="455" spans="1:18" x14ac:dyDescent="0.3">
      <c r="A455" t="s">
        <v>457</v>
      </c>
      <c r="B455" t="str">
        <f>PROPER(RTD("cqg.rtd", ,"ContractData",A455, "LongDescription",, "T"))</f>
        <v>Tyler Technologies Inc</v>
      </c>
      <c r="C455" s="3">
        <f>RTD("cqg.rtd", ,"ContractData",A455, "LastTrade",, "T")</f>
        <v>297.15000000000003</v>
      </c>
      <c r="D455" s="3">
        <f>RTD("cqg.rtd", ,"ContractData",A455, "NetLastTrade",, "T")</f>
        <v>8.9900000000000091</v>
      </c>
      <c r="E455" s="5">
        <f>IFERROR(RTD("cqg.rtd", ,"ContractData",A455, "PerCentNetLastTrade",, "T")/100,"")</f>
        <v>3.1197945585785675E-2</v>
      </c>
      <c r="F455" s="3">
        <f>RTD("cqg.rtd", ,"ContractData",A455, "Open",, "T")</f>
        <v>293.92</v>
      </c>
      <c r="G455" s="3">
        <f>RTD("cqg.rtd", ,"ContractData",A455, "High",, "T")</f>
        <v>301.47000000000003</v>
      </c>
      <c r="H455" s="3">
        <f>RTD("cqg.rtd", ,"ContractData",A455, "Low",, "T")</f>
        <v>292.62</v>
      </c>
      <c r="I455" s="5">
        <f>IFERROR(RTD("cqg.rtd",,"StudyData",A455, "PCB","BaseType=Index,Index=1", "Close", "W","0","all",,,,"T")/100,"")</f>
        <v>-6.9982160182779751E-2</v>
      </c>
      <c r="J455" s="5">
        <f>IFERROR(RTD("cqg.rtd",,"StudyData",A455, "PCB","BaseType=Index,Index=1", "Close", "M","0","all",,,,"T")/100,"")</f>
        <v>1.6036381043561702E-2</v>
      </c>
      <c r="K455" s="5">
        <f>IFERROR(RTD("cqg.rtd",,"StudyData",A455, "PCB","BaseType=Index,Index=1", "Close", "Q","0","all",,,,"T")/100,"")</f>
        <v>1.6036381043561702E-2</v>
      </c>
      <c r="L455" s="5">
        <f>IFERROR(RTD("cqg.rtd",,"StudyData",A455, "PCB","BaseType=Index,Index=1", "Close", "A","0","all",,,,"T")/100,"")</f>
        <v>-0.34541249036237465</v>
      </c>
      <c r="M455" s="7">
        <f>RTD("cqg.rtd", ,"ContractData",A455, "T_CVol",, "T")</f>
        <v>570697.73157299997</v>
      </c>
      <c r="N455" s="9">
        <f xml:space="preserve"> IFERROR(M455/RTD("cqg.rtd",,"StudyData", $A455, "MA", "InputChoice=Vol,MAType=Sim,Period=21", "MA","D","-1","all",,,,"T"),"")</f>
        <v>0.78198466779220721</v>
      </c>
      <c r="O455" s="10">
        <f>IFERROR(D455/RTD("cqg.rtd",,"StudyData","ATR("&amp;A455&amp;",MAType:=Sim,Period:=21)","Bar",, "Close", "D",,,,,,"T"),"")</f>
        <v>0.68508908807100244</v>
      </c>
      <c r="P455" s="11">
        <f xml:space="preserve"> RTD("cqg.rtd",,"StudyData", $A455, "MA", "InputChoice=Close,MAType=Sim,Period=21", "MA","D",,"all",,,,"T")</f>
        <v>304.56238095240002</v>
      </c>
      <c r="Q455" s="3">
        <f xml:space="preserve"> RTD("cqg.rtd",,"StudyData",$A455, "StdDev", "InputChoice=Close,Period1=21", "STDDEV","D",,"all",,,,"T")</f>
        <v>12.4183661623</v>
      </c>
      <c r="R455" s="3">
        <f t="shared" si="7"/>
        <v>-0.59688858063331107</v>
      </c>
    </row>
    <row r="456" spans="1:18" x14ac:dyDescent="0.3">
      <c r="A456" t="s">
        <v>458</v>
      </c>
      <c r="B456" t="str">
        <f>PROPER(RTD("cqg.rtd", ,"ContractData",A456, "LongDescription",, "T"))</f>
        <v>United Airlns Hld Cm</v>
      </c>
      <c r="C456" s="3">
        <f>RTD("cqg.rtd", ,"ContractData",A456, "LastTrade",, "T")</f>
        <v>118.27</v>
      </c>
      <c r="D456" s="3">
        <f>RTD("cqg.rtd", ,"ContractData",A456, "NetLastTrade",, "T")</f>
        <v>2.9299999999999926</v>
      </c>
      <c r="E456" s="5">
        <f>IFERROR(RTD("cqg.rtd", ,"ContractData",A456, "PerCentNetLastTrade",, "T")/100,"")</f>
        <v>2.5403155886942953E-2</v>
      </c>
      <c r="F456" s="3">
        <f>RTD("cqg.rtd", ,"ContractData",A456, "Open",, "T")</f>
        <v>116.38</v>
      </c>
      <c r="G456" s="3">
        <f>RTD("cqg.rtd", ,"ContractData",A456, "High",, "T")</f>
        <v>121.63</v>
      </c>
      <c r="H456" s="3">
        <f>RTD("cqg.rtd", ,"ContractData",A456, "Low",, "T")</f>
        <v>115.87</v>
      </c>
      <c r="I456" s="5">
        <f>IFERROR(RTD("cqg.rtd",,"StudyData",A456, "PCB","BaseType=Index,Index=1", "Close", "W","0","all",,,,"T")/100,"")</f>
        <v>2.478121479941079E-2</v>
      </c>
      <c r="J456" s="5">
        <f>IFERROR(RTD("cqg.rtd",,"StudyData",A456, "PCB","BaseType=Index,Index=1", "Close", "M","0","all",,,,"T")/100,"")</f>
        <v>-0.13030369880138257</v>
      </c>
      <c r="K456" s="5">
        <f>IFERROR(RTD("cqg.rtd",,"StudyData",A456, "PCB","BaseType=Index,Index=1", "Close", "Q","0","all",,,,"T")/100,"")</f>
        <v>-0.13030369880138257</v>
      </c>
      <c r="L456" s="5">
        <f>IFERROR(RTD("cqg.rtd",,"StudyData",A456, "PCB","BaseType=Index,Index=1", "Close", "A","0","all",,,,"T")/100,"")</f>
        <v>5.7681988910749313E-2</v>
      </c>
      <c r="M456" s="7">
        <f>RTD("cqg.rtd", ,"ContractData",A456, "T_CVol",, "T")</f>
        <v>4731188.9519109996</v>
      </c>
      <c r="N456" s="9">
        <f xml:space="preserve"> IFERROR(M456/RTD("cqg.rtd",,"StudyData", $A456, "MA", "InputChoice=Vol,MAType=Sim,Period=21", "MA","D","-1","all",,,,"T"),"")</f>
        <v>0.90964040588405859</v>
      </c>
      <c r="O456" s="10">
        <f>IFERROR(D456/RTD("cqg.rtd",,"StudyData","ATR("&amp;A456&amp;",MAType:=Sim,Period:=21)","Bar",, "Close", "D",,,,,,"T"),"")</f>
        <v>0.61150864639601221</v>
      </c>
      <c r="P456" s="11">
        <f xml:space="preserve"> RTD("cqg.rtd",,"StudyData", $A456, "MA", "InputChoice=Close,MAType=Sim,Period=21", "MA","D",,"all",,,,"T")</f>
        <v>125.48619047619999</v>
      </c>
      <c r="Q456" s="3">
        <f xml:space="preserve"> RTD("cqg.rtd",,"StudyData",$A456, "StdDev", "InputChoice=Close,Period1=21", "STDDEV","D",,"all",,,,"T")</f>
        <v>7.5081869450000003</v>
      </c>
      <c r="R456" s="3">
        <f t="shared" si="7"/>
        <v>-0.96110958997971485</v>
      </c>
    </row>
    <row r="457" spans="1:18" x14ac:dyDescent="0.3">
      <c r="A457" t="s">
        <v>459</v>
      </c>
      <c r="B457" t="str">
        <f>PROPER(RTD("cqg.rtd", ,"ContractData",A457, "LongDescription",, "T"))</f>
        <v>Uber Technologies, Inc.</v>
      </c>
      <c r="C457" s="3">
        <f>RTD("cqg.rtd", ,"ContractData",A457, "LastTrade",, "T")</f>
        <v>65.94</v>
      </c>
      <c r="D457" s="3">
        <f>RTD("cqg.rtd", ,"ContractData",A457, "NetLastTrade",, "T")</f>
        <v>-2.9699999999999989</v>
      </c>
      <c r="E457" s="5">
        <f>IFERROR(RTD("cqg.rtd", ,"ContractData",A457, "PerCentNetLastTrade",, "T")/100,"")</f>
        <v>-4.309969525468002E-2</v>
      </c>
      <c r="F457" s="3">
        <f>RTD("cqg.rtd", ,"ContractData",A457, "Open",, "T")</f>
        <v>69.39</v>
      </c>
      <c r="G457" s="3">
        <f>RTD("cqg.rtd", ,"ContractData",A457, "High",, "T")</f>
        <v>70.070000000000007</v>
      </c>
      <c r="H457" s="3">
        <f>RTD("cqg.rtd", ,"ContractData",A457, "Low",, "T")</f>
        <v>65.56</v>
      </c>
      <c r="I457" s="5">
        <f>IFERROR(RTD("cqg.rtd",,"StudyData",A457, "PCB","BaseType=Index,Index=1", "Close", "W","0","all",,,,"T")/100,"")</f>
        <v>-8.9980678995307886E-2</v>
      </c>
      <c r="J457" s="5">
        <f>IFERROR(RTD("cqg.rtd",,"StudyData",A457, "PCB","BaseType=Index,Index=1", "Close", "M","0","all",,,,"T")/100,"")</f>
        <v>-8.6197339246119734E-2</v>
      </c>
      <c r="K457" s="5">
        <f>IFERROR(RTD("cqg.rtd",,"StudyData",A457, "PCB","BaseType=Index,Index=1", "Close", "Q","0","all",,,,"T")/100,"")</f>
        <v>-8.6197339246119734E-2</v>
      </c>
      <c r="L457" s="5">
        <f>IFERROR(RTD("cqg.rtd",,"StudyData",A457, "PCB","BaseType=Index,Index=1", "Close", "A","0","all",,,,"T")/100,"")</f>
        <v>-0.19299963284787672</v>
      </c>
      <c r="M457" s="7">
        <f>RTD("cqg.rtd", ,"ContractData",A457, "T_CVol",, "T")</f>
        <v>27966331.709210999</v>
      </c>
      <c r="N457" s="9">
        <f xml:space="preserve"> IFERROR(M457/RTD("cqg.rtd",,"StudyData", $A457, "MA", "InputChoice=Vol,MAType=Sim,Period=21", "MA","D","-1","all",,,,"T"),"")</f>
        <v>1.4493956105357511</v>
      </c>
      <c r="O457" s="10">
        <f>IFERROR(D457/RTD("cqg.rtd",,"StudyData","ATR("&amp;A457&amp;",MAType:=Sim,Period:=21)","Bar",, "Close", "D",,,,,,"T"),"")</f>
        <v>-1.1550000000128329</v>
      </c>
      <c r="P457" s="11">
        <f xml:space="preserve"> RTD("cqg.rtd",,"StudyData", $A457, "MA", "InputChoice=Close,MAType=Sim,Period=21", "MA","D",,"all",,,,"T")</f>
        <v>72.707142857099996</v>
      </c>
      <c r="Q457" s="3">
        <f xml:space="preserve"> RTD("cqg.rtd",,"StudyData",$A457, "StdDev", "InputChoice=Close,Period1=21", "STDDEV","D",,"all",,,,"T")</f>
        <v>2.2380372839999998</v>
      </c>
      <c r="R457" s="3">
        <f t="shared" si="7"/>
        <v>-3.0236953179820207</v>
      </c>
    </row>
    <row r="458" spans="1:18" x14ac:dyDescent="0.3">
      <c r="A458" t="s">
        <v>460</v>
      </c>
      <c r="B458" t="str">
        <f>PROPER(RTD("cqg.rtd", ,"ContractData",A458, "LongDescription",, "T"))</f>
        <v>United Dominion Realty Trust</v>
      </c>
      <c r="C458" s="3">
        <f>RTD("cqg.rtd", ,"ContractData",A458, "LastTrade",, "T")</f>
        <v>39.590000000000003</v>
      </c>
      <c r="D458" s="3">
        <f>RTD("cqg.rtd", ,"ContractData",A458, "NetLastTrade",, "T")</f>
        <v>0.10999999999999943</v>
      </c>
      <c r="E458" s="5">
        <f>IFERROR(RTD("cqg.rtd", ,"ContractData",A458, "PerCentNetLastTrade",, "T")/100,"")</f>
        <v>2.7862208713272541E-3</v>
      </c>
      <c r="F458" s="3">
        <f>RTD("cqg.rtd", ,"ContractData",A458, "Open",, "T")</f>
        <v>39.26</v>
      </c>
      <c r="G458" s="3">
        <f>RTD("cqg.rtd", ,"ContractData",A458, "High",, "T")</f>
        <v>39.770000000000003</v>
      </c>
      <c r="H458" s="3">
        <f>RTD("cqg.rtd", ,"ContractData",A458, "Low",, "T")</f>
        <v>39.26</v>
      </c>
      <c r="I458" s="5">
        <f>IFERROR(RTD("cqg.rtd",,"StudyData",A458, "PCB","BaseType=Index,Index=1", "Close", "W","0","all",,,,"T")/100,"")</f>
        <v>-4.2756539235411124E-3</v>
      </c>
      <c r="J458" s="5">
        <f>IFERROR(RTD("cqg.rtd",,"StudyData",A458, "PCB","BaseType=Index,Index=1", "Close", "M","0","all",,,,"T")/100,"")</f>
        <v>-8.2665330661322225E-3</v>
      </c>
      <c r="K458" s="5">
        <f>IFERROR(RTD("cqg.rtd",,"StudyData",A458, "PCB","BaseType=Index,Index=1", "Close", "Q","0","all",,,,"T")/100,"")</f>
        <v>-8.2665330661322225E-3</v>
      </c>
      <c r="L458" s="5">
        <f>IFERROR(RTD("cqg.rtd",,"StudyData",A458, "PCB","BaseType=Index,Index=1", "Close", "A","0","all",,,,"T")/100,"")</f>
        <v>7.9334787350054628E-2</v>
      </c>
      <c r="M458" s="7">
        <f>RTD("cqg.rtd", ,"ContractData",A458, "T_CVol",, "T")</f>
        <v>2231019.0168229998</v>
      </c>
      <c r="N458" s="9">
        <f xml:space="preserve"> IFERROR(M458/RTD("cqg.rtd",,"StudyData", $A458, "MA", "InputChoice=Vol,MAType=Sim,Period=21", "MA","D","-1","all",,,,"T"),"")</f>
        <v>0.74988842123914023</v>
      </c>
      <c r="O458" s="10">
        <f>IFERROR(D458/RTD("cqg.rtd",,"StudyData","ATR("&amp;A458&amp;",MAType:=Sim,Period:=21)","Bar",, "Close", "D",,,,,,"T"),"")</f>
        <v>0.14180478821623876</v>
      </c>
      <c r="P458" s="11">
        <f xml:space="preserve"> RTD("cqg.rtd",,"StudyData", $A458, "MA", "InputChoice=Close,MAType=Sim,Period=21", "MA","D",,"all",,,,"T")</f>
        <v>40.0071428571</v>
      </c>
      <c r="Q458" s="3">
        <f xml:space="preserve"> RTD("cqg.rtd",,"StudyData",$A458, "StdDev", "InputChoice=Close,Period1=21", "STDDEV","D",,"all",,,,"T")</f>
        <v>0.56367115420000002</v>
      </c>
      <c r="R458" s="3">
        <f t="shared" si="7"/>
        <v>-0.74004648630997205</v>
      </c>
    </row>
    <row r="459" spans="1:18" x14ac:dyDescent="0.3">
      <c r="A459" t="s">
        <v>461</v>
      </c>
      <c r="B459" t="str">
        <f>PROPER(RTD("cqg.rtd", ,"ContractData",A459, "LongDescription",, "T"))</f>
        <v>Universal Health Svcs Clsb</v>
      </c>
      <c r="C459" s="3">
        <f>RTD("cqg.rtd", ,"ContractData",A459, "LastTrade",, "T")</f>
        <v>155.75</v>
      </c>
      <c r="D459" s="3">
        <f>RTD("cqg.rtd", ,"ContractData",A459, "NetLastTrade",, "T")</f>
        <v>4.4799999999999898</v>
      </c>
      <c r="E459" s="5">
        <f>IFERROR(RTD("cqg.rtd", ,"ContractData",A459, "PerCentNetLastTrade",, "T")/100,"")</f>
        <v>2.9615918556223971E-2</v>
      </c>
      <c r="F459" s="3">
        <f>RTD("cqg.rtd", ,"ContractData",A459, "Open",, "T")</f>
        <v>158.97999999999999</v>
      </c>
      <c r="G459" s="3">
        <f>RTD("cqg.rtd", ,"ContractData",A459, "High",, "T")</f>
        <v>162.79</v>
      </c>
      <c r="H459" s="3">
        <f>RTD("cqg.rtd", ,"ContractData",A459, "Low",, "T")</f>
        <v>155.20000000000002</v>
      </c>
      <c r="I459" s="5">
        <f>IFERROR(RTD("cqg.rtd",,"StudyData",A459, "PCB","BaseType=Index,Index=1", "Close", "W","0","all",,,,"T")/100,"")</f>
        <v>3.0365175972479515E-2</v>
      </c>
      <c r="J459" s="5">
        <f>IFERROR(RTD("cqg.rtd",,"StudyData",A459, "PCB","BaseType=Index,Index=1", "Close", "M","0","all",,,,"T")/100,"")</f>
        <v>4.7481337009886354E-2</v>
      </c>
      <c r="K459" s="5">
        <f>IFERROR(RTD("cqg.rtd",,"StudyData",A459, "PCB","BaseType=Index,Index=1", "Close", "Q","0","all",,,,"T")/100,"")</f>
        <v>4.7481337009886354E-2</v>
      </c>
      <c r="L459" s="5">
        <f>IFERROR(RTD("cqg.rtd",,"StudyData",A459, "PCB","BaseType=Index,Index=1", "Close", "A","0","all",,,,"T")/100,"")</f>
        <v>-0.28561599853224473</v>
      </c>
      <c r="M459" s="7">
        <f>RTD("cqg.rtd", ,"ContractData",A459, "T_CVol",, "T")</f>
        <v>1602667.8581729999</v>
      </c>
      <c r="N459" s="9">
        <f xml:space="preserve"> IFERROR(M459/RTD("cqg.rtd",,"StudyData", $A459, "MA", "InputChoice=Vol,MAType=Sim,Period=21", "MA","D","-1","all",,,,"T"),"")</f>
        <v>1.9074269070328775</v>
      </c>
      <c r="O459" s="10">
        <f>IFERROR(D459/RTD("cqg.rtd",,"StudyData","ATR("&amp;A459&amp;",MAType:=Sim,Period:=21)","Bar",, "Close", "D",,,,,,"T"),"")</f>
        <v>0.87135315365863297</v>
      </c>
      <c r="P459" s="11">
        <f xml:space="preserve"> RTD("cqg.rtd",,"StudyData", $A459, "MA", "InputChoice=Close,MAType=Sim,Period=21", "MA","D",,"all",,,,"T")</f>
        <v>151.8052380952</v>
      </c>
      <c r="Q459" s="3">
        <f xml:space="preserve"> RTD("cqg.rtd",,"StudyData",$A459, "StdDev", "InputChoice=Close,Period1=21", "STDDEV","D",,"all",,,,"T")</f>
        <v>4.6107789022999999</v>
      </c>
      <c r="R459" s="3">
        <f t="shared" si="7"/>
        <v>0.85555217207058742</v>
      </c>
    </row>
    <row r="460" spans="1:18" x14ac:dyDescent="0.3">
      <c r="A460" t="s">
        <v>462</v>
      </c>
      <c r="B460" t="str">
        <f>PROPER(RTD("cqg.rtd", ,"ContractData",A460, "LongDescription",, "T"))</f>
        <v>Ulta Beauty, Inc.</v>
      </c>
      <c r="C460" s="3">
        <f>RTD("cqg.rtd", ,"ContractData",A460, "LastTrade",, "T")</f>
        <v>475.36</v>
      </c>
      <c r="D460" s="3">
        <f>RTD("cqg.rtd", ,"ContractData",A460, "NetLastTrade",, "T")</f>
        <v>-2.589999999999975</v>
      </c>
      <c r="E460" s="5">
        <f>IFERROR(RTD("cqg.rtd", ,"ContractData",A460, "PerCentNetLastTrade",, "T")/100,"")</f>
        <v>-5.4189768804268224E-3</v>
      </c>
      <c r="F460" s="3">
        <f>RTD("cqg.rtd", ,"ContractData",A460, "Open",, "T")</f>
        <v>476.18</v>
      </c>
      <c r="G460" s="3">
        <f>RTD("cqg.rtd", ,"ContractData",A460, "High",, "T")</f>
        <v>481.01</v>
      </c>
      <c r="H460" s="3">
        <f>RTD("cqg.rtd", ,"ContractData",A460, "Low",, "T")</f>
        <v>471.76</v>
      </c>
      <c r="I460" s="5">
        <f>IFERROR(RTD("cqg.rtd",,"StudyData",A460, "PCB","BaseType=Index,Index=1", "Close", "W","0","all",,,,"T")/100,"")</f>
        <v>-8.7786975832516208E-3</v>
      </c>
      <c r="J460" s="5">
        <f>IFERROR(RTD("cqg.rtd",,"StudyData",A460, "PCB","BaseType=Index,Index=1", "Close", "M","0","all",,,,"T")/100,"")</f>
        <v>5.4060047008736518E-2</v>
      </c>
      <c r="K460" s="5">
        <f>IFERROR(RTD("cqg.rtd",,"StudyData",A460, "PCB","BaseType=Index,Index=1", "Close", "Q","0","all",,,,"T")/100,"")</f>
        <v>5.4060047008736518E-2</v>
      </c>
      <c r="L460" s="5">
        <f>IFERROR(RTD("cqg.rtd",,"StudyData",A460, "PCB","BaseType=Index,Index=1", "Close", "A","0","all",,,,"T")/100,"")</f>
        <v>-0.21429397861192373</v>
      </c>
      <c r="M460" s="7">
        <f>RTD("cqg.rtd", ,"ContractData",A460, "T_CVol",, "T")</f>
        <v>545383.71894499997</v>
      </c>
      <c r="N460" s="9">
        <f xml:space="preserve"> IFERROR(M460/RTD("cqg.rtd",,"StudyData", $A460, "MA", "InputChoice=Vol,MAType=Sim,Period=21", "MA","D","-1","all",,,,"T"),"")</f>
        <v>0.82372075011537405</v>
      </c>
      <c r="O460" s="10">
        <f>IFERROR(D460/RTD("cqg.rtd",,"StudyData","ATR("&amp;A460&amp;",MAType:=Sim,Period:=21)","Bar",, "Close", "D",,,,,,"T"),"")</f>
        <v>-0.19123127768805892</v>
      </c>
      <c r="P460" s="11">
        <f xml:space="preserve"> RTD("cqg.rtd",,"StudyData", $A460, "MA", "InputChoice=Close,MAType=Sim,Period=21", "MA","D",,"all",,,,"T")</f>
        <v>470.11428571430002</v>
      </c>
      <c r="Q460" s="3">
        <f xml:space="preserve"> RTD("cqg.rtd",,"StudyData",$A460, "StdDev", "InputChoice=Close,Period1=21", "STDDEV","D",,"all",,,,"T")</f>
        <v>12.785382491</v>
      </c>
      <c r="R460" s="3">
        <f t="shared" si="7"/>
        <v>0.41028997680691986</v>
      </c>
    </row>
    <row r="461" spans="1:18" x14ac:dyDescent="0.3">
      <c r="A461" t="s">
        <v>463</v>
      </c>
      <c r="B461" t="str">
        <f>PROPER(RTD("cqg.rtd", ,"ContractData",A461, "LongDescription",, "T"))</f>
        <v>United Health Group Inc</v>
      </c>
      <c r="C461" s="3">
        <f>RTD("cqg.rtd", ,"ContractData",A461, "LastTrade",, "T")</f>
        <v>420.74</v>
      </c>
      <c r="D461" s="3">
        <f>RTD("cqg.rtd", ,"ContractData",A461, "NetLastTrade",, "T")</f>
        <v>-2.8199999999999932</v>
      </c>
      <c r="E461" s="5">
        <f>IFERROR(RTD("cqg.rtd", ,"ContractData",A461, "PerCentNetLastTrade",, "T")/100,"")</f>
        <v>-6.6578524884313905E-3</v>
      </c>
      <c r="F461" s="3">
        <f>RTD("cqg.rtd", ,"ContractData",A461, "Open",, "T")</f>
        <v>425.24</v>
      </c>
      <c r="G461" s="3">
        <f>RTD("cqg.rtd", ,"ContractData",A461, "High",, "T")</f>
        <v>429</v>
      </c>
      <c r="H461" s="3">
        <f>RTD("cqg.rtd", ,"ContractData",A461, "Low",, "T")</f>
        <v>418.92</v>
      </c>
      <c r="I461" s="5">
        <f>IFERROR(RTD("cqg.rtd",,"StudyData",A461, "PCB","BaseType=Index,Index=1", "Close", "W","0","all",,,,"T")/100,"")</f>
        <v>-1.2556032763031338E-2</v>
      </c>
      <c r="J461" s="5">
        <f>IFERROR(RTD("cqg.rtd",,"StudyData",A461, "PCB","BaseType=Index,Index=1", "Close", "M","0","all",,,,"T")/100,"")</f>
        <v>1.2294588937275976E-2</v>
      </c>
      <c r="K461" s="5">
        <f>IFERROR(RTD("cqg.rtd",,"StudyData",A461, "PCB","BaseType=Index,Index=1", "Close", "Q","0","all",,,,"T")/100,"")</f>
        <v>1.2294588937275976E-2</v>
      </c>
      <c r="L461" s="5">
        <f>IFERROR(RTD("cqg.rtd",,"StudyData",A461, "PCB","BaseType=Index,Index=1", "Close", "A","0","all",,,,"T")/100,"")</f>
        <v>0.27454484868680135</v>
      </c>
      <c r="M461" s="7">
        <f>RTD("cqg.rtd", ,"ContractData",A461, "T_CVol",, "T")</f>
        <v>3752476.007214</v>
      </c>
      <c r="N461" s="9">
        <f xml:space="preserve"> IFERROR(M461/RTD("cqg.rtd",,"StudyData", $A461, "MA", "InputChoice=Vol,MAType=Sim,Period=21", "MA","D","-1","all",,,,"T"),"")</f>
        <v>0.60967110635111388</v>
      </c>
      <c r="O461" s="10">
        <f>IFERROR(D461/RTD("cqg.rtd",,"StudyData","ATR("&amp;A461&amp;",MAType:=Sim,Period:=21)","Bar",, "Close", "D",,,,,,"T"),"")</f>
        <v>-0.22722738086058722</v>
      </c>
      <c r="P461" s="11">
        <f xml:space="preserve"> RTD("cqg.rtd",,"StudyData", $A461, "MA", "InputChoice=Close,MAType=Sim,Period=21", "MA","D",,"all",,,,"T")</f>
        <v>424.5061904762</v>
      </c>
      <c r="Q461" s="3">
        <f xml:space="preserve"> RTD("cqg.rtd",,"StudyData",$A461, "StdDev", "InputChoice=Close,Period1=21", "STDDEV","D",,"all",,,,"T")</f>
        <v>5.2454746721000003</v>
      </c>
      <c r="R461" s="3">
        <f t="shared" si="7"/>
        <v>-0.71798849706240575</v>
      </c>
    </row>
    <row r="462" spans="1:18" x14ac:dyDescent="0.3">
      <c r="A462" t="s">
        <v>464</v>
      </c>
      <c r="B462" t="str">
        <f>PROPER(RTD("cqg.rtd", ,"ContractData",A462, "LongDescription",, "T"))</f>
        <v>Union Pacific Corp</v>
      </c>
      <c r="C462" s="3">
        <f>RTD("cqg.rtd", ,"ContractData",A462, "LastTrade",, "T")</f>
        <v>307.32</v>
      </c>
      <c r="D462" s="3">
        <f>RTD("cqg.rtd", ,"ContractData",A462, "NetLastTrade",, "T")</f>
        <v>2.9900000000000091</v>
      </c>
      <c r="E462" s="5">
        <f>IFERROR(RTD("cqg.rtd", ,"ContractData",A462, "PerCentNetLastTrade",, "T")/100,"")</f>
        <v>9.8248611704399823E-3</v>
      </c>
      <c r="F462" s="3">
        <f>RTD("cqg.rtd", ,"ContractData",A462, "Open",, "T")</f>
        <v>304.49</v>
      </c>
      <c r="G462" s="3">
        <f>RTD("cqg.rtd", ,"ContractData",A462, "High",, "T")</f>
        <v>309.32</v>
      </c>
      <c r="H462" s="3">
        <f>RTD("cqg.rtd", ,"ContractData",A462, "Low",, "T")</f>
        <v>302.64</v>
      </c>
      <c r="I462" s="5">
        <f>IFERROR(RTD("cqg.rtd",,"StudyData",A462, "PCB","BaseType=Index,Index=1", "Close", "W","0","all",,,,"T")/100,"")</f>
        <v>1.8458989229494592E-2</v>
      </c>
      <c r="J462" s="5">
        <f>IFERROR(RTD("cqg.rtd",,"StudyData",A462, "PCB","BaseType=Index,Index=1", "Close", "M","0","all",,,,"T")/100,"")</f>
        <v>0.12985294117647059</v>
      </c>
      <c r="K462" s="5">
        <f>IFERROR(RTD("cqg.rtd",,"StudyData",A462, "PCB","BaseType=Index,Index=1", "Close", "Q","0","all",,,,"T")/100,"")</f>
        <v>0.12985294117647059</v>
      </c>
      <c r="L462" s="5">
        <f>IFERROR(RTD("cqg.rtd",,"StudyData",A462, "PCB","BaseType=Index,Index=1", "Close", "A","0","all",,,,"T")/100,"")</f>
        <v>0.32854919591907317</v>
      </c>
      <c r="M462" s="7">
        <f>RTD("cqg.rtd", ,"ContractData",A462, "T_CVol",, "T")</f>
        <v>3662089.1848619999</v>
      </c>
      <c r="N462" s="9">
        <f xml:space="preserve"> IFERROR(M462/RTD("cqg.rtd",,"StudyData", $A462, "MA", "InputChoice=Vol,MAType=Sim,Period=21", "MA","D","-1","all",,,,"T"),"")</f>
        <v>1.2072306362763676</v>
      </c>
      <c r="O462" s="10">
        <f>IFERROR(D462/RTD("cqg.rtd",,"StudyData","ATR("&amp;A462&amp;",MAType:=Sim,Period:=21)","Bar",, "Close", "D",,,,,,"T"),"")</f>
        <v>0.4726738934066696</v>
      </c>
      <c r="P462" s="11">
        <f xml:space="preserve"> RTD("cqg.rtd",,"StudyData", $A462, "MA", "InputChoice=Close,MAType=Sim,Period=21", "MA","D",,"all",,,,"T")</f>
        <v>286.6647619048</v>
      </c>
      <c r="Q462" s="3">
        <f xml:space="preserve"> RTD("cqg.rtd",,"StudyData",$A462, "StdDev", "InputChoice=Close,Period1=21", "STDDEV","D",,"all",,,,"T")</f>
        <v>11.0777119088</v>
      </c>
      <c r="R462" s="3">
        <f t="shared" si="7"/>
        <v>1.8645762107959967</v>
      </c>
    </row>
    <row r="463" spans="1:18" x14ac:dyDescent="0.3">
      <c r="A463" t="s">
        <v>465</v>
      </c>
      <c r="B463" t="str">
        <f>PROPER(RTD("cqg.rtd", ,"ContractData",A463, "LongDescription",, "T"))</f>
        <v>United Parcel Svc</v>
      </c>
      <c r="C463" s="3">
        <f>RTD("cqg.rtd", ,"ContractData",A463, "LastTrade",, "T")</f>
        <v>114.79</v>
      </c>
      <c r="D463" s="3">
        <f>RTD("cqg.rtd", ,"ContractData",A463, "NetLastTrade",, "T")</f>
        <v>0.68999999999999773</v>
      </c>
      <c r="E463" s="5">
        <f>IFERROR(RTD("cqg.rtd", ,"ContractData",A463, "PerCentNetLastTrade",, "T")/100,"")</f>
        <v>6.0473269062226121E-3</v>
      </c>
      <c r="F463" s="3">
        <f>RTD("cqg.rtd", ,"ContractData",A463, "Open",, "T")</f>
        <v>114.65</v>
      </c>
      <c r="G463" s="3">
        <f>RTD("cqg.rtd", ,"ContractData",A463, "High",, "T")</f>
        <v>115.44</v>
      </c>
      <c r="H463" s="3">
        <f>RTD("cqg.rtd", ,"ContractData",A463, "Low",, "T")</f>
        <v>113.3</v>
      </c>
      <c r="I463" s="5">
        <f>IFERROR(RTD("cqg.rtd",,"StudyData",A463, "PCB","BaseType=Index,Index=1", "Close", "W","0","all",,,,"T")/100,"")</f>
        <v>-2.4889568467550055E-2</v>
      </c>
      <c r="J463" s="5">
        <f>IFERROR(RTD("cqg.rtd",,"StudyData",A463, "PCB","BaseType=Index,Index=1", "Close", "M","0","all",,,,"T")/100,"")</f>
        <v>6.7813953488372145E-2</v>
      </c>
      <c r="K463" s="5">
        <f>IFERROR(RTD("cqg.rtd",,"StudyData",A463, "PCB","BaseType=Index,Index=1", "Close", "Q","0","all",,,,"T")/100,"")</f>
        <v>6.7813953488372145E-2</v>
      </c>
      <c r="L463" s="5">
        <f>IFERROR(RTD("cqg.rtd",,"StudyData",A463, "PCB","BaseType=Index,Index=1", "Close", "A","0","all",,,,"T")/100,"")</f>
        <v>0.15727391874180874</v>
      </c>
      <c r="M463" s="7">
        <f>RTD("cqg.rtd", ,"ContractData",A463, "T_CVol",, "T")</f>
        <v>3881075.1158500002</v>
      </c>
      <c r="N463" s="9">
        <f xml:space="preserve"> IFERROR(M463/RTD("cqg.rtd",,"StudyData", $A463, "MA", "InputChoice=Vol,MAType=Sim,Period=21", "MA","D","-1","all",,,,"T"),"")</f>
        <v>0.86721934258294575</v>
      </c>
      <c r="O463" s="10">
        <f>IFERROR(D463/RTD("cqg.rtd",,"StudyData","ATR("&amp;A463&amp;",MAType:=Sim,Period:=21)","Bar",, "Close", "D",,,,,,"T"),"")</f>
        <v>0.25235109717736409</v>
      </c>
      <c r="P463" s="11">
        <f xml:space="preserve"> RTD("cqg.rtd",,"StudyData", $A463, "MA", "InputChoice=Close,MAType=Sim,Period=21", "MA","D",,"all",,,,"T")</f>
        <v>112.23380952380001</v>
      </c>
      <c r="Q463" s="3">
        <f xml:space="preserve"> RTD("cqg.rtd",,"StudyData",$A463, "StdDev", "InputChoice=Close,Period1=21", "STDDEV","D",,"all",,,,"T")</f>
        <v>2.9768335305</v>
      </c>
      <c r="R463" s="3">
        <f t="shared" si="7"/>
        <v>0.85869446511194525</v>
      </c>
    </row>
    <row r="464" spans="1:18" x14ac:dyDescent="0.3">
      <c r="A464" t="s">
        <v>466</v>
      </c>
      <c r="B464" t="str">
        <f>PROPER(RTD("cqg.rtd", ,"ContractData",A464, "LongDescription",, "T"))</f>
        <v>United Rentals Inc</v>
      </c>
      <c r="C464" s="3">
        <f>RTD("cqg.rtd", ,"ContractData",A464, "LastTrade",, "T")</f>
        <v>1141.5899999999999</v>
      </c>
      <c r="D464" s="3">
        <f>RTD("cqg.rtd", ,"ContractData",A464, "NetLastTrade",, "T")</f>
        <v>1.8799999999998818</v>
      </c>
      <c r="E464" s="5">
        <f>IFERROR(RTD("cqg.rtd", ,"ContractData",A464, "PerCentNetLastTrade",, "T")/100,"")</f>
        <v>1.6495424274596169E-3</v>
      </c>
      <c r="F464" s="3">
        <f>RTD("cqg.rtd", ,"ContractData",A464, "Open",, "T")</f>
        <v>1131.8</v>
      </c>
      <c r="G464" s="3">
        <f>RTD("cqg.rtd", ,"ContractData",A464, "High",, "T")</f>
        <v>1150.05</v>
      </c>
      <c r="H464" s="3">
        <f>RTD("cqg.rtd", ,"ContractData",A464, "Low",, "T")</f>
        <v>1124.3600000000001</v>
      </c>
      <c r="I464" s="5">
        <f>IFERROR(RTD("cqg.rtd",,"StudyData",A464, "PCB","BaseType=Index,Index=1", "Close", "W","0","all",,,,"T")/100,"")</f>
        <v>9.2211134604529107E-2</v>
      </c>
      <c r="J464" s="5">
        <f>IFERROR(RTD("cqg.rtd",,"StudyData",A464, "PCB","BaseType=Index,Index=1", "Close", "M","0","all",,,,"T")/100,"")</f>
        <v>7.6794746180121783E-3</v>
      </c>
      <c r="K464" s="5">
        <f>IFERROR(RTD("cqg.rtd",,"StudyData",A464, "PCB","BaseType=Index,Index=1", "Close", "Q","0","all",,,,"T")/100,"")</f>
        <v>7.6794746180121783E-3</v>
      </c>
      <c r="L464" s="5">
        <f>IFERROR(RTD("cqg.rtd",,"StudyData",A464, "PCB","BaseType=Index,Index=1", "Close", "A","0","all",,,,"T")/100,"")</f>
        <v>0.41055453961350252</v>
      </c>
      <c r="M464" s="7">
        <f>RTD("cqg.rtd", ,"ContractData",A464, "T_CVol",, "T")</f>
        <v>490589.212765</v>
      </c>
      <c r="N464" s="9">
        <f xml:space="preserve"> IFERROR(M464/RTD("cqg.rtd",,"StudyData", $A464, "MA", "InputChoice=Vol,MAType=Sim,Period=21", "MA","D","-1","all",,,,"T"),"")</f>
        <v>0.98084087053719859</v>
      </c>
      <c r="O464" s="10">
        <f>IFERROR(D464/RTD("cqg.rtd",,"StudyData","ATR("&amp;A464&amp;",MAType:=Sim,Period:=21)","Bar",, "Close", "D",,,,,,"T"),"")</f>
        <v>4.9235527398806975E-2</v>
      </c>
      <c r="P464" s="11">
        <f xml:space="preserve"> RTD("cqg.rtd",,"StudyData", $A464, "MA", "InputChoice=Close,MAType=Sim,Period=21", "MA","D",,"all",,,,"T")</f>
        <v>1085.5514285714</v>
      </c>
      <c r="Q464" s="3">
        <f xml:space="preserve"> RTD("cqg.rtd",,"StudyData",$A464, "StdDev", "InputChoice=Close,Period1=21", "STDDEV","D",,"all",,,,"T")</f>
        <v>39.553557456699998</v>
      </c>
      <c r="R464" s="3">
        <f t="shared" si="7"/>
        <v>1.4167770241639157</v>
      </c>
    </row>
    <row r="465" spans="1:18" x14ac:dyDescent="0.3">
      <c r="A465" t="s">
        <v>467</v>
      </c>
      <c r="B465" t="str">
        <f>PROPER(RTD("cqg.rtd", ,"ContractData",A465, "LongDescription",, "T"))</f>
        <v>U S Bancorp</v>
      </c>
      <c r="C465" s="3">
        <f>RTD("cqg.rtd", ,"ContractData",A465, "LastTrade",, "T")</f>
        <v>63.97</v>
      </c>
      <c r="D465" s="3">
        <f>RTD("cqg.rtd", ,"ContractData",A465, "NetLastTrade",, "T")</f>
        <v>0.64000000000000057</v>
      </c>
      <c r="E465" s="5">
        <f>IFERROR(RTD("cqg.rtd", ,"ContractData",A465, "PerCentNetLastTrade",, "T")/100,"")</f>
        <v>1.0105795041844308E-2</v>
      </c>
      <c r="F465" s="3">
        <f>RTD("cqg.rtd", ,"ContractData",A465, "Open",, "T")</f>
        <v>63.38</v>
      </c>
      <c r="G465" s="3">
        <f>RTD("cqg.rtd", ,"ContractData",A465, "High",, "T")</f>
        <v>64.12</v>
      </c>
      <c r="H465" s="3">
        <f>RTD("cqg.rtd", ,"ContractData",A465, "Low",, "T")</f>
        <v>63.36</v>
      </c>
      <c r="I465" s="5">
        <f>IFERROR(RTD("cqg.rtd",,"StudyData",A465, "PCB","BaseType=Index,Index=1", "Close", "W","0","all",,,,"T")/100,"")</f>
        <v>1.3145391194171656E-2</v>
      </c>
      <c r="J465" s="5">
        <f>IFERROR(RTD("cqg.rtd",,"StudyData",A465, "PCB","BaseType=Index,Index=1", "Close", "M","0","all",,,,"T")/100,"")</f>
        <v>5.910596026490067E-2</v>
      </c>
      <c r="K465" s="5">
        <f>IFERROR(RTD("cqg.rtd",,"StudyData",A465, "PCB","BaseType=Index,Index=1", "Close", "Q","0","all",,,,"T")/100,"")</f>
        <v>5.910596026490067E-2</v>
      </c>
      <c r="L465" s="5">
        <f>IFERROR(RTD("cqg.rtd",,"StudyData",A465, "PCB","BaseType=Index,Index=1", "Close", "A","0","all",,,,"T")/100,"")</f>
        <v>0.19883808095952024</v>
      </c>
      <c r="M465" s="7">
        <f>RTD("cqg.rtd", ,"ContractData",A465, "T_CVol",, "T")</f>
        <v>7094359.2739049997</v>
      </c>
      <c r="N465" s="9">
        <f xml:space="preserve"> IFERROR(M465/RTD("cqg.rtd",,"StudyData", $A465, "MA", "InputChoice=Vol,MAType=Sim,Period=21", "MA","D","-1","all",,,,"T"),"")</f>
        <v>0.78662118781145673</v>
      </c>
      <c r="O465" s="10">
        <f>IFERROR(D465/RTD("cqg.rtd",,"StudyData","ATR("&amp;A465&amp;",MAType:=Sim,Period:=21)","Bar",, "Close", "D",,,,,,"T"),"")</f>
        <v>0.50526315788144094</v>
      </c>
      <c r="P465" s="11">
        <f xml:space="preserve"> RTD("cqg.rtd",,"StudyData", $A465, "MA", "InputChoice=Close,MAType=Sim,Period=21", "MA","D",,"all",,,,"T")</f>
        <v>62.465714285700003</v>
      </c>
      <c r="Q465" s="3">
        <f xml:space="preserve"> RTD("cqg.rtd",,"StudyData",$A465, "StdDev", "InputChoice=Close,Period1=21", "STDDEV","D",,"all",,,,"T")</f>
        <v>1.1027868222999999</v>
      </c>
      <c r="R465" s="3">
        <f t="shared" si="7"/>
        <v>1.3640766137943328</v>
      </c>
    </row>
    <row r="466" spans="1:18" x14ac:dyDescent="0.3">
      <c r="A466" t="s">
        <v>468</v>
      </c>
      <c r="B466" t="str">
        <f>PROPER(RTD("cqg.rtd", ,"ContractData",A466, "LongDescription",, "T"))</f>
        <v>Visa Inc.</v>
      </c>
      <c r="C466" s="3">
        <f>RTD("cqg.rtd", ,"ContractData",A466, "LastTrade",, "T")</f>
        <v>355.74</v>
      </c>
      <c r="D466" s="3">
        <f>RTD("cqg.rtd", ,"ContractData",A466, "NetLastTrade",, "T")</f>
        <v>4.1399999999999864</v>
      </c>
      <c r="E466" s="5">
        <f>IFERROR(RTD("cqg.rtd", ,"ContractData",A466, "PerCentNetLastTrade",, "T")/100,"")</f>
        <v>1.1774744027303753E-2</v>
      </c>
      <c r="F466" s="3">
        <f>RTD("cqg.rtd", ,"ContractData",A466, "Open",, "T")</f>
        <v>353.47</v>
      </c>
      <c r="G466" s="3">
        <f>RTD("cqg.rtd", ,"ContractData",A466, "High",, "T")</f>
        <v>355.84000000000003</v>
      </c>
      <c r="H466" s="3">
        <f>RTD("cqg.rtd", ,"ContractData",A466, "Low",, "T")</f>
        <v>351.05</v>
      </c>
      <c r="I466" s="5">
        <f>IFERROR(RTD("cqg.rtd",,"StudyData",A466, "PCB","BaseType=Index,Index=1", "Close", "W","0","all",,,,"T")/100,"")</f>
        <v>-7.8647925033467018E-3</v>
      </c>
      <c r="J466" s="5">
        <f>IFERROR(RTD("cqg.rtd",,"StudyData",A466, "PCB","BaseType=Index,Index=1", "Close", "M","0","all",,,,"T")/100,"")</f>
        <v>3.687079192048727E-2</v>
      </c>
      <c r="K466" s="5">
        <f>IFERROR(RTD("cqg.rtd",,"StudyData",A466, "PCB","BaseType=Index,Index=1", "Close", "Q","0","all",,,,"T")/100,"")</f>
        <v>3.687079192048727E-2</v>
      </c>
      <c r="L466" s="5">
        <f>IFERROR(RTD("cqg.rtd",,"StudyData",A466, "PCB","BaseType=Index,Index=1", "Close", "A","0","all",,,,"T")/100,"")</f>
        <v>1.4342334122209319E-2</v>
      </c>
      <c r="M466" s="7">
        <f>RTD("cqg.rtd", ,"ContractData",A466, "T_CVol",, "T")</f>
        <v>4482799.7865490001</v>
      </c>
      <c r="N466" s="9">
        <f xml:space="preserve"> IFERROR(M466/RTD("cqg.rtd",,"StudyData", $A466, "MA", "InputChoice=Vol,MAType=Sim,Period=21", "MA","D","-1","all",,,,"T"),"")</f>
        <v>0.52494424429130326</v>
      </c>
      <c r="O466" s="10">
        <f>IFERROR(D466/RTD("cqg.rtd",,"StudyData","ATR("&amp;A466&amp;",MAType:=Sim,Period:=21)","Bar",, "Close", "D",,,,,,"T"),"")</f>
        <v>0.49999999999999839</v>
      </c>
      <c r="P466" s="11">
        <f xml:space="preserve"> RTD("cqg.rtd",,"StudyData", $A466, "MA", "InputChoice=Close,MAType=Sim,Period=21", "MA","D",,"all",,,,"T")</f>
        <v>351.83857142860001</v>
      </c>
      <c r="Q466" s="3">
        <f xml:space="preserve"> RTD("cqg.rtd",,"StudyData",$A466, "StdDev", "InputChoice=Close,Period1=21", "STDDEV","D",,"all",,,,"T")</f>
        <v>8.3086049975999998</v>
      </c>
      <c r="R466" s="3">
        <f t="shared" si="7"/>
        <v>0.46956481533626399</v>
      </c>
    </row>
    <row r="467" spans="1:18" x14ac:dyDescent="0.3">
      <c r="A467" t="s">
        <v>469</v>
      </c>
      <c r="B467" t="str">
        <f>PROPER(RTD("cqg.rtd", ,"ContractData",A467, "LongDescription",, "T"))</f>
        <v>Veeva Systems, Inc.</v>
      </c>
      <c r="C467" s="3">
        <f>RTD("cqg.rtd", ,"ContractData",A467, "LastTrade",, "T")</f>
        <v>186.24</v>
      </c>
      <c r="D467" s="3">
        <f>RTD("cqg.rtd", ,"ContractData",A467, "NetLastTrade",, "T")</f>
        <v>6.6599999999999966</v>
      </c>
      <c r="E467" s="5">
        <f>IFERROR(RTD("cqg.rtd", ,"ContractData",A467, "PerCentNetLastTrade",, "T")/100,"")</f>
        <v>3.7086535248914136E-2</v>
      </c>
      <c r="F467" s="3">
        <f>RTD("cqg.rtd", ,"ContractData",A467, "Open",, "T")</f>
        <v>182.28</v>
      </c>
      <c r="G467" s="3">
        <f>RTD("cqg.rtd", ,"ContractData",A467, "High",, "T")</f>
        <v>187.19</v>
      </c>
      <c r="H467" s="3">
        <f>RTD("cqg.rtd", ,"ContractData",A467, "Low",, "T")</f>
        <v>181.99</v>
      </c>
      <c r="I467" s="5">
        <f>IFERROR(RTD("cqg.rtd",,"StudyData",A467, "PCB","BaseType=Index,Index=1", "Close", "W","0","all",,,,"T")/100,"")</f>
        <v>-4.6780632613368754E-2</v>
      </c>
      <c r="J467" s="5">
        <f>IFERROR(RTD("cqg.rtd",,"StudyData",A467, "PCB","BaseType=Index,Index=1", "Close", "M","0","all",,,,"T")/100,"")</f>
        <v>4.9416802839916667E-2</v>
      </c>
      <c r="K467" s="5">
        <f>IFERROR(RTD("cqg.rtd",,"StudyData",A467, "PCB","BaseType=Index,Index=1", "Close", "Q","0","all",,,,"T")/100,"")</f>
        <v>4.9416802839916667E-2</v>
      </c>
      <c r="L467" s="5">
        <f>IFERROR(RTD("cqg.rtd",,"StudyData",A467, "PCB","BaseType=Index,Index=1", "Close", "A","0","all",,,,"T")/100,"")</f>
        <v>-0.16570353447117322</v>
      </c>
      <c r="M467" s="7">
        <f>RTD("cqg.rtd", ,"ContractData",A467, "T_CVol",, "T")</f>
        <v>1056924.599498</v>
      </c>
      <c r="N467" s="9">
        <f xml:space="preserve"> IFERROR(M467/RTD("cqg.rtd",,"StudyData", $A467, "MA", "InputChoice=Vol,MAType=Sim,Period=21", "MA","D","-1","all",,,,"T"),"")</f>
        <v>0.51750524859164704</v>
      </c>
      <c r="O467" s="10">
        <f>IFERROR(D467/RTD("cqg.rtd",,"StudyData","ATR("&amp;A467&amp;",MAType:=Sim,Period:=21)","Bar",, "Close", "D",,,,,,"T"),"")</f>
        <v>0.87895927602307056</v>
      </c>
      <c r="P467" s="11">
        <f xml:space="preserve"> RTD("cqg.rtd",,"StudyData", $A467, "MA", "InputChoice=Close,MAType=Sim,Period=21", "MA","D",,"all",,,,"T")</f>
        <v>186.9395238095</v>
      </c>
      <c r="Q467" s="3">
        <f xml:space="preserve"> RTD("cqg.rtd",,"StudyData",$A467, "StdDev", "InputChoice=Close,Period1=21", "STDDEV","D",,"all",,,,"T")</f>
        <v>9.5886453069000002</v>
      </c>
      <c r="R467" s="3">
        <f t="shared" si="7"/>
        <v>-7.2953351293181659E-2</v>
      </c>
    </row>
    <row r="468" spans="1:18" x14ac:dyDescent="0.3">
      <c r="A468" t="s">
        <v>470</v>
      </c>
      <c r="B468" t="str">
        <f>PROPER(RTD("cqg.rtd", ,"ContractData",A468, "LongDescription",, "T"))</f>
        <v>Vici Properties Inc.</v>
      </c>
      <c r="C468" s="3">
        <f>RTD("cqg.rtd", ,"ContractData",A468, "LastTrade",, "T")</f>
        <v>26.73</v>
      </c>
      <c r="D468" s="3">
        <f>RTD("cqg.rtd", ,"ContractData",A468, "NetLastTrade",, "T")</f>
        <v>0.41000000000000014</v>
      </c>
      <c r="E468" s="5">
        <f>IFERROR(RTD("cqg.rtd", ,"ContractData",A468, "PerCentNetLastTrade",, "T")/100,"")</f>
        <v>1.5577507598784195E-2</v>
      </c>
      <c r="F468" s="3">
        <f>RTD("cqg.rtd", ,"ContractData",A468, "Open",, "T")</f>
        <v>26.45</v>
      </c>
      <c r="G468" s="3">
        <f>RTD("cqg.rtd", ,"ContractData",A468, "High",, "T")</f>
        <v>26.8</v>
      </c>
      <c r="H468" s="3">
        <f>RTD("cqg.rtd", ,"ContractData",A468, "Low",, "T")</f>
        <v>26.45</v>
      </c>
      <c r="I468" s="5">
        <f>IFERROR(RTD("cqg.rtd",,"StudyData",A468, "PCB","BaseType=Index,Index=1", "Close", "W","0","all",,,,"T")/100,"")</f>
        <v>-5.2102716784518267E-3</v>
      </c>
      <c r="J468" s="5">
        <f>IFERROR(RTD("cqg.rtd",,"StudyData",A468, "PCB","BaseType=Index,Index=1", "Close", "M","0","all",,,,"T")/100,"")</f>
        <v>6.7796610169491411E-3</v>
      </c>
      <c r="K468" s="5">
        <f>IFERROR(RTD("cqg.rtd",,"StudyData",A468, "PCB","BaseType=Index,Index=1", "Close", "Q","0","all",,,,"T")/100,"")</f>
        <v>6.7796610169491411E-3</v>
      </c>
      <c r="L468" s="5">
        <f>IFERROR(RTD("cqg.rtd",,"StudyData",A468, "PCB","BaseType=Index,Index=1", "Close", "A","0","all",,,,"T")/100,"")</f>
        <v>-4.9431009957325765E-2</v>
      </c>
      <c r="M468" s="7">
        <f>RTD("cqg.rtd", ,"ContractData",A468, "T_CVol",, "T")</f>
        <v>4673060.5814300003</v>
      </c>
      <c r="N468" s="9">
        <f xml:space="preserve"> IFERROR(M468/RTD("cqg.rtd",,"StudyData", $A468, "MA", "InputChoice=Vol,MAType=Sim,Period=21", "MA","D","-1","all",,,,"T"),"")</f>
        <v>0.47743567622367983</v>
      </c>
      <c r="O468" s="10">
        <f>IFERROR(D468/RTD("cqg.rtd",,"StudyData","ATR("&amp;A468&amp;",MAType:=Sim,Period:=21)","Bar",, "Close", "D",,,,,,"T"),"")</f>
        <v>0.76533333335374243</v>
      </c>
      <c r="P468" s="11">
        <f xml:space="preserve"> RTD("cqg.rtd",,"StudyData", $A468, "MA", "InputChoice=Close,MAType=Sim,Period=21", "MA","D",,"all",,,,"T")</f>
        <v>26.594761904799999</v>
      </c>
      <c r="Q468" s="3">
        <f xml:space="preserve"> RTD("cqg.rtd",,"StudyData",$A468, "StdDev", "InputChoice=Close,Period1=21", "STDDEV","D",,"all",,,,"T")</f>
        <v>0.37946853870000002</v>
      </c>
      <c r="R468" s="3">
        <f t="shared" si="7"/>
        <v>0.35638816241079285</v>
      </c>
    </row>
    <row r="469" spans="1:18" x14ac:dyDescent="0.3">
      <c r="A469" t="s">
        <v>471</v>
      </c>
      <c r="B469" t="str">
        <f>PROPER(RTD("cqg.rtd", ,"ContractData",A469, "LongDescription",, "T"))</f>
        <v>Valero Energy Corp New</v>
      </c>
      <c r="C469" s="3">
        <f>RTD("cqg.rtd", ,"ContractData",A469, "LastTrade",, "T")</f>
        <v>302.5</v>
      </c>
      <c r="D469" s="3">
        <f>RTD("cqg.rtd", ,"ContractData",A469, "NetLastTrade",, "T")</f>
        <v>-2.7599999999999909</v>
      </c>
      <c r="E469" s="5">
        <f>IFERROR(RTD("cqg.rtd", ,"ContractData",A469, "PerCentNetLastTrade",, "T")/100,"")</f>
        <v>-9.0414728428225115E-3</v>
      </c>
      <c r="F469" s="3">
        <f>RTD("cqg.rtd", ,"ContractData",A469, "Open",, "T")</f>
        <v>304.37</v>
      </c>
      <c r="G469" s="3">
        <f>RTD("cqg.rtd", ,"ContractData",A469, "High",, "T")</f>
        <v>309.01</v>
      </c>
      <c r="H469" s="3">
        <f>RTD("cqg.rtd", ,"ContractData",A469, "Low",, "T")</f>
        <v>301.05</v>
      </c>
      <c r="I469" s="5">
        <f>IFERROR(RTD("cqg.rtd",,"StudyData",A469, "PCB","BaseType=Index,Index=1", "Close", "W","0","all",,,,"T")/100,"")</f>
        <v>-2.309058614564842E-2</v>
      </c>
      <c r="J469" s="5">
        <f>IFERROR(RTD("cqg.rtd",,"StudyData",A469, "PCB","BaseType=Index,Index=1", "Close", "M","0","all",,,,"T")/100,"")</f>
        <v>0.16149592996467518</v>
      </c>
      <c r="K469" s="5">
        <f>IFERROR(RTD("cqg.rtd",,"StudyData",A469, "PCB","BaseType=Index,Index=1", "Close", "Q","0","all",,,,"T")/100,"")</f>
        <v>0.16149592996467518</v>
      </c>
      <c r="L469" s="5">
        <f>IFERROR(RTD("cqg.rtd",,"StudyData",A469, "PCB","BaseType=Index,Index=1", "Close", "A","0","all",,,,"T")/100,"")</f>
        <v>0.85822224952392656</v>
      </c>
      <c r="M469" s="7">
        <f>RTD("cqg.rtd", ,"ContractData",A469, "T_CVol",, "T")</f>
        <v>2320390.9986450002</v>
      </c>
      <c r="N469" s="9">
        <f xml:space="preserve"> IFERROR(M469/RTD("cqg.rtd",,"StudyData", $A469, "MA", "InputChoice=Vol,MAType=Sim,Period=21", "MA","D","-1","all",,,,"T"),"")</f>
        <v>0.74313455595945799</v>
      </c>
      <c r="O469" s="10">
        <f>IFERROR(D469/RTD("cqg.rtd",,"StudyData","ATR("&amp;A469&amp;",MAType:=Sim,Period:=21)","Bar",, "Close", "D",,,,,,"T"),"")</f>
        <v>-0.25059449176380272</v>
      </c>
      <c r="P469" s="11">
        <f xml:space="preserve"> RTD("cqg.rtd",,"StudyData", $A469, "MA", "InputChoice=Close,MAType=Sim,Period=21", "MA","D",,"all",,,,"T")</f>
        <v>286.01571428570003</v>
      </c>
      <c r="Q469" s="3">
        <f xml:space="preserve"> RTD("cqg.rtd",,"StudyData",$A469, "StdDev", "InputChoice=Close,Period1=21", "STDDEV","D",,"all",,,,"T")</f>
        <v>19.508265786900001</v>
      </c>
      <c r="R469" s="3">
        <f t="shared" si="7"/>
        <v>0.84498980557099734</v>
      </c>
    </row>
    <row r="470" spans="1:18" x14ac:dyDescent="0.3">
      <c r="A470" t="s">
        <v>472</v>
      </c>
      <c r="B470" t="str">
        <f>PROPER(RTD("cqg.rtd", ,"ContractData",A470, "LongDescription",, "T"))</f>
        <v>Veralto Corporation</v>
      </c>
      <c r="C470" s="3">
        <f>RTD("cqg.rtd", ,"ContractData",A470, "LastTrade",, "T")</f>
        <v>92.02</v>
      </c>
      <c r="D470" s="3">
        <f>RTD("cqg.rtd", ,"ContractData",A470, "NetLastTrade",, "T")</f>
        <v>0.51999999999999602</v>
      </c>
      <c r="E470" s="5">
        <f>IFERROR(RTD("cqg.rtd", ,"ContractData",A470, "PerCentNetLastTrade",, "T")/100,"")</f>
        <v>5.6830601092896175E-3</v>
      </c>
      <c r="F470" s="3">
        <f>RTD("cqg.rtd", ,"ContractData",A470, "Open",, "T")</f>
        <v>91.7</v>
      </c>
      <c r="G470" s="3">
        <f>RTD("cqg.rtd", ,"ContractData",A470, "High",, "T")</f>
        <v>92.73</v>
      </c>
      <c r="H470" s="3">
        <f>RTD("cqg.rtd", ,"ContractData",A470, "Low",, "T")</f>
        <v>90.68</v>
      </c>
      <c r="I470" s="5">
        <f>IFERROR(RTD("cqg.rtd",,"StudyData",A470, "PCB","BaseType=Index,Index=1", "Close", "W","0","all",,,,"T")/100,"")</f>
        <v>-1.90811214156274E-2</v>
      </c>
      <c r="J470" s="5">
        <f>IFERROR(RTD("cqg.rtd",,"StudyData",A470, "PCB","BaseType=Index,Index=1", "Close", "M","0","all",,,,"T")/100,"")</f>
        <v>3.766350924672969E-2</v>
      </c>
      <c r="K470" s="5">
        <f>IFERROR(RTD("cqg.rtd",,"StudyData",A470, "PCB","BaseType=Index,Index=1", "Close", "Q","0","all",,,,"T")/100,"")</f>
        <v>3.766350924672969E-2</v>
      </c>
      <c r="L470" s="5">
        <f>IFERROR(RTD("cqg.rtd",,"StudyData",A470, "PCB","BaseType=Index,Index=1", "Close", "A","0","all",,,,"T")/100,"")</f>
        <v>-7.777109641210668E-2</v>
      </c>
      <c r="M470" s="7">
        <f>RTD("cqg.rtd", ,"ContractData",A470, "T_CVol",, "T")</f>
        <v>1764220.040821</v>
      </c>
      <c r="N470" s="9">
        <f xml:space="preserve"> IFERROR(M470/RTD("cqg.rtd",,"StudyData", $A470, "MA", "InputChoice=Vol,MAType=Sim,Period=21", "MA","D","-1","all",,,,"T"),"")</f>
        <v>0.86157785059894665</v>
      </c>
      <c r="O470" s="10">
        <f>IFERROR(D470/RTD("cqg.rtd",,"StudyData","ATR("&amp;A470&amp;",MAType:=Sim,Period:=21)","Bar",, "Close", "D",,,,,,"T"),"")</f>
        <v>0.2241839458039829</v>
      </c>
      <c r="P470" s="11">
        <f xml:space="preserve"> RTD("cqg.rtd",,"StudyData", $A470, "MA", "InputChoice=Close,MAType=Sim,Period=21", "MA","D",,"all",,,,"T")</f>
        <v>91.503333333300006</v>
      </c>
      <c r="Q470" s="3">
        <f xml:space="preserve"> RTD("cqg.rtd",,"StudyData",$A470, "StdDev", "InputChoice=Close,Period1=21", "STDDEV","D",,"all",,,,"T")</f>
        <v>1.7077479833</v>
      </c>
      <c r="R470" s="3">
        <f t="shared" si="7"/>
        <v>0.3025426888232064</v>
      </c>
    </row>
    <row r="471" spans="1:18" x14ac:dyDescent="0.3">
      <c r="A471" t="s">
        <v>473</v>
      </c>
      <c r="B471" t="str">
        <f>PROPER(RTD("cqg.rtd", ,"ContractData",A471, "LongDescription",, "T"))</f>
        <v>Vulcan Material Co</v>
      </c>
      <c r="C471" s="3">
        <f>RTD("cqg.rtd", ,"ContractData",A471, "LastTrade",, "T")</f>
        <v>279.7</v>
      </c>
      <c r="D471" s="3">
        <f>RTD("cqg.rtd", ,"ContractData",A471, "NetLastTrade",, "T")</f>
        <v>4.7699999999999818</v>
      </c>
      <c r="E471" s="5">
        <f>IFERROR(RTD("cqg.rtd", ,"ContractData",A471, "PerCentNetLastTrade",, "T")/100,"")</f>
        <v>1.7349870876223038E-2</v>
      </c>
      <c r="F471" s="3">
        <f>RTD("cqg.rtd", ,"ContractData",A471, "Open",, "T")</f>
        <v>275.58</v>
      </c>
      <c r="G471" s="3">
        <f>RTD("cqg.rtd", ,"ContractData",A471, "High",, "T")</f>
        <v>280.78000000000003</v>
      </c>
      <c r="H471" s="3">
        <f>RTD("cqg.rtd", ,"ContractData",A471, "Low",, "T")</f>
        <v>274.44</v>
      </c>
      <c r="I471" s="5">
        <f>IFERROR(RTD("cqg.rtd",,"StudyData",A471, "PCB","BaseType=Index,Index=1", "Close", "W","0","all",,,,"T")/100,"")</f>
        <v>-2.9930981861061964E-2</v>
      </c>
      <c r="J471" s="5">
        <f>IFERROR(RTD("cqg.rtd",,"StudyData",A471, "PCB","BaseType=Index,Index=1", "Close", "M","0","all",,,,"T")/100,"")</f>
        <v>-5.1896545879800693E-2</v>
      </c>
      <c r="K471" s="5">
        <f>IFERROR(RTD("cqg.rtd",,"StudyData",A471, "PCB","BaseType=Index,Index=1", "Close", "Q","0","all",,,,"T")/100,"")</f>
        <v>-5.1896545879800693E-2</v>
      </c>
      <c r="L471" s="5">
        <f>IFERROR(RTD("cqg.rtd",,"StudyData",A471, "PCB","BaseType=Index,Index=1", "Close", "A","0","all",,,,"T")/100,"")</f>
        <v>-1.9353481523034986E-2</v>
      </c>
      <c r="M471" s="7">
        <f>RTD("cqg.rtd", ,"ContractData",A471, "T_CVol",, "T")</f>
        <v>797927.74693999998</v>
      </c>
      <c r="N471" s="9">
        <f xml:space="preserve"> IFERROR(M471/RTD("cqg.rtd",,"StudyData", $A471, "MA", "InputChoice=Vol,MAType=Sim,Period=21", "MA","D","-1","all",,,,"T"),"")</f>
        <v>0.72840194229472677</v>
      </c>
      <c r="O471" s="10">
        <f>IFERROR(D471/RTD("cqg.rtd",,"StudyData","ATR("&amp;A471&amp;",MAType:=Sim,Period:=21)","Bar",, "Close", "D",,,,,,"T"),"")</f>
        <v>0.52599243856166777</v>
      </c>
      <c r="P471" s="11">
        <f xml:space="preserve"> RTD("cqg.rtd",,"StudyData", $A471, "MA", "InputChoice=Close,MAType=Sim,Period=21", "MA","D",,"all",,,,"T")</f>
        <v>292.48047619049999</v>
      </c>
      <c r="Q471" s="3">
        <f xml:space="preserve"> RTD("cqg.rtd",,"StudyData",$A471, "StdDev", "InputChoice=Close,Period1=21", "STDDEV","D",,"all",,,,"T")</f>
        <v>10.6913785811</v>
      </c>
      <c r="R471" s="3">
        <f t="shared" si="7"/>
        <v>-1.1954002090144913</v>
      </c>
    </row>
    <row r="472" spans="1:18" x14ac:dyDescent="0.3">
      <c r="A472" t="s">
        <v>474</v>
      </c>
      <c r="B472" t="str">
        <f>PROPER(RTD("cqg.rtd", ,"ContractData",A472, "LongDescription",, "T"))</f>
        <v>Verisk Analytics Inc</v>
      </c>
      <c r="C472" s="3">
        <f>RTD("cqg.rtd", ,"ContractData",A472, "LastTrade",, "T")</f>
        <v>201.34</v>
      </c>
      <c r="D472" s="3">
        <f>RTD("cqg.rtd", ,"ContractData",A472, "NetLastTrade",, "T")</f>
        <v>8.1699999999999875</v>
      </c>
      <c r="E472" s="5">
        <f>IFERROR(RTD("cqg.rtd", ,"ContractData",A472, "PerCentNetLastTrade",, "T")/100,"")</f>
        <v>4.2294352125071183E-2</v>
      </c>
      <c r="F472" s="3">
        <f>RTD("cqg.rtd", ,"ContractData",A472, "Open",, "T")</f>
        <v>195</v>
      </c>
      <c r="G472" s="3">
        <f>RTD("cqg.rtd", ,"ContractData",A472, "High",, "T")</f>
        <v>201.81</v>
      </c>
      <c r="H472" s="3">
        <f>RTD("cqg.rtd", ,"ContractData",A472, "Low",, "T")</f>
        <v>193.07</v>
      </c>
      <c r="I472" s="5">
        <f>IFERROR(RTD("cqg.rtd",,"StudyData",A472, "PCB","BaseType=Index,Index=1", "Close", "W","0","all",,,,"T")/100,"")</f>
        <v>3.2888180187362792E-3</v>
      </c>
      <c r="J472" s="5">
        <f>IFERROR(RTD("cqg.rtd",,"StudyData",A472, "PCB","BaseType=Index,Index=1", "Close", "M","0","all",,,,"T")/100,"")</f>
        <v>0.12148387456135466</v>
      </c>
      <c r="K472" s="5">
        <f>IFERROR(RTD("cqg.rtd",,"StudyData",A472, "PCB","BaseType=Index,Index=1", "Close", "Q","0","all",,,,"T")/100,"")</f>
        <v>0.12148387456135466</v>
      </c>
      <c r="L472" s="5">
        <f>IFERROR(RTD("cqg.rtd",,"StudyData",A472, "PCB","BaseType=Index,Index=1", "Close", "A","0","all",,,,"T")/100,"")</f>
        <v>-9.9915061021949997E-2</v>
      </c>
      <c r="M472" s="7">
        <f>RTD("cqg.rtd", ,"ContractData",A472, "T_CVol",, "T")</f>
        <v>1361383.36335</v>
      </c>
      <c r="N472" s="9">
        <f xml:space="preserve"> IFERROR(M472/RTD("cqg.rtd",,"StudyData", $A472, "MA", "InputChoice=Vol,MAType=Sim,Period=21", "MA","D","-1","all",,,,"T"),"")</f>
        <v>0.67512202103561858</v>
      </c>
      <c r="O472" s="10">
        <f>IFERROR(D472/RTD("cqg.rtd",,"StudyData","ATR("&amp;A472&amp;",MAType:=Sim,Period:=21)","Bar",, "Close", "D",,,,,,"T"),"")</f>
        <v>1.2156015303867376</v>
      </c>
      <c r="P472" s="11">
        <f xml:space="preserve"> RTD("cqg.rtd",,"StudyData", $A472, "MA", "InputChoice=Close,MAType=Sim,Period=21", "MA","D",,"all",,,,"T")</f>
        <v>190.20666666669999</v>
      </c>
      <c r="Q472" s="3">
        <f xml:space="preserve"> RTD("cqg.rtd",,"StudyData",$A472, "StdDev", "InputChoice=Close,Period1=21", "STDDEV","D",,"all",,,,"T")</f>
        <v>7.2737501516999998</v>
      </c>
      <c r="R472" s="3">
        <f t="shared" si="7"/>
        <v>1.5306180582375331</v>
      </c>
    </row>
    <row r="473" spans="1:18" x14ac:dyDescent="0.3">
      <c r="A473" t="s">
        <v>475</v>
      </c>
      <c r="B473" t="str">
        <f>PROPER(RTD("cqg.rtd", ,"ContractData",A473, "LongDescription",, "T"))</f>
        <v>Verisign, Inc.</v>
      </c>
      <c r="C473" s="3">
        <f>RTD("cqg.rtd", ,"ContractData",A473, "LastTrade",, "T")</f>
        <v>280</v>
      </c>
      <c r="D473" s="3">
        <f>RTD("cqg.rtd", ,"ContractData",A473, "NetLastTrade",, "T")</f>
        <v>18.420000000000016</v>
      </c>
      <c r="E473" s="5">
        <f>IFERROR(RTD("cqg.rtd", ,"ContractData",A473, "PerCentNetLastTrade",, "T")/100,"")</f>
        <v>7.0418227693248722E-2</v>
      </c>
      <c r="F473" s="3">
        <f>RTD("cqg.rtd", ,"ContractData",A473, "Open",, "T")</f>
        <v>263.82</v>
      </c>
      <c r="G473" s="3">
        <f>RTD("cqg.rtd", ,"ContractData",A473, "High",, "T")</f>
        <v>280.45</v>
      </c>
      <c r="H473" s="3">
        <f>RTD("cqg.rtd", ,"ContractData",A473, "Low",, "T")</f>
        <v>256.83</v>
      </c>
      <c r="I473" s="5">
        <f>IFERROR(RTD("cqg.rtd",,"StudyData",A473, "PCB","BaseType=Index,Index=1", "Close", "W","0","all",,,,"T")/100,"")</f>
        <v>8.4275732910753243E-3</v>
      </c>
      <c r="J473" s="5">
        <f>IFERROR(RTD("cqg.rtd",,"StudyData",A473, "PCB","BaseType=Index,Index=1", "Close", "M","0","all",,,,"T")/100,"")</f>
        <v>0.11305453967244393</v>
      </c>
      <c r="K473" s="5">
        <f>IFERROR(RTD("cqg.rtd",,"StudyData",A473, "PCB","BaseType=Index,Index=1", "Close", "Q","0","all",,,,"T")/100,"")</f>
        <v>0.11305453967244393</v>
      </c>
      <c r="L473" s="5">
        <f>IFERROR(RTD("cqg.rtd",,"StudyData",A473, "PCB","BaseType=Index,Index=1", "Close", "A","0","all",,,,"T")/100,"")</f>
        <v>0.15250051450915819</v>
      </c>
      <c r="M473" s="7">
        <f>RTD("cqg.rtd", ,"ContractData",A473, "T_CVol",, "T")</f>
        <v>2091413.0819039999</v>
      </c>
      <c r="N473" s="9">
        <f xml:space="preserve"> IFERROR(M473/RTD("cqg.rtd",,"StudyData", $A473, "MA", "InputChoice=Vol,MAType=Sim,Period=21", "MA","D","-1","all",,,,"T"),"")</f>
        <v>2.7326117278301818</v>
      </c>
      <c r="O473" s="10">
        <f>IFERROR(D473/RTD("cqg.rtd",,"StudyData","ATR("&amp;A473&amp;",MAType:=Sim,Period:=21)","Bar",, "Close", "D",,,,,,"T"),"")</f>
        <v>2.2538017828932699</v>
      </c>
      <c r="P473" s="11">
        <f xml:space="preserve"> RTD("cqg.rtd",,"StudyData", $A473, "MA", "InputChoice=Close,MAType=Sim,Period=21", "MA","D",,"all",,,,"T")</f>
        <v>265.0914285714</v>
      </c>
      <c r="Q473" s="3">
        <f xml:space="preserve"> RTD("cqg.rtd",,"StudyData",$A473, "StdDev", "InputChoice=Close,Period1=21", "STDDEV","D",,"all",,,,"T")</f>
        <v>8.7767719881000001</v>
      </c>
      <c r="R473" s="3">
        <f t="shared" si="7"/>
        <v>1.6986394825812734</v>
      </c>
    </row>
    <row r="474" spans="1:18" x14ac:dyDescent="0.3">
      <c r="A474" t="s">
        <v>476</v>
      </c>
      <c r="B474" t="str">
        <f>PROPER(RTD("cqg.rtd", ,"ContractData",A474, "LongDescription",, "T"))</f>
        <v>Vertiv Holdings, Llc</v>
      </c>
      <c r="C474" s="3">
        <f>RTD("cqg.rtd", ,"ContractData",A474, "LastTrade",, "T")</f>
        <v>290.36</v>
      </c>
      <c r="D474" s="3">
        <f>RTD("cqg.rtd", ,"ContractData",A474, "NetLastTrade",, "T")</f>
        <v>-13.680000000000007</v>
      </c>
      <c r="E474" s="5">
        <f>IFERROR(RTD("cqg.rtd", ,"ContractData",A474, "PerCentNetLastTrade",, "T")/100,"")</f>
        <v>-4.4994079726351791E-2</v>
      </c>
      <c r="F474" s="3">
        <f>RTD("cqg.rtd", ,"ContractData",A474, "Open",, "T")</f>
        <v>300.5</v>
      </c>
      <c r="G474" s="3">
        <f>RTD("cqg.rtd", ,"ContractData",A474, "High",, "T")</f>
        <v>302.49</v>
      </c>
      <c r="H474" s="3">
        <f>RTD("cqg.rtd", ,"ContractData",A474, "Low",, "T")</f>
        <v>288.55</v>
      </c>
      <c r="I474" s="5">
        <f>IFERROR(RTD("cqg.rtd",,"StudyData",A474, "PCB","BaseType=Index,Index=1", "Close", "W","0","all",,,,"T")/100,"")</f>
        <v>2.7628125431689854E-3</v>
      </c>
      <c r="J474" s="5">
        <f>IFERROR(RTD("cqg.rtd",,"StudyData",A474, "PCB","BaseType=Index,Index=1", "Close", "M","0","all",,,,"T")/100,"")</f>
        <v>-0.13278776656113728</v>
      </c>
      <c r="K474" s="5">
        <f>IFERROR(RTD("cqg.rtd",,"StudyData",A474, "PCB","BaseType=Index,Index=1", "Close", "Q","0","all",,,,"T")/100,"")</f>
        <v>-0.13278776656113728</v>
      </c>
      <c r="L474" s="5">
        <f>IFERROR(RTD("cqg.rtd",,"StudyData",A474, "PCB","BaseType=Index,Index=1", "Close", "A","0","all",,,,"T")/100,"")</f>
        <v>0.79223504721930771</v>
      </c>
      <c r="M474" s="7">
        <f>RTD("cqg.rtd", ,"ContractData",A474, "T_CVol",, "T")</f>
        <v>3405162.291396</v>
      </c>
      <c r="N474" s="9">
        <f xml:space="preserve"> IFERROR(M474/RTD("cqg.rtd",,"StudyData", $A474, "MA", "InputChoice=Vol,MAType=Sim,Period=21", "MA","D","-1","all",,,,"T"),"")</f>
        <v>0.59420285590671984</v>
      </c>
      <c r="O474" s="10">
        <f>IFERROR(D474/RTD("cqg.rtd",,"StudyData","ATR("&amp;A474&amp;",MAType:=Sim,Period:=21)","Bar",, "Close", "D",,,,,,"T"),"")</f>
        <v>-0.70013647884748553</v>
      </c>
      <c r="P474" s="11">
        <f xml:space="preserve"> RTD("cqg.rtd",,"StudyData", $A474, "MA", "InputChoice=Close,MAType=Sim,Period=21", "MA","D",,"all",,,,"T")</f>
        <v>307.49142857139998</v>
      </c>
      <c r="Q474" s="3">
        <f xml:space="preserve"> RTD("cqg.rtd",,"StudyData",$A474, "StdDev", "InputChoice=Close,Period1=21", "STDDEV","D",,"all",,,,"T")</f>
        <v>11.775692189000001</v>
      </c>
      <c r="R474" s="3">
        <f t="shared" si="7"/>
        <v>-1.4548128718414453</v>
      </c>
    </row>
    <row r="475" spans="1:18" x14ac:dyDescent="0.3">
      <c r="A475" t="s">
        <v>477</v>
      </c>
      <c r="B475" t="str">
        <f>PROPER(RTD("cqg.rtd", ,"ContractData",A475, "LongDescription",, "T"))</f>
        <v>Vertex Pharmaceutic</v>
      </c>
      <c r="C475" s="3">
        <f>RTD("cqg.rtd", ,"ContractData",A475, "LastTrade",, "T")</f>
        <v>477.36</v>
      </c>
      <c r="D475" s="3">
        <f>RTD("cqg.rtd", ,"ContractData",A475, "NetLastTrade",, "T")</f>
        <v>4.2699999999999818</v>
      </c>
      <c r="E475" s="5">
        <f>IFERROR(RTD("cqg.rtd", ,"ContractData",A475, "PerCentNetLastTrade",, "T")/100,"")</f>
        <v>9.0257667674226889E-3</v>
      </c>
      <c r="F475" s="3">
        <f>RTD("cqg.rtd", ,"ContractData",A475, "Open",, "T")</f>
        <v>476.05</v>
      </c>
      <c r="G475" s="3">
        <f>RTD("cqg.rtd", ,"ContractData",A475, "High",, "T")</f>
        <v>483.99</v>
      </c>
      <c r="H475" s="3">
        <f>RTD("cqg.rtd", ,"ContractData",A475, "Low",, "T")</f>
        <v>472.57</v>
      </c>
      <c r="I475" s="5">
        <f>IFERROR(RTD("cqg.rtd",,"StudyData",A475, "PCB","BaseType=Index,Index=1", "Close", "W","0","all",,,,"T")/100,"")</f>
        <v>-1.7069906311129455E-2</v>
      </c>
      <c r="J475" s="5">
        <f>IFERROR(RTD("cqg.rtd",,"StudyData",A475, "PCB","BaseType=Index,Index=1", "Close", "M","0","all",,,,"T")/100,"")</f>
        <v>-3.8995027479717358E-2</v>
      </c>
      <c r="K475" s="5">
        <f>IFERROR(RTD("cqg.rtd",,"StudyData",A475, "PCB","BaseType=Index,Index=1", "Close", "Q","0","all",,,,"T")/100,"")</f>
        <v>-3.8995027479717358E-2</v>
      </c>
      <c r="L475" s="5">
        <f>IFERROR(RTD("cqg.rtd",,"StudyData",A475, "PCB","BaseType=Index,Index=1", "Close", "A","0","all",,,,"T")/100,"")</f>
        <v>5.2938062466913703E-2</v>
      </c>
      <c r="M475" s="7">
        <f>RTD("cqg.rtd", ,"ContractData",A475, "T_CVol",, "T")</f>
        <v>1254156.2635880001</v>
      </c>
      <c r="N475" s="9">
        <f xml:space="preserve"> IFERROR(M475/RTD("cqg.rtd",,"StudyData", $A475, "MA", "InputChoice=Vol,MAType=Sim,Period=21", "MA","D","-1","all",,,,"T"),"")</f>
        <v>0.66379502400084989</v>
      </c>
      <c r="O475" s="10">
        <f>IFERROR(D475/RTD("cqg.rtd",,"StudyData","ATR("&amp;A475&amp;",MAType:=Sim,Period:=21)","Bar",, "Close", "D",,,,,,"T"),"")</f>
        <v>0.28390058572061949</v>
      </c>
      <c r="P475" s="11">
        <f xml:space="preserve"> RTD("cqg.rtd",,"StudyData", $A475, "MA", "InputChoice=Close,MAType=Sim,Period=21", "MA","D",,"all",,,,"T")</f>
        <v>491.28333333329999</v>
      </c>
      <c r="Q475" s="3">
        <f xml:space="preserve"> RTD("cqg.rtd",,"StudyData",$A475, "StdDev", "InputChoice=Close,Period1=21", "STDDEV","D",,"all",,,,"T")</f>
        <v>16.680638714899999</v>
      </c>
      <c r="R475" s="3">
        <f t="shared" si="7"/>
        <v>-0.83470025166739847</v>
      </c>
    </row>
    <row r="476" spans="1:18" x14ac:dyDescent="0.3">
      <c r="A476" t="s">
        <v>478</v>
      </c>
      <c r="B476" t="str">
        <f>PROPER(RTD("cqg.rtd", ,"ContractData",A476, "LongDescription",, "T"))</f>
        <v>Vistra Corp.</v>
      </c>
      <c r="C476" s="3">
        <f>RTD("cqg.rtd", ,"ContractData",A476, "LastTrade",, "T")</f>
        <v>163.38</v>
      </c>
      <c r="D476" s="3">
        <f>RTD("cqg.rtd", ,"ContractData",A476, "NetLastTrade",, "T")</f>
        <v>-5.5999999999999943</v>
      </c>
      <c r="E476" s="5">
        <f>IFERROR(RTD("cqg.rtd", ,"ContractData",A476, "PerCentNetLastTrade",, "T")/100,"")</f>
        <v>-3.3140016570008285E-2</v>
      </c>
      <c r="F476" s="3">
        <f>RTD("cqg.rtd", ,"ContractData",A476, "Open",, "T")</f>
        <v>168.69</v>
      </c>
      <c r="G476" s="3">
        <f>RTD("cqg.rtd", ,"ContractData",A476, "High",, "T")</f>
        <v>169.76</v>
      </c>
      <c r="H476" s="3">
        <f>RTD("cqg.rtd", ,"ContractData",A476, "Low",, "T")</f>
        <v>162.31</v>
      </c>
      <c r="I476" s="5">
        <f>IFERROR(RTD("cqg.rtd",,"StudyData",A476, "PCB","BaseType=Index,Index=1", "Close", "W","0","all",,,,"T")/100,"")</f>
        <v>5.1080802882141008E-2</v>
      </c>
      <c r="J476" s="5">
        <f>IFERROR(RTD("cqg.rtd",,"StudyData",A476, "PCB","BaseType=Index,Index=1", "Close", "M","0","all",,,,"T")/100,"")</f>
        <v>2.9943894597491017E-2</v>
      </c>
      <c r="K476" s="5">
        <f>IFERROR(RTD("cqg.rtd",,"StudyData",A476, "PCB","BaseType=Index,Index=1", "Close", "Q","0","all",,,,"T")/100,"")</f>
        <v>2.9943894597491017E-2</v>
      </c>
      <c r="L476" s="5">
        <f>IFERROR(RTD("cqg.rtd",,"StudyData",A476, "PCB","BaseType=Index,Index=1", "Close", "A","0","all",,,,"T")/100,"")</f>
        <v>1.2706874108969085E-2</v>
      </c>
      <c r="M476" s="7">
        <f>RTD("cqg.rtd", ,"ContractData",A476, "T_CVol",, "T")</f>
        <v>2553513.357175</v>
      </c>
      <c r="N476" s="9">
        <f xml:space="preserve"> IFERROR(M476/RTD("cqg.rtd",,"StudyData", $A476, "MA", "InputChoice=Vol,MAType=Sim,Period=21", "MA","D","-1","all",,,,"T"),"")</f>
        <v>0.64101779920379909</v>
      </c>
      <c r="O476" s="10">
        <f>IFERROR(D476/RTD("cqg.rtd",,"StudyData","ATR("&amp;A476&amp;",MAType:=Sim,Period:=21)","Bar",, "Close", "D",,,,,,"T"),"")</f>
        <v>-0.83021531945403493</v>
      </c>
      <c r="P476" s="11">
        <f xml:space="preserve"> RTD("cqg.rtd",,"StudyData", $A476, "MA", "InputChoice=Close,MAType=Sim,Period=21", "MA","D",,"all",,,,"T")</f>
        <v>159.29952380949999</v>
      </c>
      <c r="Q476" s="3">
        <f xml:space="preserve"> RTD("cqg.rtd",,"StudyData",$A476, "StdDev", "InputChoice=Close,Period1=21", "STDDEV","D",,"all",,,,"T")</f>
        <v>4.8008575386999999</v>
      </c>
      <c r="R476" s="3">
        <f t="shared" si="7"/>
        <v>0.8499473599470605</v>
      </c>
    </row>
    <row r="477" spans="1:18" x14ac:dyDescent="0.3">
      <c r="A477" t="s">
        <v>479</v>
      </c>
      <c r="B477" t="str">
        <f>PROPER(RTD("cqg.rtd", ,"ContractData",A477, "LongDescription",, "T"))</f>
        <v>Ventas Inc</v>
      </c>
      <c r="C477" s="3">
        <f>RTD("cqg.rtd", ,"ContractData",A477, "LastTrade",, "T")</f>
        <v>100.53</v>
      </c>
      <c r="D477" s="3">
        <f>RTD("cqg.rtd", ,"ContractData",A477, "NetLastTrade",, "T")</f>
        <v>2.6099999999999994</v>
      </c>
      <c r="E477" s="5">
        <f>IFERROR(RTD("cqg.rtd", ,"ContractData",A477, "PerCentNetLastTrade",, "T")/100,"")</f>
        <v>2.6654411764705885E-2</v>
      </c>
      <c r="F477" s="3">
        <f>RTD("cqg.rtd", ,"ContractData",A477, "Open",, "T")</f>
        <v>98.47</v>
      </c>
      <c r="G477" s="3">
        <f>RTD("cqg.rtd", ,"ContractData",A477, "High",, "T")</f>
        <v>100.84</v>
      </c>
      <c r="H477" s="3">
        <f>RTD("cqg.rtd", ,"ContractData",A477, "Low",, "T")</f>
        <v>98.210000000000008</v>
      </c>
      <c r="I477" s="5">
        <f>IFERROR(RTD("cqg.rtd",,"StudyData",A477, "PCB","BaseType=Index,Index=1", "Close", "W","0","all",,,,"T")/100,"")</f>
        <v>4.6097814776274629E-2</v>
      </c>
      <c r="J477" s="5">
        <f>IFERROR(RTD("cqg.rtd",,"StudyData",A477, "PCB","BaseType=Index,Index=1", "Close", "M","0","all",,,,"T")/100,"")</f>
        <v>0.13209459459459466</v>
      </c>
      <c r="K477" s="5">
        <f>IFERROR(RTD("cqg.rtd",,"StudyData",A477, "PCB","BaseType=Index,Index=1", "Close", "Q","0","all",,,,"T")/100,"")</f>
        <v>0.13209459459459466</v>
      </c>
      <c r="L477" s="5">
        <f>IFERROR(RTD("cqg.rtd",,"StudyData",A477, "PCB","BaseType=Index,Index=1", "Close", "A","0","all",,,,"T")/100,"")</f>
        <v>0.29917291289738962</v>
      </c>
      <c r="M477" s="7">
        <f>RTD("cqg.rtd", ,"ContractData",A477, "T_CVol",, "T")</f>
        <v>2872037.1910259998</v>
      </c>
      <c r="N477" s="9">
        <f xml:space="preserve"> IFERROR(M477/RTD("cqg.rtd",,"StudyData", $A477, "MA", "InputChoice=Vol,MAType=Sim,Period=21", "MA","D","-1","all",,,,"T"),"")</f>
        <v>0.78447231142390317</v>
      </c>
      <c r="O477" s="10">
        <f>IFERROR(D477/RTD("cqg.rtd",,"StudyData","ATR("&amp;A477&amp;",MAType:=Sim,Period:=21)","Bar",, "Close", "D",,,,,,"T"),"")</f>
        <v>1.3242329064671601</v>
      </c>
      <c r="P477" s="11">
        <f xml:space="preserve"> RTD("cqg.rtd",,"StudyData", $A477, "MA", "InputChoice=Close,MAType=Sim,Period=21", "MA","D",,"all",,,,"T")</f>
        <v>93.106190476199998</v>
      </c>
      <c r="Q477" s="3">
        <f xml:space="preserve"> RTD("cqg.rtd",,"StudyData",$A477, "StdDev", "InputChoice=Close,Period1=21", "STDDEV","D",,"all",,,,"T")</f>
        <v>3.4097876992999998</v>
      </c>
      <c r="R477" s="3">
        <f t="shared" si="7"/>
        <v>2.1772057906490914</v>
      </c>
    </row>
    <row r="478" spans="1:18" x14ac:dyDescent="0.3">
      <c r="A478" t="s">
        <v>480</v>
      </c>
      <c r="B478" t="str">
        <f>PROPER(RTD("cqg.rtd", ,"ContractData",A478, "LongDescription",, "T"))</f>
        <v>Viatris Inc. Cmn Stk</v>
      </c>
      <c r="C478" s="3">
        <f>RTD("cqg.rtd", ,"ContractData",A478, "LastTrade",, "T")</f>
        <v>17.240000000000002</v>
      </c>
      <c r="D478" s="3">
        <f>RTD("cqg.rtd", ,"ContractData",A478, "NetLastTrade",, "T")</f>
        <v>-3.9999999999999147E-2</v>
      </c>
      <c r="E478" s="5">
        <f>IFERROR(RTD("cqg.rtd", ,"ContractData",A478, "PerCentNetLastTrade",, "T")/100,"")</f>
        <v>-2.3148148148148147E-3</v>
      </c>
      <c r="F478" s="3">
        <f>RTD("cqg.rtd", ,"ContractData",A478, "Open",, "T")</f>
        <v>17.28</v>
      </c>
      <c r="G478" s="3">
        <f>RTD("cqg.rtd", ,"ContractData",A478, "High",, "T")</f>
        <v>17.48</v>
      </c>
      <c r="H478" s="3">
        <f>RTD("cqg.rtd", ,"ContractData",A478, "Low",, "T")</f>
        <v>17.190000000000001</v>
      </c>
      <c r="I478" s="5">
        <f>IFERROR(RTD("cqg.rtd",,"StudyData",A478, "PCB","BaseType=Index,Index=1", "Close", "W","0","all",,,,"T")/100,"")</f>
        <v>-2.8918449971079905E-3</v>
      </c>
      <c r="J478" s="5">
        <f>IFERROR(RTD("cqg.rtd",,"StudyData",A478, "PCB","BaseType=Index,Index=1", "Close", "M","0","all",,,,"T")/100,"")</f>
        <v>8.5642317380352717E-2</v>
      </c>
      <c r="K478" s="5">
        <f>IFERROR(RTD("cqg.rtd",,"StudyData",A478, "PCB","BaseType=Index,Index=1", "Close", "Q","0","all",,,,"T")/100,"")</f>
        <v>8.5642317380352717E-2</v>
      </c>
      <c r="L478" s="5">
        <f>IFERROR(RTD("cqg.rtd",,"StudyData",A478, "PCB","BaseType=Index,Index=1", "Close", "A","0","all",,,,"T")/100,"")</f>
        <v>0.3847389558232932</v>
      </c>
      <c r="M478" s="7">
        <f>RTD("cqg.rtd", ,"ContractData",A478, "T_CVol",, "T")</f>
        <v>7367052.5339019997</v>
      </c>
      <c r="N478" s="9">
        <f xml:space="preserve"> IFERROR(M478/RTD("cqg.rtd",,"StudyData", $A478, "MA", "InputChoice=Vol,MAType=Sim,Period=21", "MA","D","-1","all",,,,"T"),"")</f>
        <v>0.77144980844914535</v>
      </c>
      <c r="O478" s="10">
        <f>IFERROR(D478/RTD("cqg.rtd",,"StudyData","ATR("&amp;A478&amp;",MAType:=Sim,Period:=21)","Bar",, "Close", "D",,,,,,"T"),"")</f>
        <v>-8.1159420282796005E-2</v>
      </c>
      <c r="P478" s="11">
        <f xml:space="preserve"> RTD("cqg.rtd",,"StudyData", $A478, "MA", "InputChoice=Close,MAType=Sim,Period=21", "MA","D",,"all",,,,"T")</f>
        <v>16.691904761899998</v>
      </c>
      <c r="Q478" s="3">
        <f xml:space="preserve"> RTD("cqg.rtd",,"StudyData",$A478, "StdDev", "InputChoice=Close,Period1=21", "STDDEV","D",,"all",,,,"T")</f>
        <v>0.47226525079999998</v>
      </c>
      <c r="R478" s="3">
        <f t="shared" si="7"/>
        <v>1.160566518861065</v>
      </c>
    </row>
    <row r="479" spans="1:18" x14ac:dyDescent="0.3">
      <c r="A479" t="s">
        <v>481</v>
      </c>
      <c r="B479" t="str">
        <f>PROPER(RTD("cqg.rtd", ,"ContractData",A479, "LongDescription",, "T"))</f>
        <v>Verizon Communications</v>
      </c>
      <c r="C479" s="3">
        <f>RTD("cqg.rtd", ,"ContractData",A479, "LastTrade",, "T")</f>
        <v>46.38</v>
      </c>
      <c r="D479" s="3">
        <f>RTD("cqg.rtd", ,"ContractData",A479, "NetLastTrade",, "T")</f>
        <v>2.5600000000000023</v>
      </c>
      <c r="E479" s="5">
        <f>IFERROR(RTD("cqg.rtd", ,"ContractData",A479, "PerCentNetLastTrade",, "T")/100,"")</f>
        <v>5.8420812414422638E-2</v>
      </c>
      <c r="F479" s="3">
        <f>RTD("cqg.rtd", ,"ContractData",A479, "Open",, "T")</f>
        <v>44.07</v>
      </c>
      <c r="G479" s="3">
        <f>RTD("cqg.rtd", ,"ContractData",A479, "High",, "T")</f>
        <v>46.44</v>
      </c>
      <c r="H479" s="3">
        <f>RTD("cqg.rtd", ,"ContractData",A479, "Low",, "T")</f>
        <v>43.730000000000004</v>
      </c>
      <c r="I479" s="5">
        <f>IFERROR(RTD("cqg.rtd",,"StudyData",A479, "PCB","BaseType=Index,Index=1", "Close", "W","0","all",,,,"T")/100,"")</f>
        <v>6.400550584996556E-2</v>
      </c>
      <c r="J479" s="5">
        <f>IFERROR(RTD("cqg.rtd",,"StudyData",A479, "PCB","BaseType=Index,Index=1", "Close", "M","0","all",,,,"T")/100,"")</f>
        <v>9.541804440245627E-2</v>
      </c>
      <c r="K479" s="5">
        <f>IFERROR(RTD("cqg.rtd",,"StudyData",A479, "PCB","BaseType=Index,Index=1", "Close", "Q","0","all",,,,"T")/100,"")</f>
        <v>9.541804440245627E-2</v>
      </c>
      <c r="L479" s="5">
        <f>IFERROR(RTD("cqg.rtd",,"StudyData",A479, "PCB","BaseType=Index,Index=1", "Close", "A","0","all",,,,"T")/100,"")</f>
        <v>0.13871838939356734</v>
      </c>
      <c r="M479" s="7">
        <f>RTD("cqg.rtd", ,"ContractData",A479, "T_CVol",, "T")</f>
        <v>40755219.895047002</v>
      </c>
      <c r="N479" s="9">
        <f xml:space="preserve"> IFERROR(M479/RTD("cqg.rtd",,"StudyData", $A479, "MA", "InputChoice=Vol,MAType=Sim,Period=21", "MA","D","-1","all",,,,"T"),"")</f>
        <v>1.2275688846271022</v>
      </c>
      <c r="O479" s="10">
        <f>IFERROR(D479/RTD("cqg.rtd",,"StudyData","ATR("&amp;A479&amp;",MAType:=Sim,Period:=21)","Bar",, "Close", "D",,,,,,"T"),"")</f>
        <v>1.8537931033843538</v>
      </c>
      <c r="P479" s="11">
        <f xml:space="preserve"> RTD("cqg.rtd",,"StudyData", $A479, "MA", "InputChoice=Close,MAType=Sim,Period=21", "MA","D",,"all",,,,"T")</f>
        <v>43.442380952400001</v>
      </c>
      <c r="Q479" s="3">
        <f xml:space="preserve"> RTD("cqg.rtd",,"StudyData",$A479, "StdDev", "InputChoice=Close,Period1=21", "STDDEV","D",,"all",,,,"T")</f>
        <v>1.3723039534000001</v>
      </c>
      <c r="R479" s="3">
        <f t="shared" si="7"/>
        <v>2.1406475149487112</v>
      </c>
    </row>
    <row r="480" spans="1:18" x14ac:dyDescent="0.3">
      <c r="A480" t="s">
        <v>482</v>
      </c>
      <c r="B480" t="str">
        <f>PROPER(RTD("cqg.rtd", ,"ContractData",A480, "LongDescription",, "T"))</f>
        <v>Westinghouse Air Brake Co</v>
      </c>
      <c r="C480" s="3">
        <f>RTD("cqg.rtd", ,"ContractData",A480, "LastTrade",, "T")</f>
        <v>302.5</v>
      </c>
      <c r="D480" s="3">
        <f>RTD("cqg.rtd", ,"ContractData",A480, "NetLastTrade",, "T")</f>
        <v>4.5099999999999909</v>
      </c>
      <c r="E480" s="5">
        <f>IFERROR(RTD("cqg.rtd", ,"ContractData",A480, "PerCentNetLastTrade",, "T")/100,"")</f>
        <v>1.5134736064968624E-2</v>
      </c>
      <c r="F480" s="3">
        <f>RTD("cqg.rtd", ,"ContractData",A480, "Open",, "T")</f>
        <v>298.78000000000003</v>
      </c>
      <c r="G480" s="3">
        <f>RTD("cqg.rtd", ,"ContractData",A480, "High",, "T")</f>
        <v>302.95999999999998</v>
      </c>
      <c r="H480" s="3">
        <f>RTD("cqg.rtd", ,"ContractData",A480, "Low",, "T")</f>
        <v>297</v>
      </c>
      <c r="I480" s="5">
        <f>IFERROR(RTD("cqg.rtd",,"StudyData",A480, "PCB","BaseType=Index,Index=1", "Close", "W","0","all",,,,"T")/100,"")</f>
        <v>0.15422771672771679</v>
      </c>
      <c r="J480" s="5">
        <f>IFERROR(RTD("cqg.rtd",,"StudyData",A480, "PCB","BaseType=Index,Index=1", "Close", "M","0","all",,,,"T")/100,"")</f>
        <v>0.12203264094955481</v>
      </c>
      <c r="K480" s="5">
        <f>IFERROR(RTD("cqg.rtd",,"StudyData",A480, "PCB","BaseType=Index,Index=1", "Close", "Q","0","all",,,,"T")/100,"")</f>
        <v>0.12203264094955481</v>
      </c>
      <c r="L480" s="5">
        <f>IFERROR(RTD("cqg.rtd",,"StudyData",A480, "PCB","BaseType=Index,Index=1", "Close", "A","0","all",,,,"T")/100,"")</f>
        <v>0.41719372218318101</v>
      </c>
      <c r="M480" s="7">
        <f>RTD("cqg.rtd", ,"ContractData",A480, "T_CVol",, "T")</f>
        <v>1511240.3508890001</v>
      </c>
      <c r="N480" s="9">
        <f xml:space="preserve"> IFERROR(M480/RTD("cqg.rtd",,"StudyData", $A480, "MA", "InputChoice=Vol,MAType=Sim,Period=21", "MA","D","-1","all",,,,"T"),"")</f>
        <v>1.5060564040013658</v>
      </c>
      <c r="O480" s="10">
        <f>IFERROR(D480/RTD("cqg.rtd",,"StudyData","ATR("&amp;A480&amp;",MAType:=Sim,Period:=21)","Bar",, "Close", "D",,,,,,"T"),"")</f>
        <v>0.5529219452368076</v>
      </c>
      <c r="P480" s="11">
        <f xml:space="preserve"> RTD("cqg.rtd",,"StudyData", $A480, "MA", "InputChoice=Close,MAType=Sim,Period=21", "MA","D",,"all",,,,"T")</f>
        <v>268.42761904759999</v>
      </c>
      <c r="Q480" s="3">
        <f xml:space="preserve"> RTD("cqg.rtd",,"StudyData",$A480, "StdDev", "InputChoice=Close,Period1=21", "STDDEV","D",,"all",,,,"T")</f>
        <v>12.8748088861</v>
      </c>
      <c r="R480" s="3">
        <f t="shared" si="7"/>
        <v>2.6464378037630909</v>
      </c>
    </row>
    <row r="481" spans="1:18" x14ac:dyDescent="0.3">
      <c r="A481" t="s">
        <v>483</v>
      </c>
      <c r="B481" t="str">
        <f>PROPER(RTD("cqg.rtd", ,"ContractData",A481, "LongDescription",, "T"))</f>
        <v>Waters Corporation</v>
      </c>
      <c r="C481" s="3">
        <f>RTD("cqg.rtd", ,"ContractData",A481, "LastTrade",, "T")</f>
        <v>374.68</v>
      </c>
      <c r="D481" s="3">
        <f>RTD("cqg.rtd", ,"ContractData",A481, "NetLastTrade",, "T")</f>
        <v>-7.7300000000000182</v>
      </c>
      <c r="E481" s="5">
        <f>IFERROR(RTD("cqg.rtd", ,"ContractData",A481, "PerCentNetLastTrade",, "T")/100,"")</f>
        <v>-2.021390654010094E-2</v>
      </c>
      <c r="F481" s="3">
        <f>RTD("cqg.rtd", ,"ContractData",A481, "Open",, "T")</f>
        <v>381.97</v>
      </c>
      <c r="G481" s="3">
        <f>RTD("cqg.rtd", ,"ContractData",A481, "High",, "T")</f>
        <v>384.23</v>
      </c>
      <c r="H481" s="3">
        <f>RTD("cqg.rtd", ,"ContractData",A481, "Low",, "T")</f>
        <v>372.51</v>
      </c>
      <c r="I481" s="5">
        <f>IFERROR(RTD("cqg.rtd",,"StudyData",A481, "PCB","BaseType=Index,Index=1", "Close", "W","0","all",,,,"T")/100,"")</f>
        <v>1.5447991761071032E-2</v>
      </c>
      <c r="J481" s="5">
        <f>IFERROR(RTD("cqg.rtd",,"StudyData",A481, "PCB","BaseType=Index,Index=1", "Close", "M","0","all",,,,"T")/100,"")</f>
        <v>-9.598976109215381E-4</v>
      </c>
      <c r="K481" s="5">
        <f>IFERROR(RTD("cqg.rtd",,"StudyData",A481, "PCB","BaseType=Index,Index=1", "Close", "Q","0","all",,,,"T")/100,"")</f>
        <v>-9.598976109215381E-4</v>
      </c>
      <c r="L481" s="5">
        <f>IFERROR(RTD("cqg.rtd",,"StudyData",A481, "PCB","BaseType=Index,Index=1", "Close", "A","0","all",,,,"T")/100,"")</f>
        <v>-1.3558697311955289E-2</v>
      </c>
      <c r="M481" s="7">
        <f>RTD("cqg.rtd", ,"ContractData",A481, "T_CVol",, "T")</f>
        <v>819190.68522300001</v>
      </c>
      <c r="N481" s="9">
        <f xml:space="preserve"> IFERROR(M481/RTD("cqg.rtd",,"StudyData", $A481, "MA", "InputChoice=Vol,MAType=Sim,Period=21", "MA","D","-1","all",,,,"T"),"")</f>
        <v>0.90459606070572074</v>
      </c>
      <c r="O481" s="10">
        <f>IFERROR(D481/RTD("cqg.rtd",,"StudyData","ATR("&amp;A481&amp;",MAType:=Sim,Period:=21)","Bar",, "Close", "D",,,,,,"T"),"")</f>
        <v>-0.6831208180793894</v>
      </c>
      <c r="P481" s="11">
        <f xml:space="preserve"> RTD("cqg.rtd",,"StudyData", $A481, "MA", "InputChoice=Close,MAType=Sim,Period=21", "MA","D",,"all",,,,"T")</f>
        <v>373.94476190479998</v>
      </c>
      <c r="Q481" s="3">
        <f xml:space="preserve"> RTD("cqg.rtd",,"StudyData",$A481, "StdDev", "InputChoice=Close,Period1=21", "STDDEV","D",,"all",,,,"T")</f>
        <v>5.3434059220999996</v>
      </c>
      <c r="R481" s="3">
        <f t="shared" si="7"/>
        <v>0.1375972752059004</v>
      </c>
    </row>
    <row r="482" spans="1:18" x14ac:dyDescent="0.3">
      <c r="A482" t="s">
        <v>484</v>
      </c>
      <c r="B482" t="str">
        <f>PROPER(RTD("cqg.rtd", ,"ContractData",A482, "LongDescription",, "T"))</f>
        <v>Wrnr Brs Ds Cm Wi</v>
      </c>
      <c r="C482" s="3">
        <f>RTD("cqg.rtd", ,"ContractData",A482, "LastTrade",, "T")</f>
        <v>25.77</v>
      </c>
      <c r="D482" s="3">
        <f>RTD("cqg.rtd", ,"ContractData",A482, "NetLastTrade",, "T")</f>
        <v>-0.17999999999999972</v>
      </c>
      <c r="E482" s="5">
        <f>IFERROR(RTD("cqg.rtd", ,"ContractData",A482, "PerCentNetLastTrade",, "T")/100,"")</f>
        <v>-6.9364161849710983E-3</v>
      </c>
      <c r="F482" s="3">
        <f>RTD("cqg.rtd", ,"ContractData",A482, "Open",, "T")</f>
        <v>26.2</v>
      </c>
      <c r="G482" s="3">
        <f>RTD("cqg.rtd", ,"ContractData",A482, "High",, "T")</f>
        <v>26.580000000000002</v>
      </c>
      <c r="H482" s="3">
        <f>RTD("cqg.rtd", ,"ContractData",A482, "Low",, "T")</f>
        <v>25.76</v>
      </c>
      <c r="I482" s="5">
        <f>IFERROR(RTD("cqg.rtd",,"StudyData",A482, "PCB","BaseType=Index,Index=1", "Close", "W","0","all",,,,"T")/100,"")</f>
        <v>-4.0937848902121383E-2</v>
      </c>
      <c r="J482" s="5">
        <f>IFERROR(RTD("cqg.rtd",,"StudyData",A482, "PCB","BaseType=Index,Index=1", "Close", "M","0","all",,,,"T")/100,"")</f>
        <v>-3.338334583645914E-2</v>
      </c>
      <c r="K482" s="5">
        <f>IFERROR(RTD("cqg.rtd",,"StudyData",A482, "PCB","BaseType=Index,Index=1", "Close", "Q","0","all",,,,"T")/100,"")</f>
        <v>-3.338334583645914E-2</v>
      </c>
      <c r="L482" s="5">
        <f>IFERROR(RTD("cqg.rtd",,"StudyData",A482, "PCB","BaseType=Index,Index=1", "Close", "A","0","all",,,,"T")/100,"")</f>
        <v>-0.10582928521859822</v>
      </c>
      <c r="M482" s="7">
        <f>RTD("cqg.rtd", ,"ContractData",A482, "T_CVol",, "T")</f>
        <v>37667269.801781997</v>
      </c>
      <c r="N482" s="9">
        <f xml:space="preserve"> IFERROR(M482/RTD("cqg.rtd",,"StudyData", $A482, "MA", "InputChoice=Vol,MAType=Sim,Period=21", "MA","D","-1","all",,,,"T"),"")</f>
        <v>1.72390425764236</v>
      </c>
      <c r="O482" s="10">
        <f>IFERROR(D482/RTD("cqg.rtd",,"StudyData","ATR("&amp;A482&amp;",MAType:=Sim,Period:=21)","Bar",, "Close", "D",,,,,,"T"),"")</f>
        <v>-0.32841007819002194</v>
      </c>
      <c r="P482" s="11">
        <f xml:space="preserve"> RTD("cqg.rtd",,"StudyData", $A482, "MA", "InputChoice=Close,MAType=Sim,Period=21", "MA","D",,"all",,,,"T")</f>
        <v>26.555714285699999</v>
      </c>
      <c r="Q482" s="3">
        <f xml:space="preserve"> RTD("cqg.rtd",,"StudyData",$A482, "StdDev", "InputChoice=Close,Period1=21", "STDDEV","D",,"all",,,,"T")</f>
        <v>0.53259983570000002</v>
      </c>
      <c r="R482" s="3">
        <f t="shared" si="7"/>
        <v>-1.4752431995539934</v>
      </c>
    </row>
    <row r="483" spans="1:18" x14ac:dyDescent="0.3">
      <c r="A483" t="s">
        <v>485</v>
      </c>
      <c r="B483" t="str">
        <f>PROPER(RTD("cqg.rtd", ,"ContractData",A483, "LongDescription",, "T"))</f>
        <v>Workday Inc Cl A</v>
      </c>
      <c r="C483" s="3">
        <f>RTD("cqg.rtd", ,"ContractData",A483, "LastTrade",, "T")</f>
        <v>135.34</v>
      </c>
      <c r="D483" s="3">
        <f>RTD("cqg.rtd", ,"ContractData",A483, "NetLastTrade",, "T")</f>
        <v>7.4699999999999989</v>
      </c>
      <c r="E483" s="5">
        <f>IFERROR(RTD("cqg.rtd", ,"ContractData",A483, "PerCentNetLastTrade",, "T")/100,"")</f>
        <v>5.8418706498787831E-2</v>
      </c>
      <c r="F483" s="3">
        <f>RTD("cqg.rtd", ,"ContractData",A483, "Open",, "T")</f>
        <v>130.49</v>
      </c>
      <c r="G483" s="3">
        <f>RTD("cqg.rtd", ,"ContractData",A483, "High",, "T")</f>
        <v>136</v>
      </c>
      <c r="H483" s="3">
        <f>RTD("cqg.rtd", ,"ContractData",A483, "Low",, "T")</f>
        <v>130.49</v>
      </c>
      <c r="I483" s="5">
        <f>IFERROR(RTD("cqg.rtd",,"StudyData",A483, "PCB","BaseType=Index,Index=1", "Close", "W","0","all",,,,"T")/100,"")</f>
        <v>-6.5202376018787117E-2</v>
      </c>
      <c r="J483" s="5">
        <f>IFERROR(RTD("cqg.rtd",,"StudyData",A483, "PCB","BaseType=Index,Index=1", "Close", "M","0","all",,,,"T")/100,"")</f>
        <v>0.10553831073354028</v>
      </c>
      <c r="K483" s="5">
        <f>IFERROR(RTD("cqg.rtd",,"StudyData",A483, "PCB","BaseType=Index,Index=1", "Close", "Q","0","all",,,,"T")/100,"")</f>
        <v>0.10553831073354028</v>
      </c>
      <c r="L483" s="5">
        <f>IFERROR(RTD("cqg.rtd",,"StudyData",A483, "PCB","BaseType=Index,Index=1", "Close", "A","0","all",,,,"T")/100,"")</f>
        <v>-0.36986684048794116</v>
      </c>
      <c r="M483" s="7">
        <f>RTD("cqg.rtd", ,"ContractData",A483, "T_CVol",, "T")</f>
        <v>3459038.2892300002</v>
      </c>
      <c r="N483" s="9">
        <f xml:space="preserve"> IFERROR(M483/RTD("cqg.rtd",,"StudyData", $A483, "MA", "InputChoice=Vol,MAType=Sim,Period=21", "MA","D","-1","all",,,,"T"),"")</f>
        <v>0.79833949066813348</v>
      </c>
      <c r="O483" s="10">
        <f>IFERROR(D483/RTD("cqg.rtd",,"StudyData","ATR("&amp;A483&amp;",MAType:=Sim,Period:=21)","Bar",, "Close", "D",,,,,,"T"),"")</f>
        <v>0.93743277159936367</v>
      </c>
      <c r="P483" s="11">
        <f xml:space="preserve"> RTD("cqg.rtd",,"StudyData", $A483, "MA", "InputChoice=Close,MAType=Sim,Period=21", "MA","D",,"all",,,,"T")</f>
        <v>135.58047619050001</v>
      </c>
      <c r="Q483" s="3">
        <f xml:space="preserve"> RTD("cqg.rtd",,"StudyData",$A483, "StdDev", "InputChoice=Close,Period1=21", "STDDEV","D",,"all",,,,"T")</f>
        <v>8.7466638408000001</v>
      </c>
      <c r="R483" s="3">
        <f t="shared" si="7"/>
        <v>-2.7493475784249367E-2</v>
      </c>
    </row>
    <row r="484" spans="1:18" x14ac:dyDescent="0.3">
      <c r="A484" t="s">
        <v>486</v>
      </c>
      <c r="B484" t="str">
        <f>PROPER(RTD("cqg.rtd", ,"ContractData",A484, "LongDescription",, "T"))</f>
        <v>Western Digital Cp</v>
      </c>
      <c r="C484" s="3">
        <f>RTD("cqg.rtd", ,"ContractData",A484, "LastTrade",, "T")</f>
        <v>519.79999999999995</v>
      </c>
      <c r="D484" s="3">
        <f>RTD("cqg.rtd", ,"ContractData",A484, "NetLastTrade",, "T")</f>
        <v>-38.500000000000114</v>
      </c>
      <c r="E484" s="5">
        <f>IFERROR(RTD("cqg.rtd", ,"ContractData",A484, "PerCentNetLastTrade",, "T")/100,"")</f>
        <v>-6.8959340856170517E-2</v>
      </c>
      <c r="F484" s="3">
        <f>RTD("cqg.rtd", ,"ContractData",A484, "Open",, "T")</f>
        <v>538.5</v>
      </c>
      <c r="G484" s="3">
        <f>RTD("cqg.rtd", ,"ContractData",A484, "High",, "T")</f>
        <v>552</v>
      </c>
      <c r="H484" s="3">
        <f>RTD("cqg.rtd", ,"ContractData",A484, "Low",, "T")</f>
        <v>509.56</v>
      </c>
      <c r="I484" s="5">
        <f>IFERROR(RTD("cqg.rtd",,"StudyData",A484, "PCB","BaseType=Index,Index=1", "Close", "W","0","all",,,,"T")/100,"")</f>
        <v>8.9225095343866412E-2</v>
      </c>
      <c r="J484" s="5">
        <f>IFERROR(RTD("cqg.rtd",,"StudyData",A484, "PCB","BaseType=Index,Index=1", "Close", "M","0","all",,,,"T")/100,"")</f>
        <v>-0.18618486973947906</v>
      </c>
      <c r="K484" s="5">
        <f>IFERROR(RTD("cqg.rtd",,"StudyData",A484, "PCB","BaseType=Index,Index=1", "Close", "Q","0","all",,,,"T")/100,"")</f>
        <v>-0.18618486973947906</v>
      </c>
      <c r="L484" s="5">
        <f>IFERROR(RTD("cqg.rtd",,"StudyData",A484, "PCB","BaseType=Index,Index=1", "Close", "A","0","all",,,,"T")/100,"")</f>
        <v>2.0173564753004003</v>
      </c>
      <c r="M484" s="7">
        <f>RTD("cqg.rtd", ,"ContractData",A484, "T_CVol",, "T")</f>
        <v>4775567.1977120005</v>
      </c>
      <c r="N484" s="9">
        <f xml:space="preserve"> IFERROR(M484/RTD("cqg.rtd",,"StudyData", $A484, "MA", "InputChoice=Vol,MAType=Sim,Period=21", "MA","D","-1","all",,,,"T"),"")</f>
        <v>0.54731968577316648</v>
      </c>
      <c r="O484" s="10">
        <f>IFERROR(D484/RTD("cqg.rtd",,"StudyData","ATR("&amp;A484&amp;",MAType:=Sim,Period:=21)","Bar",, "Close", "D",,,,,,"T"),"")</f>
        <v>-0.70767722566062807</v>
      </c>
      <c r="P484" s="11">
        <f xml:space="preserve"> RTD("cqg.rtd",,"StudyData", $A484, "MA", "InputChoice=Close,MAType=Sim,Period=21", "MA","D",,"all",,,,"T")</f>
        <v>559.88666666669997</v>
      </c>
      <c r="Q484" s="3">
        <f xml:space="preserve"> RTD("cqg.rtd",,"StudyData",$A484, "StdDev", "InputChoice=Close,Period1=21", "STDDEV","D",,"all",,,,"T")</f>
        <v>52.240454797600002</v>
      </c>
      <c r="R484" s="3">
        <f t="shared" si="7"/>
        <v>-0.76734911328799627</v>
      </c>
    </row>
    <row r="485" spans="1:18" x14ac:dyDescent="0.3">
      <c r="A485" t="s">
        <v>487</v>
      </c>
      <c r="B485" t="str">
        <f>PROPER(RTD("cqg.rtd", ,"ContractData",A485, "LongDescription",, "T"))</f>
        <v>Wisconsin Energy Corp</v>
      </c>
      <c r="C485" s="3">
        <f>RTD("cqg.rtd", ,"ContractData",A485, "LastTrade",, "T")</f>
        <v>115.77</v>
      </c>
      <c r="D485" s="3">
        <f>RTD("cqg.rtd", ,"ContractData",A485, "NetLastTrade",, "T")</f>
        <v>1.0499999999999972</v>
      </c>
      <c r="E485" s="5">
        <f>IFERROR(RTD("cqg.rtd", ,"ContractData",A485, "PerCentNetLastTrade",, "T")/100,"")</f>
        <v>9.1527196652719661E-3</v>
      </c>
      <c r="F485" s="3">
        <f>RTD("cqg.rtd", ,"ContractData",A485, "Open",, "T")</f>
        <v>115.48</v>
      </c>
      <c r="G485" s="3">
        <f>RTD("cqg.rtd", ,"ContractData",A485, "High",, "T")</f>
        <v>116.45</v>
      </c>
      <c r="H485" s="3">
        <f>RTD("cqg.rtd", ,"ContractData",A485, "Low",, "T")</f>
        <v>115</v>
      </c>
      <c r="I485" s="5">
        <f>IFERROR(RTD("cqg.rtd",,"StudyData",A485, "PCB","BaseType=Index,Index=1", "Close", "W","0","all",,,,"T")/100,"")</f>
        <v>2.1349801499779334E-2</v>
      </c>
      <c r="J485" s="5">
        <f>IFERROR(RTD("cqg.rtd",,"StudyData",A485, "PCB","BaseType=Index,Index=1", "Close", "M","0","all",,,,"T")/100,"")</f>
        <v>-8.5638434529416805E-3</v>
      </c>
      <c r="K485" s="5">
        <f>IFERROR(RTD("cqg.rtd",,"StudyData",A485, "PCB","BaseType=Index,Index=1", "Close", "Q","0","all",,,,"T")/100,"")</f>
        <v>-8.5638434529416805E-3</v>
      </c>
      <c r="L485" s="5">
        <f>IFERROR(RTD("cqg.rtd",,"StudyData",A485, "PCB","BaseType=Index,Index=1", "Close", "A","0","all",,,,"T")/100,"")</f>
        <v>9.7762184714583603E-2</v>
      </c>
      <c r="M485" s="7">
        <f>RTD("cqg.rtd", ,"ContractData",A485, "T_CVol",, "T")</f>
        <v>1849599.1268559999</v>
      </c>
      <c r="N485" s="9">
        <f xml:space="preserve"> IFERROR(M485/RTD("cqg.rtd",,"StudyData", $A485, "MA", "InputChoice=Vol,MAType=Sim,Period=21", "MA","D","-1","all",,,,"T"),"")</f>
        <v>0.96363766410230089</v>
      </c>
      <c r="O485" s="10">
        <f>IFERROR(D485/RTD("cqg.rtd",,"StudyData","ATR("&amp;A485&amp;",MAType:=Sim,Period:=21)","Bar",, "Close", "D",,,,,,"T"),"")</f>
        <v>0.49494949495615959</v>
      </c>
      <c r="P485" s="11">
        <f xml:space="preserve"> RTD("cqg.rtd",,"StudyData", $A485, "MA", "InputChoice=Close,MAType=Sim,Period=21", "MA","D",,"all",,,,"T")</f>
        <v>115.5538095238</v>
      </c>
      <c r="Q485" s="3">
        <f xml:space="preserve"> RTD("cqg.rtd",,"StudyData",$A485, "StdDev", "InputChoice=Close,Period1=21", "STDDEV","D",,"all",,,,"T")</f>
        <v>1.978475787</v>
      </c>
      <c r="R485" s="3">
        <f t="shared" si="7"/>
        <v>0.10927122667890288</v>
      </c>
    </row>
    <row r="486" spans="1:18" x14ac:dyDescent="0.3">
      <c r="A486" t="s">
        <v>488</v>
      </c>
      <c r="B486" t="str">
        <f>PROPER(RTD("cqg.rtd", ,"ContractData",A486, "LongDescription",, "T"))</f>
        <v>Welltower Inc.</v>
      </c>
      <c r="C486" s="3">
        <f>RTD("cqg.rtd", ,"ContractData",A486, "LastTrade",, "T")</f>
        <v>252.07</v>
      </c>
      <c r="D486" s="3">
        <f>RTD("cqg.rtd", ,"ContractData",A486, "NetLastTrade",, "T")</f>
        <v>5.0199999999999818</v>
      </c>
      <c r="E486" s="5">
        <f>IFERROR(RTD("cqg.rtd", ,"ContractData",A486, "PerCentNetLastTrade",, "T")/100,"")</f>
        <v>2.0319773325237805E-2</v>
      </c>
      <c r="F486" s="3">
        <f>RTD("cqg.rtd", ,"ContractData",A486, "Open",, "T")</f>
        <v>248.48000000000002</v>
      </c>
      <c r="G486" s="3">
        <f>RTD("cqg.rtd", ,"ContractData",A486, "High",, "T")</f>
        <v>252.94</v>
      </c>
      <c r="H486" s="3">
        <f>RTD("cqg.rtd", ,"ContractData",A486, "Low",, "T")</f>
        <v>246.03</v>
      </c>
      <c r="I486" s="5">
        <f>IFERROR(RTD("cqg.rtd",,"StudyData",A486, "PCB","BaseType=Index,Index=1", "Close", "W","0","all",,,,"T")/100,"")</f>
        <v>3.6258992805755369E-2</v>
      </c>
      <c r="J486" s="5">
        <f>IFERROR(RTD("cqg.rtd",,"StudyData",A486, "PCB","BaseType=Index,Index=1", "Close", "M","0","all",,,,"T")/100,"")</f>
        <v>0.11058730228664579</v>
      </c>
      <c r="K486" s="5">
        <f>IFERROR(RTD("cqg.rtd",,"StudyData",A486, "PCB","BaseType=Index,Index=1", "Close", "Q","0","all",,,,"T")/100,"")</f>
        <v>0.11058730228664579</v>
      </c>
      <c r="L486" s="5">
        <f>IFERROR(RTD("cqg.rtd",,"StudyData",A486, "PCB","BaseType=Index,Index=1", "Close", "A","0","all",,,,"T")/100,"")</f>
        <v>0.35806260438553944</v>
      </c>
      <c r="M486" s="7">
        <f>RTD("cqg.rtd", ,"ContractData",A486, "T_CVol",, "T")</f>
        <v>3312374.2491279999</v>
      </c>
      <c r="N486" s="9">
        <f xml:space="preserve"> IFERROR(M486/RTD("cqg.rtd",,"StudyData", $A486, "MA", "InputChoice=Vol,MAType=Sim,Period=21", "MA","D","-1","all",,,,"T"),"")</f>
        <v>1.0821668543455161</v>
      </c>
      <c r="O486" s="10">
        <f>IFERROR(D486/RTD("cqg.rtd",,"StudyData","ATR("&amp;A486&amp;",MAType:=Sim,Period:=21)","Bar",, "Close", "D",,,,,,"T"),"")</f>
        <v>0.98809635391794526</v>
      </c>
      <c r="P486" s="11">
        <f xml:space="preserve"> RTD("cqg.rtd",,"StudyData", $A486, "MA", "InputChoice=Close,MAType=Sim,Period=21", "MA","D",,"all",,,,"T")</f>
        <v>236.37380952379999</v>
      </c>
      <c r="Q486" s="3">
        <f xml:space="preserve"> RTD("cqg.rtd",,"StudyData",$A486, "StdDev", "InputChoice=Close,Period1=21", "STDDEV","D",,"all",,,,"T")</f>
        <v>7.5554404719999999</v>
      </c>
      <c r="R486" s="3">
        <f t="shared" si="7"/>
        <v>2.0774686180599429</v>
      </c>
    </row>
    <row r="487" spans="1:18" x14ac:dyDescent="0.3">
      <c r="A487" t="s">
        <v>489</v>
      </c>
      <c r="B487" t="str">
        <f>PROPER(RTD("cqg.rtd", ,"ContractData",A487, "LongDescription",, "T"))</f>
        <v>Wells Fargo &amp; Co New</v>
      </c>
      <c r="C487" s="3">
        <f>RTD("cqg.rtd", ,"ContractData",A487, "LastTrade",, "T")</f>
        <v>86.31</v>
      </c>
      <c r="D487" s="3">
        <f>RTD("cqg.rtd", ,"ContractData",A487, "NetLastTrade",, "T")</f>
        <v>0.12000000000000455</v>
      </c>
      <c r="E487" s="5">
        <f>IFERROR(RTD("cqg.rtd", ,"ContractData",A487, "PerCentNetLastTrade",, "T")/100,"")</f>
        <v>1.3922728854855551E-3</v>
      </c>
      <c r="F487" s="3">
        <f>RTD("cqg.rtd", ,"ContractData",A487, "Open",, "T")</f>
        <v>85.95</v>
      </c>
      <c r="G487" s="3">
        <f>RTD("cqg.rtd", ,"ContractData",A487, "High",, "T")</f>
        <v>86.95</v>
      </c>
      <c r="H487" s="3">
        <f>RTD("cqg.rtd", ,"ContractData",A487, "Low",, "T")</f>
        <v>85.7</v>
      </c>
      <c r="I487" s="5">
        <f>IFERROR(RTD("cqg.rtd",,"StudyData",A487, "PCB","BaseType=Index,Index=1", "Close", "W","0","all",,,,"T")/100,"")</f>
        <v>-1.3712718546451865E-2</v>
      </c>
      <c r="J487" s="5">
        <f>IFERROR(RTD("cqg.rtd",,"StudyData",A487, "PCB","BaseType=Index,Index=1", "Close", "M","0","all",,,,"T")/100,"")</f>
        <v>4.4409486931268172E-2</v>
      </c>
      <c r="K487" s="5">
        <f>IFERROR(RTD("cqg.rtd",,"StudyData",A487, "PCB","BaseType=Index,Index=1", "Close", "Q","0","all",,,,"T")/100,"")</f>
        <v>4.4409486931268172E-2</v>
      </c>
      <c r="L487" s="5">
        <f>IFERROR(RTD("cqg.rtd",,"StudyData",A487, "PCB","BaseType=Index,Index=1", "Close", "A","0","all",,,,"T")/100,"")</f>
        <v>-7.3927038626609445E-2</v>
      </c>
      <c r="M487" s="7">
        <f>RTD("cqg.rtd", ,"ContractData",A487, "T_CVol",, "T")</f>
        <v>11871398.616320999</v>
      </c>
      <c r="N487" s="9">
        <f xml:space="preserve"> IFERROR(M487/RTD("cqg.rtd",,"StudyData", $A487, "MA", "InputChoice=Vol,MAType=Sim,Period=21", "MA","D","-1","all",,,,"T"),"")</f>
        <v>0.7167317793184258</v>
      </c>
      <c r="O487" s="10">
        <f>IFERROR(D487/RTD("cqg.rtd",,"StudyData","ATR("&amp;A487&amp;",MAType:=Sim,Period:=21)","Bar",, "Close", "D",,,,,,"T"),"")</f>
        <v>5.7194734452890965E-2</v>
      </c>
      <c r="P487" s="11">
        <f xml:space="preserve"> RTD("cqg.rtd",,"StudyData", $A487, "MA", "InputChoice=Close,MAType=Sim,Period=21", "MA","D",,"all",,,,"T")</f>
        <v>86.166666666699996</v>
      </c>
      <c r="Q487" s="3">
        <f xml:space="preserve"> RTD("cqg.rtd",,"StudyData",$A487, "StdDev", "InputChoice=Close,Period1=21", "STDDEV","D",,"all",,,,"T")</f>
        <v>1.4599847792</v>
      </c>
      <c r="R487" s="3">
        <f t="shared" si="7"/>
        <v>9.8174539448655104E-2</v>
      </c>
    </row>
    <row r="488" spans="1:18" x14ac:dyDescent="0.3">
      <c r="A488" t="s">
        <v>490</v>
      </c>
      <c r="B488" t="str">
        <f>PROPER(RTD("cqg.rtd", ,"ContractData",A488, "LongDescription",, "T"))</f>
        <v>Waste Mgmt Inc New</v>
      </c>
      <c r="C488" s="3">
        <f>RTD("cqg.rtd", ,"ContractData",A488, "LastTrade",, "T")</f>
        <v>238.75</v>
      </c>
      <c r="D488" s="3">
        <f>RTD("cqg.rtd", ,"ContractData",A488, "NetLastTrade",, "T")</f>
        <v>1.4799999999999898</v>
      </c>
      <c r="E488" s="5">
        <f>IFERROR(RTD("cqg.rtd", ,"ContractData",A488, "PerCentNetLastTrade",, "T")/100,"")</f>
        <v>6.2376195894971974E-3</v>
      </c>
      <c r="F488" s="3">
        <f>RTD("cqg.rtd", ,"ContractData",A488, "Open",, "T")</f>
        <v>237.52</v>
      </c>
      <c r="G488" s="3">
        <f>RTD("cqg.rtd", ,"ContractData",A488, "High",, "T")</f>
        <v>239.3</v>
      </c>
      <c r="H488" s="3">
        <f>RTD("cqg.rtd", ,"ContractData",A488, "Low",, "T")</f>
        <v>236.62</v>
      </c>
      <c r="I488" s="5">
        <f>IFERROR(RTD("cqg.rtd",,"StudyData",A488, "PCB","BaseType=Index,Index=1", "Close", "W","0","all",,,,"T")/100,"")</f>
        <v>-2.3400610087334515E-3</v>
      </c>
      <c r="J488" s="5">
        <f>IFERROR(RTD("cqg.rtd",,"StudyData",A488, "PCB","BaseType=Index,Index=1", "Close", "M","0","all",,,,"T")/100,"")</f>
        <v>7.1204235463029453E-2</v>
      </c>
      <c r="K488" s="5">
        <f>IFERROR(RTD("cqg.rtd",,"StudyData",A488, "PCB","BaseType=Index,Index=1", "Close", "Q","0","all",,,,"T")/100,"")</f>
        <v>7.1204235463029453E-2</v>
      </c>
      <c r="L488" s="5">
        <f>IFERROR(RTD("cqg.rtd",,"StudyData",A488, "PCB","BaseType=Index,Index=1", "Close", "A","0","all",,,,"T")/100,"")</f>
        <v>8.6659687770242563E-2</v>
      </c>
      <c r="M488" s="7">
        <f>RTD("cqg.rtd", ,"ContractData",A488, "T_CVol",, "T")</f>
        <v>1301869.400498</v>
      </c>
      <c r="N488" s="9">
        <f xml:space="preserve"> IFERROR(M488/RTD("cqg.rtd",,"StudyData", $A488, "MA", "InputChoice=Vol,MAType=Sim,Period=21", "MA","D","-1","all",,,,"T"),"")</f>
        <v>0.63216111604518621</v>
      </c>
      <c r="O488" s="10">
        <f>IFERROR(D488/RTD("cqg.rtd",,"StudyData","ATR("&amp;A488&amp;",MAType:=Sim,Period:=21)","Bar",, "Close", "D",,,,,,"T"),"")</f>
        <v>0.28605614358082831</v>
      </c>
      <c r="P488" s="11">
        <f xml:space="preserve"> RTD("cqg.rtd",,"StudyData", $A488, "MA", "InputChoice=Close,MAType=Sim,Period=21", "MA","D",,"all",,,,"T")</f>
        <v>232.59238095239999</v>
      </c>
      <c r="Q488" s="3">
        <f xml:space="preserve"> RTD("cqg.rtd",,"StudyData",$A488, "StdDev", "InputChoice=Close,Period1=21", "STDDEV","D",,"all",,,,"T")</f>
        <v>5.8104666682000001</v>
      </c>
      <c r="R488" s="3">
        <f t="shared" si="7"/>
        <v>1.0597460409333268</v>
      </c>
    </row>
    <row r="489" spans="1:18" x14ac:dyDescent="0.3">
      <c r="A489" t="s">
        <v>491</v>
      </c>
      <c r="B489" t="str">
        <f>PROPER(RTD("cqg.rtd", ,"ContractData",A489, "LongDescription",, "T"))</f>
        <v>Williams Companies Inc</v>
      </c>
      <c r="C489" s="3">
        <f>RTD("cqg.rtd", ,"ContractData",A489, "LastTrade",, "T")</f>
        <v>74</v>
      </c>
      <c r="D489" s="3">
        <f>RTD("cqg.rtd", ,"ContractData",A489, "NetLastTrade",, "T")</f>
        <v>-1.25</v>
      </c>
      <c r="E489" s="5">
        <f>IFERROR(RTD("cqg.rtd", ,"ContractData",A489, "PerCentNetLastTrade",, "T")/100,"")</f>
        <v>-1.6611295681063124E-2</v>
      </c>
      <c r="F489" s="3">
        <f>RTD("cqg.rtd", ,"ContractData",A489, "Open",, "T")</f>
        <v>75.400000000000006</v>
      </c>
      <c r="G489" s="3">
        <f>RTD("cqg.rtd", ,"ContractData",A489, "High",, "T")</f>
        <v>76.42</v>
      </c>
      <c r="H489" s="3">
        <f>RTD("cqg.rtd", ,"ContractData",A489, "Low",, "T")</f>
        <v>73.84</v>
      </c>
      <c r="I489" s="5">
        <f>IFERROR(RTD("cqg.rtd",,"StudyData",A489, "PCB","BaseType=Index,Index=1", "Close", "W","0","all",,,,"T")/100,"")</f>
        <v>8.4491687108204493E-3</v>
      </c>
      <c r="J489" s="5">
        <f>IFERROR(RTD("cqg.rtd",,"StudyData",A489, "PCB","BaseType=Index,Index=1", "Close", "M","0","all",,,,"T")/100,"")</f>
        <v>-4.5735808447673306E-3</v>
      </c>
      <c r="K489" s="5">
        <f>IFERROR(RTD("cqg.rtd",,"StudyData",A489, "PCB","BaseType=Index,Index=1", "Close", "Q","0","all",,,,"T")/100,"")</f>
        <v>-4.5735808447673306E-3</v>
      </c>
      <c r="L489" s="5">
        <f>IFERROR(RTD("cqg.rtd",,"StudyData",A489, "PCB","BaseType=Index,Index=1", "Close", "A","0","all",,,,"T")/100,"")</f>
        <v>0.23107636000665446</v>
      </c>
      <c r="M489" s="7">
        <f>RTD("cqg.rtd", ,"ContractData",A489, "T_CVol",, "T")</f>
        <v>6108579.8934779996</v>
      </c>
      <c r="N489" s="9">
        <f xml:space="preserve"> IFERROR(M489/RTD("cqg.rtd",,"StudyData", $A489, "MA", "InputChoice=Vol,MAType=Sim,Period=21", "MA","D","-1","all",,,,"T"),"")</f>
        <v>0.82430294035579987</v>
      </c>
      <c r="O489" s="10">
        <f>IFERROR(D489/RTD("cqg.rtd",,"StudyData","ATR("&amp;A489&amp;",MAType:=Sim,Period:=21)","Bar",, "Close", "D",,,,,,"T"),"")</f>
        <v>-0.61317449193254137</v>
      </c>
      <c r="P489" s="11">
        <f xml:space="preserve"> RTD("cqg.rtd",,"StudyData", $A489, "MA", "InputChoice=Close,MAType=Sim,Period=21", "MA","D",,"all",,,,"T")</f>
        <v>74.694761904800004</v>
      </c>
      <c r="Q489" s="3">
        <f xml:space="preserve"> RTD("cqg.rtd",,"StudyData",$A489, "StdDev", "InputChoice=Close,Period1=21", "STDDEV","D",,"all",,,,"T")</f>
        <v>1.3080069137000001</v>
      </c>
      <c r="R489" s="3">
        <f t="shared" si="7"/>
        <v>-0.53116072822177129</v>
      </c>
    </row>
    <row r="490" spans="1:18" x14ac:dyDescent="0.3">
      <c r="A490" t="s">
        <v>492</v>
      </c>
      <c r="B490" t="str">
        <f>PROPER(RTD("cqg.rtd", ,"ContractData",A490, "LongDescription",, "T"))</f>
        <v>Walmart Inc Cmn</v>
      </c>
      <c r="C490" s="3">
        <f>RTD("cqg.rtd", ,"ContractData",A490, "LastTrade",, "T")</f>
        <v>109.47</v>
      </c>
      <c r="D490" s="3">
        <f>RTD("cqg.rtd", ,"ContractData",A490, "NetLastTrade",, "T")</f>
        <v>1.0699999999999932</v>
      </c>
      <c r="E490" s="5">
        <f>IFERROR(RTD("cqg.rtd", ,"ContractData",A490, "PerCentNetLastTrade",, "T")/100,"")</f>
        <v>9.8708487084870847E-3</v>
      </c>
      <c r="F490" s="3">
        <f>RTD("cqg.rtd", ,"ContractData",A490, "Open",, "T")</f>
        <v>108.12</v>
      </c>
      <c r="G490" s="3">
        <f>RTD("cqg.rtd", ,"ContractData",A490, "High",, "T")</f>
        <v>109.60000000000001</v>
      </c>
      <c r="H490" s="3">
        <f>RTD("cqg.rtd", ,"ContractData",A490, "Low",, "T")</f>
        <v>108.01</v>
      </c>
      <c r="I490" s="5">
        <f>IFERROR(RTD("cqg.rtd",,"StudyData",A490, "PCB","BaseType=Index,Index=1", "Close", "W","0","all",,,,"T")/100,"")</f>
        <v>-4.1754201680672356E-2</v>
      </c>
      <c r="J490" s="5">
        <f>IFERROR(RTD("cqg.rtd",,"StudyData",A490, "PCB","BaseType=Index,Index=1", "Close", "M","0","all",,,,"T")/100,"")</f>
        <v>-3.3462828889281357E-2</v>
      </c>
      <c r="K490" s="5">
        <f>IFERROR(RTD("cqg.rtd",,"StudyData",A490, "PCB","BaseType=Index,Index=1", "Close", "Q","0","all",,,,"T")/100,"")</f>
        <v>-3.3462828889281357E-2</v>
      </c>
      <c r="L490" s="5">
        <f>IFERROR(RTD("cqg.rtd",,"StudyData",A490, "PCB","BaseType=Index,Index=1", "Close", "A","0","all",,,,"T")/100,"")</f>
        <v>-1.7413158603356949E-2</v>
      </c>
      <c r="M490" s="7">
        <f>RTD("cqg.rtd", ,"ContractData",A490, "T_CVol",, "T")</f>
        <v>18405918.332187001</v>
      </c>
      <c r="N490" s="9">
        <f xml:space="preserve"> IFERROR(M490/RTD("cqg.rtd",,"StudyData", $A490, "MA", "InputChoice=Vol,MAType=Sim,Period=21", "MA","D","-1","all",,,,"T"),"")</f>
        <v>0.81207612920565853</v>
      </c>
      <c r="O490" s="10">
        <f>IFERROR(D490/RTD("cqg.rtd",,"StudyData","ATR("&amp;A490&amp;",MAType:=Sim,Period:=21)","Bar",, "Close", "D",,,,,,"T"),"")</f>
        <v>0.39159986057586649</v>
      </c>
      <c r="P490" s="11">
        <f xml:space="preserve"> RTD("cqg.rtd",,"StudyData", $A490, "MA", "InputChoice=Close,MAType=Sim,Period=21", "MA","D",,"all",,,,"T")</f>
        <v>112.4466666667</v>
      </c>
      <c r="Q490" s="3">
        <f xml:space="preserve"> RTD("cqg.rtd",,"StudyData",$A490, "StdDev", "InputChoice=Close,Period1=21", "STDDEV","D",,"all",,,,"T")</f>
        <v>2.2129474707000001</v>
      </c>
      <c r="R490" s="3">
        <f t="shared" si="7"/>
        <v>-1.3451140192489153</v>
      </c>
    </row>
    <row r="491" spans="1:18" x14ac:dyDescent="0.3">
      <c r="A491" t="s">
        <v>493</v>
      </c>
      <c r="B491" t="str">
        <f>PROPER(RTD("cqg.rtd", ,"ContractData",A491, "LongDescription",, "T"))</f>
        <v>Wr Berkley Corp</v>
      </c>
      <c r="C491" s="3">
        <f>RTD("cqg.rtd", ,"ContractData",A491, "LastTrade",, "T")</f>
        <v>75.460000000000008</v>
      </c>
      <c r="D491" s="3">
        <f>RTD("cqg.rtd", ,"ContractData",A491, "NetLastTrade",, "T")</f>
        <v>2.0300000000000011</v>
      </c>
      <c r="E491" s="5">
        <f>IFERROR(RTD("cqg.rtd", ,"ContractData",A491, "PerCentNetLastTrade",, "T")/100,"")</f>
        <v>2.7645376549094377E-2</v>
      </c>
      <c r="F491" s="3">
        <f>RTD("cqg.rtd", ,"ContractData",A491, "Open",, "T")</f>
        <v>73.52</v>
      </c>
      <c r="G491" s="3">
        <f>RTD("cqg.rtd", ,"ContractData",A491, "High",, "T")</f>
        <v>75.69</v>
      </c>
      <c r="H491" s="3">
        <f>RTD("cqg.rtd", ,"ContractData",A491, "Low",, "T")</f>
        <v>73.52</v>
      </c>
      <c r="I491" s="5">
        <f>IFERROR(RTD("cqg.rtd",,"StudyData",A491, "PCB","BaseType=Index,Index=1", "Close", "W","0","all",,,,"T")/100,"")</f>
        <v>5.3763440860215166E-2</v>
      </c>
      <c r="J491" s="5">
        <f>IFERROR(RTD("cqg.rtd",,"StudyData",A491, "PCB","BaseType=Index,Index=1", "Close", "M","0","all",,,,"T")/100,"")</f>
        <v>6.9899333616900719E-2</v>
      </c>
      <c r="K491" s="5">
        <f>IFERROR(RTD("cqg.rtd",,"StudyData",A491, "PCB","BaseType=Index,Index=1", "Close", "Q","0","all",,,,"T")/100,"")</f>
        <v>6.9899333616900719E-2</v>
      </c>
      <c r="L491" s="5">
        <f>IFERROR(RTD("cqg.rtd",,"StudyData",A491, "PCB","BaseType=Index,Index=1", "Close", "A","0","all",,,,"T")/100,"")</f>
        <v>7.6155162578437019E-2</v>
      </c>
      <c r="M491" s="7">
        <f>RTD("cqg.rtd", ,"ContractData",A491, "T_CVol",, "T")</f>
        <v>1951899.063113</v>
      </c>
      <c r="N491" s="9">
        <f xml:space="preserve"> IFERROR(M491/RTD("cqg.rtd",,"StudyData", $A491, "MA", "InputChoice=Vol,MAType=Sim,Period=21", "MA","D","-1","all",,,,"T"),"")</f>
        <v>0.92466283361065726</v>
      </c>
      <c r="O491" s="10">
        <f>IFERROR(D491/RTD("cqg.rtd",,"StudyData","ATR("&amp;A491&amp;",MAType:=Sim,Period:=21)","Bar",, "Close", "D",,,,,,"T"),"")</f>
        <v>1.167305586012249</v>
      </c>
      <c r="P491" s="11">
        <f xml:space="preserve"> RTD("cqg.rtd",,"StudyData", $A491, "MA", "InputChoice=Close,MAType=Sim,Period=21", "MA","D",,"all",,,,"T")</f>
        <v>71.711428571400006</v>
      </c>
      <c r="Q491" s="3">
        <f xml:space="preserve"> RTD("cqg.rtd",,"StudyData",$A491, "StdDev", "InputChoice=Close,Period1=21", "STDDEV","D",,"all",,,,"T")</f>
        <v>1.383288992</v>
      </c>
      <c r="R491" s="3">
        <f t="shared" si="7"/>
        <v>2.7098975342673746</v>
      </c>
    </row>
    <row r="492" spans="1:18" x14ac:dyDescent="0.3">
      <c r="A492" t="s">
        <v>494</v>
      </c>
      <c r="B492" t="str">
        <f>PROPER(RTD("cqg.rtd", ,"ContractData",A492, "LongDescription",, "T"))</f>
        <v>Williams-Sonoma Inc</v>
      </c>
      <c r="C492" s="3">
        <f>RTD("cqg.rtd", ,"ContractData",A492, "LastTrade",, "T")</f>
        <v>226.74</v>
      </c>
      <c r="D492" s="3">
        <f>RTD("cqg.rtd", ,"ContractData",A492, "NetLastTrade",, "T")</f>
        <v>8.1400000000000148</v>
      </c>
      <c r="E492" s="5">
        <f>IFERROR(RTD("cqg.rtd", ,"ContractData",A492, "PerCentNetLastTrade",, "T")/100,"")</f>
        <v>3.7236962488563584E-2</v>
      </c>
      <c r="F492" s="3">
        <f>RTD("cqg.rtd", ,"ContractData",A492, "Open",, "T")</f>
        <v>217.66</v>
      </c>
      <c r="G492" s="3">
        <f>RTD("cqg.rtd", ,"ContractData",A492, "High",, "T")</f>
        <v>228</v>
      </c>
      <c r="H492" s="3">
        <f>RTD("cqg.rtd", ,"ContractData",A492, "Low",, "T")</f>
        <v>217.66</v>
      </c>
      <c r="I492" s="5">
        <f>IFERROR(RTD("cqg.rtd",,"StudyData",A492, "PCB","BaseType=Index,Index=1", "Close", "W","0","all",,,,"T")/100,"")</f>
        <v>-7.311413685915623E-3</v>
      </c>
      <c r="J492" s="5">
        <f>IFERROR(RTD("cqg.rtd",,"StudyData",A492, "PCB","BaseType=Index,Index=1", "Close", "M","0","all",,,,"T")/100,"")</f>
        <v>-2.7284427284427218E-2</v>
      </c>
      <c r="K492" s="5">
        <f>IFERROR(RTD("cqg.rtd",,"StudyData",A492, "PCB","BaseType=Index,Index=1", "Close", "Q","0","all",,,,"T")/100,"")</f>
        <v>-2.7284427284427218E-2</v>
      </c>
      <c r="L492" s="5">
        <f>IFERROR(RTD("cqg.rtd",,"StudyData",A492, "PCB","BaseType=Index,Index=1", "Close", "A","0","all",,,,"T")/100,"")</f>
        <v>0.269611960356123</v>
      </c>
      <c r="M492" s="7">
        <f>RTD("cqg.rtd", ,"ContractData",A492, "T_CVol",, "T")</f>
        <v>750939.51720500004</v>
      </c>
      <c r="N492" s="9">
        <f xml:space="preserve"> IFERROR(M492/RTD("cqg.rtd",,"StudyData", $A492, "MA", "InputChoice=Vol,MAType=Sim,Period=21", "MA","D","-1","all",,,,"T"),"")</f>
        <v>0.70987043669708949</v>
      </c>
      <c r="O492" s="10">
        <f>IFERROR(D492/RTD("cqg.rtd",,"StudyData","ATR("&amp;A492&amp;",MAType:=Sim,Period:=21)","Bar",, "Close", "D",,,,,,"T"),"")</f>
        <v>1.1953846153887973</v>
      </c>
      <c r="P492" s="11">
        <f xml:space="preserve"> RTD("cqg.rtd",,"StudyData", $A492, "MA", "InputChoice=Close,MAType=Sim,Period=21", "MA","D",,"all",,,,"T")</f>
        <v>225.86333333330001</v>
      </c>
      <c r="Q492" s="3">
        <f xml:space="preserve"> RTD("cqg.rtd",,"StudyData",$A492, "StdDev", "InputChoice=Close,Period1=21", "STDDEV","D",,"all",,,,"T")</f>
        <v>6.9100632849999997</v>
      </c>
      <c r="R492" s="3">
        <f t="shared" si="7"/>
        <v>0.12686810967462853</v>
      </c>
    </row>
    <row r="493" spans="1:18" x14ac:dyDescent="0.3">
      <c r="A493" t="s">
        <v>495</v>
      </c>
      <c r="B493" t="str">
        <f>PROPER(RTD("cqg.rtd", ,"ContractData",A493, "LongDescription",, "T"))</f>
        <v>West Pharmaceuticals Svcs Inc</v>
      </c>
      <c r="C493" s="3">
        <f>RTD("cqg.rtd", ,"ContractData",A493, "LastTrade",, "T")</f>
        <v>328.2</v>
      </c>
      <c r="D493" s="3">
        <f>RTD("cqg.rtd", ,"ContractData",A493, "NetLastTrade",, "T")</f>
        <v>-27.28000000000003</v>
      </c>
      <c r="E493" s="5">
        <f>IFERROR(RTD("cqg.rtd", ,"ContractData",A493, "PerCentNetLastTrade",, "T")/100,"")</f>
        <v>-7.6741307527849661E-2</v>
      </c>
      <c r="F493" s="3">
        <f>RTD("cqg.rtd", ,"ContractData",A493, "Open",, "T")</f>
        <v>351.79</v>
      </c>
      <c r="G493" s="3">
        <f>RTD("cqg.rtd", ,"ContractData",A493, "High",, "T")</f>
        <v>351.79</v>
      </c>
      <c r="H493" s="3">
        <f>RTD("cqg.rtd", ,"ContractData",A493, "Low",, "T")</f>
        <v>327.97</v>
      </c>
      <c r="I493" s="5">
        <f>IFERROR(RTD("cqg.rtd",,"StudyData",A493, "PCB","BaseType=Index,Index=1", "Close", "W","0","all",,,,"T")/100,"")</f>
        <v>-8.3854399285395315E-2</v>
      </c>
      <c r="J493" s="5">
        <f>IFERROR(RTD("cqg.rtd",,"StudyData",A493, "PCB","BaseType=Index,Index=1", "Close", "M","0","all",,,,"T")/100,"")</f>
        <v>-8.5793871866295307E-2</v>
      </c>
      <c r="K493" s="5">
        <f>IFERROR(RTD("cqg.rtd",,"StudyData",A493, "PCB","BaseType=Index,Index=1", "Close", "Q","0","all",,,,"T")/100,"")</f>
        <v>-8.5793871866295307E-2</v>
      </c>
      <c r="L493" s="5">
        <f>IFERROR(RTD("cqg.rtd",,"StudyData",A493, "PCB","BaseType=Index,Index=1", "Close", "A","0","all",,,,"T")/100,"")</f>
        <v>0.19284727774950938</v>
      </c>
      <c r="M493" s="7">
        <f>RTD("cqg.rtd", ,"ContractData",A493, "T_CVol",, "T")</f>
        <v>1508636.7823900001</v>
      </c>
      <c r="N493" s="9">
        <f xml:space="preserve"> IFERROR(M493/RTD("cqg.rtd",,"StudyData", $A493, "MA", "InputChoice=Vol,MAType=Sim,Period=21", "MA","D","-1","all",,,,"T"),"")</f>
        <v>1.8297196623779344</v>
      </c>
      <c r="O493" s="10">
        <f>IFERROR(D493/RTD("cqg.rtd",,"StudyData","ATR("&amp;A493&amp;",MAType:=Sim,Period:=21)","Bar",, "Close", "D",,,,,,"T"),"")</f>
        <v>-2.5881183645751369</v>
      </c>
      <c r="P493" s="11">
        <f xml:space="preserve"> RTD("cqg.rtd",,"StudyData", $A493, "MA", "InputChoice=Close,MAType=Sim,Period=21", "MA","D",,"all",,,,"T")</f>
        <v>355.7752380952</v>
      </c>
      <c r="Q493" s="3">
        <f xml:space="preserve"> RTD("cqg.rtd",,"StudyData",$A493, "StdDev", "InputChoice=Close,Period1=21", "STDDEV","D",,"all",,,,"T")</f>
        <v>7.5344463689000003</v>
      </c>
      <c r="R493" s="3">
        <f t="shared" si="7"/>
        <v>-3.6598890940444617</v>
      </c>
    </row>
    <row r="494" spans="1:18" x14ac:dyDescent="0.3">
      <c r="A494" t="s">
        <v>496</v>
      </c>
      <c r="B494" t="str">
        <f>PROPER(RTD("cqg.rtd", ,"ContractData",A494, "LongDescription",, "T"))</f>
        <v>Willis Towers Watson</v>
      </c>
      <c r="C494" s="3">
        <f>RTD("cqg.rtd", ,"ContractData",A494, "LastTrade",, "T")</f>
        <v>295.11</v>
      </c>
      <c r="D494" s="3">
        <f>RTD("cqg.rtd", ,"ContractData",A494, "NetLastTrade",, "T")</f>
        <v>6.7400000000000091</v>
      </c>
      <c r="E494" s="5">
        <f>IFERROR(RTD("cqg.rtd", ,"ContractData",A494, "PerCentNetLastTrade",, "T")/100,"")</f>
        <v>2.3372750286090788E-2</v>
      </c>
      <c r="F494" s="3">
        <f>RTD("cqg.rtd", ,"ContractData",A494, "Open",, "T")</f>
        <v>289.24</v>
      </c>
      <c r="G494" s="3">
        <f>RTD("cqg.rtd", ,"ContractData",A494, "High",, "T")</f>
        <v>295.53000000000003</v>
      </c>
      <c r="H494" s="3">
        <f>RTD("cqg.rtd", ,"ContractData",A494, "Low",, "T")</f>
        <v>287.53000000000003</v>
      </c>
      <c r="I494" s="5">
        <f>IFERROR(RTD("cqg.rtd",,"StudyData",A494, "PCB","BaseType=Index,Index=1", "Close", "W","0","all",,,,"T")/100,"")</f>
        <v>5.7253859523566332E-3</v>
      </c>
      <c r="J494" s="5">
        <f>IFERROR(RTD("cqg.rtd",,"StudyData",A494, "PCB","BaseType=Index,Index=1", "Close", "M","0","all",,,,"T")/100,"")</f>
        <v>0.12908903087577001</v>
      </c>
      <c r="K494" s="5">
        <f>IFERROR(RTD("cqg.rtd",,"StudyData",A494, "PCB","BaseType=Index,Index=1", "Close", "Q","0","all",,,,"T")/100,"")</f>
        <v>0.12908903087577001</v>
      </c>
      <c r="L494" s="5">
        <f>IFERROR(RTD("cqg.rtd",,"StudyData",A494, "PCB","BaseType=Index,Index=1", "Close", "A","0","all",,,,"T")/100,"")</f>
        <v>-0.10191722458916619</v>
      </c>
      <c r="M494" s="7">
        <f>RTD("cqg.rtd", ,"ContractData",A494, "T_CVol",, "T")</f>
        <v>324755.424788</v>
      </c>
      <c r="N494" s="9">
        <f xml:space="preserve"> IFERROR(M494/RTD("cqg.rtd",,"StudyData", $A494, "MA", "InputChoice=Vol,MAType=Sim,Period=21", "MA","D","-1","all",,,,"T"),"")</f>
        <v>0.57083116370864961</v>
      </c>
      <c r="O494" s="10">
        <f>IFERROR(D494/RTD("cqg.rtd",,"StudyData","ATR("&amp;A494&amp;",MAType:=Sim,Period:=21)","Bar",, "Close", "D",,,,,,"T"),"")</f>
        <v>0.89446410516124719</v>
      </c>
      <c r="P494" s="11">
        <f xml:space="preserve"> RTD("cqg.rtd",,"StudyData", $A494, "MA", "InputChoice=Close,MAType=Sim,Period=21", "MA","D",,"all",,,,"T")</f>
        <v>284.41190476190002</v>
      </c>
      <c r="Q494" s="3">
        <f xml:space="preserve"> RTD("cqg.rtd",,"StudyData",$A494, "StdDev", "InputChoice=Close,Period1=21", "STDDEV","D",,"all",,,,"T")</f>
        <v>11.6657539585</v>
      </c>
      <c r="R494" s="3">
        <f t="shared" si="7"/>
        <v>0.9170513347150665</v>
      </c>
    </row>
    <row r="495" spans="1:18" x14ac:dyDescent="0.3">
      <c r="A495" t="s">
        <v>497</v>
      </c>
      <c r="B495" t="str">
        <f>PROPER(RTD("cqg.rtd", ,"ContractData",A495, "LongDescription",, "T"))</f>
        <v>Weyerhaeuser Company</v>
      </c>
      <c r="C495" s="3">
        <f>RTD("cqg.rtd", ,"ContractData",A495, "LastTrade",, "T")</f>
        <v>23.94</v>
      </c>
      <c r="D495" s="3">
        <f>RTD("cqg.rtd", ,"ContractData",A495, "NetLastTrade",, "T")</f>
        <v>0.30000000000000071</v>
      </c>
      <c r="E495" s="5">
        <f>IFERROR(RTD("cqg.rtd", ,"ContractData",A495, "PerCentNetLastTrade",, "T")/100,"")</f>
        <v>1.2690355329949238E-2</v>
      </c>
      <c r="F495" s="3">
        <f>RTD("cqg.rtd", ,"ContractData",A495, "Open",, "T")</f>
        <v>23.67</v>
      </c>
      <c r="G495" s="3">
        <f>RTD("cqg.rtd", ,"ContractData",A495, "High",, "T")</f>
        <v>24.09</v>
      </c>
      <c r="H495" s="3">
        <f>RTD("cqg.rtd", ,"ContractData",A495, "Low",, "T")</f>
        <v>23.52</v>
      </c>
      <c r="I495" s="5">
        <f>IFERROR(RTD("cqg.rtd",,"StudyData",A495, "PCB","BaseType=Index,Index=1", "Close", "W","0","all",,,,"T")/100,"")</f>
        <v>-2.2458146182115179E-2</v>
      </c>
      <c r="J495" s="5">
        <f>IFERROR(RTD("cqg.rtd",,"StudyData",A495, "PCB","BaseType=Index,Index=1", "Close", "M","0","all",,,,"T")/100,"")</f>
        <v>0</v>
      </c>
      <c r="K495" s="5">
        <f>IFERROR(RTD("cqg.rtd",,"StudyData",A495, "PCB","BaseType=Index,Index=1", "Close", "Q","0","all",,,,"T")/100,"")</f>
        <v>0</v>
      </c>
      <c r="L495" s="5">
        <f>IFERROR(RTD("cqg.rtd",,"StudyData",A495, "PCB","BaseType=Index,Index=1", "Close", "A","0","all",,,,"T")/100,"")</f>
        <v>1.0552975939214858E-2</v>
      </c>
      <c r="M495" s="7">
        <f>RTD("cqg.rtd", ,"ContractData",A495, "T_CVol",, "T")</f>
        <v>5247590.2869100003</v>
      </c>
      <c r="N495" s="9">
        <f xml:space="preserve"> IFERROR(M495/RTD("cqg.rtd",,"StudyData", $A495, "MA", "InputChoice=Vol,MAType=Sim,Period=21", "MA","D","-1","all",,,,"T"),"")</f>
        <v>0.97247608458510926</v>
      </c>
      <c r="O495" s="10">
        <f>IFERROR(D495/RTD("cqg.rtd",,"StudyData","ATR("&amp;A495&amp;",MAType:=Sim,Period:=21)","Bar",, "Close", "D",,,,,,"T"),"")</f>
        <v>0.47226386809428983</v>
      </c>
      <c r="P495" s="11">
        <f xml:space="preserve"> RTD("cqg.rtd",,"StudyData", $A495, "MA", "InputChoice=Close,MAType=Sim,Period=21", "MA","D",,"all",,,,"T")</f>
        <v>23.862380952399999</v>
      </c>
      <c r="Q495" s="3">
        <f xml:space="preserve"> RTD("cqg.rtd",,"StudyData",$A495, "StdDev", "InputChoice=Close,Period1=21", "STDDEV","D",,"all",,,,"T")</f>
        <v>0.75555028680000003</v>
      </c>
      <c r="R495" s="3">
        <f t="shared" si="7"/>
        <v>0.10273180879692902</v>
      </c>
    </row>
    <row r="496" spans="1:18" x14ac:dyDescent="0.3">
      <c r="A496" t="s">
        <v>498</v>
      </c>
      <c r="B496" t="str">
        <f>PROPER(RTD("cqg.rtd", ,"ContractData",A496, "LongDescription",, "T"))</f>
        <v>Wynn Resorts Limited</v>
      </c>
      <c r="C496" s="3">
        <f>RTD("cqg.rtd", ,"ContractData",A496, "LastTrade",, "T")</f>
        <v>96.92</v>
      </c>
      <c r="D496" s="3">
        <f>RTD("cqg.rtd", ,"ContractData",A496, "NetLastTrade",, "T")</f>
        <v>0.15000000000000568</v>
      </c>
      <c r="E496" s="5">
        <f>IFERROR(RTD("cqg.rtd", ,"ContractData",A496, "PerCentNetLastTrade",, "T")/100,"")</f>
        <v>1.5500671695773483E-3</v>
      </c>
      <c r="F496" s="3">
        <f>RTD("cqg.rtd", ,"ContractData",A496, "Open",, "T")</f>
        <v>97.29</v>
      </c>
      <c r="G496" s="3">
        <f>RTD("cqg.rtd", ,"ContractData",A496, "High",, "T")</f>
        <v>98.27</v>
      </c>
      <c r="H496" s="3">
        <f>RTD("cqg.rtd", ,"ContractData",A496, "Low",, "T")</f>
        <v>96.36</v>
      </c>
      <c r="I496" s="5">
        <f>IFERROR(RTD("cqg.rtd",,"StudyData",A496, "PCB","BaseType=Index,Index=1", "Close", "W","0","all",,,,"T")/100,"")</f>
        <v>2.8973509933774948E-3</v>
      </c>
      <c r="J496" s="5">
        <f>IFERROR(RTD("cqg.rtd",,"StudyData",A496, "PCB","BaseType=Index,Index=1", "Close", "M","0","all",,,,"T")/100,"")</f>
        <v>-1.750952724276462E-3</v>
      </c>
      <c r="K496" s="5">
        <f>IFERROR(RTD("cqg.rtd",,"StudyData",A496, "PCB","BaseType=Index,Index=1", "Close", "Q","0","all",,,,"T")/100,"")</f>
        <v>-1.750952724276462E-3</v>
      </c>
      <c r="L496" s="5">
        <f>IFERROR(RTD("cqg.rtd",,"StudyData",A496, "PCB","BaseType=Index,Index=1", "Close", "A","0","all",,,,"T")/100,"")</f>
        <v>-0.19454832543837777</v>
      </c>
      <c r="M496" s="7">
        <f>RTD("cqg.rtd", ,"ContractData",A496, "T_CVol",, "T")</f>
        <v>1494228.438301</v>
      </c>
      <c r="N496" s="9">
        <f xml:space="preserve"> IFERROR(M496/RTD("cqg.rtd",,"StudyData", $A496, "MA", "InputChoice=Vol,MAType=Sim,Period=21", "MA","D","-1","all",,,,"T"),"")</f>
        <v>1.0012414528282185</v>
      </c>
      <c r="O496" s="10">
        <f>IFERROR(D496/RTD("cqg.rtd",,"StudyData","ATR("&amp;A496&amp;",MAType:=Sim,Period:=21)","Bar",, "Close", "D",,,,,,"T"),"")</f>
        <v>5.6695464363159254E-2</v>
      </c>
      <c r="P496" s="11">
        <f xml:space="preserve"> RTD("cqg.rtd",,"StudyData", $A496, "MA", "InputChoice=Close,MAType=Sim,Period=21", "MA","D",,"all",,,,"T")</f>
        <v>97.156666666700005</v>
      </c>
      <c r="Q496" s="3">
        <f xml:space="preserve"> RTD("cqg.rtd",,"StudyData",$A496, "StdDev", "InputChoice=Close,Period1=21", "STDDEV","D",,"all",,,,"T")</f>
        <v>1.6237913697999999</v>
      </c>
      <c r="R496" s="3">
        <f t="shared" si="7"/>
        <v>-0.14574943006942642</v>
      </c>
    </row>
    <row r="497" spans="1:18" x14ac:dyDescent="0.3">
      <c r="A497" t="s">
        <v>499</v>
      </c>
      <c r="B497" t="str">
        <f>PROPER(RTD("cqg.rtd", ,"ContractData",A497, "LongDescription",, "T"))</f>
        <v>Xcel Energy Inc</v>
      </c>
      <c r="C497" s="3">
        <f>RTD("cqg.rtd", ,"ContractData",A497, "LastTrade",, "T")</f>
        <v>81.67</v>
      </c>
      <c r="D497" s="3">
        <f>RTD("cqg.rtd", ,"ContractData",A497, "NetLastTrade",, "T")</f>
        <v>0.90000000000000568</v>
      </c>
      <c r="E497" s="5">
        <f>IFERROR(RTD("cqg.rtd", ,"ContractData",A497, "PerCentNetLastTrade",, "T")/100,"")</f>
        <v>1.1142751021418843E-2</v>
      </c>
      <c r="F497" s="3">
        <f>RTD("cqg.rtd", ,"ContractData",A497, "Open",, "T")</f>
        <v>81.25</v>
      </c>
      <c r="G497" s="3">
        <f>RTD("cqg.rtd", ,"ContractData",A497, "High",, "T")</f>
        <v>82.06</v>
      </c>
      <c r="H497" s="3">
        <f>RTD("cqg.rtd", ,"ContractData",A497, "Low",, "T")</f>
        <v>80.960000000000008</v>
      </c>
      <c r="I497" s="5">
        <f>IFERROR(RTD("cqg.rtd",,"StudyData",A497, "PCB","BaseType=Index,Index=1", "Close", "W","0","all",,,,"T")/100,"")</f>
        <v>3.6816046718293839E-2</v>
      </c>
      <c r="J497" s="5">
        <f>IFERROR(RTD("cqg.rtd",,"StudyData",A497, "PCB","BaseType=Index,Index=1", "Close", "M","0","all",,,,"T")/100,"")</f>
        <v>1.7061021170610268E-2</v>
      </c>
      <c r="K497" s="5">
        <f>IFERROR(RTD("cqg.rtd",,"StudyData",A497, "PCB","BaseType=Index,Index=1", "Close", "Q","0","all",,,,"T")/100,"")</f>
        <v>1.7061021170610268E-2</v>
      </c>
      <c r="L497" s="5">
        <f>IFERROR(RTD("cqg.rtd",,"StudyData",A497, "PCB","BaseType=Index,Index=1", "Close", "A","0","all",,,,"T")/100,"")</f>
        <v>0.10574059030598432</v>
      </c>
      <c r="M497" s="7">
        <f>RTD("cqg.rtd", ,"ContractData",A497, "T_CVol",, "T")</f>
        <v>3235520.1798169999</v>
      </c>
      <c r="N497" s="9">
        <f xml:space="preserve"> IFERROR(M497/RTD("cqg.rtd",,"StudyData", $A497, "MA", "InputChoice=Vol,MAType=Sim,Period=21", "MA","D","-1","all",,,,"T"),"")</f>
        <v>0.62634292323793095</v>
      </c>
      <c r="O497" s="10">
        <f>IFERROR(D497/RTD("cqg.rtd",,"StudyData","ATR("&amp;A497&amp;",MAType:=Sim,Period:=21)","Bar",, "Close", "D",,,,,,"T"),"")</f>
        <v>0.56149732618819881</v>
      </c>
      <c r="P497" s="11">
        <f xml:space="preserve"> RTD("cqg.rtd",,"StudyData", $A497, "MA", "InputChoice=Close,MAType=Sim,Period=21", "MA","D",,"all",,,,"T")</f>
        <v>80.301428571399995</v>
      </c>
      <c r="Q497" s="3">
        <f xml:space="preserve"> RTD("cqg.rtd",,"StudyData",$A497, "StdDev", "InputChoice=Close,Period1=21", "STDDEV","D",,"all",,,,"T")</f>
        <v>1.0894266106999999</v>
      </c>
      <c r="R497" s="3">
        <f t="shared" si="7"/>
        <v>1.2562309522810764</v>
      </c>
    </row>
    <row r="498" spans="1:18" x14ac:dyDescent="0.3">
      <c r="A498" t="s">
        <v>500</v>
      </c>
      <c r="B498" t="str">
        <f>PROPER(RTD("cqg.rtd", ,"ContractData",A498, "LongDescription",, "T"))</f>
        <v>Exxonmobil Holdings Corporation</v>
      </c>
      <c r="C498" s="3">
        <f>RTD("cqg.rtd", ,"ContractData",A498, "LastTrade",, "T")</f>
        <v>156.94</v>
      </c>
      <c r="D498" s="3">
        <f>RTD("cqg.rtd", ,"ContractData",A498, "NetLastTrade",, "T")</f>
        <v>4.9999999999982947E-2</v>
      </c>
      <c r="E498" s="5">
        <f>IFERROR(RTD("cqg.rtd", ,"ContractData",A498, "PerCentNetLastTrade",, "T")/100,"")</f>
        <v>3.1869462680859202E-4</v>
      </c>
      <c r="F498" s="3">
        <f>RTD("cqg.rtd", ,"ContractData",A498, "Open",, "T")</f>
        <v>156.99</v>
      </c>
      <c r="G498" s="3">
        <f>RTD("cqg.rtd", ,"ContractData",A498, "High",, "T")</f>
        <v>158.71</v>
      </c>
      <c r="H498" s="3">
        <f>RTD("cqg.rtd", ,"ContractData",A498, "Low",, "T")</f>
        <v>155.68</v>
      </c>
      <c r="I498" s="5">
        <f>IFERROR(RTD("cqg.rtd",,"StudyData",A498, "PCB","BaseType=Index,Index=1", "Close", "W","0","all",,,,"T")/100,"")</f>
        <v>6.501085776330065E-2</v>
      </c>
      <c r="J498" s="5">
        <f>IFERROR(RTD("cqg.rtd",,"StudyData",A498, "PCB","BaseType=Index,Index=1", "Close", "M","0","all",,,,"T")/100,"")</f>
        <v>0.14789350497366882</v>
      </c>
      <c r="K498" s="5">
        <f>IFERROR(RTD("cqg.rtd",,"StudyData",A498, "PCB","BaseType=Index,Index=1", "Close", "Q","0","all",,,,"T")/100,"")</f>
        <v>0.14789350497366882</v>
      </c>
      <c r="L498" s="5">
        <f>IFERROR(RTD("cqg.rtd",,"StudyData",A498, "PCB","BaseType=Index,Index=1", "Close", "A","0","all",,,,"T")/100,"")</f>
        <v>0.30413827488781775</v>
      </c>
      <c r="M498" s="7">
        <f>RTD("cqg.rtd", ,"ContractData",A498, "T_CVol",, "T")</f>
        <v>12091569.613721</v>
      </c>
      <c r="N498" s="9">
        <f xml:space="preserve"> IFERROR(M498/RTD("cqg.rtd",,"StudyData", $A498, "MA", "InputChoice=Vol,MAType=Sim,Period=21", "MA","D","-1","all",,,,"T"),"")</f>
        <v>0.77997873235475723</v>
      </c>
      <c r="O498" s="10">
        <f>IFERROR(D498/RTD("cqg.rtd",,"StudyData","ATR("&amp;A498&amp;",MAType:=Sim,Period:=21)","Bar",, "Close", "D",,,,,,"T"),"")</f>
        <v>1.6258903685547367E-2</v>
      </c>
      <c r="P498" s="11">
        <f xml:space="preserve"> RTD("cqg.rtd",,"StudyData", $A498, "MA", "InputChoice=Close,MAType=Sim,Period=21", "MA","D",,"all",,,,"T")</f>
        <v>143.41</v>
      </c>
      <c r="Q498" s="3">
        <f xml:space="preserve"> RTD("cqg.rtd",,"StudyData",$A498, "StdDev", "InputChoice=Close,Period1=21", "STDDEV","D",,"all",,,,"T")</f>
        <v>6.8698700340999999</v>
      </c>
      <c r="R498" s="3">
        <f t="shared" si="7"/>
        <v>1.9694695726179809</v>
      </c>
    </row>
    <row r="499" spans="1:18" x14ac:dyDescent="0.3">
      <c r="A499" t="s">
        <v>501</v>
      </c>
      <c r="B499" t="str">
        <f>PROPER(RTD("cqg.rtd", ,"ContractData",A499, "LongDescription",, "T"))</f>
        <v>Xylem, Inc.</v>
      </c>
      <c r="C499" s="3">
        <f>RTD("cqg.rtd", ,"ContractData",A499, "LastTrade",, "T")</f>
        <v>119.75</v>
      </c>
      <c r="D499" s="3">
        <f>RTD("cqg.rtd", ,"ContractData",A499, "NetLastTrade",, "T")</f>
        <v>2.8799999999999955</v>
      </c>
      <c r="E499" s="5">
        <f>IFERROR(RTD("cqg.rtd", ,"ContractData",A499, "PerCentNetLastTrade",, "T")/100,"")</f>
        <v>2.4642765465902286E-2</v>
      </c>
      <c r="F499" s="3">
        <f>RTD("cqg.rtd", ,"ContractData",A499, "Open",, "T")</f>
        <v>117.28</v>
      </c>
      <c r="G499" s="3">
        <f>RTD("cqg.rtd", ,"ContractData",A499, "High",, "T")</f>
        <v>120.2</v>
      </c>
      <c r="H499" s="3">
        <f>RTD("cqg.rtd", ,"ContractData",A499, "Low",, "T")</f>
        <v>117.15</v>
      </c>
      <c r="I499" s="5">
        <f>IFERROR(RTD("cqg.rtd",,"StudyData",A499, "PCB","BaseType=Index,Index=1", "Close", "W","0","all",,,,"T")/100,"")</f>
        <v>-2.467828636585764E-2</v>
      </c>
      <c r="J499" s="5">
        <f>IFERROR(RTD("cqg.rtd",,"StudyData",A499, "PCB","BaseType=Index,Index=1", "Close", "M","0","all",,,,"T")/100,"")</f>
        <v>1.3027662634294829E-2</v>
      </c>
      <c r="K499" s="5">
        <f>IFERROR(RTD("cqg.rtd",,"StudyData",A499, "PCB","BaseType=Index,Index=1", "Close", "Q","0","all",,,,"T")/100,"")</f>
        <v>1.3027662634294829E-2</v>
      </c>
      <c r="L499" s="5">
        <f>IFERROR(RTD("cqg.rtd",,"StudyData",A499, "PCB","BaseType=Index,Index=1", "Close", "A","0","all",,,,"T")/100,"")</f>
        <v>-0.12064914084300195</v>
      </c>
      <c r="M499" s="7">
        <f>RTD("cqg.rtd", ,"ContractData",A499, "T_CVol",, "T")</f>
        <v>1863450.5901319999</v>
      </c>
      <c r="N499" s="9">
        <f xml:space="preserve"> IFERROR(M499/RTD("cqg.rtd",,"StudyData", $A499, "MA", "InputChoice=Vol,MAType=Sim,Period=21", "MA","D","-1","all",,,,"T"),"")</f>
        <v>0.96532585320250508</v>
      </c>
      <c r="O499" s="10">
        <f>IFERROR(D499/RTD("cqg.rtd",,"StudyData","ATR("&amp;A499&amp;",MAType:=Sim,Period:=21)","Bar",, "Close", "D",,,,,,"T"),"")</f>
        <v>0.98181818182933733</v>
      </c>
      <c r="P499" s="11">
        <f xml:space="preserve"> RTD("cqg.rtd",,"StudyData", $A499, "MA", "InputChoice=Close,MAType=Sim,Period=21", "MA","D",,"all",,,,"T")</f>
        <v>119.29666666670001</v>
      </c>
      <c r="Q499" s="3">
        <f xml:space="preserve"> RTD("cqg.rtd",,"StudyData",$A499, "StdDev", "InputChoice=Close,Period1=21", "STDDEV","D",,"all",,,,"T")</f>
        <v>2.3639723092999998</v>
      </c>
      <c r="R499" s="3">
        <f t="shared" si="7"/>
        <v>0.19176761568507197</v>
      </c>
    </row>
    <row r="500" spans="1:18" x14ac:dyDescent="0.3">
      <c r="A500" t="s">
        <v>502</v>
      </c>
      <c r="B500" t="str">
        <f>PROPER(RTD("cqg.rtd", ,"ContractData",A500, "LongDescription",, "T"))</f>
        <v>Square, Inc</v>
      </c>
      <c r="C500" s="3">
        <f>RTD("cqg.rtd", ,"ContractData",A500, "LastTrade",, "T")</f>
        <v>77.150000000000006</v>
      </c>
      <c r="D500" s="3">
        <f>RTD("cqg.rtd", ,"ContractData",A500, "NetLastTrade",, "T")</f>
        <v>0.6600000000000108</v>
      </c>
      <c r="E500" s="5">
        <f>IFERROR(RTD("cqg.rtd", ,"ContractData",A500, "PerCentNetLastTrade",, "T")/100,"")</f>
        <v>8.6285788992025107E-3</v>
      </c>
      <c r="F500" s="3">
        <f>RTD("cqg.rtd", ,"ContractData",A500, "Open",, "T")</f>
        <v>77</v>
      </c>
      <c r="G500" s="3">
        <f>RTD("cqg.rtd", ,"ContractData",A500, "High",, "T")</f>
        <v>78.5</v>
      </c>
      <c r="H500" s="3">
        <f>RTD("cqg.rtd", ,"ContractData",A500, "Low",, "T")</f>
        <v>75.98</v>
      </c>
      <c r="I500" s="5">
        <f>IFERROR(RTD("cqg.rtd",,"StudyData",A500, "PCB","BaseType=Index,Index=1", "Close", "W","0","all",,,,"T")/100,"")</f>
        <v>-3.4901175881911335E-2</v>
      </c>
      <c r="J500" s="5">
        <f>IFERROR(RTD("cqg.rtd",,"StudyData",A500, "PCB","BaseType=Index,Index=1", "Close", "M","0","all",,,,"T")/100,"")</f>
        <v>1.5131578947368496E-2</v>
      </c>
      <c r="K500" s="5">
        <f>IFERROR(RTD("cqg.rtd",,"StudyData",A500, "PCB","BaseType=Index,Index=1", "Close", "Q","0","all",,,,"T")/100,"")</f>
        <v>1.5131578947368496E-2</v>
      </c>
      <c r="L500" s="5">
        <f>IFERROR(RTD("cqg.rtd",,"StudyData",A500, "PCB","BaseType=Index,Index=1", "Close", "A","0","all",,,,"T")/100,"")</f>
        <v>0.18528191734521432</v>
      </c>
      <c r="M500" s="7">
        <f>RTD("cqg.rtd", ,"ContractData",A500, "T_CVol",, "T")</f>
        <v>3195528.8482280001</v>
      </c>
      <c r="N500" s="9">
        <f xml:space="preserve"> IFERROR(M500/RTD("cqg.rtd",,"StudyData", $A500, "MA", "InputChoice=Vol,MAType=Sim,Period=21", "MA","D","-1","all",,,,"T"),"")</f>
        <v>0.58474276959030225</v>
      </c>
      <c r="O500" s="10">
        <f>IFERROR(D500/RTD("cqg.rtd",,"StudyData","ATR("&amp;A500&amp;",MAType:=Sim,Period:=21)","Bar",, "Close", "D",,,,,,"T"),"")</f>
        <v>0.23115410273824469</v>
      </c>
      <c r="P500" s="11">
        <f xml:space="preserve"> RTD("cqg.rtd",,"StudyData", $A500, "MA", "InputChoice=Close,MAType=Sim,Period=21", "MA","D",,"all",,,,"T")</f>
        <v>78.208571428599996</v>
      </c>
      <c r="Q500" s="3">
        <f xml:space="preserve"> RTD("cqg.rtd",,"StudyData",$A500, "StdDev", "InputChoice=Close,Period1=21", "STDDEV","D",,"all",,,,"T")</f>
        <v>1.8214549017999999</v>
      </c>
      <c r="R500" s="3">
        <f t="shared" si="7"/>
        <v>-0.58116806930212073</v>
      </c>
    </row>
    <row r="501" spans="1:18" x14ac:dyDescent="0.3">
      <c r="A501" t="s">
        <v>503</v>
      </c>
      <c r="B501" t="str">
        <f>PROPER(RTD("cqg.rtd", ,"ContractData",A501, "LongDescription",, "T"))</f>
        <v>Yum Brands Inc</v>
      </c>
      <c r="C501" s="3">
        <f>RTD("cqg.rtd", ,"ContractData",A501, "LastTrade",, "T")</f>
        <v>148.92000000000002</v>
      </c>
      <c r="D501" s="3">
        <f>RTD("cqg.rtd", ,"ContractData",A501, "NetLastTrade",, "T")</f>
        <v>1.5500000000000114</v>
      </c>
      <c r="E501" s="5">
        <f>IFERROR(RTD("cqg.rtd", ,"ContractData",A501, "PerCentNetLastTrade",, "T")/100,"")</f>
        <v>1.0517744452738008E-2</v>
      </c>
      <c r="F501" s="3">
        <f>RTD("cqg.rtd", ,"ContractData",A501, "Open",, "T")</f>
        <v>148.1</v>
      </c>
      <c r="G501" s="3">
        <f>RTD("cqg.rtd", ,"ContractData",A501, "High",, "T")</f>
        <v>149.39000000000001</v>
      </c>
      <c r="H501" s="3">
        <f>RTD("cqg.rtd", ,"ContractData",A501, "Low",, "T")</f>
        <v>147.69</v>
      </c>
      <c r="I501" s="5">
        <f>IFERROR(RTD("cqg.rtd",,"StudyData",A501, "PCB","BaseType=Index,Index=1", "Close", "W","0","all",,,,"T")/100,"")</f>
        <v>6.7604110329908054E-3</v>
      </c>
      <c r="J501" s="5">
        <f>IFERROR(RTD("cqg.rtd",,"StudyData",A501, "PCB","BaseType=Index,Index=1", "Close", "M","0","all",,,,"T")/100,"")</f>
        <v>-6.8434880520455377E-2</v>
      </c>
      <c r="K501" s="5">
        <f>IFERROR(RTD("cqg.rtd",,"StudyData",A501, "PCB","BaseType=Index,Index=1", "Close", "Q","0","all",,,,"T")/100,"")</f>
        <v>-6.8434880520455377E-2</v>
      </c>
      <c r="L501" s="5">
        <f>IFERROR(RTD("cqg.rtd",,"StudyData",A501, "PCB","BaseType=Index,Index=1", "Close", "A","0","all",,,,"T")/100,"")</f>
        <v>-1.5600211528291812E-2</v>
      </c>
      <c r="M501" s="7">
        <f>RTD("cqg.rtd", ,"ContractData",A501, "T_CVol",, "T")</f>
        <v>1541405.127811</v>
      </c>
      <c r="N501" s="9">
        <f xml:space="preserve"> IFERROR(M501/RTD("cqg.rtd",,"StudyData", $A501, "MA", "InputChoice=Vol,MAType=Sim,Period=21", "MA","D","-1","all",,,,"T"),"")</f>
        <v>0.55160617348396657</v>
      </c>
      <c r="O501" s="10">
        <f>IFERROR(D501/RTD("cqg.rtd",,"StudyData","ATR("&amp;A501&amp;",MAType:=Sim,Period:=21)","Bar",, "Close", "D",,,,,,"T"),"")</f>
        <v>0.35117056856263318</v>
      </c>
      <c r="P501" s="11">
        <f xml:space="preserve"> RTD("cqg.rtd",,"StudyData", $A501, "MA", "InputChoice=Close,MAType=Sim,Period=21", "MA","D",,"all",,,,"T")</f>
        <v>156.54666666669999</v>
      </c>
      <c r="Q501" s="3">
        <f xml:space="preserve"> RTD("cqg.rtd",,"StudyData",$A501, "StdDev", "InputChoice=Close,Period1=21", "STDDEV","D",,"all",,,,"T")</f>
        <v>7.0283326840000004</v>
      </c>
      <c r="R501" s="3">
        <f t="shared" si="7"/>
        <v>-1.0851317104072324</v>
      </c>
    </row>
    <row r="502" spans="1:18" x14ac:dyDescent="0.3">
      <c r="A502" t="s">
        <v>504</v>
      </c>
      <c r="B502" t="str">
        <f>PROPER(RTD("cqg.rtd", ,"ContractData",A502, "LongDescription",, "T"))</f>
        <v>Zimmer Biomet Holdings, Inc</v>
      </c>
      <c r="C502" s="3">
        <f>RTD("cqg.rtd", ,"ContractData",A502, "LastTrade",, "T")</f>
        <v>91.350000000000009</v>
      </c>
      <c r="D502" s="3">
        <f>RTD("cqg.rtd", ,"ContractData",A502, "NetLastTrade",, "T")</f>
        <v>1.7000000000000028</v>
      </c>
      <c r="E502" s="5">
        <f>IFERROR(RTD("cqg.rtd", ,"ContractData",A502, "PerCentNetLastTrade",, "T")/100,"")</f>
        <v>1.8962632459564973E-2</v>
      </c>
      <c r="F502" s="3">
        <f>RTD("cqg.rtd", ,"ContractData",A502, "Open",, "T")</f>
        <v>91.02</v>
      </c>
      <c r="G502" s="3">
        <f>RTD("cqg.rtd", ,"ContractData",A502, "High",, "T")</f>
        <v>92.38</v>
      </c>
      <c r="H502" s="3">
        <f>RTD("cqg.rtd", ,"ContractData",A502, "Low",, "T")</f>
        <v>90.43</v>
      </c>
      <c r="I502" s="5">
        <f>IFERROR(RTD("cqg.rtd",,"StudyData",A502, "PCB","BaseType=Index,Index=1", "Close", "W","0","all",,,,"T")/100,"")</f>
        <v>2.5241439859526333E-3</v>
      </c>
      <c r="J502" s="5">
        <f>IFERROR(RTD("cqg.rtd",,"StudyData",A502, "PCB","BaseType=Index,Index=1", "Close", "M","0","all",,,,"T")/100,"")</f>
        <v>6.1098850040655191E-2</v>
      </c>
      <c r="K502" s="5">
        <f>IFERROR(RTD("cqg.rtd",,"StudyData",A502, "PCB","BaseType=Index,Index=1", "Close", "Q","0","all",,,,"T")/100,"")</f>
        <v>6.1098850040655191E-2</v>
      </c>
      <c r="L502" s="5">
        <f>IFERROR(RTD("cqg.rtd",,"StudyData",A502, "PCB","BaseType=Index,Index=1", "Close", "A","0","all",,,,"T")/100,"")</f>
        <v>1.5903024911032106E-2</v>
      </c>
      <c r="M502" s="7">
        <f>RTD("cqg.rtd", ,"ContractData",A502, "T_CVol",, "T")</f>
        <v>1252099.1529850001</v>
      </c>
      <c r="N502" s="9">
        <f xml:space="preserve"> IFERROR(M502/RTD("cqg.rtd",,"StudyData", $A502, "MA", "InputChoice=Vol,MAType=Sim,Period=21", "MA","D","-1","all",,,,"T"),"")</f>
        <v>0.55013296727168404</v>
      </c>
      <c r="O502" s="10">
        <f>IFERROR(D502/RTD("cqg.rtd",,"StudyData","ATR("&amp;A502&amp;",MAType:=Sim,Period:=21)","Bar",, "Close", "D",,,,,,"T"),"")</f>
        <v>0.53951941966843797</v>
      </c>
      <c r="P502" s="11">
        <f xml:space="preserve"> RTD("cqg.rtd",,"StudyData", $A502, "MA", "InputChoice=Close,MAType=Sim,Period=21", "MA","D",,"all",,,,"T")</f>
        <v>89.941428571399996</v>
      </c>
      <c r="Q502" s="3">
        <f xml:space="preserve"> RTD("cqg.rtd",,"StudyData",$A502, "StdDev", "InputChoice=Close,Period1=21", "STDDEV","D",,"all",,,,"T")</f>
        <v>2.3340018479000002</v>
      </c>
      <c r="R502" s="3">
        <f t="shared" si="7"/>
        <v>0.60350056272121788</v>
      </c>
    </row>
    <row r="503" spans="1:18" x14ac:dyDescent="0.3">
      <c r="A503" t="s">
        <v>505</v>
      </c>
      <c r="B503" t="str">
        <f>PROPER(RTD("cqg.rtd", ,"ContractData",A503, "LongDescription",, "T"))</f>
        <v>Zebra Technologies</v>
      </c>
      <c r="C503" s="3">
        <f>RTD("cqg.rtd", ,"ContractData",A503, "LastTrade",, "T")</f>
        <v>259.92</v>
      </c>
      <c r="D503" s="3">
        <f>RTD("cqg.rtd", ,"ContractData",A503, "NetLastTrade",, "T")</f>
        <v>2.9700000000000273</v>
      </c>
      <c r="E503" s="5">
        <f>IFERROR(RTD("cqg.rtd", ,"ContractData",A503, "PerCentNetLastTrade",, "T")/100,"")</f>
        <v>1.1558669001751313E-2</v>
      </c>
      <c r="F503" s="3">
        <f>RTD("cqg.rtd", ,"ContractData",A503, "Open",, "T")</f>
        <v>258.45999999999998</v>
      </c>
      <c r="G503" s="3">
        <f>RTD("cqg.rtd", ,"ContractData",A503, "High",, "T")</f>
        <v>265.62</v>
      </c>
      <c r="H503" s="3">
        <f>RTD("cqg.rtd", ,"ContractData",A503, "Low",, "T")</f>
        <v>256.67</v>
      </c>
      <c r="I503" s="5">
        <f>IFERROR(RTD("cqg.rtd",,"StudyData",A503, "PCB","BaseType=Index,Index=1", "Close", "W","0","all",,,,"T")/100,"")</f>
        <v>-2.7973074046372334E-2</v>
      </c>
      <c r="J503" s="5">
        <f>IFERROR(RTD("cqg.rtd",,"StudyData",A503, "PCB","BaseType=Index,Index=1", "Close", "M","0","all",,,,"T")/100,"")</f>
        <v>-1.2687077413963285E-2</v>
      </c>
      <c r="K503" s="5">
        <f>IFERROR(RTD("cqg.rtd",,"StudyData",A503, "PCB","BaseType=Index,Index=1", "Close", "Q","0","all",,,,"T")/100,"")</f>
        <v>-1.2687077413963285E-2</v>
      </c>
      <c r="L503" s="5">
        <f>IFERROR(RTD("cqg.rtd",,"StudyData",A503, "PCB","BaseType=Index,Index=1", "Close", "A","0","all",,,,"T")/100,"")</f>
        <v>7.0422535211267706E-2</v>
      </c>
      <c r="M503" s="7">
        <f>RTD("cqg.rtd", ,"ContractData",A503, "T_CVol",, "T")</f>
        <v>406199.56875199999</v>
      </c>
      <c r="N503" s="9">
        <f xml:space="preserve"> IFERROR(M503/RTD("cqg.rtd",,"StudyData", $A503, "MA", "InputChoice=Vol,MAType=Sim,Period=21", "MA","D","-1","all",,,,"T"),"")</f>
        <v>0.56581582258634822</v>
      </c>
      <c r="O503" s="10">
        <f>IFERROR(D503/RTD("cqg.rtd",,"StudyData","ATR("&amp;A503&amp;",MAType:=Sim,Period:=21)","Bar",, "Close", "D",,,,,,"T"),"")</f>
        <v>0.29070146818828752</v>
      </c>
      <c r="P503" s="11">
        <f xml:space="preserve"> RTD("cqg.rtd",,"StudyData", $A503, "MA", "InputChoice=Close,MAType=Sim,Period=21", "MA","D",,"all",,,,"T")</f>
        <v>262.5995238095</v>
      </c>
      <c r="Q503" s="3">
        <f xml:space="preserve"> RTD("cqg.rtd",,"StudyData",$A503, "StdDev", "InputChoice=Close,Period1=21", "STDDEV","D",,"all",,,,"T")</f>
        <v>6.9116178770000003</v>
      </c>
      <c r="R503" s="3">
        <f t="shared" si="7"/>
        <v>-0.3876840209029373</v>
      </c>
    </row>
    <row r="504" spans="1:18" x14ac:dyDescent="0.3">
      <c r="A504" t="s">
        <v>506</v>
      </c>
      <c r="B504" t="str">
        <f>PROPER(RTD("cqg.rtd", ,"ContractData",A504, "LongDescription",, "T"))</f>
        <v>Zoetis Inc</v>
      </c>
      <c r="C504" s="3">
        <f>RTD("cqg.rtd", ,"ContractData",A504, "LastTrade",, "T")</f>
        <v>75.350000000000009</v>
      </c>
      <c r="D504" s="3">
        <f>RTD("cqg.rtd", ,"ContractData",A504, "NetLastTrade",, "T")</f>
        <v>0.78000000000000114</v>
      </c>
      <c r="E504" s="5">
        <f>IFERROR(RTD("cqg.rtd", ,"ContractData",A504, "PerCentNetLastTrade",, "T")/100,"")</f>
        <v>1.0459970497519108E-2</v>
      </c>
      <c r="F504" s="3">
        <f>RTD("cqg.rtd", ,"ContractData",A504, "Open",, "T")</f>
        <v>75.11</v>
      </c>
      <c r="G504" s="3">
        <f>RTD("cqg.rtd", ,"ContractData",A504, "High",, "T")</f>
        <v>76.06</v>
      </c>
      <c r="H504" s="3">
        <f>RTD("cqg.rtd", ,"ContractData",A504, "Low",, "T")</f>
        <v>74.28</v>
      </c>
      <c r="I504" s="5">
        <f>IFERROR(RTD("cqg.rtd",,"StudyData",A504, "PCB","BaseType=Index,Index=1", "Close", "W","0","all",,,,"T")/100,"")</f>
        <v>-1.580459770114934E-2</v>
      </c>
      <c r="J504" s="5">
        <f>IFERROR(RTD("cqg.rtd",,"StudyData",A504, "PCB","BaseType=Index,Index=1", "Close", "M","0","all",,,,"T")/100,"")</f>
        <v>4.8566657389368342E-2</v>
      </c>
      <c r="K504" s="5">
        <f>IFERROR(RTD("cqg.rtd",,"StudyData",A504, "PCB","BaseType=Index,Index=1", "Close", "Q","0","all",,,,"T")/100,"")</f>
        <v>4.8566657389368342E-2</v>
      </c>
      <c r="L504" s="5">
        <f>IFERROR(RTD("cqg.rtd",,"StudyData",A504, "PCB","BaseType=Index,Index=1", "Close", "A","0","all",,,,"T")/100,"")</f>
        <v>-0.40112859640756632</v>
      </c>
      <c r="M504" s="7">
        <f>RTD("cqg.rtd", ,"ContractData",A504, "T_CVol",, "T")</f>
        <v>5098555.5841889996</v>
      </c>
      <c r="N504" s="9">
        <f xml:space="preserve"> IFERROR(M504/RTD("cqg.rtd",,"StudyData", $A504, "MA", "InputChoice=Vol,MAType=Sim,Period=21", "MA","D","-1","all",,,,"T"),"")</f>
        <v>0.80860648591445361</v>
      </c>
      <c r="O504" s="10">
        <f>IFERROR(D504/RTD("cqg.rtd",,"StudyData","ATR("&amp;A504&amp;",MAType:=Sim,Period:=21)","Bar",, "Close", "D",,,,,,"T"),"")</f>
        <v>0.33627591870597745</v>
      </c>
      <c r="P504" s="11">
        <f xml:space="preserve"> RTD("cqg.rtd",,"StudyData", $A504, "MA", "InputChoice=Close,MAType=Sim,Period=21", "MA","D",,"all",,,,"T")</f>
        <v>75.0876190476</v>
      </c>
      <c r="Q504" s="3">
        <f xml:space="preserve"> RTD("cqg.rtd",,"StudyData",$A504, "StdDev", "InputChoice=Close,Period1=21", "STDDEV","D",,"all",,,,"T")</f>
        <v>1.3880438608000001</v>
      </c>
      <c r="R504" s="3">
        <f t="shared" si="7"/>
        <v>0.1890292949739964</v>
      </c>
    </row>
    <row r="520" spans="1:2" x14ac:dyDescent="0.3">
      <c r="A520" s="1"/>
    </row>
    <row r="521" spans="1:2" x14ac:dyDescent="0.3">
      <c r="A521" s="1"/>
    </row>
    <row r="522" spans="1:2" x14ac:dyDescent="0.3">
      <c r="A522" s="1"/>
    </row>
    <row r="523" spans="1:2" x14ac:dyDescent="0.3">
      <c r="A523" s="2"/>
      <c r="B523" s="2"/>
    </row>
    <row r="524" spans="1:2" x14ac:dyDescent="0.3">
      <c r="A524" s="2"/>
      <c r="B524" s="2"/>
    </row>
    <row r="525" spans="1:2" x14ac:dyDescent="0.3">
      <c r="A525" s="2"/>
      <c r="B525" s="2"/>
    </row>
    <row r="526" spans="1:2" x14ac:dyDescent="0.3">
      <c r="A526" s="2"/>
      <c r="B526" s="2"/>
    </row>
    <row r="527" spans="1:2" x14ac:dyDescent="0.3">
      <c r="A527" s="2"/>
      <c r="B527" s="2"/>
    </row>
    <row r="528" spans="1:2" x14ac:dyDescent="0.3">
      <c r="A528" s="2"/>
      <c r="B528" s="2"/>
    </row>
    <row r="529" spans="1:2" x14ac:dyDescent="0.3">
      <c r="A529" s="2"/>
      <c r="B529" s="2"/>
    </row>
    <row r="530" spans="1:2" x14ac:dyDescent="0.3">
      <c r="A530" s="2"/>
      <c r="B530" s="2"/>
    </row>
    <row r="531" spans="1:2" x14ac:dyDescent="0.3">
      <c r="A531" s="2"/>
      <c r="B531" s="2"/>
    </row>
    <row r="532" spans="1:2" x14ac:dyDescent="0.3">
      <c r="A532" s="2"/>
      <c r="B532" s="2"/>
    </row>
    <row r="533" spans="1:2" x14ac:dyDescent="0.3">
      <c r="A533" s="2"/>
      <c r="B533" s="2"/>
    </row>
    <row r="534" spans="1:2" x14ac:dyDescent="0.3">
      <c r="A534" s="2"/>
      <c r="B534" s="2"/>
    </row>
    <row r="535" spans="1:2" x14ac:dyDescent="0.3">
      <c r="A535" s="2"/>
      <c r="B535" s="2"/>
    </row>
    <row r="536" spans="1:2" x14ac:dyDescent="0.3">
      <c r="A536" s="2"/>
      <c r="B536" s="2"/>
    </row>
    <row r="537" spans="1:2" x14ac:dyDescent="0.3">
      <c r="A537" s="2"/>
      <c r="B537" s="2"/>
    </row>
    <row r="538" spans="1:2" x14ac:dyDescent="0.3">
      <c r="A538" s="2"/>
      <c r="B538" s="2"/>
    </row>
    <row r="539" spans="1:2" x14ac:dyDescent="0.3">
      <c r="A539" s="2"/>
      <c r="B539" s="2"/>
    </row>
    <row r="540" spans="1:2" x14ac:dyDescent="0.3">
      <c r="A540" s="2"/>
      <c r="B540" s="2"/>
    </row>
    <row r="541" spans="1:2" x14ac:dyDescent="0.3">
      <c r="A541" s="2"/>
      <c r="B541" s="2"/>
    </row>
    <row r="542" spans="1:2" x14ac:dyDescent="0.3">
      <c r="A542" s="2"/>
      <c r="B542" s="2"/>
    </row>
    <row r="543" spans="1:2" x14ac:dyDescent="0.3">
      <c r="A543" s="2"/>
      <c r="B543" s="2"/>
    </row>
    <row r="544" spans="1:2" x14ac:dyDescent="0.3">
      <c r="A544" s="2"/>
      <c r="B544" s="2"/>
    </row>
    <row r="545" spans="1:2" x14ac:dyDescent="0.3">
      <c r="A545" s="2"/>
      <c r="B545" s="2"/>
    </row>
    <row r="546" spans="1:2" x14ac:dyDescent="0.3">
      <c r="A546" s="2"/>
      <c r="B546" s="2"/>
    </row>
    <row r="547" spans="1:2" x14ac:dyDescent="0.3">
      <c r="A547" s="2"/>
      <c r="B547" s="2"/>
    </row>
    <row r="548" spans="1:2" x14ac:dyDescent="0.3">
      <c r="A548" s="2"/>
      <c r="B548" s="2"/>
    </row>
    <row r="549" spans="1:2" x14ac:dyDescent="0.3">
      <c r="A549" s="2"/>
      <c r="B549" s="2"/>
    </row>
    <row r="550" spans="1:2" x14ac:dyDescent="0.3">
      <c r="A550" s="2"/>
      <c r="B550" s="2"/>
    </row>
    <row r="551" spans="1:2" x14ac:dyDescent="0.3">
      <c r="A551" s="2"/>
      <c r="B551" s="2"/>
    </row>
    <row r="552" spans="1:2" x14ac:dyDescent="0.3">
      <c r="A552" s="2"/>
      <c r="B552" s="2"/>
    </row>
    <row r="553" spans="1:2" x14ac:dyDescent="0.3">
      <c r="A553" s="2"/>
      <c r="B553" s="2"/>
    </row>
    <row r="554" spans="1:2" x14ac:dyDescent="0.3">
      <c r="A554" s="2"/>
      <c r="B554" s="2"/>
    </row>
    <row r="555" spans="1:2" x14ac:dyDescent="0.3">
      <c r="A555" s="2"/>
      <c r="B555" s="2"/>
    </row>
    <row r="556" spans="1:2" x14ac:dyDescent="0.3">
      <c r="A556" s="2"/>
      <c r="B556" s="2"/>
    </row>
    <row r="557" spans="1:2" x14ac:dyDescent="0.3">
      <c r="A557" s="2"/>
      <c r="B557" s="2"/>
    </row>
    <row r="558" spans="1:2" x14ac:dyDescent="0.3">
      <c r="A558" s="2"/>
      <c r="B558" s="2"/>
    </row>
    <row r="559" spans="1:2" x14ac:dyDescent="0.3">
      <c r="A559" s="2"/>
      <c r="B559" s="2"/>
    </row>
    <row r="560" spans="1:2" x14ac:dyDescent="0.3">
      <c r="A560" s="2"/>
      <c r="B560" s="2"/>
    </row>
    <row r="561" spans="1:2" x14ac:dyDescent="0.3">
      <c r="A561" s="2"/>
      <c r="B561" s="2"/>
    </row>
    <row r="562" spans="1:2" x14ac:dyDescent="0.3">
      <c r="A562" s="2"/>
      <c r="B562" s="2"/>
    </row>
    <row r="563" spans="1:2" x14ac:dyDescent="0.3">
      <c r="A563" s="2"/>
      <c r="B563" s="2"/>
    </row>
    <row r="564" spans="1:2" x14ac:dyDescent="0.3">
      <c r="A564" s="2"/>
      <c r="B564" s="2"/>
    </row>
    <row r="565" spans="1:2" x14ac:dyDescent="0.3">
      <c r="A565" s="2"/>
      <c r="B565" s="2"/>
    </row>
    <row r="566" spans="1:2" x14ac:dyDescent="0.3">
      <c r="A566" s="2"/>
      <c r="B566" s="2"/>
    </row>
    <row r="567" spans="1:2" x14ac:dyDescent="0.3">
      <c r="A567" s="2"/>
      <c r="B567" s="2"/>
    </row>
    <row r="568" spans="1:2" x14ac:dyDescent="0.3">
      <c r="A568" s="2"/>
      <c r="B568" s="2"/>
    </row>
    <row r="569" spans="1:2" x14ac:dyDescent="0.3">
      <c r="A569" s="2"/>
      <c r="B569" s="2"/>
    </row>
    <row r="570" spans="1:2" x14ac:dyDescent="0.3">
      <c r="A570" s="2"/>
      <c r="B570" s="2"/>
    </row>
    <row r="571" spans="1:2" x14ac:dyDescent="0.3">
      <c r="A571" s="2"/>
      <c r="B571" s="2"/>
    </row>
    <row r="572" spans="1:2" x14ac:dyDescent="0.3">
      <c r="A572" s="2"/>
      <c r="B572" s="2"/>
    </row>
    <row r="573" spans="1:2" x14ac:dyDescent="0.3">
      <c r="A573" s="2"/>
      <c r="B573" s="2"/>
    </row>
    <row r="574" spans="1:2" x14ac:dyDescent="0.3">
      <c r="A574" s="2"/>
      <c r="B574" s="2"/>
    </row>
    <row r="575" spans="1:2" x14ac:dyDescent="0.3">
      <c r="A575" s="2"/>
      <c r="B575" s="2"/>
    </row>
    <row r="576" spans="1:2" x14ac:dyDescent="0.3">
      <c r="A576" s="2"/>
      <c r="B576" s="2"/>
    </row>
    <row r="577" spans="1:2" x14ac:dyDescent="0.3">
      <c r="A577" s="2"/>
      <c r="B577" s="2"/>
    </row>
    <row r="578" spans="1:2" x14ac:dyDescent="0.3">
      <c r="A578" s="2"/>
      <c r="B578" s="2"/>
    </row>
    <row r="579" spans="1:2" x14ac:dyDescent="0.3">
      <c r="A579" s="2"/>
      <c r="B579" s="2"/>
    </row>
    <row r="580" spans="1:2" x14ac:dyDescent="0.3">
      <c r="A580" s="2"/>
      <c r="B580" s="2"/>
    </row>
    <row r="581" spans="1:2" x14ac:dyDescent="0.3">
      <c r="A581" s="2"/>
      <c r="B581" s="2"/>
    </row>
    <row r="582" spans="1:2" x14ac:dyDescent="0.3">
      <c r="A582" s="2"/>
      <c r="B582" s="2"/>
    </row>
    <row r="583" spans="1:2" x14ac:dyDescent="0.3">
      <c r="A583" s="2"/>
      <c r="B583" s="2"/>
    </row>
    <row r="584" spans="1:2" x14ac:dyDescent="0.3">
      <c r="A584" s="2"/>
      <c r="B584" s="2"/>
    </row>
    <row r="585" spans="1:2" x14ac:dyDescent="0.3">
      <c r="A585" s="2"/>
      <c r="B585" s="2"/>
    </row>
    <row r="586" spans="1:2" x14ac:dyDescent="0.3">
      <c r="A586" s="2"/>
      <c r="B586" s="2"/>
    </row>
    <row r="587" spans="1:2" x14ac:dyDescent="0.3">
      <c r="A587" s="2"/>
      <c r="B587" s="2"/>
    </row>
    <row r="588" spans="1:2" x14ac:dyDescent="0.3">
      <c r="A588" s="2"/>
      <c r="B588" s="2"/>
    </row>
    <row r="589" spans="1:2" x14ac:dyDescent="0.3">
      <c r="A589" s="2"/>
      <c r="B58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Display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2026-07-21T18:35:49Z</dcterms:created>
  <dcterms:modified xsi:type="dcterms:W3CDTF">2026-07-26T22:49:04Z</dcterms:modified>
</cp:coreProperties>
</file>