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gincorp-my.sharepoint.com/personal/thartle_cqg_com/Documents/Desktop/Work Spaces/Drop Function/"/>
    </mc:Choice>
  </mc:AlternateContent>
  <xr:revisionPtr revIDLastSave="423" documentId="8_{05EEF3C8-3B4A-4A0C-A9F2-EE850CD7CCD3}" xr6:coauthVersionLast="47" xr6:coauthVersionMax="47" xr10:uidLastSave="{FA7CEF8A-0A3C-4232-93CF-1B21CAFC1115}"/>
  <bookViews>
    <workbookView xWindow="-120" yWindow="-120" windowWidth="29040" windowHeight="16440" xr2:uid="{B87D997F-16AE-4D98-A8FE-D898E60CAE24}"/>
  </bookViews>
  <sheets>
    <sheet name="Display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2" i="2" l="1"/>
  <c r="D102" i="2"/>
  <c r="C102" i="2"/>
  <c r="B102" i="2"/>
  <c r="E101" i="2"/>
  <c r="D101" i="2"/>
  <c r="C101" i="2"/>
  <c r="B101" i="2"/>
  <c r="E100" i="2"/>
  <c r="D100" i="2"/>
  <c r="C100" i="2"/>
  <c r="B100" i="2"/>
  <c r="E99" i="2"/>
  <c r="D99" i="2"/>
  <c r="C99" i="2"/>
  <c r="B99" i="2"/>
  <c r="E98" i="2"/>
  <c r="D98" i="2"/>
  <c r="C98" i="2"/>
  <c r="B98" i="2"/>
  <c r="E97" i="2"/>
  <c r="D97" i="2"/>
  <c r="C97" i="2"/>
  <c r="B97" i="2"/>
  <c r="E96" i="2"/>
  <c r="D96" i="2"/>
  <c r="C96" i="2"/>
  <c r="B96" i="2"/>
  <c r="E95" i="2"/>
  <c r="D95" i="2"/>
  <c r="C95" i="2"/>
  <c r="B95" i="2"/>
  <c r="E94" i="2"/>
  <c r="D94" i="2"/>
  <c r="C94" i="2"/>
  <c r="B94" i="2"/>
  <c r="E93" i="2"/>
  <c r="D93" i="2"/>
  <c r="C93" i="2"/>
  <c r="B93" i="2"/>
  <c r="E92" i="2"/>
  <c r="D92" i="2"/>
  <c r="C92" i="2"/>
  <c r="B92" i="2"/>
  <c r="E91" i="2"/>
  <c r="D91" i="2"/>
  <c r="C91" i="2"/>
  <c r="B91" i="2"/>
  <c r="E90" i="2"/>
  <c r="D90" i="2"/>
  <c r="C90" i="2"/>
  <c r="B90" i="2"/>
  <c r="E89" i="2"/>
  <c r="D89" i="2"/>
  <c r="C89" i="2"/>
  <c r="B89" i="2"/>
  <c r="E88" i="2"/>
  <c r="D88" i="2"/>
  <c r="C88" i="2"/>
  <c r="B88" i="2"/>
  <c r="E87" i="2"/>
  <c r="D87" i="2"/>
  <c r="C87" i="2"/>
  <c r="B87" i="2"/>
  <c r="E86" i="2"/>
  <c r="D86" i="2"/>
  <c r="C86" i="2"/>
  <c r="B86" i="2"/>
  <c r="E85" i="2"/>
  <c r="D85" i="2"/>
  <c r="C85" i="2"/>
  <c r="B85" i="2"/>
  <c r="E84" i="2"/>
  <c r="D84" i="2"/>
  <c r="C84" i="2"/>
  <c r="B84" i="2"/>
  <c r="E83" i="2"/>
  <c r="D83" i="2"/>
  <c r="C83" i="2"/>
  <c r="B83" i="2"/>
  <c r="E82" i="2"/>
  <c r="D82" i="2"/>
  <c r="C82" i="2"/>
  <c r="B82" i="2"/>
  <c r="E81" i="2"/>
  <c r="D81" i="2"/>
  <c r="C81" i="2"/>
  <c r="B81" i="2"/>
  <c r="E80" i="2"/>
  <c r="D80" i="2"/>
  <c r="C80" i="2"/>
  <c r="B80" i="2"/>
  <c r="E79" i="2"/>
  <c r="D79" i="2"/>
  <c r="C79" i="2"/>
  <c r="B79" i="2"/>
  <c r="E78" i="2"/>
  <c r="D78" i="2"/>
  <c r="C78" i="2"/>
  <c r="B78" i="2"/>
  <c r="E77" i="2"/>
  <c r="D77" i="2"/>
  <c r="C77" i="2"/>
  <c r="B77" i="2"/>
  <c r="E76" i="2"/>
  <c r="D76" i="2"/>
  <c r="C76" i="2"/>
  <c r="B76" i="2"/>
  <c r="E75" i="2"/>
  <c r="D75" i="2"/>
  <c r="C75" i="2"/>
  <c r="B75" i="2"/>
  <c r="E74" i="2"/>
  <c r="D74" i="2"/>
  <c r="C74" i="2"/>
  <c r="B74" i="2"/>
  <c r="E73" i="2"/>
  <c r="D73" i="2"/>
  <c r="C73" i="2"/>
  <c r="B73" i="2"/>
  <c r="E72" i="2"/>
  <c r="D72" i="2"/>
  <c r="C72" i="2"/>
  <c r="B72" i="2"/>
  <c r="E71" i="2"/>
  <c r="D71" i="2"/>
  <c r="C71" i="2"/>
  <c r="B71" i="2"/>
  <c r="E70" i="2"/>
  <c r="D70" i="2"/>
  <c r="C70" i="2"/>
  <c r="B70" i="2"/>
  <c r="E69" i="2"/>
  <c r="D69" i="2"/>
  <c r="C69" i="2"/>
  <c r="B69" i="2"/>
  <c r="E68" i="2"/>
  <c r="D68" i="2"/>
  <c r="C68" i="2"/>
  <c r="B68" i="2"/>
  <c r="E67" i="2"/>
  <c r="D67" i="2"/>
  <c r="C67" i="2"/>
  <c r="B67" i="2"/>
  <c r="E66" i="2"/>
  <c r="D66" i="2"/>
  <c r="C66" i="2"/>
  <c r="B66" i="2"/>
  <c r="E65" i="2"/>
  <c r="D65" i="2"/>
  <c r="C65" i="2"/>
  <c r="B65" i="2"/>
  <c r="E64" i="2"/>
  <c r="D64" i="2"/>
  <c r="C64" i="2"/>
  <c r="B64" i="2"/>
  <c r="E63" i="2"/>
  <c r="D63" i="2"/>
  <c r="C63" i="2"/>
  <c r="B63" i="2"/>
  <c r="E62" i="2"/>
  <c r="D62" i="2"/>
  <c r="C62" i="2"/>
  <c r="B62" i="2"/>
  <c r="E61" i="2"/>
  <c r="D61" i="2"/>
  <c r="C61" i="2"/>
  <c r="B61" i="2"/>
  <c r="E60" i="2"/>
  <c r="D60" i="2"/>
  <c r="C60" i="2"/>
  <c r="B60" i="2"/>
  <c r="E59" i="2"/>
  <c r="D59" i="2"/>
  <c r="C59" i="2"/>
  <c r="B59" i="2"/>
  <c r="E58" i="2"/>
  <c r="D58" i="2"/>
  <c r="C58" i="2"/>
  <c r="B58" i="2"/>
  <c r="E57" i="2"/>
  <c r="D57" i="2"/>
  <c r="C57" i="2"/>
  <c r="B57" i="2"/>
  <c r="E56" i="2"/>
  <c r="D56" i="2"/>
  <c r="C56" i="2"/>
  <c r="B56" i="2"/>
  <c r="E55" i="2"/>
  <c r="D55" i="2"/>
  <c r="C55" i="2"/>
  <c r="B55" i="2"/>
  <c r="E54" i="2"/>
  <c r="D54" i="2"/>
  <c r="C54" i="2"/>
  <c r="B54" i="2"/>
  <c r="E53" i="2"/>
  <c r="D53" i="2"/>
  <c r="C53" i="2"/>
  <c r="B53" i="2"/>
  <c r="E52" i="2"/>
  <c r="D52" i="2"/>
  <c r="C52" i="2"/>
  <c r="B52" i="2"/>
  <c r="E51" i="2"/>
  <c r="D51" i="2"/>
  <c r="C51" i="2"/>
  <c r="B51" i="2"/>
  <c r="E50" i="2"/>
  <c r="D50" i="2"/>
  <c r="C50" i="2"/>
  <c r="B50" i="2"/>
  <c r="E49" i="2"/>
  <c r="D49" i="2"/>
  <c r="C49" i="2"/>
  <c r="B49" i="2"/>
  <c r="E48" i="2"/>
  <c r="D48" i="2"/>
  <c r="C48" i="2"/>
  <c r="B48" i="2"/>
  <c r="E47" i="2"/>
  <c r="D47" i="2"/>
  <c r="C47" i="2"/>
  <c r="B47" i="2"/>
  <c r="E46" i="2"/>
  <c r="D46" i="2"/>
  <c r="C46" i="2"/>
  <c r="B46" i="2"/>
  <c r="E45" i="2"/>
  <c r="D45" i="2"/>
  <c r="C45" i="2"/>
  <c r="B45" i="2"/>
  <c r="E44" i="2"/>
  <c r="D44" i="2"/>
  <c r="C44" i="2"/>
  <c r="B44" i="2"/>
  <c r="E43" i="2"/>
  <c r="D43" i="2"/>
  <c r="C43" i="2"/>
  <c r="B43" i="2"/>
  <c r="E42" i="2"/>
  <c r="D42" i="2"/>
  <c r="C42" i="2"/>
  <c r="B42" i="2"/>
  <c r="E41" i="2"/>
  <c r="D41" i="2"/>
  <c r="C41" i="2"/>
  <c r="B41" i="2"/>
  <c r="E40" i="2"/>
  <c r="D40" i="2"/>
  <c r="C40" i="2"/>
  <c r="B40" i="2"/>
  <c r="E39" i="2"/>
  <c r="D39" i="2"/>
  <c r="C39" i="2"/>
  <c r="B39" i="2"/>
  <c r="E38" i="2"/>
  <c r="D38" i="2"/>
  <c r="C38" i="2"/>
  <c r="B38" i="2"/>
  <c r="E37" i="2"/>
  <c r="D37" i="2"/>
  <c r="C37" i="2"/>
  <c r="B37" i="2"/>
  <c r="E36" i="2"/>
  <c r="D36" i="2"/>
  <c r="C36" i="2"/>
  <c r="B36" i="2"/>
  <c r="E35" i="2"/>
  <c r="D35" i="2"/>
  <c r="C35" i="2"/>
  <c r="B35" i="2"/>
  <c r="E34" i="2"/>
  <c r="D34" i="2"/>
  <c r="C34" i="2"/>
  <c r="B34" i="2"/>
  <c r="E33" i="2"/>
  <c r="D33" i="2"/>
  <c r="C33" i="2"/>
  <c r="B33" i="2"/>
  <c r="E32" i="2"/>
  <c r="D32" i="2"/>
  <c r="C32" i="2"/>
  <c r="B32" i="2"/>
  <c r="E31" i="2"/>
  <c r="D31" i="2"/>
  <c r="C31" i="2"/>
  <c r="B31" i="2"/>
  <c r="E30" i="2"/>
  <c r="D30" i="2"/>
  <c r="C30" i="2"/>
  <c r="B30" i="2"/>
  <c r="E29" i="2"/>
  <c r="D29" i="2"/>
  <c r="C29" i="2"/>
  <c r="B29" i="2"/>
  <c r="E28" i="2"/>
  <c r="D28" i="2"/>
  <c r="C28" i="2"/>
  <c r="B28" i="2"/>
  <c r="E27" i="2"/>
  <c r="D27" i="2"/>
  <c r="C27" i="2"/>
  <c r="B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E5" i="2"/>
  <c r="D5" i="2"/>
  <c r="C5" i="2"/>
  <c r="B5" i="2"/>
  <c r="E4" i="2"/>
  <c r="D4" i="2"/>
  <c r="C4" i="2"/>
  <c r="B4" i="2"/>
  <c r="E3" i="2"/>
  <c r="D3" i="2"/>
  <c r="C3" i="2"/>
  <c r="B3" i="2"/>
  <c r="E2" i="2"/>
  <c r="D2" i="2"/>
  <c r="C2" i="2"/>
  <c r="B2" i="2"/>
  <c r="J2" i="2" l="1" a="1"/>
  <c r="J2" i="2" s="1"/>
  <c r="AB2" i="2" a="1"/>
  <c r="AC2" i="2" a="1"/>
  <c r="Z2" i="2" a="1"/>
  <c r="Y2" i="2" a="1"/>
  <c r="W2" i="2" a="1"/>
  <c r="V2" i="2" a="1"/>
  <c r="T2" i="2" a="1"/>
  <c r="S2" i="2" a="1"/>
  <c r="M2" i="2" a="1"/>
  <c r="K2" i="2" a="1"/>
  <c r="Q2" i="2" a="1"/>
  <c r="P2" i="2" a="1"/>
  <c r="N2" i="2" a="1"/>
  <c r="H2" i="2" a="1"/>
  <c r="G2" i="2" a="1"/>
  <c r="C12" i="1" s="1"/>
  <c r="Q2" i="2" l="1"/>
  <c r="M42" i="1" s="1"/>
  <c r="M51" i="1"/>
  <c r="M50" i="1"/>
  <c r="M44" i="1"/>
  <c r="M43" i="1"/>
  <c r="M49" i="1"/>
  <c r="M48" i="1"/>
  <c r="M46" i="1"/>
  <c r="M47" i="1"/>
  <c r="M45" i="1"/>
  <c r="Z2" i="2"/>
  <c r="AA29" i="1" s="1"/>
  <c r="AA34" i="1"/>
  <c r="AA30" i="1"/>
  <c r="AA37" i="1"/>
  <c r="AA36" i="1"/>
  <c r="AA35" i="1"/>
  <c r="AA33" i="1"/>
  <c r="AA32" i="1"/>
  <c r="AA31" i="1"/>
  <c r="AA38" i="1"/>
  <c r="AC2" i="2"/>
  <c r="AA42" i="1" s="1"/>
  <c r="AA51" i="1"/>
  <c r="AA49" i="1"/>
  <c r="AA48" i="1"/>
  <c r="AA47" i="1"/>
  <c r="AA44" i="1"/>
  <c r="AA50" i="1"/>
  <c r="AA46" i="1"/>
  <c r="AA45" i="1"/>
  <c r="AA43" i="1"/>
  <c r="K2" i="2"/>
  <c r="M16" i="1" s="1"/>
  <c r="M25" i="1"/>
  <c r="M24" i="1"/>
  <c r="M23" i="1"/>
  <c r="M22" i="1"/>
  <c r="M20" i="1"/>
  <c r="M19" i="1"/>
  <c r="M18" i="1"/>
  <c r="M17" i="1"/>
  <c r="M21" i="1"/>
  <c r="M2" i="2"/>
  <c r="C29" i="1" s="1"/>
  <c r="C38" i="1"/>
  <c r="C36" i="1"/>
  <c r="C34" i="1"/>
  <c r="C37" i="1"/>
  <c r="C35" i="1"/>
  <c r="C33" i="1"/>
  <c r="C32" i="1"/>
  <c r="C31" i="1"/>
  <c r="C30" i="1"/>
  <c r="S2" i="2"/>
  <c r="Q3" i="1" s="1"/>
  <c r="R3" i="1" s="1"/>
  <c r="Q12" i="1"/>
  <c r="R12" i="1" s="1"/>
  <c r="Q5" i="1"/>
  <c r="R5" i="1" s="1"/>
  <c r="Q4" i="1"/>
  <c r="R4" i="1" s="1"/>
  <c r="Q11" i="1"/>
  <c r="R11" i="1" s="1"/>
  <c r="Q9" i="1"/>
  <c r="R9" i="1" s="1"/>
  <c r="Q10" i="1"/>
  <c r="R10" i="1" s="1"/>
  <c r="Q8" i="1"/>
  <c r="R8" i="1" s="1"/>
  <c r="Q7" i="1"/>
  <c r="R7" i="1" s="1"/>
  <c r="Q6" i="1"/>
  <c r="R6" i="1" s="1"/>
  <c r="T2" i="2"/>
  <c r="AA3" i="1" s="1"/>
  <c r="AA7" i="1"/>
  <c r="AA5" i="1"/>
  <c r="AA6" i="1"/>
  <c r="AA4" i="1"/>
  <c r="AA12" i="1"/>
  <c r="AA10" i="1"/>
  <c r="AA9" i="1"/>
  <c r="AA8" i="1"/>
  <c r="AA11" i="1"/>
  <c r="V2" i="2"/>
  <c r="Q16" i="1" s="1"/>
  <c r="R16" i="1" s="1"/>
  <c r="Q22" i="1"/>
  <c r="R22" i="1" s="1"/>
  <c r="Q20" i="1"/>
  <c r="R20" i="1" s="1"/>
  <c r="Q19" i="1"/>
  <c r="R19" i="1" s="1"/>
  <c r="Q21" i="1"/>
  <c r="R21" i="1" s="1"/>
  <c r="Q25" i="1"/>
  <c r="R25" i="1" s="1"/>
  <c r="Q24" i="1"/>
  <c r="R24" i="1" s="1"/>
  <c r="Q17" i="1"/>
  <c r="R17" i="1" s="1"/>
  <c r="Q23" i="1"/>
  <c r="R23" i="1" s="1"/>
  <c r="Q18" i="1"/>
  <c r="R18" i="1" s="1"/>
  <c r="W2" i="2"/>
  <c r="AA16" i="1" s="1"/>
  <c r="AA24" i="1"/>
  <c r="AA25" i="1"/>
  <c r="AA23" i="1"/>
  <c r="AA21" i="1"/>
  <c r="AA19" i="1"/>
  <c r="AA20" i="1"/>
  <c r="AA18" i="1"/>
  <c r="AA17" i="1"/>
  <c r="AA22" i="1"/>
  <c r="U12" i="1"/>
  <c r="Z12" i="1"/>
  <c r="Y12" i="1"/>
  <c r="X12" i="1"/>
  <c r="V12" i="1"/>
  <c r="W12" i="1"/>
  <c r="Y2" i="2"/>
  <c r="Q29" i="1" s="1"/>
  <c r="R29" i="1" s="1"/>
  <c r="Q38" i="1"/>
  <c r="R38" i="1" s="1"/>
  <c r="Q31" i="1"/>
  <c r="R31" i="1" s="1"/>
  <c r="Q30" i="1"/>
  <c r="R30" i="1" s="1"/>
  <c r="Q37" i="1"/>
  <c r="R37" i="1" s="1"/>
  <c r="Q36" i="1"/>
  <c r="R36" i="1" s="1"/>
  <c r="Q35" i="1"/>
  <c r="R35" i="1" s="1"/>
  <c r="Q32" i="1"/>
  <c r="R32" i="1" s="1"/>
  <c r="Q34" i="1"/>
  <c r="R34" i="1" s="1"/>
  <c r="Q33" i="1"/>
  <c r="R33" i="1" s="1"/>
  <c r="P2" i="2"/>
  <c r="C42" i="1" s="1"/>
  <c r="C48" i="1"/>
  <c r="C46" i="1"/>
  <c r="C45" i="1"/>
  <c r="C47" i="1"/>
  <c r="C50" i="1"/>
  <c r="C49" i="1"/>
  <c r="C43" i="1"/>
  <c r="C44" i="1"/>
  <c r="C51" i="1"/>
  <c r="C16" i="1"/>
  <c r="C22" i="1"/>
  <c r="C20" i="1"/>
  <c r="C21" i="1"/>
  <c r="C25" i="1"/>
  <c r="C24" i="1"/>
  <c r="C19" i="1"/>
  <c r="C17" i="1"/>
  <c r="C18" i="1"/>
  <c r="C23" i="1"/>
  <c r="N2" i="2"/>
  <c r="M29" i="1" s="1"/>
  <c r="M33" i="1"/>
  <c r="M32" i="1"/>
  <c r="M31" i="1"/>
  <c r="M30" i="1"/>
  <c r="M36" i="1"/>
  <c r="M38" i="1"/>
  <c r="M37" i="1"/>
  <c r="M35" i="1"/>
  <c r="M34" i="1"/>
  <c r="AB2" i="2"/>
  <c r="Q42" i="1" s="1"/>
  <c r="R42" i="1" s="1"/>
  <c r="Q44" i="1"/>
  <c r="R44" i="1" s="1"/>
  <c r="Q43" i="1"/>
  <c r="R43" i="1" s="1"/>
  <c r="Q50" i="1"/>
  <c r="R50" i="1" s="1"/>
  <c r="Q49" i="1"/>
  <c r="R49" i="1" s="1"/>
  <c r="Q47" i="1"/>
  <c r="R47" i="1" s="1"/>
  <c r="Q46" i="1"/>
  <c r="R46" i="1" s="1"/>
  <c r="Q45" i="1"/>
  <c r="R45" i="1" s="1"/>
  <c r="Q48" i="1"/>
  <c r="R48" i="1" s="1"/>
  <c r="Q51" i="1"/>
  <c r="R51" i="1" s="1"/>
  <c r="H2" i="2"/>
  <c r="M3" i="1" s="1"/>
  <c r="M12" i="1"/>
  <c r="M11" i="1"/>
  <c r="M5" i="1"/>
  <c r="M8" i="1"/>
  <c r="M6" i="1"/>
  <c r="M9" i="1"/>
  <c r="M7" i="1"/>
  <c r="M10" i="1"/>
  <c r="M4" i="1"/>
  <c r="D12" i="1"/>
  <c r="L12" i="1"/>
  <c r="I12" i="1"/>
  <c r="G12" i="1"/>
  <c r="K12" i="1"/>
  <c r="J12" i="1"/>
  <c r="H12" i="1"/>
  <c r="G2" i="2"/>
  <c r="C3" i="1" s="1"/>
  <c r="C11" i="1"/>
  <c r="C10" i="1"/>
  <c r="C5" i="1"/>
  <c r="C4" i="1"/>
  <c r="C9" i="1"/>
  <c r="C8" i="1"/>
  <c r="C6" i="1"/>
  <c r="C7" i="1"/>
  <c r="X51" i="1" l="1"/>
  <c r="V51" i="1"/>
  <c r="Y51" i="1"/>
  <c r="W51" i="1"/>
  <c r="U51" i="1"/>
  <c r="Z51" i="1"/>
  <c r="Z45" i="1"/>
  <c r="Y45" i="1"/>
  <c r="X45" i="1"/>
  <c r="W45" i="1"/>
  <c r="V45" i="1"/>
  <c r="U45" i="1"/>
  <c r="W46" i="1"/>
  <c r="U46" i="1"/>
  <c r="Y46" i="1"/>
  <c r="X46" i="1"/>
  <c r="V46" i="1"/>
  <c r="Z46" i="1"/>
  <c r="U48" i="1"/>
  <c r="Z48" i="1"/>
  <c r="V48" i="1"/>
  <c r="Y48" i="1"/>
  <c r="X48" i="1"/>
  <c r="W48" i="1"/>
  <c r="Y44" i="1"/>
  <c r="W44" i="1"/>
  <c r="Z44" i="1"/>
  <c r="X44" i="1"/>
  <c r="V44" i="1"/>
  <c r="U44" i="1"/>
  <c r="Z43" i="1"/>
  <c r="X43" i="1"/>
  <c r="W43" i="1"/>
  <c r="Y43" i="1"/>
  <c r="V43" i="1"/>
  <c r="U43" i="1"/>
  <c r="Z49" i="1"/>
  <c r="X49" i="1"/>
  <c r="W49" i="1"/>
  <c r="Y49" i="1"/>
  <c r="V49" i="1"/>
  <c r="U49" i="1"/>
  <c r="Z50" i="1"/>
  <c r="Y50" i="1"/>
  <c r="W50" i="1"/>
  <c r="U50" i="1"/>
  <c r="X50" i="1"/>
  <c r="V50" i="1"/>
  <c r="Z47" i="1"/>
  <c r="X47" i="1"/>
  <c r="W47" i="1"/>
  <c r="V47" i="1"/>
  <c r="U47" i="1"/>
  <c r="Y47" i="1"/>
  <c r="Y42" i="1"/>
  <c r="X42" i="1"/>
  <c r="W42" i="1"/>
  <c r="V42" i="1"/>
  <c r="Z42" i="1"/>
  <c r="U42" i="1"/>
  <c r="Z38" i="1"/>
  <c r="Y38" i="1"/>
  <c r="X38" i="1"/>
  <c r="W38" i="1"/>
  <c r="V38" i="1"/>
  <c r="U38" i="1"/>
  <c r="Z33" i="1"/>
  <c r="Y33" i="1"/>
  <c r="X33" i="1"/>
  <c r="W33" i="1"/>
  <c r="V33" i="1"/>
  <c r="U33" i="1"/>
  <c r="Z35" i="1"/>
  <c r="Y35" i="1"/>
  <c r="X35" i="1"/>
  <c r="W35" i="1"/>
  <c r="V35" i="1"/>
  <c r="U35" i="1"/>
  <c r="Z32" i="1"/>
  <c r="Y32" i="1"/>
  <c r="X32" i="1"/>
  <c r="W32" i="1"/>
  <c r="V32" i="1"/>
  <c r="U32" i="1"/>
  <c r="W37" i="1"/>
  <c r="V37" i="1"/>
  <c r="U37" i="1"/>
  <c r="Z37" i="1"/>
  <c r="Y37" i="1"/>
  <c r="X37" i="1"/>
  <c r="W34" i="1"/>
  <c r="V34" i="1"/>
  <c r="U34" i="1"/>
  <c r="Z34" i="1"/>
  <c r="Y34" i="1"/>
  <c r="X34" i="1"/>
  <c r="Z29" i="1"/>
  <c r="Y29" i="1"/>
  <c r="X29" i="1"/>
  <c r="W29" i="1"/>
  <c r="V29" i="1"/>
  <c r="U29" i="1"/>
  <c r="Z30" i="1"/>
  <c r="Y30" i="1"/>
  <c r="X30" i="1"/>
  <c r="W30" i="1"/>
  <c r="V30" i="1"/>
  <c r="U30" i="1"/>
  <c r="W31" i="1"/>
  <c r="V31" i="1"/>
  <c r="U31" i="1"/>
  <c r="Z31" i="1"/>
  <c r="Y31" i="1"/>
  <c r="X31" i="1"/>
  <c r="Z36" i="1"/>
  <c r="Y36" i="1"/>
  <c r="X36" i="1"/>
  <c r="W36" i="1"/>
  <c r="V36" i="1"/>
  <c r="U36" i="1"/>
  <c r="Y23" i="1"/>
  <c r="K23" i="1"/>
  <c r="X23" i="1"/>
  <c r="Z23" i="1"/>
  <c r="L23" i="1"/>
  <c r="W23" i="1"/>
  <c r="J23" i="1"/>
  <c r="V23" i="1"/>
  <c r="I23" i="1"/>
  <c r="U23" i="1"/>
  <c r="H23" i="1"/>
  <c r="G23" i="1"/>
  <c r="D23" i="1"/>
  <c r="D43" i="1"/>
  <c r="K43" i="1"/>
  <c r="J43" i="1"/>
  <c r="H43" i="1"/>
  <c r="G43" i="1"/>
  <c r="I43" i="1"/>
  <c r="L43" i="1"/>
  <c r="Y6" i="1"/>
  <c r="X6" i="1"/>
  <c r="W6" i="1"/>
  <c r="V6" i="1"/>
  <c r="Z6" i="1"/>
  <c r="U6" i="1"/>
  <c r="D24" i="1"/>
  <c r="Z24" i="1"/>
  <c r="L24" i="1"/>
  <c r="Y24" i="1"/>
  <c r="K24" i="1"/>
  <c r="W24" i="1"/>
  <c r="I24" i="1"/>
  <c r="G24" i="1"/>
  <c r="V24" i="1"/>
  <c r="H24" i="1"/>
  <c r="U24" i="1"/>
  <c r="J24" i="1"/>
  <c r="X24" i="1"/>
  <c r="L45" i="1"/>
  <c r="K45" i="1"/>
  <c r="J45" i="1"/>
  <c r="H45" i="1"/>
  <c r="G45" i="1"/>
  <c r="D45" i="1"/>
  <c r="I45" i="1"/>
  <c r="L30" i="1"/>
  <c r="K30" i="1"/>
  <c r="J30" i="1"/>
  <c r="I30" i="1"/>
  <c r="D30" i="1"/>
  <c r="H30" i="1"/>
  <c r="G30" i="1"/>
  <c r="Z9" i="1"/>
  <c r="Y9" i="1"/>
  <c r="V9" i="1"/>
  <c r="U9" i="1"/>
  <c r="X9" i="1"/>
  <c r="W9" i="1"/>
  <c r="D46" i="1"/>
  <c r="L46" i="1"/>
  <c r="K46" i="1"/>
  <c r="I46" i="1"/>
  <c r="H46" i="1"/>
  <c r="G46" i="1"/>
  <c r="J46" i="1"/>
  <c r="D31" i="1"/>
  <c r="L31" i="1"/>
  <c r="K31" i="1"/>
  <c r="I31" i="1"/>
  <c r="G31" i="1"/>
  <c r="H31" i="1"/>
  <c r="J31" i="1"/>
  <c r="Y4" i="1"/>
  <c r="Z4" i="1"/>
  <c r="X4" i="1"/>
  <c r="U4" i="1"/>
  <c r="W4" i="1"/>
  <c r="V4" i="1"/>
  <c r="Z21" i="1"/>
  <c r="X21" i="1"/>
  <c r="L21" i="1"/>
  <c r="K21" i="1"/>
  <c r="V21" i="1"/>
  <c r="J21" i="1"/>
  <c r="I21" i="1"/>
  <c r="W21" i="1"/>
  <c r="U21" i="1"/>
  <c r="H21" i="1"/>
  <c r="G21" i="1"/>
  <c r="D21" i="1"/>
  <c r="Y21" i="1"/>
  <c r="L48" i="1"/>
  <c r="K48" i="1"/>
  <c r="D48" i="1"/>
  <c r="J48" i="1"/>
  <c r="I48" i="1"/>
  <c r="H48" i="1"/>
  <c r="G48" i="1"/>
  <c r="K32" i="1"/>
  <c r="I32" i="1"/>
  <c r="J32" i="1"/>
  <c r="G32" i="1"/>
  <c r="L32" i="1"/>
  <c r="H32" i="1"/>
  <c r="D32" i="1"/>
  <c r="Z5" i="1"/>
  <c r="Y5" i="1"/>
  <c r="X5" i="1"/>
  <c r="W5" i="1"/>
  <c r="V5" i="1"/>
  <c r="U5" i="1"/>
  <c r="X20" i="1"/>
  <c r="J20" i="1"/>
  <c r="V20" i="1"/>
  <c r="U20" i="1"/>
  <c r="W20" i="1"/>
  <c r="I20" i="1"/>
  <c r="H20" i="1"/>
  <c r="G20" i="1"/>
  <c r="D20" i="1"/>
  <c r="Z20" i="1"/>
  <c r="K20" i="1"/>
  <c r="Y20" i="1"/>
  <c r="L20" i="1"/>
  <c r="L42" i="1"/>
  <c r="K42" i="1"/>
  <c r="J42" i="1"/>
  <c r="I42" i="1"/>
  <c r="H42" i="1"/>
  <c r="G42" i="1"/>
  <c r="D42" i="1"/>
  <c r="L33" i="1"/>
  <c r="J33" i="1"/>
  <c r="H33" i="1"/>
  <c r="D33" i="1"/>
  <c r="I33" i="1"/>
  <c r="G33" i="1"/>
  <c r="K33" i="1"/>
  <c r="U10" i="1"/>
  <c r="Z10" i="1"/>
  <c r="Y10" i="1"/>
  <c r="X10" i="1"/>
  <c r="W10" i="1"/>
  <c r="V10" i="1"/>
  <c r="V22" i="1"/>
  <c r="H22" i="1"/>
  <c r="G22" i="1"/>
  <c r="D22" i="1"/>
  <c r="U22" i="1"/>
  <c r="X22" i="1"/>
  <c r="K22" i="1"/>
  <c r="W22" i="1"/>
  <c r="J22" i="1"/>
  <c r="Z22" i="1"/>
  <c r="L22" i="1"/>
  <c r="I22" i="1"/>
  <c r="Y22" i="1"/>
  <c r="L35" i="1"/>
  <c r="K35" i="1"/>
  <c r="H35" i="1"/>
  <c r="J35" i="1"/>
  <c r="I35" i="1"/>
  <c r="G35" i="1"/>
  <c r="D35" i="1"/>
  <c r="Z11" i="1"/>
  <c r="X11" i="1"/>
  <c r="Y11" i="1"/>
  <c r="W11" i="1"/>
  <c r="U11" i="1"/>
  <c r="V11" i="1"/>
  <c r="Z16" i="1"/>
  <c r="L16" i="1"/>
  <c r="Y16" i="1"/>
  <c r="W16" i="1"/>
  <c r="U16" i="1"/>
  <c r="K16" i="1"/>
  <c r="V16" i="1"/>
  <c r="J16" i="1"/>
  <c r="D16" i="1"/>
  <c r="I16" i="1"/>
  <c r="X16" i="1"/>
  <c r="H16" i="1"/>
  <c r="G16" i="1"/>
  <c r="L37" i="1"/>
  <c r="J37" i="1"/>
  <c r="K37" i="1"/>
  <c r="I37" i="1"/>
  <c r="H37" i="1"/>
  <c r="G37" i="1"/>
  <c r="D37" i="1"/>
  <c r="V3" i="1"/>
  <c r="U3" i="1"/>
  <c r="Y3" i="1"/>
  <c r="X3" i="1"/>
  <c r="W3" i="1"/>
  <c r="Z3" i="1"/>
  <c r="L51" i="1"/>
  <c r="K51" i="1"/>
  <c r="J51" i="1"/>
  <c r="D51" i="1"/>
  <c r="I51" i="1"/>
  <c r="H51" i="1"/>
  <c r="G51" i="1"/>
  <c r="I34" i="1"/>
  <c r="H34" i="1"/>
  <c r="G34" i="1"/>
  <c r="D34" i="1"/>
  <c r="L34" i="1"/>
  <c r="K34" i="1"/>
  <c r="J34" i="1"/>
  <c r="K38" i="1"/>
  <c r="J38" i="1"/>
  <c r="H38" i="1"/>
  <c r="D38" i="1"/>
  <c r="G38" i="1"/>
  <c r="L38" i="1"/>
  <c r="I38" i="1"/>
  <c r="Z18" i="1"/>
  <c r="L18" i="1"/>
  <c r="K18" i="1"/>
  <c r="X18" i="1"/>
  <c r="Y18" i="1"/>
  <c r="J18" i="1"/>
  <c r="W18" i="1"/>
  <c r="D18" i="1"/>
  <c r="V18" i="1"/>
  <c r="U18" i="1"/>
  <c r="H18" i="1"/>
  <c r="G18" i="1"/>
  <c r="I18" i="1"/>
  <c r="D49" i="1"/>
  <c r="L49" i="1"/>
  <c r="J49" i="1"/>
  <c r="H49" i="1"/>
  <c r="G49" i="1"/>
  <c r="I49" i="1"/>
  <c r="K49" i="1"/>
  <c r="H29" i="1"/>
  <c r="G29" i="1"/>
  <c r="D29" i="1"/>
  <c r="K29" i="1"/>
  <c r="J29" i="1"/>
  <c r="L29" i="1"/>
  <c r="I29" i="1"/>
  <c r="Z7" i="1"/>
  <c r="Y7" i="1"/>
  <c r="X7" i="1"/>
  <c r="V7" i="1"/>
  <c r="U7" i="1"/>
  <c r="W7" i="1"/>
  <c r="U17" i="1"/>
  <c r="G17" i="1"/>
  <c r="D17" i="1"/>
  <c r="W17" i="1"/>
  <c r="V17" i="1"/>
  <c r="L17" i="1"/>
  <c r="J17" i="1"/>
  <c r="I17" i="1"/>
  <c r="H17" i="1"/>
  <c r="Z17" i="1"/>
  <c r="Y17" i="1"/>
  <c r="K17" i="1"/>
  <c r="X17" i="1"/>
  <c r="J50" i="1"/>
  <c r="H50" i="1"/>
  <c r="I50" i="1"/>
  <c r="G50" i="1"/>
  <c r="K50" i="1"/>
  <c r="L50" i="1"/>
  <c r="D50" i="1"/>
  <c r="Y19" i="1"/>
  <c r="X19" i="1"/>
  <c r="V19" i="1"/>
  <c r="K19" i="1"/>
  <c r="I19" i="1"/>
  <c r="G19" i="1"/>
  <c r="U19" i="1"/>
  <c r="J19" i="1"/>
  <c r="H19" i="1"/>
  <c r="W19" i="1"/>
  <c r="D19" i="1"/>
  <c r="L19" i="1"/>
  <c r="Z19" i="1"/>
  <c r="J47" i="1"/>
  <c r="G47" i="1"/>
  <c r="I47" i="1"/>
  <c r="H47" i="1"/>
  <c r="K47" i="1"/>
  <c r="D47" i="1"/>
  <c r="L47" i="1"/>
  <c r="W8" i="1"/>
  <c r="U8" i="1"/>
  <c r="V8" i="1"/>
  <c r="Z8" i="1"/>
  <c r="X8" i="1"/>
  <c r="Y8" i="1"/>
  <c r="Y25" i="1"/>
  <c r="K25" i="1"/>
  <c r="X25" i="1"/>
  <c r="J25" i="1"/>
  <c r="W25" i="1"/>
  <c r="I25" i="1"/>
  <c r="V25" i="1"/>
  <c r="Z25" i="1"/>
  <c r="U25" i="1"/>
  <c r="L25" i="1"/>
  <c r="G25" i="1"/>
  <c r="H25" i="1"/>
  <c r="D25" i="1"/>
  <c r="J44" i="1"/>
  <c r="H44" i="1"/>
  <c r="G44" i="1"/>
  <c r="I44" i="1"/>
  <c r="L44" i="1"/>
  <c r="K44" i="1"/>
  <c r="D44" i="1"/>
  <c r="G36" i="1"/>
  <c r="D36" i="1"/>
  <c r="J36" i="1"/>
  <c r="I36" i="1"/>
  <c r="L36" i="1"/>
  <c r="K36" i="1"/>
  <c r="H36" i="1"/>
  <c r="D11" i="1"/>
  <c r="H11" i="1"/>
  <c r="L11" i="1"/>
  <c r="G11" i="1"/>
  <c r="K11" i="1"/>
  <c r="I11" i="1"/>
  <c r="J11" i="1"/>
  <c r="D10" i="1"/>
  <c r="I10" i="1"/>
  <c r="L10" i="1"/>
  <c r="H10" i="1"/>
  <c r="K10" i="1"/>
  <c r="J10" i="1"/>
  <c r="G10" i="1"/>
  <c r="D7" i="1"/>
  <c r="L7" i="1"/>
  <c r="J7" i="1"/>
  <c r="K7" i="1"/>
  <c r="I7" i="1"/>
  <c r="G7" i="1"/>
  <c r="H7" i="1"/>
  <c r="D6" i="1"/>
  <c r="G6" i="1"/>
  <c r="L6" i="1"/>
  <c r="K6" i="1"/>
  <c r="J6" i="1"/>
  <c r="I6" i="1"/>
  <c r="H6" i="1"/>
  <c r="D8" i="1"/>
  <c r="I8" i="1"/>
  <c r="H8" i="1"/>
  <c r="L8" i="1"/>
  <c r="K8" i="1"/>
  <c r="J8" i="1"/>
  <c r="G8" i="1"/>
  <c r="D9" i="1"/>
  <c r="J9" i="1"/>
  <c r="G9" i="1"/>
  <c r="I9" i="1"/>
  <c r="H9" i="1"/>
  <c r="L9" i="1"/>
  <c r="K9" i="1"/>
  <c r="D4" i="1"/>
  <c r="I4" i="1"/>
  <c r="H4" i="1"/>
  <c r="J4" i="1"/>
  <c r="G4" i="1"/>
  <c r="L4" i="1"/>
  <c r="K4" i="1"/>
  <c r="D5" i="1"/>
  <c r="I5" i="1"/>
  <c r="H5" i="1"/>
  <c r="G5" i="1"/>
  <c r="L5" i="1"/>
  <c r="K5" i="1"/>
  <c r="J5" i="1"/>
  <c r="J3" i="1"/>
  <c r="L3" i="1"/>
  <c r="K3" i="1"/>
  <c r="I3" i="1"/>
  <c r="H3" i="1"/>
  <c r="G3" i="1"/>
  <c r="D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<sst xmlns="http://schemas.openxmlformats.org/spreadsheetml/2006/main" count="200" uniqueCount="122">
  <si>
    <t>S.AAPL</t>
  </si>
  <si>
    <t>S.ABBV</t>
  </si>
  <si>
    <t>S.ABT</t>
  </si>
  <si>
    <t>S.ACN</t>
  </si>
  <si>
    <t>S.ADBE</t>
  </si>
  <si>
    <t>S.AMAT</t>
  </si>
  <si>
    <t>S.AMD</t>
  </si>
  <si>
    <t>S.AMGN</t>
  </si>
  <si>
    <t>S.AMT</t>
  </si>
  <si>
    <t>S.AMZN</t>
  </si>
  <si>
    <t>S.AVGO</t>
  </si>
  <si>
    <t>S.AXP</t>
  </si>
  <si>
    <t>S.BA</t>
  </si>
  <si>
    <t>S.BAC</t>
  </si>
  <si>
    <t>S.BKNG</t>
  </si>
  <si>
    <t>S.BLK</t>
  </si>
  <si>
    <t>S.BMY</t>
  </si>
  <si>
    <t>S.BNY</t>
  </si>
  <si>
    <t>S.BRKB</t>
  </si>
  <si>
    <t>S.C</t>
  </si>
  <si>
    <t>S.CAT</t>
  </si>
  <si>
    <t>S.CL</t>
  </si>
  <si>
    <t>S.CMCSA</t>
  </si>
  <si>
    <t>S.COF</t>
  </si>
  <si>
    <t>S.COP</t>
  </si>
  <si>
    <t>S.COST</t>
  </si>
  <si>
    <t>S.CRM</t>
  </si>
  <si>
    <t>S.CSCO</t>
  </si>
  <si>
    <t>S.CVS</t>
  </si>
  <si>
    <t>S.CVX</t>
  </si>
  <si>
    <t>S.DE</t>
  </si>
  <si>
    <t>S.DHR</t>
  </si>
  <si>
    <t>S.DIS</t>
  </si>
  <si>
    <t>S.DUK</t>
  </si>
  <si>
    <t>S.EMR</t>
  </si>
  <si>
    <t>S.FDX</t>
  </si>
  <si>
    <t>S.GD</t>
  </si>
  <si>
    <t>S.GE</t>
  </si>
  <si>
    <t>S.GEV</t>
  </si>
  <si>
    <t>S.GILD</t>
  </si>
  <si>
    <t>S.GM</t>
  </si>
  <si>
    <t>S.GOOG</t>
  </si>
  <si>
    <t>S.GOOGL</t>
  </si>
  <si>
    <t>S.GS</t>
  </si>
  <si>
    <t>S.HD</t>
  </si>
  <si>
    <t>S.HONA</t>
  </si>
  <si>
    <t>S.IBM</t>
  </si>
  <si>
    <t>S.INTC</t>
  </si>
  <si>
    <t>S.INTU</t>
  </si>
  <si>
    <t>S.ISRG</t>
  </si>
  <si>
    <t>S.JNJ</t>
  </si>
  <si>
    <t>S.JPM</t>
  </si>
  <si>
    <t>S.KO</t>
  </si>
  <si>
    <t>S.LIN</t>
  </si>
  <si>
    <t>S.LLY</t>
  </si>
  <si>
    <t>S.LMT</t>
  </si>
  <si>
    <t>S.LOW</t>
  </si>
  <si>
    <t>S.LRCX</t>
  </si>
  <si>
    <t>S.MA</t>
  </si>
  <si>
    <t>S.MCD</t>
  </si>
  <si>
    <t>S.MDLZ</t>
  </si>
  <si>
    <t>S.MDT</t>
  </si>
  <si>
    <t>S.META</t>
  </si>
  <si>
    <t>S.MMM</t>
  </si>
  <si>
    <t>S.MO</t>
  </si>
  <si>
    <t>S.MRK</t>
  </si>
  <si>
    <t>S.MS</t>
  </si>
  <si>
    <t>S.MSFT</t>
  </si>
  <si>
    <t>S.MU</t>
  </si>
  <si>
    <t>S.NEE</t>
  </si>
  <si>
    <t>S.NFLX</t>
  </si>
  <si>
    <t>S.NOW</t>
  </si>
  <si>
    <t>S.NVDA</t>
  </si>
  <si>
    <t>S.ORCL</t>
  </si>
  <si>
    <t>S.PANW</t>
  </si>
  <si>
    <t>S.PEP</t>
  </si>
  <si>
    <t>S.PFE</t>
  </si>
  <si>
    <t>S.PG</t>
  </si>
  <si>
    <t>S.PLTR</t>
  </si>
  <si>
    <t>S.PM</t>
  </si>
  <si>
    <t>S.QCOM</t>
  </si>
  <si>
    <t>S.RTX</t>
  </si>
  <si>
    <t>S.SBUX</t>
  </si>
  <si>
    <t>S.SCHW</t>
  </si>
  <si>
    <t>S.SO</t>
  </si>
  <si>
    <t>S.SPG</t>
  </si>
  <si>
    <t>S.T</t>
  </si>
  <si>
    <t>S.TMO</t>
  </si>
  <si>
    <t>S.TMUS</t>
  </si>
  <si>
    <t>S.TSLA</t>
  </si>
  <si>
    <t>S.TXN</t>
  </si>
  <si>
    <t>S.UBER</t>
  </si>
  <si>
    <t>S.UNH</t>
  </si>
  <si>
    <t>S.UNP</t>
  </si>
  <si>
    <t>S.UPS</t>
  </si>
  <si>
    <t>S.USB</t>
  </si>
  <si>
    <t>S.V</t>
  </si>
  <si>
    <t>S.VZ</t>
  </si>
  <si>
    <t>S.WFC</t>
  </si>
  <si>
    <t>S.WMT</t>
  </si>
  <si>
    <t>S.XOM</t>
  </si>
  <si>
    <t>Weekly</t>
  </si>
  <si>
    <t>Monthly</t>
  </si>
  <si>
    <t>Qtrly</t>
  </si>
  <si>
    <t>Annual</t>
  </si>
  <si>
    <t>Weekly top and bottom Ten</t>
  </si>
  <si>
    <t>Monthly Top and Bottom Ten</t>
  </si>
  <si>
    <t>Quarterly Top and Bottom Ten</t>
  </si>
  <si>
    <t>Annual Top and Bottom Ten</t>
  </si>
  <si>
    <t>Last</t>
  </si>
  <si>
    <t>NC</t>
  </si>
  <si>
    <t>%NC</t>
  </si>
  <si>
    <t>Open</t>
  </si>
  <si>
    <t>High</t>
  </si>
  <si>
    <t>Low</t>
  </si>
  <si>
    <t>Symbol</t>
  </si>
  <si>
    <t>Description</t>
  </si>
  <si>
    <t>Qrtly</t>
  </si>
  <si>
    <t>Top Ten</t>
  </si>
  <si>
    <t>Bottom Ten</t>
  </si>
  <si>
    <t>Symbols can be found here:</t>
  </si>
  <si>
    <t>https://en.wikipedia.org/wiki/S%26P_100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</si>
</sst>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entury Gothic"/>
      <family val="2"/>
    </font>
    <font>
      <sz val="11"/>
      <color rgb="FF232A31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4"/>
        </stop>
        <stop position="0.5">
          <color theme="2"/>
        </stop>
        <stop position="1">
          <color theme="4"/>
        </stop>
      </gradientFill>
    </fill>
    <fill>
      <gradientFill>
        <stop position="0">
          <color theme="4"/>
        </stop>
        <stop position="0.5">
          <color theme="2"/>
        </stop>
        <stop position="1">
          <color theme="4"/>
        </stop>
      </gradient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/>
      <top style="medium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10" fontId="0" fillId="0" borderId="0" xfId="0" applyNumberFormat="1" applyAlignment="1">
      <alignment horizontal="center"/>
    </xf>
    <xf numFmtId="10" fontId="0" fillId="0" borderId="0" xfId="0" applyNumberFormat="1"/>
    <xf numFmtId="0" fontId="0" fillId="0" borderId="0" xfId="0" quotePrefix="1"/>
    <xf numFmtId="0" fontId="0" fillId="0" borderId="0" xfId="0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0" quotePrefix="1" applyNumberFormat="1" applyBorder="1" applyAlignment="1">
      <alignment horizontal="center"/>
    </xf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0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0" borderId="0" xfId="0" applyAlignment="1">
      <alignment shrinkToFit="1"/>
    </xf>
    <xf numFmtId="10" fontId="0" fillId="0" borderId="0" xfId="0" applyNumberFormat="1" applyAlignment="1">
      <alignment horizontal="center" shrinkToFit="1"/>
    </xf>
    <xf numFmtId="10" fontId="0" fillId="0" borderId="0" xfId="0" applyNumberFormat="1" applyAlignment="1">
      <alignment shrinkToFit="1"/>
    </xf>
    <xf numFmtId="0" fontId="0" fillId="0" borderId="0" xfId="0" applyAlignment="1">
      <alignment horizontal="center" shrinkToFit="1"/>
    </xf>
    <xf numFmtId="0" fontId="0" fillId="3" borderId="8" xfId="0" applyFill="1" applyBorder="1"/>
    <xf numFmtId="0" fontId="0" fillId="3" borderId="9" xfId="0" applyFill="1" applyBorder="1"/>
    <xf numFmtId="0" fontId="0" fillId="3" borderId="12" xfId="0" applyFill="1" applyBorder="1"/>
    <xf numFmtId="10" fontId="0" fillId="2" borderId="13" xfId="0" applyNumberFormat="1" applyFill="1" applyBorder="1" applyAlignment="1">
      <alignment horizontal="center"/>
    </xf>
    <xf numFmtId="10" fontId="0" fillId="2" borderId="13" xfId="0" applyNumberFormat="1" applyFill="1" applyBorder="1" applyAlignment="1">
      <alignment horizontal="center" shrinkToFit="1"/>
    </xf>
    <xf numFmtId="0" fontId="0" fillId="2" borderId="13" xfId="0" applyFill="1" applyBorder="1"/>
    <xf numFmtId="10" fontId="0" fillId="2" borderId="13" xfId="0" applyNumberFormat="1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9" xfId="0" applyFill="1" applyBorder="1"/>
    <xf numFmtId="10" fontId="0" fillId="2" borderId="20" xfId="0" applyNumberFormat="1" applyFill="1" applyBorder="1" applyAlignment="1">
      <alignment horizontal="center"/>
    </xf>
    <xf numFmtId="10" fontId="0" fillId="2" borderId="20" xfId="0" applyNumberFormat="1" applyFill="1" applyBorder="1" applyAlignment="1">
      <alignment horizontal="center" shrinkToFit="1"/>
    </xf>
    <xf numFmtId="0" fontId="0" fillId="2" borderId="20" xfId="0" applyFill="1" applyBorder="1"/>
    <xf numFmtId="10" fontId="0" fillId="2" borderId="20" xfId="0" applyNumberFormat="1" applyFill="1" applyBorder="1"/>
    <xf numFmtId="0" fontId="0" fillId="3" borderId="21" xfId="0" applyFill="1" applyBorder="1"/>
    <xf numFmtId="10" fontId="0" fillId="2" borderId="22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10" fontId="0" fillId="0" borderId="2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2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2" borderId="28" xfId="0" applyNumberForma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10" fontId="0" fillId="2" borderId="29" xfId="0" applyNumberForma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0" fontId="0" fillId="0" borderId="31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33" xfId="0" applyNumberFormat="1" applyBorder="1" applyAlignment="1">
      <alignment horizontal="center"/>
    </xf>
    <xf numFmtId="10" fontId="0" fillId="0" borderId="34" xfId="0" applyNumberFormat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10" fontId="0" fillId="0" borderId="35" xfId="0" applyNumberFormat="1" applyBorder="1" applyAlignment="1">
      <alignment horizontal="center"/>
    </xf>
    <xf numFmtId="10" fontId="0" fillId="0" borderId="36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10" fontId="0" fillId="0" borderId="5" xfId="0" applyNumberFormat="1" applyBorder="1" applyAlignment="1">
      <alignment horizontal="center" shrinkToFit="1"/>
    </xf>
    <xf numFmtId="10" fontId="0" fillId="0" borderId="27" xfId="0" applyNumberFormat="1" applyBorder="1" applyAlignment="1">
      <alignment horizontal="center" shrinkToFit="1"/>
    </xf>
    <xf numFmtId="10" fontId="0" fillId="2" borderId="23" xfId="0" applyNumberFormat="1" applyFill="1" applyBorder="1" applyAlignment="1">
      <alignment horizontal="center" shrinkToFit="1"/>
    </xf>
    <xf numFmtId="10" fontId="0" fillId="2" borderId="29" xfId="0" applyNumberFormat="1" applyFill="1" applyBorder="1" applyAlignment="1">
      <alignment horizontal="center" shrinkToFit="1"/>
    </xf>
    <xf numFmtId="10" fontId="0" fillId="0" borderId="32" xfId="0" applyNumberFormat="1" applyBorder="1" applyAlignment="1">
      <alignment horizontal="center" shrinkToFit="1"/>
    </xf>
    <xf numFmtId="10" fontId="0" fillId="0" borderId="35" xfId="0" applyNumberFormat="1" applyBorder="1" applyAlignment="1">
      <alignment horizontal="center" shrinkToFit="1"/>
    </xf>
    <xf numFmtId="0" fontId="0" fillId="3" borderId="10" xfId="0" applyFill="1" applyBorder="1" applyAlignment="1">
      <alignment horizontal="right" vertical="center" textRotation="90"/>
    </xf>
    <xf numFmtId="0" fontId="0" fillId="3" borderId="17" xfId="0" applyFill="1" applyBorder="1" applyAlignment="1">
      <alignment horizontal="right" vertical="center" textRotation="90"/>
    </xf>
    <xf numFmtId="0" fontId="0" fillId="3" borderId="18" xfId="0" applyFill="1" applyBorder="1" applyAlignment="1">
      <alignment horizontal="right" vertical="center" textRotation="180"/>
    </xf>
    <xf numFmtId="0" fontId="0" fillId="0" borderId="0" xfId="0"/>
    <xf numFmtId="0" fontId="0" fillId="3" borderId="11" xfId="0" applyFill="1" applyBorder="1" applyAlignment="1">
      <alignment horizontal="right" vertical="center" textRotation="180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0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cqg.rtd">
      <tp t="s">
        <v>ServiceNow, Inc.</v>
        <stp/>
        <stp>ContractData</stp>
        <stp>S.NOW</stp>
        <stp>LongDescription</stp>
        <stp/>
        <stp>T</stp>
        <tr r="R6" s="1"/>
        <tr r="D43" s="1"/>
      </tp>
      <tp t="s">
        <v>Lowes Companies Inc</v>
        <stp/>
        <stp>ContractData</stp>
        <stp>S.LOW</stp>
        <stp>LongDescription</stp>
        <stp/>
        <stp>T</stp>
        <tr r="R42" s="1"/>
      </tp>
      <tp t="s">
        <v>International Business Machines</v>
        <stp/>
        <stp>ContractData</stp>
        <stp>S.IBM</stp>
        <stp>LongDescription</stp>
        <stp/>
        <stp>T</stp>
        <tr r="R44" s="1"/>
        <tr r="D17" s="1"/>
        <tr r="R19" s="1"/>
      </tp>
      <tp t="s">
        <v>GE Vernova Inc.</v>
        <stp/>
        <stp>ContractData</stp>
        <stp>S.GEV</stp>
        <stp>LongDescription</stp>
        <stp/>
        <stp>T</stp>
        <tr r="D35" s="1"/>
        <tr r="R38" s="1"/>
        <tr r="R20" s="1"/>
      </tp>
      <tp t="s">
        <v>Danaher Corporation</v>
        <stp/>
        <stp>ContractData</stp>
        <stp>S.DHR</stp>
        <stp>LongDescription</stp>
        <stp/>
        <stp>T</stp>
        <tr r="D8" s="1"/>
      </tp>
      <tp t="s">
        <v>Bank of America Corp</v>
        <stp/>
        <stp>ContractData</stp>
        <stp>S.BAC</stp>
        <stp>LongDescription</stp>
        <stp/>
        <stp>T</stp>
        <tr r="D23" s="1"/>
      </tp>
      <tp t="s">
        <v>ConocoPhillips</v>
        <stp/>
        <stp>ContractData</stp>
        <stp>S.COP</stp>
        <stp>LongDescription</stp>
        <stp/>
        <stp>T</stp>
        <tr r="R9" s="1"/>
      </tp>
      <tp t="s">
        <v>Caterpillar Inc</v>
        <stp/>
        <stp>ContractData</stp>
        <stp>S.CAT</stp>
        <stp>LongDescription</stp>
        <stp/>
        <stp>T</stp>
        <tr r="R22" s="1"/>
      </tp>
      <tp t="s">
        <v>Chevron Corp</v>
        <stp/>
        <stp>ContractData</stp>
        <stp>S.CVX</stp>
        <stp>LongDescription</stp>
        <stp/>
        <stp>T</stp>
        <tr r="R10" s="1"/>
      </tp>
      <tp t="s">
        <v>CVS Health Corporation</v>
        <stp/>
        <stp>ContractData</stp>
        <stp>S.CVS</stp>
        <stp>LongDescription</stp>
        <stp/>
        <stp>T</stp>
        <tr r="R16" s="1"/>
        <tr r="D20" s="1"/>
      </tp>
      <tp t="s">
        <v>Salesforce, Inc.</v>
        <stp/>
        <stp>ContractData</stp>
        <stp>S.CRM</stp>
        <stp>LongDescription</stp>
        <stp/>
        <stp>T</stp>
        <tr r="R4" s="1"/>
      </tp>
      <tp t="s">
        <v>ADV MICRO DEVICES</v>
        <stp/>
        <stp>ContractData</stp>
        <stp>S.AMD</stp>
        <stp>LongDescription</stp>
        <stp/>
        <stp>T</stp>
        <tr r="D4" s="1"/>
        <tr r="R32" s="1"/>
        <tr r="D30" s="1"/>
      </tp>
      <tp t="s">
        <v>Accenture PLC Ireland</v>
        <stp/>
        <stp>ContractData</stp>
        <stp>S.ACN</stp>
        <stp>LongDescription</stp>
        <stp/>
        <stp>T</stp>
        <tr r="R50" s="1"/>
        <tr r="R5" s="1"/>
      </tp>
      <tp>
        <v>5.2040110650069114</v>
        <stp/>
        <stp>StudyData</stp>
        <stp>S.MDLZ</stp>
        <stp>PCB</stp>
        <stp>BaseType=Index,Index=1</stp>
        <stp>Close</stp>
        <stp>Q</stp>
        <stp>0</stp>
        <stp>all</stp>
        <stp/>
        <stp/>
        <stp/>
        <stp>T</stp>
        <tr r="D62" s="2"/>
      </tp>
      <tp>
        <v>-2.5464445868033363</v>
        <stp/>
        <stp>StudyData</stp>
        <stp>S.MDLZ</stp>
        <stp>PCB</stp>
        <stp>BaseType=Index,Index=1</stp>
        <stp>Close</stp>
        <stp>W</stp>
        <stp>0</stp>
        <stp>all</stp>
        <stp/>
        <stp/>
        <stp/>
        <stp>T</stp>
        <tr r="B62" s="2"/>
      </tp>
      <tp>
        <v>13.041055173694971</v>
        <stp/>
        <stp>StudyData</stp>
        <stp>S.MDLZ</stp>
        <stp>PCB</stp>
        <stp>BaseType=Index,Index=1</stp>
        <stp>Close</stp>
        <stp>A</stp>
        <stp>0</stp>
        <stp>all</stp>
        <stp/>
        <stp/>
        <stp/>
        <stp>T</stp>
        <tr r="E62" s="2"/>
      </tp>
      <tp>
        <v>-1.965522796842273</v>
        <stp/>
        <stp>StudyData</stp>
        <stp>S.MDLZ</stp>
        <stp>PCB</stp>
        <stp>BaseType=Index,Index=1</stp>
        <stp>Close</stp>
        <stp>M</stp>
        <stp>0</stp>
        <stp>all</stp>
        <stp/>
        <stp/>
        <stp/>
        <stp>T</stp>
        <tr r="C62" s="2"/>
      </tp>
      <tp t="s">
        <v>Thermo Electron Corp</v>
        <stp/>
        <stp>ContractData</stp>
        <stp>S.TMO</stp>
        <stp>LongDescription</stp>
        <stp/>
        <stp>T</stp>
        <tr r="D5" s="1"/>
        <tr r="R8" s="1"/>
        <tr r="D34" s="1"/>
      </tp>
      <tp t="s">
        <v>TEXAS INSTRUMENTS</v>
        <stp/>
        <stp>ContractData</stp>
        <stp>S.TXN</stp>
        <stp>LongDescription</stp>
        <stp/>
        <stp>T</stp>
        <tr r="R36" s="1"/>
      </tp>
      <tp>
        <v>-9.8070588235294132</v>
        <stp/>
        <stp>StudyData</stp>
        <stp>S.SBUX</stp>
        <stp>PCB</stp>
        <stp>BaseType=Index,Index=1</stp>
        <stp>Close</stp>
        <stp>M</stp>
        <stp>0</stp>
        <stp>all</stp>
        <stp/>
        <stp/>
        <stp/>
        <stp>T</stp>
        <tr r="C84" s="2"/>
      </tp>
      <tp>
        <v>13.798836242726503</v>
        <stp/>
        <stp>StudyData</stp>
        <stp>S.SBUX</stp>
        <stp>PCB</stp>
        <stp>BaseType=Index,Index=1</stp>
        <stp>Close</stp>
        <stp>A</stp>
        <stp>0</stp>
        <stp>all</stp>
        <stp/>
        <stp/>
        <stp/>
        <stp>T</stp>
        <tr r="E84" s="2"/>
      </tp>
      <tp>
        <v>-6.223700949212251</v>
        <stp/>
        <stp>StudyData</stp>
        <stp>S.SBUX</stp>
        <stp>PCB</stp>
        <stp>BaseType=Index,Index=1</stp>
        <stp>Close</stp>
        <stp>Q</stp>
        <stp>0</stp>
        <stp>all</stp>
        <stp/>
        <stp/>
        <stp/>
        <stp>T</stp>
        <tr r="D84" s="2"/>
      </tp>
      <tp>
        <v>-2.9471338869759069</v>
        <stp/>
        <stp>StudyData</stp>
        <stp>S.SBUX</stp>
        <stp>PCB</stp>
        <stp>BaseType=Index,Index=1</stp>
        <stp>Close</stp>
        <stp>W</stp>
        <stp>0</stp>
        <stp>all</stp>
        <stp/>
        <stp/>
        <stp/>
        <stp>T</stp>
        <tr r="B84" s="2"/>
      </tp>
      <tp>
        <v>-3.3901146804372653</v>
        <stp/>
        <stp>StudyData</stp>
        <stp>S.LRCX</stp>
        <stp>PCB</stp>
        <stp>BaseType=Index,Index=1</stp>
        <stp>Close</stp>
        <stp>W</stp>
        <stp>0</stp>
        <stp>all</stp>
        <stp/>
        <stp/>
        <stp/>
        <stp>T</stp>
        <tr r="B59" s="2"/>
      </tp>
      <tp>
        <v>-33.512565481272929</v>
        <stp/>
        <stp>StudyData</stp>
        <stp>S.LRCX</stp>
        <stp>PCB</stp>
        <stp>BaseType=Index,Index=1</stp>
        <stp>Close</stp>
        <stp>Q</stp>
        <stp>0</stp>
        <stp>all</stp>
        <stp/>
        <stp/>
        <stp/>
        <stp>T</stp>
        <tr r="D59" s="2"/>
      </tp>
      <tp>
        <v>-4.4379581412318805</v>
        <stp/>
        <stp>StudyData</stp>
        <stp>S.LRCX</stp>
        <stp>PCB</stp>
        <stp>BaseType=Index,Index=1</stp>
        <stp>Close</stp>
        <stp>M</stp>
        <stp>0</stp>
        <stp>all</stp>
        <stp/>
        <stp/>
        <stp/>
        <stp>T</stp>
        <tr r="C59" s="2"/>
      </tp>
      <tp>
        <v>68.308213576352387</v>
        <stp/>
        <stp>StudyData</stp>
        <stp>S.LRCX</stp>
        <stp>PCB</stp>
        <stp>BaseType=Index,Index=1</stp>
        <stp>Close</stp>
        <stp>A</stp>
        <stp>0</stp>
        <stp>all</stp>
        <stp/>
        <stp/>
        <stp/>
        <stp>T</stp>
        <tr r="E59" s="2"/>
      </tp>
      <tp>
        <v>0.54621848739495871</v>
        <stp/>
        <stp>StudyData</stp>
        <stp>S.NFLX</stp>
        <stp>PCB</stp>
        <stp>BaseType=Index,Index=1</stp>
        <stp>Close</stp>
        <stp>Q</stp>
        <stp>0</stp>
        <stp>all</stp>
        <stp/>
        <stp/>
        <stp/>
        <stp>T</stp>
        <tr r="D72" s="2"/>
      </tp>
      <tp>
        <v>-7.2480620155038755</v>
        <stp/>
        <stp>StudyData</stp>
        <stp>S.NFLX</stp>
        <stp>PCB</stp>
        <stp>BaseType=Index,Index=1</stp>
        <stp>Close</stp>
        <stp>W</stp>
        <stp>0</stp>
        <stp>all</stp>
        <stp/>
        <stp/>
        <stp/>
        <stp>T</stp>
        <tr r="B72" s="2"/>
      </tp>
      <tp>
        <v>-23.43216723549488</v>
        <stp/>
        <stp>StudyData</stp>
        <stp>S.NFLX</stp>
        <stp>PCB</stp>
        <stp>BaseType=Index,Index=1</stp>
        <stp>Close</stp>
        <stp>A</stp>
        <stp>0</stp>
        <stp>all</stp>
        <stp/>
        <stp/>
        <stp/>
        <stp>T</stp>
        <tr r="E72" s="2"/>
      </tp>
      <tp>
        <v>-11.425046267735954</v>
        <stp/>
        <stp>StudyData</stp>
        <stp>S.NFLX</stp>
        <stp>PCB</stp>
        <stp>BaseType=Index,Index=1</stp>
        <stp>Close</stp>
        <stp>M</stp>
        <stp>0</stp>
        <stp>all</stp>
        <stp/>
        <stp/>
        <stp/>
        <stp>T</stp>
        <tr r="C72" s="2"/>
      </tp>
      <tp>
        <v>-2.8181818181818228</v>
        <stp/>
        <stp>StudyData</stp>
        <stp>S.SO</stp>
        <stp>PCB</stp>
        <stp>BaseType=Index,Index=1</stp>
        <stp>Close</stp>
        <stp>M</stp>
        <stp>0</stp>
        <stp>all</stp>
        <stp/>
        <stp/>
        <stp/>
        <stp>T</stp>
        <tr r="C86" s="2"/>
      </tp>
      <tp>
        <v>-4.5305244082009567E-2</v>
        <stp/>
        <stp>StudyData</stp>
        <stp>S.KO</stp>
        <stp>PCB</stp>
        <stp>BaseType=Index,Index=1</stp>
        <stp>Close</stp>
        <stp>W</stp>
        <stp>0</stp>
        <stp>all</stp>
        <stp/>
        <stp/>
        <stp/>
        <stp>T</stp>
        <tr r="B54" s="2"/>
      </tp>
      <tp>
        <v>-3.3773453787352423</v>
        <stp/>
        <stp>StudyData</stp>
        <stp>S.MO</stp>
        <stp>PCB</stp>
        <stp>BaseType=Index,Index=1</stp>
        <stp>Close</stp>
        <stp>Q</stp>
        <stp>0</stp>
        <stp>all</stp>
        <stp/>
        <stp/>
        <stp/>
        <stp>T</stp>
        <tr r="D66" s="2"/>
      </tp>
      <tp>
        <v>8.5886551002830132</v>
        <stp/>
        <stp>StudyData</stp>
        <stp>S.KO</stp>
        <stp>PCB</stp>
        <stp>BaseType=Index,Index=1</stp>
        <stp>Close</stp>
        <stp>Q</stp>
        <stp>0</stp>
        <stp>all</stp>
        <stp/>
        <stp/>
        <stp/>
        <stp>T</stp>
        <tr r="D54" s="2"/>
      </tp>
      <tp>
        <v>0.78283560452303858</v>
        <stp/>
        <stp>StudyData</stp>
        <stp>S.MO</stp>
        <stp>PCB</stp>
        <stp>BaseType=Index,Index=1</stp>
        <stp>Close</stp>
        <stp>W</stp>
        <stp>0</stp>
        <stp>all</stp>
        <stp/>
        <stp/>
        <stp/>
        <stp>T</stp>
        <tr r="B66" s="2"/>
      </tp>
      <tp>
        <v>-1.9266055045871637</v>
        <stp/>
        <stp>StudyData</stp>
        <stp>S.SO</stp>
        <stp>PCB</stp>
        <stp>BaseType=Index,Index=1</stp>
        <stp>Close</stp>
        <stp>A</stp>
        <stp>0</stp>
        <stp>all</stp>
        <stp/>
        <stp/>
        <stp/>
        <stp>T</stp>
        <tr r="E86" s="2"/>
      </tp>
      <tp>
        <v>20.568851890391937</v>
        <stp/>
        <stp>StudyData</stp>
        <stp>S.MO</stp>
        <stp>PCB</stp>
        <stp>BaseType=Index,Index=1</stp>
        <stp>Close</stp>
        <stp>A</stp>
        <stp>0</stp>
        <stp>all</stp>
        <stp/>
        <stp/>
        <stp/>
        <stp>T</stp>
        <tr r="E66" s="2"/>
      </tp>
      <tp>
        <v>26.233729080246039</v>
        <stp/>
        <stp>StudyData</stp>
        <stp>S.KO</stp>
        <stp>PCB</stp>
        <stp>BaseType=Index,Index=1</stp>
        <stp>Close</stp>
        <stp>A</stp>
        <stp>0</stp>
        <stp>all</stp>
        <stp/>
        <stp/>
        <stp/>
        <stp>T</stp>
        <tr r="E54" s="2"/>
      </tp>
      <tp>
        <v>-0.47366640351866662</v>
        <stp/>
        <stp>StudyData</stp>
        <stp>S.KO</stp>
        <stp>PCB</stp>
        <stp>BaseType=Index,Index=1</stp>
        <stp>Close</stp>
        <stp>M</stp>
        <stp>0</stp>
        <stp>all</stp>
        <stp/>
        <stp/>
        <stp/>
        <stp>T</stp>
        <tr r="C54" s="2"/>
      </tp>
      <tp>
        <v>-1.8928530457726347</v>
        <stp/>
        <stp>StudyData</stp>
        <stp>S.SO</stp>
        <stp>PCB</stp>
        <stp>BaseType=Index,Index=1</stp>
        <stp>Close</stp>
        <stp>W</stp>
        <stp>0</stp>
        <stp>all</stp>
        <stp/>
        <stp/>
        <stp/>
        <stp>T</stp>
        <tr r="B86" s="2"/>
      </tp>
      <tp>
        <v>-10.646745376658668</v>
        <stp/>
        <stp>StudyData</stp>
        <stp>S.SO</stp>
        <stp>PCB</stp>
        <stp>BaseType=Index,Index=1</stp>
        <stp>Close</stp>
        <stp>Q</stp>
        <stp>0</stp>
        <stp>all</stp>
        <stp/>
        <stp/>
        <stp/>
        <stp>T</stp>
        <tr r="D86" s="2"/>
      </tp>
      <tp>
        <v>1.518691588785035</v>
        <stp/>
        <stp>StudyData</stp>
        <stp>S.MO</stp>
        <stp>PCB</stp>
        <stp>BaseType=Index,Index=1</stp>
        <stp>Close</stp>
        <stp>M</stp>
        <stp>0</stp>
        <stp>all</stp>
        <stp/>
        <stp/>
        <stp/>
        <stp>T</stp>
        <tr r="C66" s="2"/>
      </tp>
      <tp>
        <v>0.77188940092166103</v>
        <stp/>
        <stp>StudyData</stp>
        <stp>S.CL</stp>
        <stp>PCB</stp>
        <stp>BaseType=Index,Index=1</stp>
        <stp>Close</stp>
        <stp>W</stp>
        <stp>0</stp>
        <stp>all</stp>
        <stp/>
        <stp/>
        <stp/>
        <stp>T</stp>
        <tr r="B23" s="2"/>
      </tp>
      <tp>
        <v>-4.5920593368237439</v>
        <stp/>
        <stp>StudyData</stp>
        <stp>S.CL</stp>
        <stp>PCB</stp>
        <stp>BaseType=Index,Index=1</stp>
        <stp>Close</stp>
        <stp>Q</stp>
        <stp>0</stp>
        <stp>all</stp>
        <stp/>
        <stp/>
        <stp/>
        <stp>T</stp>
        <tr r="D23" s="2"/>
      </tp>
      <tp>
        <v>-2.6163437987085376</v>
        <stp/>
        <stp>StudyData</stp>
        <stp>S.CL</stp>
        <stp>PCB</stp>
        <stp>BaseType=Index,Index=1</stp>
        <stp>Close</stp>
        <stp>M</stp>
        <stp>0</stp>
        <stp>all</stp>
        <stp/>
        <stp/>
        <stp/>
        <stp>T</stp>
        <tr r="C23" s="2"/>
      </tp>
      <tp>
        <v>10.693495317641108</v>
        <stp/>
        <stp>StudyData</stp>
        <stp>S.CL</stp>
        <stp>PCB</stp>
        <stp>BaseType=Index,Index=1</stp>
        <stp>Close</stp>
        <stp>A</stp>
        <stp>0</stp>
        <stp>all</stp>
        <stp/>
        <stp/>
        <stp/>
        <stp>T</stp>
        <tr r="E23" s="2"/>
      </tp>
      <tp>
        <v>0.70475173518419276</v>
        <stp/>
        <stp>StudyData</stp>
        <stp>S.PM</stp>
        <stp>PCB</stp>
        <stp>BaseType=Index,Index=1</stp>
        <stp>Close</stp>
        <stp>M</stp>
        <stp>0</stp>
        <stp>all</stp>
        <stp/>
        <stp/>
        <stp/>
        <stp>T</stp>
        <tr r="C81" s="2"/>
      </tp>
      <tp>
        <v>6.6424494032174426</v>
        <stp/>
        <stp>StudyData</stp>
        <stp>S.GM</stp>
        <stp>PCB</stp>
        <stp>BaseType=Index,Index=1</stp>
        <stp>Close</stp>
        <stp>Q</stp>
        <stp>0</stp>
        <stp>all</stp>
        <stp/>
        <stp/>
        <stp/>
        <stp>T</stp>
        <tr r="D42" s="2"/>
      </tp>
      <tp>
        <v>17.593516209476309</v>
        <stp/>
        <stp>StudyData</stp>
        <stp>S.PM</stp>
        <stp>PCB</stp>
        <stp>BaseType=Index,Index=1</stp>
        <stp>Close</stp>
        <stp>A</stp>
        <stp>0</stp>
        <stp>all</stp>
        <stp/>
        <stp/>
        <stp/>
        <stp>T</stp>
        <tr r="E81" s="2"/>
      </tp>
      <tp>
        <v>-3.9943938332165398</v>
        <stp/>
        <stp>StudyData</stp>
        <stp>S.GM</stp>
        <stp>PCB</stp>
        <stp>BaseType=Index,Index=1</stp>
        <stp>Close</stp>
        <stp>W</stp>
        <stp>0</stp>
        <stp>all</stp>
        <stp/>
        <stp/>
        <stp/>
        <stp>T</stp>
        <tr r="B42" s="2"/>
      </tp>
      <tp>
        <v>-4.772937905468031</v>
        <stp/>
        <stp>StudyData</stp>
        <stp>S.GM</stp>
        <stp>PCB</stp>
        <stp>BaseType=Index,Index=1</stp>
        <stp>Close</stp>
        <stp>M</stp>
        <stp>0</stp>
        <stp>all</stp>
        <stp/>
        <stp/>
        <stp/>
        <stp>T</stp>
        <tr r="C42" s="2"/>
      </tp>
      <tp>
        <v>-1.2770857322307116</v>
        <stp/>
        <stp>StudyData</stp>
        <stp>S.PM</stp>
        <stp>PCB</stp>
        <stp>BaseType=Index,Index=1</stp>
        <stp>Close</stp>
        <stp>W</stp>
        <stp>0</stp>
        <stp>all</stp>
        <stp/>
        <stp/>
        <stp/>
        <stp>T</stp>
        <tr r="B81" s="2"/>
      </tp>
      <tp>
        <v>1.0821446138711206</v>
        <stp/>
        <stp>StudyData</stp>
        <stp>S.GM</stp>
        <stp>PCB</stp>
        <stp>BaseType=Index,Index=1</stp>
        <stp>Close</stp>
        <stp>A</stp>
        <stp>0</stp>
        <stp>all</stp>
        <stp/>
        <stp/>
        <stp/>
        <stp>T</stp>
        <tr r="E42" s="2"/>
      </tp>
      <tp>
        <v>4.2617876292078982</v>
        <stp/>
        <stp>StudyData</stp>
        <stp>S.PM</stp>
        <stp>PCB</stp>
        <stp>BaseType=Index,Index=1</stp>
        <stp>Close</stp>
        <stp>Q</stp>
        <stp>0</stp>
        <stp>all</stp>
        <stp/>
        <stp/>
        <stp/>
        <stp>T</stp>
        <tr r="D81" s="2"/>
      </tp>
      <tp>
        <v>-6.7945023276435332</v>
        <stp/>
        <stp>StudyData</stp>
        <stp>S.TMUS</stp>
        <stp>PCB</stp>
        <stp>BaseType=Index,Index=1</stp>
        <stp>Close</stp>
        <stp>M</stp>
        <stp>0</stp>
        <stp>all</stp>
        <stp/>
        <stp/>
        <stp/>
        <stp>T</stp>
        <tr r="C90" s="2"/>
      </tp>
      <tp>
        <v>-17.169030732860513</v>
        <stp/>
        <stp>StudyData</stp>
        <stp>S.TMUS</stp>
        <stp>PCB</stp>
        <stp>BaseType=Index,Index=1</stp>
        <stp>Close</stp>
        <stp>A</stp>
        <stp>0</stp>
        <stp>all</stp>
        <stp/>
        <stp/>
        <stp/>
        <stp>T</stp>
        <tr r="E90" s="2"/>
      </tp>
      <tp>
        <v>0.2682883205151238</v>
        <stp/>
        <stp>StudyData</stp>
        <stp>S.TMUS</stp>
        <stp>PCB</stp>
        <stp>BaseType=Index,Index=1</stp>
        <stp>Close</stp>
        <stp>Q</stp>
        <stp>0</stp>
        <stp>all</stp>
        <stp/>
        <stp/>
        <stp/>
        <stp>T</stp>
        <tr r="D90" s="2"/>
      </tp>
      <tp>
        <v>-7.7606537596665408</v>
        <stp/>
        <stp>StudyData</stp>
        <stp>S.TMUS</stp>
        <stp>PCB</stp>
        <stp>BaseType=Index,Index=1</stp>
        <stp>Close</stp>
        <stp>W</stp>
        <stp>0</stp>
        <stp>all</stp>
        <stp/>
        <stp/>
        <stp/>
        <stp>T</stp>
        <tr r="B90" s="2"/>
      </tp>
      <tp>
        <v>-2.3004434589800398</v>
        <stp/>
        <stp>StudyData</stp>
        <stp>S.UBER</stp>
        <stp>PCB</stp>
        <stp>BaseType=Index,Index=1</stp>
        <stp>Close</stp>
        <stp>Q</stp>
        <stp>0</stp>
        <stp>all</stp>
        <stp/>
        <stp/>
        <stp/>
        <stp>T</stp>
        <tr r="D93" s="2"/>
      </tp>
      <tp>
        <v>-1.6324822101297638</v>
        <stp/>
        <stp>StudyData</stp>
        <stp>S.UBER</stp>
        <stp>PCB</stp>
        <stp>BaseType=Index,Index=1</stp>
        <stp>Close</stp>
        <stp>W</stp>
        <stp>0</stp>
        <stp>all</stp>
        <stp/>
        <stp/>
        <stp/>
        <stp>T</stp>
        <tr r="B93" s="2"/>
      </tp>
      <tp>
        <v>-6.8076668869795176</v>
        <stp/>
        <stp>StudyData</stp>
        <stp>S.UBER</stp>
        <stp>PCB</stp>
        <stp>BaseType=Index,Index=1</stp>
        <stp>Close</stp>
        <stp>M</stp>
        <stp>0</stp>
        <stp>all</stp>
        <stp/>
        <stp/>
        <stp/>
        <stp>T</stp>
        <tr r="C93" s="2"/>
      </tp>
      <tp>
        <v>-13.719251009668348</v>
        <stp/>
        <stp>StudyData</stp>
        <stp>S.UBER</stp>
        <stp>PCB</stp>
        <stp>BaseType=Index,Index=1</stp>
        <stp>Close</stp>
        <stp>A</stp>
        <stp>0</stp>
        <stp>all</stp>
        <stp/>
        <stp/>
        <stp/>
        <stp>T</stp>
        <tr r="E93" s="2"/>
      </tp>
      <tp>
        <v>-4.6893443502521626</v>
        <stp/>
        <stp>StudyData</stp>
        <stp>S.PLTR</stp>
        <stp>PCB</stp>
        <stp>BaseType=Index,Index=1</stp>
        <stp>Close</stp>
        <stp>M</stp>
        <stp>0</stp>
        <stp>all</stp>
        <stp/>
        <stp/>
        <stp/>
        <stp>T</stp>
        <tr r="C80" s="2"/>
      </tp>
      <tp>
        <v>-6.1884669479597872E-2</v>
        <stp/>
        <stp>StudyData</stp>
        <stp>S.PLTR</stp>
        <stp>PCB</stp>
        <stp>BaseType=Index,Index=1</stp>
        <stp>Close</stp>
        <stp>A</stp>
        <stp>0</stp>
        <stp>all</stp>
        <stp/>
        <stp/>
        <stp/>
        <stp>T</stp>
        <tr r="E80" s="2"/>
      </tp>
      <tp>
        <v>52.258506899802875</v>
        <stp/>
        <stp>StudyData</stp>
        <stp>S.PLTR</stp>
        <stp>PCB</stp>
        <stp>BaseType=Index,Index=1</stp>
        <stp>Close</stp>
        <stp>Q</stp>
        <stp>0</stp>
        <stp>all</stp>
        <stp/>
        <stp/>
        <stp/>
        <stp>T</stp>
        <tr r="D80" s="2"/>
      </tp>
      <tp>
        <v>6.2249596364288857</v>
        <stp/>
        <stp>StudyData</stp>
        <stp>S.PLTR</stp>
        <stp>PCB</stp>
        <stp>BaseType=Index,Index=1</stp>
        <stp>Close</stp>
        <stp>W</stp>
        <stp>0</stp>
        <stp>all</stp>
        <stp/>
        <stp/>
        <stp/>
        <stp>T</stp>
        <tr r="B80" s="2"/>
      </tp>
      <tp>
        <v>10.054517133956383</v>
        <stp/>
        <stp>StudyData</stp>
        <stp>S.MA</stp>
        <stp>PCB</stp>
        <stp>BaseType=Index,Index=1</stp>
        <stp>Close</stp>
        <stp>Q</stp>
        <stp>0</stp>
        <stp>all</stp>
        <stp/>
        <stp/>
        <stp/>
        <stp>T</stp>
        <tr r="D60" s="2"/>
      </tp>
      <tp>
        <v>-0.6939686220769945</v>
        <stp/>
        <stp>StudyData</stp>
        <stp>S.MA</stp>
        <stp>PCB</stp>
        <stp>BaseType=Index,Index=1</stp>
        <stp>Close</stp>
        <stp>W</stp>
        <stp>0</stp>
        <stp>all</stp>
        <stp/>
        <stp/>
        <stp/>
        <stp>T</stp>
        <tr r="B60" s="2"/>
      </tp>
      <tp>
        <v>-5.8208600617723922</v>
        <stp/>
        <stp>StudyData</stp>
        <stp>S.BA</stp>
        <stp>PCB</stp>
        <stp>BaseType=Index,Index=1</stp>
        <stp>Close</stp>
        <stp>W</stp>
        <stp>0</stp>
        <stp>all</stp>
        <stp/>
        <stp/>
        <stp/>
        <stp>T</stp>
        <tr r="B14" s="2"/>
      </tp>
      <tp>
        <v>-8.4399685868711511</v>
        <stp/>
        <stp>StudyData</stp>
        <stp>S.BA</stp>
        <stp>PCB</stp>
        <stp>BaseType=Index,Index=1</stp>
        <stp>Close</stp>
        <stp>Q</stp>
        <stp>0</stp>
        <stp>all</stp>
        <stp/>
        <stp/>
        <stp/>
        <stp>T</stp>
        <tr r="D14" s="2"/>
      </tp>
      <tp>
        <v>-4.6106458754451749</v>
        <stp/>
        <stp>StudyData</stp>
        <stp>S.BA</stp>
        <stp>PCB</stp>
        <stp>BaseType=Index,Index=1</stp>
        <stp>Close</stp>
        <stp>M</stp>
        <stp>0</stp>
        <stp>all</stp>
        <stp/>
        <stp/>
        <stp/>
        <stp>T</stp>
        <tr r="C14" s="2"/>
      </tp>
      <tp>
        <v>-0.98794843049327108</v>
        <stp/>
        <stp>StudyData</stp>
        <stp>S.MA</stp>
        <stp>PCB</stp>
        <stp>BaseType=Index,Index=1</stp>
        <stp>Close</stp>
        <stp>A</stp>
        <stp>0</stp>
        <stp>all</stp>
        <stp/>
        <stp/>
        <stp/>
        <stp>T</stp>
        <tr r="E60" s="2"/>
      </tp>
      <tp>
        <v>-8.7140751658069213</v>
        <stp/>
        <stp>StudyData</stp>
        <stp>S.BA</stp>
        <stp>PCB</stp>
        <stp>BaseType=Index,Index=1</stp>
        <stp>Close</stp>
        <stp>A</stp>
        <stp>0</stp>
        <stp>all</stp>
        <stp/>
        <stp/>
        <stp/>
        <stp>T</stp>
        <tr r="E14" s="2"/>
      </tp>
      <tp>
        <v>-4.0844377322631633</v>
        <stp/>
        <stp>StudyData</stp>
        <stp>S.MA</stp>
        <stp>PCB</stp>
        <stp>BaseType=Index,Index=1</stp>
        <stp>Close</stp>
        <stp>M</stp>
        <stp>0</stp>
        <stp>all</stp>
        <stp/>
        <stp/>
        <stp/>
        <stp>T</stp>
        <tr r="C60" s="2"/>
      </tp>
      <tp>
        <v>6.6154477743240871</v>
        <stp/>
        <stp>StudyData</stp>
        <stp>S.PANW</stp>
        <stp>PCB</stp>
        <stp>BaseType=Index,Index=1</stp>
        <stp>Close</stp>
        <stp>Q</stp>
        <stp>0</stp>
        <stp>all</stp>
        <stp/>
        <stp/>
        <stp/>
        <stp>T</stp>
        <tr r="D76" s="2"/>
      </tp>
      <tp>
        <v>9.9591713292000446</v>
        <stp/>
        <stp>StudyData</stp>
        <stp>S.PANW</stp>
        <stp>PCB</stp>
        <stp>BaseType=Index,Index=1</stp>
        <stp>Close</stp>
        <stp>W</stp>
        <stp>0</stp>
        <stp>all</stp>
        <stp/>
        <stp/>
        <stp/>
        <stp>T</stp>
        <tr r="B76" s="2"/>
      </tp>
      <tp>
        <v>97.383279044516797</v>
        <stp/>
        <stp>StudyData</stp>
        <stp>S.PANW</stp>
        <stp>PCB</stp>
        <stp>BaseType=Index,Index=1</stp>
        <stp>Close</stp>
        <stp>A</stp>
        <stp>0</stp>
        <stp>all</stp>
        <stp/>
        <stp/>
        <stp/>
        <stp>T</stp>
        <tr r="E76" s="2"/>
      </tp>
      <tp>
        <v>-4.8543689320388381</v>
        <stp/>
        <stp>StudyData</stp>
        <stp>S.PANW</stp>
        <stp>PCB</stp>
        <stp>BaseType=Index,Index=1</stp>
        <stp>Close</stp>
        <stp>M</stp>
        <stp>0</stp>
        <stp>all</stp>
        <stp/>
        <stp/>
        <stp/>
        <stp>T</stp>
        <tr r="C76" s="2"/>
      </tp>
      <tp>
        <v>-1.8648018648018647</v>
        <stp/>
        <stp>StudyData</stp>
        <stp>S.SCHW</stp>
        <stp>PCB</stp>
        <stp>BaseType=Index,Index=1</stp>
        <stp>Close</stp>
        <stp>W</stp>
        <stp>0</stp>
        <stp>all</stp>
        <stp/>
        <stp/>
        <stp/>
        <stp>T</stp>
        <tr r="B85" s="2"/>
      </tp>
      <tp>
        <v>14.067410859434274</v>
        <stp/>
        <stp>StudyData</stp>
        <stp>S.SCHW</stp>
        <stp>PCB</stp>
        <stp>BaseType=Index,Index=1</stp>
        <stp>Close</stp>
        <stp>Q</stp>
        <stp>0</stp>
        <stp>all</stp>
        <stp/>
        <stp/>
        <stp/>
        <stp>T</stp>
        <tr r="D85" s="2"/>
      </tp>
      <tp>
        <v>5.3448103292963696</v>
        <stp/>
        <stp>StudyData</stp>
        <stp>S.SCHW</stp>
        <stp>PCB</stp>
        <stp>BaseType=Index,Index=1</stp>
        <stp>Close</stp>
        <stp>A</stp>
        <stp>0</stp>
        <stp>all</stp>
        <stp/>
        <stp/>
        <stp/>
        <stp>T</stp>
        <tr r="E85" s="2"/>
      </tp>
      <tp>
        <v>-4.161354944454569</v>
        <stp/>
        <stp>StudyData</stp>
        <stp>S.SCHW</stp>
        <stp>PCB</stp>
        <stp>BaseType=Index,Index=1</stp>
        <stp>Close</stp>
        <stp>M</stp>
        <stp>0</stp>
        <stp>all</stp>
        <stp/>
        <stp/>
        <stp/>
        <stp>T</stp>
        <tr r="C85" s="2"/>
      </tp>
      <tp t="s">
        <v>AT&amp;T Inc</v>
        <stp/>
        <stp>ContractData</stp>
        <stp>S.T</stp>
        <stp>LongDescription</stp>
        <stp/>
        <stp>T</stp>
        <tr r="R11" s="1"/>
      </tp>
      <tp>
        <v>2.6602364654635871</v>
        <stp/>
        <stp>StudyData</stp>
        <stp>S.ABBV</stp>
        <stp>PCB</stp>
        <stp>BaseType=Index,Index=1</stp>
        <stp>Close</stp>
        <stp>W</stp>
        <stp>0</stp>
        <stp>all</stp>
        <stp/>
        <stp/>
        <stp/>
        <stp>T</stp>
        <tr r="B3" s="2"/>
      </tp>
      <tp>
        <v>4.8958830074709754</v>
        <stp/>
        <stp>StudyData</stp>
        <stp>S.ABBV</stp>
        <stp>PCB</stp>
        <stp>BaseType=Index,Index=1</stp>
        <stp>Close</stp>
        <stp>Q</stp>
        <stp>0</stp>
        <stp>all</stp>
        <stp/>
        <stp/>
        <stp/>
        <stp>T</stp>
        <tr r="D3" s="2"/>
      </tp>
      <tp>
        <v>2.9404882614460508</v>
        <stp/>
        <stp>StudyData</stp>
        <stp>S.ABBV</stp>
        <stp>PCB</stp>
        <stp>BaseType=Index,Index=1</stp>
        <stp>Close</stp>
        <stp>M</stp>
        <stp>0</stp>
        <stp>all</stp>
        <stp/>
        <stp/>
        <stp/>
        <stp>T</stp>
        <tr r="C3" s="2"/>
      </tp>
      <tp>
        <v>15.523655302201396</v>
        <stp/>
        <stp>StudyData</stp>
        <stp>S.ABBV</stp>
        <stp>PCB</stp>
        <stp>BaseType=Index,Index=1</stp>
        <stp>Close</stp>
        <stp>A</stp>
        <stp>0</stp>
        <stp>all</stp>
        <stp/>
        <stp/>
        <stp/>
        <stp>T</stp>
        <tr r="E3" s="2"/>
      </tp>
      <tp>
        <v>0.87513781697905879</v>
        <stp/>
        <stp>StudyData</stp>
        <stp>S.PG</stp>
        <stp>PCB</stp>
        <stp>BaseType=Index,Index=1</stp>
        <stp>Close</stp>
        <stp>M</stp>
        <stp>0</stp>
        <stp>all</stp>
        <stp/>
        <stp/>
        <stp/>
        <stp>T</stp>
        <tr r="C79" s="2"/>
      </tp>
      <tp>
        <v>2.1491870769660264</v>
        <stp/>
        <stp>StudyData</stp>
        <stp>S.PG</stp>
        <stp>PCB</stp>
        <stp>BaseType=Index,Index=1</stp>
        <stp>Close</stp>
        <stp>A</stp>
        <stp>0</stp>
        <stp>all</stp>
        <stp/>
        <stp/>
        <stp/>
        <stp>T</stp>
        <tr r="E79" s="2"/>
      </tp>
      <tp>
        <v>0.77097817856405615</v>
        <stp/>
        <stp>StudyData</stp>
        <stp>S.PG</stp>
        <stp>PCB</stp>
        <stp>BaseType=Index,Index=1</stp>
        <stp>Close</stp>
        <stp>W</stp>
        <stp>0</stp>
        <stp>all</stp>
        <stp/>
        <stp/>
        <stp/>
        <stp>T</stp>
        <tr r="B79" s="2"/>
      </tp>
      <tp>
        <v>-0.17048554282596834</v>
        <stp/>
        <stp>StudyData</stp>
        <stp>S.PG</stp>
        <stp>PCB</stp>
        <stp>BaseType=Index,Index=1</stp>
        <stp>Close</stp>
        <stp>Q</stp>
        <stp>0</stp>
        <stp>all</stp>
        <stp/>
        <stp/>
        <stp/>
        <stp>T</stp>
        <tr r="D79" s="2"/>
      </tp>
      <tp>
        <v>-15.616476482048432</v>
        <stp/>
        <stp>StudyData</stp>
        <stp>S.INTU</stp>
        <stp>PCB</stp>
        <stp>BaseType=Index,Index=1</stp>
        <stp>Close</stp>
        <stp>M</stp>
        <stp>0</stp>
        <stp>all</stp>
        <stp/>
        <stp/>
        <stp/>
        <stp>T</stp>
        <tr r="C50" s="2"/>
      </tp>
      <tp>
        <v>-54.229944748045043</v>
        <stp/>
        <stp>StudyData</stp>
        <stp>S.INTU</stp>
        <stp>PCB</stp>
        <stp>BaseType=Index,Index=1</stp>
        <stp>Close</stp>
        <stp>A</stp>
        <stp>0</stp>
        <stp>all</stp>
        <stp/>
        <stp/>
        <stp/>
        <stp>T</stp>
        <tr r="E50" s="2"/>
      </tp>
      <tp>
        <v>16.164750957854405</v>
        <stp/>
        <stp>StudyData</stp>
        <stp>S.INTU</stp>
        <stp>PCB</stp>
        <stp>BaseType=Index,Index=1</stp>
        <stp>Close</stp>
        <stp>Q</stp>
        <stp>0</stp>
        <stp>all</stp>
        <stp/>
        <stp/>
        <stp/>
        <stp>T</stp>
        <tr r="D50" s="2"/>
      </tp>
      <tp>
        <v>-5.7157073110053789</v>
        <stp/>
        <stp>StudyData</stp>
        <stp>S.INTU</stp>
        <stp>PCB</stp>
        <stp>BaseType=Index,Index=1</stp>
        <stp>Close</stp>
        <stp>W</stp>
        <stp>0</stp>
        <stp>all</stp>
        <stp/>
        <stp/>
        <stp/>
        <stp>T</stp>
        <tr r="B50" s="2"/>
      </tp>
      <tp>
        <v>-2.8373388611776873</v>
        <stp/>
        <stp>StudyData</stp>
        <stp>S.HD</stp>
        <stp>PCB</stp>
        <stp>BaseType=Index,Index=1</stp>
        <stp>Close</stp>
        <stp>W</stp>
        <stp>0</stp>
        <stp>all</stp>
        <stp/>
        <stp/>
        <stp/>
        <stp>T</stp>
        <tr r="B46" s="2"/>
      </tp>
      <tp>
        <v>-14.942724282635814</v>
        <stp/>
        <stp>StudyData</stp>
        <stp>S.HD</stp>
        <stp>PCB</stp>
        <stp>BaseType=Index,Index=1</stp>
        <stp>Close</stp>
        <stp>Q</stp>
        <stp>0</stp>
        <stp>all</stp>
        <stp/>
        <stp/>
        <stp/>
        <stp>T</stp>
        <tr r="D46" s="2"/>
      </tp>
      <tp>
        <v>-0.33593044263775906</v>
        <stp/>
        <stp>StudyData</stp>
        <stp>S.GD</stp>
        <stp>PCB</stp>
        <stp>BaseType=Index,Index=1</stp>
        <stp>Close</stp>
        <stp>Q</stp>
        <stp>0</stp>
        <stp>all</stp>
        <stp/>
        <stp/>
        <stp/>
        <stp>T</stp>
        <tr r="D38" s="2"/>
      </tp>
      <tp>
        <v>-0.80078673784771626</v>
        <stp/>
        <stp>StudyData</stp>
        <stp>S.GD</stp>
        <stp>PCB</stp>
        <stp>BaseType=Index,Index=1</stp>
        <stp>Close</stp>
        <stp>W</stp>
        <stp>0</stp>
        <stp>all</stp>
        <stp/>
        <stp/>
        <stp/>
        <stp>T</stp>
        <tr r="B38" s="2"/>
      </tp>
      <tp>
        <v>-4.9279655311700585</v>
        <stp/>
        <stp>StudyData</stp>
        <stp>S.GD</stp>
        <stp>PCB</stp>
        <stp>BaseType=Index,Index=1</stp>
        <stp>Close</stp>
        <stp>M</stp>
        <stp>0</stp>
        <stp>all</stp>
        <stp/>
        <stp/>
        <stp/>
        <stp>T</stp>
        <tr r="C38" s="2"/>
      </tp>
      <tp>
        <v>-12.821854112176693</v>
        <stp/>
        <stp>StudyData</stp>
        <stp>S.HD</stp>
        <stp>PCB</stp>
        <stp>BaseType=Index,Index=1</stp>
        <stp>Close</stp>
        <stp>A</stp>
        <stp>0</stp>
        <stp>all</stp>
        <stp/>
        <stp/>
        <stp/>
        <stp>T</stp>
        <tr r="E46" s="2"/>
      </tp>
      <tp>
        <v>4.8684132359056571</v>
        <stp/>
        <stp>StudyData</stp>
        <stp>S.GD</stp>
        <stp>PCB</stp>
        <stp>BaseType=Index,Index=1</stp>
        <stp>Close</stp>
        <stp>A</stp>
        <stp>0</stp>
        <stp>all</stp>
        <stp/>
        <stp/>
        <stp/>
        <stp>T</stp>
        <tr r="E38" s="2"/>
      </tp>
      <tp>
        <v>-8.4952566879175091</v>
        <stp/>
        <stp>StudyData</stp>
        <stp>S.HD</stp>
        <stp>PCB</stp>
        <stp>BaseType=Index,Index=1</stp>
        <stp>Close</stp>
        <stp>M</stp>
        <stp>0</stp>
        <stp>all</stp>
        <stp/>
        <stp/>
        <stp/>
        <stp>T</stp>
        <tr r="C46" s="2"/>
      </tp>
      <tp>
        <v>-2.61122916164648</v>
        <stp/>
        <stp>StudyData</stp>
        <stp>S.AMAT</stp>
        <stp>PCB</stp>
        <stp>BaseType=Index,Index=1</stp>
        <stp>Close</stp>
        <stp>W</stp>
        <stp>0</stp>
        <stp>all</stp>
        <stp/>
        <stp/>
        <stp/>
        <stp>T</stp>
        <tr r="B7" s="2"/>
      </tp>
      <tp>
        <v>-38.510373443983404</v>
        <stp/>
        <stp>StudyData</stp>
        <stp>S.AMAT</stp>
        <stp>PCB</stp>
        <stp>BaseType=Index,Index=1</stp>
        <stp>Close</stp>
        <stp>Q</stp>
        <stp>0</stp>
        <stp>all</stp>
        <stp/>
        <stp/>
        <stp/>
        <stp>T</stp>
        <tr r="D7" s="2"/>
      </tp>
      <tp>
        <v>-3.0148999760029653</v>
        <stp/>
        <stp>StudyData</stp>
        <stp>S.AMAT</stp>
        <stp>PCB</stp>
        <stp>BaseType=Index,Index=1</stp>
        <stp>Close</stp>
        <stp>M</stp>
        <stp>0</stp>
        <stp>all</stp>
        <stp/>
        <stp/>
        <stp/>
        <stp>T</stp>
        <tr r="C7" s="2"/>
      </tp>
      <tp>
        <v>72.991166971477483</v>
        <stp/>
        <stp>StudyData</stp>
        <stp>S.AMAT</stp>
        <stp>PCB</stp>
        <stp>BaseType=Index,Index=1</stp>
        <stp>Close</stp>
        <stp>A</stp>
        <stp>0</stp>
        <stp>all</stp>
        <stp/>
        <stp/>
        <stp/>
        <stp>T</stp>
        <tr r="E7" s="2"/>
      </tp>
      <tp>
        <v>-5.1467861721175057</v>
        <stp/>
        <stp>StudyData</stp>
        <stp>S.COST</stp>
        <stp>PCB</stp>
        <stp>BaseType=Index,Index=1</stp>
        <stp>Close</stp>
        <stp>M</stp>
        <stp>0</stp>
        <stp>all</stp>
        <stp/>
        <stp/>
        <stp/>
        <stp>T</stp>
        <tr r="C27" s="2"/>
      </tp>
      <tp>
        <v>3.8233179488368885</v>
        <stp/>
        <stp>StudyData</stp>
        <stp>S.COST</stp>
        <stp>PCB</stp>
        <stp>BaseType=Index,Index=1</stp>
        <stp>Close</stp>
        <stp>A</stp>
        <stp>0</stp>
        <stp>all</stp>
        <stp/>
        <stp/>
        <stp/>
        <stp>T</stp>
        <tr r="E27" s="2"/>
      </tp>
      <tp>
        <v>-1.0455695922720605</v>
        <stp/>
        <stp>StudyData</stp>
        <stp>S.COST</stp>
        <stp>PCB</stp>
        <stp>BaseType=Index,Index=1</stp>
        <stp>Close</stp>
        <stp>W</stp>
        <stp>0</stp>
        <stp>all</stp>
        <stp/>
        <stp/>
        <stp/>
        <stp>T</stp>
        <tr r="B27" s="2"/>
      </tp>
      <tp>
        <v>-4.2930291725015195</v>
        <stp/>
        <stp>StudyData</stp>
        <stp>S.COST</stp>
        <stp>PCB</stp>
        <stp>BaseType=Index,Index=1</stp>
        <stp>Close</stp>
        <stp>Q</stp>
        <stp>0</stp>
        <stp>all</stp>
        <stp/>
        <stp/>
        <stp/>
        <stp>T</stp>
        <tr r="D27" s="2"/>
      </tp>
      <tp>
        <v>32.373599270816591</v>
        <stp/>
        <stp>StudyData</stp>
        <stp>S.MSFT</stp>
        <stp>PCB</stp>
        <stp>BaseType=Index,Index=1</stp>
        <stp>Close</stp>
        <stp>Q</stp>
        <stp>0</stp>
        <stp>all</stp>
        <stp/>
        <stp/>
        <stp/>
        <stp>T</stp>
        <tr r="D69" s="2"/>
      </tp>
      <tp>
        <v>-0.37326231261222403</v>
        <stp/>
        <stp>StudyData</stp>
        <stp>S.MSFT</stp>
        <stp>PCB</stp>
        <stp>BaseType=Index,Index=1</stp>
        <stp>Close</stp>
        <stp>W</stp>
        <stp>0</stp>
        <stp>all</stp>
        <stp/>
        <stp/>
        <stp/>
        <stp>T</stp>
        <tr r="B69" s="2"/>
      </tp>
      <tp>
        <v>-2.6631709672968107</v>
        <stp/>
        <stp>StudyData</stp>
        <stp>S.MSFT</stp>
        <stp>PCB</stp>
        <stp>BaseType=Index,Index=1</stp>
        <stp>Close</stp>
        <stp>M</stp>
        <stp>0</stp>
        <stp>all</stp>
        <stp/>
        <stp/>
        <stp/>
        <stp>T</stp>
        <tr r="C69" s="2"/>
      </tp>
      <tp>
        <v>2.1008229601753494</v>
        <stp/>
        <stp>StudyData</stp>
        <stp>S.MSFT</stp>
        <stp>PCB</stp>
        <stp>BaseType=Index,Index=1</stp>
        <stp>Close</stp>
        <stp>A</stp>
        <stp>0</stp>
        <stp>all</stp>
        <stp/>
        <stp/>
        <stp/>
        <stp>T</stp>
        <tr r="E69" s="2"/>
      </tp>
      <tp>
        <v>-15.909881465228919</v>
        <stp/>
        <stp>StudyData</stp>
        <stp>S.GE</stp>
        <stp>PCB</stp>
        <stp>BaseType=Index,Index=1</stp>
        <stp>Close</stp>
        <stp>Q</stp>
        <stp>0</stp>
        <stp>all</stp>
        <stp/>
        <stp/>
        <stp/>
        <stp>T</stp>
        <tr r="D39" s="2"/>
      </tp>
      <tp>
        <v>7.828732678574239</v>
        <stp/>
        <stp>StudyData</stp>
        <stp>S.DE</stp>
        <stp>PCB</stp>
        <stp>BaseType=Index,Index=1</stp>
        <stp>Close</stp>
        <stp>Q</stp>
        <stp>0</stp>
        <stp>all</stp>
        <stp/>
        <stp/>
        <stp/>
        <stp>T</stp>
        <tr r="D32" s="2"/>
      </tp>
      <tp>
        <v>1.2208837718649184</v>
        <stp/>
        <stp>StudyData</stp>
        <stp>S.DE</stp>
        <stp>PCB</stp>
        <stp>BaseType=Index,Index=1</stp>
        <stp>Close</stp>
        <stp>W</stp>
        <stp>0</stp>
        <stp>all</stp>
        <stp/>
        <stp/>
        <stp/>
        <stp>T</stp>
        <tr r="B32" s="2"/>
      </tp>
      <tp>
        <v>-2.9011926095285308</v>
        <stp/>
        <stp>StudyData</stp>
        <stp>S.GE</stp>
        <stp>PCB</stp>
        <stp>BaseType=Index,Index=1</stp>
        <stp>Close</stp>
        <stp>W</stp>
        <stp>0</stp>
        <stp>all</stp>
        <stp/>
        <stp/>
        <stp/>
        <stp>T</stp>
        <tr r="B39" s="2"/>
      </tp>
      <tp>
        <v>-6.3864645080575499</v>
        <stp/>
        <stp>StudyData</stp>
        <stp>S.GE</stp>
        <stp>PCB</stp>
        <stp>BaseType=Index,Index=1</stp>
        <stp>Close</stp>
        <stp>M</stp>
        <stp>0</stp>
        <stp>all</stp>
        <stp/>
        <stp/>
        <stp/>
        <stp>T</stp>
        <tr r="C39" s="2"/>
      </tp>
      <tp>
        <v>4.4403047747018736</v>
        <stp/>
        <stp>StudyData</stp>
        <stp>S.DE</stp>
        <stp>PCB</stp>
        <stp>BaseType=Index,Index=1</stp>
        <stp>Close</stp>
        <stp>M</stp>
        <stp>0</stp>
        <stp>all</stp>
        <stp/>
        <stp/>
        <stp/>
        <stp>T</stp>
        <tr r="C32" s="2"/>
      </tp>
      <tp>
        <v>2.0257767100606929</v>
        <stp/>
        <stp>StudyData</stp>
        <stp>S.GE</stp>
        <stp>PCB</stp>
        <stp>BaseType=Index,Index=1</stp>
        <stp>Close</stp>
        <stp>A</stp>
        <stp>0</stp>
        <stp>all</stp>
        <stp/>
        <stp/>
        <stp/>
        <stp>T</stp>
        <tr r="E39" s="2"/>
      </tp>
      <tp>
        <v>46.914534871233116</v>
        <stp/>
        <stp>StudyData</stp>
        <stp>S.DE</stp>
        <stp>PCB</stp>
        <stp>BaseType=Index,Index=1</stp>
        <stp>Close</stp>
        <stp>A</stp>
        <stp>0</stp>
        <stp>all</stp>
        <stp/>
        <stp/>
        <stp/>
        <stp>T</stp>
        <tr r="E32" s="2"/>
      </tp>
      <tp>
        <v>-3.8584566173530583</v>
        <stp/>
        <stp>StudyData</stp>
        <stp>S.VZ</stp>
        <stp>PCB</stp>
        <stp>BaseType=Index,Index=1</stp>
        <stp>Close</stp>
        <stp>M</stp>
        <stp>0</stp>
        <stp>all</stp>
        <stp/>
        <stp/>
        <stp/>
        <stp>T</stp>
        <tr r="C99" s="2"/>
      </tp>
      <tp>
        <v>18.0702185121532</v>
        <stp/>
        <stp>StudyData</stp>
        <stp>S.VZ</stp>
        <stp>PCB</stp>
        <stp>BaseType=Index,Index=1</stp>
        <stp>Close</stp>
        <stp>A</stp>
        <stp>0</stp>
        <stp>all</stp>
        <stp/>
        <stp/>
        <stp/>
        <stp>T</stp>
        <tr r="E99" s="2"/>
      </tp>
      <tp>
        <v>13.580538497874349</v>
        <stp/>
        <stp>StudyData</stp>
        <stp>S.VZ</stp>
        <stp>PCB</stp>
        <stp>BaseType=Index,Index=1</stp>
        <stp>Close</stp>
        <stp>Q</stp>
        <stp>0</stp>
        <stp>all</stp>
        <stp/>
        <stp/>
        <stp/>
        <stp>T</stp>
        <tr r="D99" s="2"/>
      </tp>
      <tp>
        <v>-4.9792531120331871</v>
        <stp/>
        <stp>StudyData</stp>
        <stp>S.VZ</stp>
        <stp>PCB</stp>
        <stp>BaseType=Index,Index=1</stp>
        <stp>Close</stp>
        <stp>W</stp>
        <stp>0</stp>
        <stp>all</stp>
        <stp/>
        <stp/>
        <stp/>
        <stp>T</stp>
        <tr r="B99" s="2"/>
      </tp>
      <tp>
        <v>-5.3315684976836497</v>
        <stp/>
        <stp>StudyData</stp>
        <stp>S.AVGO</stp>
        <stp>PCB</stp>
        <stp>BaseType=Index,Index=1</stp>
        <stp>Close</stp>
        <stp>Q</stp>
        <stp>0</stp>
        <stp>all</stp>
        <stp/>
        <stp/>
        <stp/>
        <stp>T</stp>
        <tr r="D12" s="2"/>
      </tp>
      <tp>
        <v>-1.2099781761927111</v>
        <stp/>
        <stp>StudyData</stp>
        <stp>S.AVGO</stp>
        <stp>PCB</stp>
        <stp>BaseType=Index,Index=1</stp>
        <stp>Close</stp>
        <stp>W</stp>
        <stp>0</stp>
        <stp>all</stp>
        <stp/>
        <stp/>
        <stp/>
        <stp>T</stp>
        <tr r="B12" s="2"/>
      </tp>
      <tp>
        <v>-3.4373818653129602</v>
        <stp/>
        <stp>StudyData</stp>
        <stp>S.AVGO</stp>
        <stp>PCB</stp>
        <stp>BaseType=Index,Index=1</stp>
        <stp>Close</stp>
        <stp>M</stp>
        <stp>0</stp>
        <stp>all</stp>
        <stp/>
        <stp/>
        <stp/>
        <stp>T</stp>
        <tr r="C12" s="2"/>
      </tp>
      <tp>
        <v>3.3256284310892772</v>
        <stp/>
        <stp>StudyData</stp>
        <stp>S.AVGO</stp>
        <stp>PCB</stp>
        <stp>BaseType=Index,Index=1</stp>
        <stp>Close</stp>
        <stp>A</stp>
        <stp>0</stp>
        <stp>all</stp>
        <stp/>
        <stp/>
        <stp/>
        <stp>T</stp>
        <tr r="E12" s="2"/>
      </tp>
      <tp>
        <v>-2.3365736199054581</v>
        <stp/>
        <stp>StudyData</stp>
        <stp>S.CSCO</stp>
        <stp>PCB</stp>
        <stp>BaseType=Index,Index=1</stp>
        <stp>Close</stp>
        <stp>W</stp>
        <stp>0</stp>
        <stp>all</stp>
        <stp/>
        <stp/>
        <stp/>
        <stp>T</stp>
        <tr r="B29" s="2"/>
      </tp>
      <tp>
        <v>-6.7682615358419902</v>
        <stp/>
        <stp>StudyData</stp>
        <stp>S.CSCO</stp>
        <stp>PCB</stp>
        <stp>BaseType=Index,Index=1</stp>
        <stp>Close</stp>
        <stp>Q</stp>
        <stp>0</stp>
        <stp>all</stp>
        <stp/>
        <stp/>
        <stp/>
        <stp>T</stp>
        <tr r="D29" s="2"/>
      </tp>
      <tp>
        <v>-0.8869580957552754</v>
        <stp/>
        <stp>StudyData</stp>
        <stp>S.CSCO</stp>
        <stp>PCB</stp>
        <stp>BaseType=Index,Index=1</stp>
        <stp>Close</stp>
        <stp>M</stp>
        <stp>0</stp>
        <stp>all</stp>
        <stp/>
        <stp/>
        <stp/>
        <stp>T</stp>
        <tr r="C29" s="2"/>
      </tp>
      <tp>
        <v>42.165390107750234</v>
        <stp/>
        <stp>StudyData</stp>
        <stp>S.CSCO</stp>
        <stp>PCB</stp>
        <stp>BaseType=Index,Index=1</stp>
        <stp>Close</stp>
        <stp>A</stp>
        <stp>0</stp>
        <stp>all</stp>
        <stp/>
        <stp/>
        <stp/>
        <stp>T</stp>
        <tr r="E29" s="2"/>
      </tp>
      <tp>
        <v>9.9168182999740129</v>
        <stp/>
        <stp>StudyData</stp>
        <stp>S.AMZN</stp>
        <stp>PCB</stp>
        <stp>BaseType=Index,Index=1</stp>
        <stp>Close</stp>
        <stp>A</stp>
        <stp>0</stp>
        <stp>all</stp>
        <stp/>
        <stp/>
        <stp/>
        <stp>T</stp>
        <tr r="E11" s="2"/>
      </tp>
      <tp>
        <v>-2.3328328906340126</v>
        <stp/>
        <stp>StudyData</stp>
        <stp>S.AMZN</stp>
        <stp>PCB</stp>
        <stp>BaseType=Index,Index=1</stp>
        <stp>Close</stp>
        <stp>M</stp>
        <stp>0</stp>
        <stp>all</stp>
        <stp/>
        <stp/>
        <stp/>
        <stp>T</stp>
        <tr r="C11" s="2"/>
      </tp>
      <tp>
        <v>6.4978460178946289</v>
        <stp/>
        <stp>StudyData</stp>
        <stp>S.AMGN</stp>
        <stp>PCB</stp>
        <stp>BaseType=Index,Index=1</stp>
        <stp>Close</stp>
        <stp>Q</stp>
        <stp>0</stp>
        <stp>all</stp>
        <stp/>
        <stp/>
        <stp/>
        <stp>T</stp>
        <tr r="D9" s="2"/>
      </tp>
      <tp>
        <v>2.1995494898635251</v>
        <stp/>
        <stp>StudyData</stp>
        <stp>S.AMGN</stp>
        <stp>PCB</stp>
        <stp>BaseType=Index,Index=1</stp>
        <stp>Close</stp>
        <stp>W</stp>
        <stp>0</stp>
        <stp>all</stp>
        <stp/>
        <stp/>
        <stp/>
        <stp>T</stp>
        <tr r="B9" s="2"/>
      </tp>
      <tp>
        <v>-1.1955759794376593</v>
        <stp/>
        <stp>StudyData</stp>
        <stp>S.AMZN</stp>
        <stp>PCB</stp>
        <stp>BaseType=Index,Index=1</stp>
        <stp>Close</stp>
        <stp>W</stp>
        <stp>0</stp>
        <stp>all</stp>
        <stp/>
        <stp/>
        <stp/>
        <stp>T</stp>
        <tr r="B11" s="2"/>
      </tp>
      <tp>
        <v>6.4487706637576592</v>
        <stp/>
        <stp>StudyData</stp>
        <stp>S.AMZN</stp>
        <stp>PCB</stp>
        <stp>BaseType=Index,Index=1</stp>
        <stp>Close</stp>
        <stp>Q</stp>
        <stp>0</stp>
        <stp>all</stp>
        <stp/>
        <stp/>
        <stp/>
        <stp>T</stp>
        <tr r="D11" s="2"/>
      </tp>
      <tp>
        <v>-10.288917837536047</v>
        <stp/>
        <stp>StudyData</stp>
        <stp>S.AMGN</stp>
        <stp>PCB</stp>
        <stp>BaseType=Index,Index=1</stp>
        <stp>Close</stp>
        <stp>M</stp>
        <stp>0</stp>
        <stp>all</stp>
        <stp/>
        <stp/>
        <stp/>
        <stp>T</stp>
        <tr r="C9" s="2"/>
      </tp>
      <tp>
        <v>17.824081146313901</v>
        <stp/>
        <stp>StudyData</stp>
        <stp>S.AMGN</stp>
        <stp>PCB</stp>
        <stp>BaseType=Index,Index=1</stp>
        <stp>Close</stp>
        <stp>A</stp>
        <stp>0</stp>
        <stp>all</stp>
        <stp/>
        <stp/>
        <stp/>
        <stp>T</stp>
        <tr r="E9" s="2"/>
      </tp>
      <tp>
        <v>-3.8259646084744809</v>
        <stp/>
        <stp>StudyData</stp>
        <stp>S.QCOM</stp>
        <stp>PCB</stp>
        <stp>BaseType=Index,Index=1</stp>
        <stp>Close</stp>
        <stp>Q</stp>
        <stp>0</stp>
        <stp>all</stp>
        <stp/>
        <stp/>
        <stp/>
        <stp>T</stp>
        <tr r="D82" s="2"/>
      </tp>
      <tp>
        <v>-2.3355498159037205</v>
        <stp/>
        <stp>StudyData</stp>
        <stp>S.QCOM</stp>
        <stp>PCB</stp>
        <stp>BaseType=Index,Index=1</stp>
        <stp>Close</stp>
        <stp>W</stp>
        <stp>0</stp>
        <stp>all</stp>
        <stp/>
        <stp/>
        <stp/>
        <stp>T</stp>
        <tr r="B82" s="2"/>
      </tp>
      <tp>
        <v>3.8994446068400976</v>
        <stp/>
        <stp>StudyData</stp>
        <stp>S.QCOM</stp>
        <stp>PCB</stp>
        <stp>BaseType=Index,Index=1</stp>
        <stp>Close</stp>
        <stp>A</stp>
        <stp>0</stp>
        <stp>all</stp>
        <stp/>
        <stp/>
        <stp/>
        <stp>T</stp>
        <tr r="E82" s="2"/>
      </tp>
      <tp>
        <v>4.2468324730173688</v>
        <stp/>
        <stp>StudyData</stp>
        <stp>S.QCOM</stp>
        <stp>PCB</stp>
        <stp>BaseType=Index,Index=1</stp>
        <stp>Close</stp>
        <stp>M</stp>
        <stp>0</stp>
        <stp>all</stp>
        <stp/>
        <stp/>
        <stp/>
        <stp>T</stp>
        <tr r="C82" s="2"/>
      </tp>
      <tp>
        <v>6.0848982168218306</v>
        <stp/>
        <stp>StudyData</stp>
        <stp>S.AAPL</stp>
        <stp>PCB</stp>
        <stp>BaseType=Index,Index=1</stp>
        <stp>Close</stp>
        <stp>M</stp>
        <stp>0</stp>
        <stp>all</stp>
        <stp/>
        <stp/>
        <stp/>
        <stp>T</stp>
        <tr r="C2" s="2"/>
      </tp>
      <tp>
        <v>23.640844552343108</v>
        <stp/>
        <stp>StudyData</stp>
        <stp>S.AAPL</stp>
        <stp>PCB</stp>
        <stp>BaseType=Index,Index=1</stp>
        <stp>Close</stp>
        <stp>A</stp>
        <stp>0</stp>
        <stp>all</stp>
        <stp/>
        <stp/>
        <stp/>
        <stp>T</stp>
        <tr r="E2" s="2"/>
      </tp>
      <tp>
        <v>1.1617058416348192</v>
        <stp/>
        <stp>StudyData</stp>
        <stp>S.AAPL</stp>
        <stp>PCB</stp>
        <stp>BaseType=Index,Index=1</stp>
        <stp>Close</stp>
        <stp>W</stp>
        <stp>0</stp>
        <stp>all</stp>
        <stp/>
        <stp/>
        <stp/>
        <stp>T</stp>
        <tr r="B2" s="2"/>
      </tp>
      <tp>
        <v>16.163256842687304</v>
        <stp/>
        <stp>StudyData</stp>
        <stp>S.AAPL</stp>
        <stp>PCB</stp>
        <stp>BaseType=Index,Index=1</stp>
        <stp>Close</stp>
        <stp>Q</stp>
        <stp>0</stp>
        <stp>all</stp>
        <stp/>
        <stp/>
        <stp/>
        <stp>T</stp>
        <tr r="D2" s="2"/>
      </tp>
      <tp>
        <v>-1.7766835240883601</v>
        <stp/>
        <stp>StudyData</stp>
        <stp>S.ORCL</stp>
        <stp>PCB</stp>
        <stp>BaseType=Index,Index=1</stp>
        <stp>Close</stp>
        <stp>W</stp>
        <stp>0</stp>
        <stp>all</stp>
        <stp/>
        <stp/>
        <stp/>
        <stp>T</stp>
        <tr r="B75" s="2"/>
      </tp>
      <tp>
        <v>0.72330262708973192</v>
        <stp/>
        <stp>StudyData</stp>
        <stp>S.ORCL</stp>
        <stp>PCB</stp>
        <stp>BaseType=Index,Index=1</stp>
        <stp>Close</stp>
        <stp>Q</stp>
        <stp>0</stp>
        <stp>all</stp>
        <stp/>
        <stp/>
        <stp/>
        <stp>T</stp>
        <tr r="D75" s="2"/>
      </tp>
      <tp>
        <v>-1.0126072961373329</v>
        <stp/>
        <stp>StudyData</stp>
        <stp>S.ORCL</stp>
        <stp>PCB</stp>
        <stp>BaseType=Index,Index=1</stp>
        <stp>Close</stp>
        <stp>M</stp>
        <stp>0</stp>
        <stp>all</stp>
        <stp/>
        <stp/>
        <stp/>
        <stp>T</stp>
        <tr r="C75" s="2"/>
      </tp>
      <tp>
        <v>-24.267610692114303</v>
        <stp/>
        <stp>StudyData</stp>
        <stp>S.ORCL</stp>
        <stp>PCB</stp>
        <stp>BaseType=Index,Index=1</stp>
        <stp>Close</stp>
        <stp>A</stp>
        <stp>0</stp>
        <stp>all</stp>
        <stp/>
        <stp/>
        <stp/>
        <stp>T</stp>
        <tr r="E75" s="2"/>
      </tp>
      <tp>
        <v>21.327226008267235</v>
        <stp/>
        <stp>StudyData</stp>
        <stp>S.INTC</stp>
        <stp>PCB</stp>
        <stp>BaseType=Index,Index=1</stp>
        <stp>Close</stp>
        <stp>M</stp>
        <stp>0</stp>
        <stp>all</stp>
        <stp/>
        <stp/>
        <stp/>
        <stp>T</stp>
        <tr r="C49" s="2"/>
      </tp>
      <tp>
        <v>194.30894308943095</v>
        <stp/>
        <stp>StudyData</stp>
        <stp>S.INTC</stp>
        <stp>PCB</stp>
        <stp>BaseType=Index,Index=1</stp>
        <stp>Close</stp>
        <stp>A</stp>
        <stp>0</stp>
        <stp>all</stp>
        <stp/>
        <stp/>
        <stp/>
        <stp>T</stp>
        <tr r="E49" s="2"/>
      </tp>
      <tp>
        <v>-22.223017976079632</v>
        <stp/>
        <stp>StudyData</stp>
        <stp>S.INTC</stp>
        <stp>PCB</stp>
        <stp>BaseType=Index,Index=1</stp>
        <stp>Close</stp>
        <stp>Q</stp>
        <stp>0</stp>
        <stp>all</stp>
        <stp/>
        <stp/>
        <stp/>
        <stp>T</stp>
        <tr r="D49" s="2"/>
      </tp>
      <tp>
        <v>5.498348552554897</v>
        <stp/>
        <stp>StudyData</stp>
        <stp>S.INTC</stp>
        <stp>PCB</stp>
        <stp>BaseType=Index,Index=1</stp>
        <stp>Close</stp>
        <stp>W</stp>
        <stp>0</stp>
        <stp>all</stp>
        <stp/>
        <stp/>
        <stp/>
        <stp>T</stp>
        <tr r="B49" s="2"/>
      </tp>
      <tp>
        <v>-0.11756176891274289</v>
        <stp/>
        <stp>StudyData</stp>
        <stp>S.BRKB</stp>
        <stp>PCB</stp>
        <stp>BaseType=Index,Index=1</stp>
        <stp>Close</stp>
        <stp>W</stp>
        <stp>0</stp>
        <stp>all</stp>
        <stp/>
        <stp/>
        <stp/>
        <stp>T</stp>
        <tr r="B20" s="2"/>
      </tp>
      <tp>
        <v>1.8745378604688447</v>
        <stp/>
        <stp>StudyData</stp>
        <stp>S.BRKB</stp>
        <stp>PCB</stp>
        <stp>BaseType=Index,Index=1</stp>
        <stp>Close</stp>
        <stp>Q</stp>
        <stp>0</stp>
        <stp>all</stp>
        <stp/>
        <stp/>
        <stp/>
        <stp>T</stp>
        <tr r="D20" s="2"/>
      </tp>
      <tp>
        <v>1.4164925892768336</v>
        <stp/>
        <stp>StudyData</stp>
        <stp>S.BRKB</stp>
        <stp>PCB</stp>
        <stp>BaseType=Index,Index=1</stp>
        <stp>Close</stp>
        <stp>A</stp>
        <stp>0</stp>
        <stp>all</stp>
        <stp/>
        <stp/>
        <stp/>
        <stp>T</stp>
        <tr r="E20" s="2"/>
      </tp>
      <tp>
        <v>1.1388211019185384</v>
        <stp/>
        <stp>StudyData</stp>
        <stp>S.BRKB</stp>
        <stp>PCB</stp>
        <stp>BaseType=Index,Index=1</stp>
        <stp>Close</stp>
        <stp>M</stp>
        <stp>0</stp>
        <stp>all</stp>
        <stp/>
        <stp/>
        <stp/>
        <stp>T</stp>
        <tr r="C20" s="2"/>
      </tp>
      <tp>
        <v>-3.0903176425564389</v>
        <stp/>
        <stp>StudyData</stp>
        <stp>S.MS</stp>
        <stp>PCB</stp>
        <stp>BaseType=Index,Index=1</stp>
        <stp>Close</stp>
        <stp>Q</stp>
        <stp>0</stp>
        <stp>all</stp>
        <stp/>
        <stp/>
        <stp/>
        <stp>T</stp>
        <tr r="D68" s="2"/>
      </tp>
      <tp>
        <v>-5.504244798955118</v>
        <stp/>
        <stp>StudyData</stp>
        <stp>S.MS</stp>
        <stp>PCB</stp>
        <stp>BaseType=Index,Index=1</stp>
        <stp>Close</stp>
        <stp>W</stp>
        <stp>0</stp>
        <stp>all</stp>
        <stp/>
        <stp/>
        <stp/>
        <stp>T</stp>
        <tr r="B68" s="2"/>
      </tp>
      <tp>
        <v>-6.8590130219405365</v>
        <stp/>
        <stp>StudyData</stp>
        <stp>S.GS</stp>
        <stp>PCB</stp>
        <stp>BaseType=Index,Index=1</stp>
        <stp>Close</stp>
        <stp>Q</stp>
        <stp>0</stp>
        <stp>all</stp>
        <stp/>
        <stp/>
        <stp/>
        <stp>T</stp>
        <tr r="D45" s="2"/>
      </tp>
      <tp>
        <v>-8.470821430653535</v>
        <stp/>
        <stp>StudyData</stp>
        <stp>S.GS</stp>
        <stp>PCB</stp>
        <stp>BaseType=Index,Index=1</stp>
        <stp>Close</stp>
        <stp>W</stp>
        <stp>0</stp>
        <stp>all</stp>
        <stp/>
        <stp/>
        <stp/>
        <stp>T</stp>
        <tr r="B45" s="2"/>
      </tp>
      <tp>
        <v>14.110291218385631</v>
        <stp/>
        <stp>StudyData</stp>
        <stp>S.MS</stp>
        <stp>PCB</stp>
        <stp>BaseType=Index,Index=1</stp>
        <stp>Close</stp>
        <stp>A</stp>
        <stp>0</stp>
        <stp>all</stp>
        <stp/>
        <stp/>
        <stp/>
        <stp>T</stp>
        <tr r="E68" s="2"/>
      </tp>
      <tp>
        <v>-8.1781850082854159</v>
        <stp/>
        <stp>StudyData</stp>
        <stp>S.GS</stp>
        <stp>PCB</stp>
        <stp>BaseType=Index,Index=1</stp>
        <stp>Close</stp>
        <stp>M</stp>
        <stp>0</stp>
        <stp>all</stp>
        <stp/>
        <stp/>
        <stp/>
        <stp>T</stp>
        <tr r="C45" s="2"/>
      </tp>
      <tp>
        <v>7.1672354948805461</v>
        <stp/>
        <stp>StudyData</stp>
        <stp>S.GS</stp>
        <stp>PCB</stp>
        <stp>BaseType=Index,Index=1</stp>
        <stp>Close</stp>
        <stp>A</stp>
        <stp>0</stp>
        <stp>all</stp>
        <stp/>
        <stp/>
        <stp/>
        <stp>T</stp>
        <tr r="E45" s="2"/>
      </tp>
      <tp>
        <v>-5.0346896681042477</v>
        <stp/>
        <stp>StudyData</stp>
        <stp>S.MS</stp>
        <stp>PCB</stp>
        <stp>BaseType=Index,Index=1</stp>
        <stp>Close</stp>
        <stp>M</stp>
        <stp>0</stp>
        <stp>all</stp>
        <stp/>
        <stp/>
        <stp/>
        <stp>T</stp>
        <tr r="C68" s="2"/>
      </tp>
      <tp>
        <v>-13.392772230147417</v>
        <stp/>
        <stp>StudyData</stp>
        <stp>S.TSLA</stp>
        <stp>PCB</stp>
        <stp>BaseType=Index,Index=1</stp>
        <stp>Close</stp>
        <stp>Q</stp>
        <stp>0</stp>
        <stp>all</stp>
        <stp/>
        <stp/>
        <stp/>
        <stp>T</stp>
        <tr r="D91" s="2"/>
      </tp>
      <tp>
        <v>-0.32016199649737737</v>
        <stp/>
        <stp>StudyData</stp>
        <stp>S.TSLA</stp>
        <stp>PCB</stp>
        <stp>BaseType=Index,Index=1</stp>
        <stp>Close</stp>
        <stp>W</stp>
        <stp>0</stp>
        <stp>all</stp>
        <stp/>
        <stp/>
        <stp/>
        <stp>T</stp>
        <tr r="B91" s="2"/>
      </tp>
      <tp>
        <v>-19.000711553855741</v>
        <stp/>
        <stp>StudyData</stp>
        <stp>S.TSLA</stp>
        <stp>PCB</stp>
        <stp>BaseType=Index,Index=1</stp>
        <stp>Close</stp>
        <stp>A</stp>
        <stp>0</stp>
        <stp>all</stp>
        <stp/>
        <stp/>
        <stp/>
        <stp>T</stp>
        <tr r="E91" s="2"/>
      </tp>
      <tp>
        <v>-1.0001358880282667</v>
        <stp/>
        <stp>StudyData</stp>
        <stp>S.TSLA</stp>
        <stp>PCB</stp>
        <stp>BaseType=Index,Index=1</stp>
        <stp>Close</stp>
        <stp>M</stp>
        <stp>0</stp>
        <stp>all</stp>
        <stp/>
        <stp/>
        <stp/>
        <stp>T</stp>
        <tr r="C91" s="2"/>
      </tp>
      <tp>
        <v>16.320718454065759</v>
        <stp/>
        <stp>StudyData</stp>
        <stp>S.META</stp>
        <stp>PCB</stp>
        <stp>BaseType=Index,Index=1</stp>
        <stp>Close</stp>
        <stp>M</stp>
        <stp>0</stp>
        <stp>all</stp>
        <stp/>
        <stp/>
        <stp/>
        <stp>T</stp>
        <tr r="C64" s="2"/>
      </tp>
      <tp>
        <v>0.85745883137147483</v>
        <stp/>
        <stp>StudyData</stp>
        <stp>S.META</stp>
        <stp>PCB</stp>
        <stp>BaseType=Index,Index=1</stp>
        <stp>Close</stp>
        <stp>A</stp>
        <stp>0</stp>
        <stp>all</stp>
        <stp/>
        <stp/>
        <stp/>
        <stp>T</stp>
        <tr r="E64" s="2"/>
      </tp>
      <tp>
        <v>18.189564877771669</v>
        <stp/>
        <stp>StudyData</stp>
        <stp>S.META</stp>
        <stp>PCB</stp>
        <stp>BaseType=Index,Index=1</stp>
        <stp>Close</stp>
        <stp>Q</stp>
        <stp>0</stp>
        <stp>all</stp>
        <stp/>
        <stp/>
        <stp/>
        <stp>T</stp>
        <tr r="D64" s="2"/>
      </tp>
      <tp>
        <v>2.7344413067296309</v>
        <stp/>
        <stp>StudyData</stp>
        <stp>S.META</stp>
        <stp>PCB</stp>
        <stp>BaseType=Index,Index=1</stp>
        <stp>Close</stp>
        <stp>W</stp>
        <stp>0</stp>
        <stp>all</stp>
        <stp/>
        <stp/>
        <stp/>
        <stp>T</stp>
        <tr r="B64" s="2"/>
      </tp>
      <tp>
        <v>11.085011744714881</v>
        <stp/>
        <stp>StudyData</stp>
        <stp>S.NVDA</stp>
        <stp>PCB</stp>
        <stp>BaseType=Index,Index=1</stp>
        <stp>Close</stp>
        <stp>Q</stp>
        <stp>0</stp>
        <stp>all</stp>
        <stp/>
        <stp/>
        <stp/>
        <stp>T</stp>
        <tr r="D74" s="2"/>
      </tp>
      <tp>
        <v>1.8232626322781704</v>
        <stp/>
        <stp>StudyData</stp>
        <stp>S.NVDA</stp>
        <stp>PCB</stp>
        <stp>BaseType=Index,Index=1</stp>
        <stp>Close</stp>
        <stp>W</stp>
        <stp>0</stp>
        <stp>all</stp>
        <stp/>
        <stp/>
        <stp/>
        <stp>T</stp>
        <tr r="B74" s="2"/>
      </tp>
      <tp>
        <v>0.67487997101187114</v>
        <stp/>
        <stp>StudyData</stp>
        <stp>S.NVDA</stp>
        <stp>PCB</stp>
        <stp>BaseType=Index,Index=1</stp>
        <stp>Close</stp>
        <stp>M</stp>
        <stp>0</stp>
        <stp>all</stp>
        <stp/>
        <stp/>
        <stp/>
        <stp>T</stp>
        <tr r="C74" s="2"/>
      </tp>
      <tp>
        <v>19.179624664879363</v>
        <stp/>
        <stp>StudyData</stp>
        <stp>S.NVDA</stp>
        <stp>PCB</stp>
        <stp>BaseType=Index,Index=1</stp>
        <stp>Close</stp>
        <stp>A</stp>
        <stp>0</stp>
        <stp>all</stp>
        <stp/>
        <stp/>
        <stp/>
        <stp>T</stp>
        <tr r="E74" s="2"/>
      </tp>
      <tp>
        <v>-25.99963814003981</v>
        <stp/>
        <stp>StudyData</stp>
        <stp>S.HONA</stp>
        <stp>PCB</stp>
        <stp>BaseType=Index,Index=1</stp>
        <stp>Close</stp>
        <stp>Q</stp>
        <stp>0</stp>
        <stp>all</stp>
        <stp/>
        <stp/>
        <stp/>
        <stp>T</stp>
        <tr r="D47" s="2"/>
      </tp>
      <tp>
        <v>3.3741943637052971</v>
        <stp/>
        <stp>StudyData</stp>
        <stp>S.HONA</stp>
        <stp>PCB</stp>
        <stp>BaseType=Index,Index=1</stp>
        <stp>Close</stp>
        <stp>W</stp>
        <stp>0</stp>
        <stp>all</stp>
        <stp/>
        <stp/>
        <stp/>
        <stp>T</stp>
        <tr r="B47" s="2"/>
      </tp>
      <tp>
        <v>163.6</v>
        <stp/>
        <stp>StudyData</stp>
        <stp>S.HONA</stp>
        <stp>PCB</stp>
        <stp>BaseType=Index,Index=1</stp>
        <stp>Close</stp>
        <stp>A</stp>
        <stp>0</stp>
        <stp>all</stp>
        <stp/>
        <stp/>
        <stp/>
        <stp>T</stp>
        <tr r="E47" s="2"/>
      </tp>
      <tp>
        <v>3.4722661438239077</v>
        <stp/>
        <stp>StudyData</stp>
        <stp>S.HONA</stp>
        <stp>PCB</stp>
        <stp>BaseType=Index,Index=1</stp>
        <stp>Close</stp>
        <stp>M</stp>
        <stp>0</stp>
        <stp>all</stp>
        <stp/>
        <stp/>
        <stp/>
        <stp>T</stp>
        <tr r="C47" s="2"/>
      </tp>
      <tp>
        <v>-2.5245521184161999</v>
        <stp/>
        <stp>StudyData</stp>
        <stp>S.GOOG</stp>
        <stp>PCB</stp>
        <stp>BaseType=Index,Index=1</stp>
        <stp>Close</stp>
        <stp>Q</stp>
        <stp>0</stp>
        <stp>all</stp>
        <stp/>
        <stp/>
        <stp/>
        <stp>T</stp>
        <tr r="D43" s="2"/>
      </tp>
      <tp>
        <v>2.6710389029661754</v>
        <stp/>
        <stp>StudyData</stp>
        <stp>S.GOOG</stp>
        <stp>PCB</stp>
        <stp>BaseType=Index,Index=1</stp>
        <stp>Close</stp>
        <stp>W</stp>
        <stp>0</stp>
        <stp>all</stp>
        <stp/>
        <stp/>
        <stp/>
        <stp>T</stp>
        <tr r="B43" s="2"/>
      </tp>
      <tp>
        <v>9.7546207775653322</v>
        <stp/>
        <stp>StudyData</stp>
        <stp>S.GOOG</stp>
        <stp>PCB</stp>
        <stp>BaseType=Index,Index=1</stp>
        <stp>Close</stp>
        <stp>A</stp>
        <stp>0</stp>
        <stp>all</stp>
        <stp/>
        <stp/>
        <stp/>
        <stp>T</stp>
        <tr r="E43" s="2"/>
      </tp>
      <tp>
        <v>2.683283146000417</v>
        <stp/>
        <stp>StudyData</stp>
        <stp>S.GOOG</stp>
        <stp>PCB</stp>
        <stp>BaseType=Index,Index=1</stp>
        <stp>Close</stp>
        <stp>M</stp>
        <stp>0</stp>
        <stp>all</stp>
        <stp/>
        <stp/>
        <stp/>
        <stp>T</stp>
        <tr r="C43" s="2"/>
      </tp>
      <tp>
        <v>-5.801166965888692</v>
        <stp/>
        <stp>StudyData</stp>
        <stp>S.BKNG</stp>
        <stp>PCB</stp>
        <stp>BaseType=Index,Index=1</stp>
        <stp>Close</stp>
        <stp>Q</stp>
        <stp>0</stp>
        <stp>all</stp>
        <stp/>
        <stp/>
        <stp/>
        <stp>T</stp>
        <tr r="D16" s="2"/>
      </tp>
      <tp>
        <v>-3.4613615455381841</v>
        <stp/>
        <stp>StudyData</stp>
        <stp>S.BKNG</stp>
        <stp>PCB</stp>
        <stp>BaseType=Index,Index=1</stp>
        <stp>Close</stp>
        <stp>W</stp>
        <stp>0</stp>
        <stp>all</stp>
        <stp/>
        <stp/>
        <stp/>
        <stp>T</stp>
        <tr r="B16" s="2"/>
      </tp>
      <tp>
        <v>-21.618972036786332</v>
        <stp/>
        <stp>StudyData</stp>
        <stp>S.BKNG</stp>
        <stp>PCB</stp>
        <stp>BaseType=Index,Index=1</stp>
        <stp>Close</stp>
        <stp>A</stp>
        <stp>0</stp>
        <stp>all</stp>
        <stp/>
        <stp/>
        <stp/>
        <stp>T</stp>
        <tr r="E16" s="2"/>
      </tp>
      <tp>
        <v>-15.666281581194434</v>
        <stp/>
        <stp>StudyData</stp>
        <stp>S.BKNG</stp>
        <stp>PCB</stp>
        <stp>BaseType=Index,Index=1</stp>
        <stp>Close</stp>
        <stp>M</stp>
        <stp>0</stp>
        <stp>all</stp>
        <stp/>
        <stp/>
        <stp/>
        <stp>T</stp>
        <tr r="C16" s="2"/>
      </tp>
      <tp>
        <v>4.3703231969431542</v>
        <stp/>
        <stp>StudyData</stp>
        <stp>S.ISRG</stp>
        <stp>PCB</stp>
        <stp>BaseType=Index,Index=1</stp>
        <stp>Close</stp>
        <stp>M</stp>
        <stp>0</stp>
        <stp>all</stp>
        <stp/>
        <stp/>
        <stp/>
        <stp>T</stp>
        <tr r="C51" s="2"/>
      </tp>
      <tp>
        <v>-30.551239494314576</v>
        <stp/>
        <stp>StudyData</stp>
        <stp>S.ISRG</stp>
        <stp>PCB</stp>
        <stp>BaseType=Index,Index=1</stp>
        <stp>Close</stp>
        <stp>A</stp>
        <stp>0</stp>
        <stp>all</stp>
        <stp/>
        <stp/>
        <stp/>
        <stp>T</stp>
        <tr r="E51" s="2"/>
      </tp>
      <tp>
        <v>6.5501828524989705</v>
        <stp/>
        <stp>StudyData</stp>
        <stp>S.ISRG</stp>
        <stp>PCB</stp>
        <stp>BaseType=Index,Index=1</stp>
        <stp>Close</stp>
        <stp>W</stp>
        <stp>0</stp>
        <stp>all</stp>
        <stp/>
        <stp/>
        <stp/>
        <stp>T</stp>
        <tr r="B51" s="2"/>
      </tp>
      <tp>
        <v>-1.0938442969221542</v>
        <stp/>
        <stp>StudyData</stp>
        <stp>S.ISRG</stp>
        <stp>PCB</stp>
        <stp>BaseType=Index,Index=1</stp>
        <stp>Close</stp>
        <stp>Q</stp>
        <stp>0</stp>
        <stp>all</stp>
        <stp/>
        <stp/>
        <stp/>
        <stp>T</stp>
        <tr r="D51" s="2"/>
      </tp>
      <tp>
        <v>-1.3122943345359401</v>
        <stp/>
        <stp>StudyData</stp>
        <stp>S.ADBE</stp>
        <stp>PCB</stp>
        <stp>BaseType=Index,Index=1</stp>
        <stp>Close</stp>
        <stp>W</stp>
        <stp>0</stp>
        <stp>all</stp>
        <stp/>
        <stp/>
        <stp/>
        <stp>T</stp>
        <tr r="B6" s="2"/>
      </tp>
      <tp>
        <v>21.412545117549509</v>
        <stp/>
        <stp>StudyData</stp>
        <stp>S.ADBE</stp>
        <stp>PCB</stp>
        <stp>BaseType=Index,Index=1</stp>
        <stp>Close</stp>
        <stp>Q</stp>
        <stp>0</stp>
        <stp>all</stp>
        <stp/>
        <stp/>
        <stp/>
        <stp>T</stp>
        <tr r="D6" s="2"/>
      </tp>
      <tp>
        <v>-14.983435226612929</v>
        <stp/>
        <stp>StudyData</stp>
        <stp>S.ADBE</stp>
        <stp>PCB</stp>
        <stp>BaseType=Index,Index=1</stp>
        <stp>Close</stp>
        <stp>M</stp>
        <stp>0</stp>
        <stp>all</stp>
        <stp/>
        <stp/>
        <stp/>
        <stp>T</stp>
        <tr r="C6" s="2"/>
      </tp>
      <tp>
        <v>-28.877967941941193</v>
        <stp/>
        <stp>StudyData</stp>
        <stp>S.ADBE</stp>
        <stp>PCB</stp>
        <stp>BaseType=Index,Index=1</stp>
        <stp>Close</stp>
        <stp>A</stp>
        <stp>0</stp>
        <stp>all</stp>
        <stp/>
        <stp/>
        <stp/>
        <stp>T</stp>
        <tr r="E6" s="2"/>
      </tp>
      <tp>
        <v>18.814310590470168</v>
        <stp/>
        <stp>StudyData</stp>
        <stp>S.GILD</stp>
        <stp>PCB</stp>
        <stp>BaseType=Index,Index=1</stp>
        <stp>Close</stp>
        <stp>Q</stp>
        <stp>0</stp>
        <stp>all</stp>
        <stp/>
        <stp/>
        <stp/>
        <stp>T</stp>
        <tr r="D41" s="2"/>
      </tp>
      <tp>
        <v>4.446145282493748</v>
        <stp/>
        <stp>StudyData</stp>
        <stp>S.GILD</stp>
        <stp>PCB</stp>
        <stp>BaseType=Index,Index=1</stp>
        <stp>Close</stp>
        <stp>W</stp>
        <stp>0</stp>
        <stp>all</stp>
        <stp/>
        <stp/>
        <stp/>
        <stp>T</stp>
        <tr r="B41" s="2"/>
      </tp>
      <tp>
        <v>22.299168975069254</v>
        <stp/>
        <stp>StudyData</stp>
        <stp>S.GILD</stp>
        <stp>PCB</stp>
        <stp>BaseType=Index,Index=1</stp>
        <stp>Close</stp>
        <stp>A</stp>
        <stp>0</stp>
        <stp>all</stp>
        <stp/>
        <stp/>
        <stp/>
        <stp>T</stp>
        <tr r="E41" s="2"/>
      </tp>
      <tp>
        <v>2.5761924285909594</v>
        <stp/>
        <stp>StudyData</stp>
        <stp>S.GILD</stp>
        <stp>PCB</stp>
        <stp>BaseType=Index,Index=1</stp>
        <stp>Close</stp>
        <stp>M</stp>
        <stp>0</stp>
        <stp>all</stp>
        <stp/>
        <stp/>
        <stp/>
        <stp>T</stp>
        <tr r="C41" s="2"/>
      </tp>
      <tp>
        <v>-11.997851493125637</v>
        <stp/>
        <stp>StudyData</stp>
        <stp>S.MU</stp>
        <stp>PCB</stp>
        <stp>BaseType=Index,Index=1</stp>
        <stp>Close</stp>
        <stp>Q</stp>
        <stp>0</stp>
        <stp>all</stp>
        <stp/>
        <stp/>
        <stp/>
        <stp>T</stp>
        <tr r="D70" s="2"/>
      </tp>
      <tp>
        <v>4.1568402272214673</v>
        <stp/>
        <stp>StudyData</stp>
        <stp>S.MU</stp>
        <stp>PCB</stp>
        <stp>BaseType=Index,Index=1</stp>
        <stp>Close</stp>
        <stp>W</stp>
        <stp>0</stp>
        <stp>all</stp>
        <stp/>
        <stp/>
        <stp/>
        <stp>T</stp>
        <tr r="B70" s="2"/>
      </tp>
      <tp>
        <v>255.90904313093444</v>
        <stp/>
        <stp>StudyData</stp>
        <stp>S.MU</stp>
        <stp>PCB</stp>
        <stp>BaseType=Index,Index=1</stp>
        <stp>Close</stp>
        <stp>A</stp>
        <stp>0</stp>
        <stp>all</stp>
        <stp/>
        <stp/>
        <stp/>
        <stp>T</stp>
        <tr r="E70" s="2"/>
      </tp>
      <tp>
        <v>5.9526665484547321</v>
        <stp/>
        <stp>StudyData</stp>
        <stp>S.MU</stp>
        <stp>PCB</stp>
        <stp>BaseType=Index,Index=1</stp>
        <stp>Close</stp>
        <stp>M</stp>
        <stp>0</stp>
        <stp>all</stp>
        <stp/>
        <stp/>
        <stp/>
        <stp>T</stp>
        <tr r="C70" s="2"/>
      </tp>
      <tp>
        <v>-5.8237507286312331</v>
        <stp/>
        <stp>ContractData</stp>
        <stp>S.QCOM</stp>
        <stp>PerCentNetLastTrade</stp>
        <stp/>
        <stp>T</stp>
        <tr r="W38" s="1"/>
        <tr r="I38" s="1"/>
      </tp>
      <tp>
        <v>38.300000000000004</v>
        <stp/>
        <stp>ContractData</stp>
        <stp>S.MU</stp>
        <stp>NC</stp>
        <stp/>
        <stp>T</stp>
        <tr r="H11" s="1"/>
        <tr r="V33" s="1"/>
        <tr r="V11" s="1"/>
        <tr r="H33" s="1"/>
      </tp>
      <tp>
        <v>-3.0608435983575961</v>
        <stp/>
        <stp>ContractData</stp>
        <stp>S.PANW</stp>
        <stp>PerCentNetLastTrade</stp>
        <stp/>
        <stp>T</stp>
        <tr r="W3" s="1"/>
        <tr r="I3" s="1"/>
      </tp>
      <tp>
        <v>0.79437131184748067</v>
        <stp/>
        <stp>ContractData</stp>
        <stp>S.PLTR</stp>
        <stp>PerCentNetLastTrade</stp>
        <stp/>
        <stp>T</stp>
        <tr r="I7" s="1"/>
        <tr r="W7" s="1"/>
      </tp>
      <tp>
        <v>-0.86893555394641564</v>
        <stp/>
        <stp>ContractData</stp>
        <stp>S.SBUX</stp>
        <stp>PerCentNetLastTrade</stp>
        <stp/>
        <stp>T</stp>
        <tr r="W45" s="1"/>
        <tr r="I45" s="1"/>
      </tp>
      <tp>
        <v>1.0393511565034546</v>
        <stp/>
        <stp>ContractData</stp>
        <stp>S.TMUS</stp>
        <stp>PerCentNetLastTrade</stp>
        <stp/>
        <stp>T</stp>
        <tr r="W22" s="1"/>
        <tr r="I22" s="1"/>
      </tp>
      <tp>
        <v>-0.84</v>
        <stp/>
        <stp>ContractData</stp>
        <stp>S.SBUX</stp>
        <stp>NC</stp>
        <stp/>
        <stp>T</stp>
        <tr r="H45" s="1"/>
        <tr r="V45" s="1"/>
      </tp>
      <tp>
        <v>-3.52</v>
        <stp/>
        <stp>ContractData</stp>
        <stp>S.NFLX</stp>
        <stp>NC</stp>
        <stp/>
        <stp>T</stp>
        <tr r="H47" s="1"/>
        <tr r="V21" s="1"/>
        <tr r="H21" s="1"/>
        <tr r="V47" s="1"/>
      </tp>
      <tp>
        <v>-0.94000000000000006</v>
        <stp/>
        <stp>ContractData</stp>
        <stp>S.MS</stp>
        <stp>NC</stp>
        <stp/>
        <stp>T</stp>
        <tr r="V16" s="1"/>
        <tr r="H16" s="1"/>
      </tp>
      <tp>
        <v>-9.4700000000000006</v>
        <stp/>
        <stp>ContractData</stp>
        <stp>S.GS</stp>
        <stp>NC</stp>
        <stp/>
        <stp>T</stp>
        <tr r="H24" s="1"/>
        <tr r="H42" s="1"/>
        <tr r="V42" s="1"/>
        <tr r="V24" s="1"/>
      </tp>
      <tp>
        <v>-11.48</v>
        <stp/>
        <stp>ContractData</stp>
        <stp>S.PANW</stp>
        <stp>NC</stp>
        <stp/>
        <stp>T</stp>
        <tr r="V3" s="1"/>
        <tr r="H3" s="1"/>
      </tp>
      <tp>
        <v>-9.94</v>
        <stp/>
        <stp>ContractData</stp>
        <stp>S.INTU</stp>
        <stp>NC</stp>
        <stp/>
        <stp>T</stp>
        <tr r="V18" s="1"/>
        <tr r="H50" s="1"/>
        <tr r="V50" s="1"/>
        <tr r="H18" s="1"/>
      </tp>
      <tp>
        <v>164.02</v>
        <stp/>
        <stp>ContractData</stp>
        <stp>S.TMUS</stp>
        <stp>Low</stp>
        <stp/>
        <stp>T</stp>
        <tr r="L22" s="1"/>
        <tr r="Z22" s="1"/>
      </tp>
      <tp>
        <v>1.4000000000000001</v>
        <stp/>
        <stp>ContractData</stp>
        <stp>S.PLTR</stp>
        <stp>NC</stp>
        <stp/>
        <stp>T</stp>
        <tr r="H7" s="1"/>
        <tr r="V7" s="1"/>
      </tp>
      <tp>
        <v>95.11</v>
        <stp/>
        <stp>ContractData</stp>
        <stp>S.SBUX</stp>
        <stp>Low</stp>
        <stp/>
        <stp>T</stp>
        <tr r="Z45" s="1"/>
        <tr r="L45" s="1"/>
      </tp>
      <tp>
        <v>1.73</v>
        <stp/>
        <stp>ContractData</stp>
        <stp>S.TMUS</stp>
        <stp>NC</stp>
        <stp/>
        <stp>T</stp>
        <tr r="V22" s="1"/>
        <tr r="H22" s="1"/>
      </tp>
      <tp>
        <v>175.97</v>
        <stp/>
        <stp>ContractData</stp>
        <stp>S.QCOM</stp>
        <stp>Low</stp>
        <stp/>
        <stp>T</stp>
        <tr r="L38" s="1"/>
        <tr r="Z38" s="1"/>
      </tp>
      <tp>
        <v>172</v>
        <stp/>
        <stp>ContractData</stp>
        <stp>S.PLTR</stp>
        <stp>Low</stp>
        <stp/>
        <stp>T</stp>
        <tr r="Z7" s="1"/>
        <tr r="L7" s="1"/>
      </tp>
      <tp>
        <v>356</v>
        <stp/>
        <stp>ContractData</stp>
        <stp>S.PANW</stp>
        <stp>Low</stp>
        <stp/>
        <stp>T</stp>
        <tr r="L3" s="1"/>
        <tr r="Z3" s="1"/>
      </tp>
      <tp>
        <v>-2.5300000000000002</v>
        <stp/>
        <stp>ContractData</stp>
        <stp>S.HD</stp>
        <stp>NC</stp>
        <stp/>
        <stp>T</stp>
        <tr r="H44" s="1"/>
        <tr r="V44" s="1"/>
      </tp>
      <tp>
        <v>5.87</v>
        <stp/>
        <stp>ContractData</stp>
        <stp>S.AMGN</stp>
        <stp>NC</stp>
        <stp/>
        <stp>T</stp>
        <tr r="V46" s="1"/>
        <tr r="H46" s="1"/>
      </tp>
      <tp>
        <v>22.740000000000002</v>
        <stp/>
        <stp>ContractData</stp>
        <stp>S.CMCSA</stp>
        <stp>Last</stp>
        <stp/>
        <stp>T</stp>
        <tr r="G25" s="1"/>
        <tr r="U48" s="1"/>
        <tr r="U25" s="1"/>
        <tr r="G48" s="1"/>
      </tp>
      <tp>
        <v>-1.4841492856294771</v>
        <stp/>
        <stp>ContractData</stp>
        <stp>S.ADBE</stp>
        <stp>PerCentNetLastTrade</stp>
        <stp/>
        <stp>T</stp>
        <tr r="I49" s="1"/>
        <tr r="W49" s="1"/>
      </tp>
      <tp>
        <v>-0.25816023738872401</v>
        <stp/>
        <stp>ContractData</stp>
        <stp>S.AAPL</stp>
        <stp>PerCentNetLastTrade</stp>
        <stp/>
        <stp>T</stp>
        <tr r="W32" s="1"/>
        <tr r="I32" s="1"/>
      </tp>
      <tp>
        <v>1.5456316814998157</v>
        <stp/>
        <stp>ContractData</stp>
        <stp>S.AMGN</stp>
        <stp>PerCentNetLastTrade</stp>
        <stp/>
        <stp>T</stp>
        <tr r="I46" s="1"/>
        <tr r="W46" s="1"/>
      </tp>
      <tp>
        <v>-1.6400000000000001</v>
        <stp/>
        <stp>ContractData</stp>
        <stp>S.DE</stp>
        <stp>NC</stp>
        <stp/>
        <stp>T</stp>
        <tr r="V36" s="1"/>
        <tr r="H36" s="1"/>
      </tp>
      <tp>
        <v>984.71</v>
        <stp/>
        <stp>ContractData</stp>
        <stp>S.MU</stp>
        <stp>Open</stp>
        <stp/>
        <stp>T</stp>
        <tr r="J11" s="1"/>
        <tr r="X33" s="1"/>
        <tr r="J33" s="1"/>
        <tr r="X11" s="1"/>
      </tp>
      <tp>
        <v>202.1</v>
        <stp/>
        <stp>ContractData</stp>
        <stp>S.MS</stp>
        <stp>Open</stp>
        <stp/>
        <stp>T</stp>
        <tr r="J16" s="1"/>
        <tr r="X16" s="1"/>
      </tp>
      <tp>
        <v>-23.921043827367004</v>
        <stp/>
        <stp>StudyData</stp>
        <stp>S.CMCSA</stp>
        <stp>PCB</stp>
        <stp>BaseType=Index,Index=1</stp>
        <stp>Close</stp>
        <stp>A</stp>
        <stp>0</stp>
        <stp>all</stp>
        <stp/>
        <stp/>
        <stp/>
        <stp>T</stp>
        <tr r="E24" s="2"/>
      </tp>
      <tp>
        <v>-14.575507137490606</v>
        <stp/>
        <stp>StudyData</stp>
        <stp>S.CMCSA</stp>
        <stp>PCB</stp>
        <stp>BaseType=Index,Index=1</stp>
        <stp>Close</stp>
        <stp>M</stp>
        <stp>0</stp>
        <stp>all</stp>
        <stp/>
        <stp/>
        <stp/>
        <stp>T</stp>
        <tr r="C24" s="2"/>
      </tp>
      <tp>
        <v>-9.7619047619047521</v>
        <stp/>
        <stp>StudyData</stp>
        <stp>S.CMCSA</stp>
        <stp>PCB</stp>
        <stp>BaseType=Index,Index=1</stp>
        <stp>Close</stp>
        <stp>W</stp>
        <stp>0</stp>
        <stp>all</stp>
        <stp/>
        <stp/>
        <stp/>
        <stp>T</stp>
        <tr r="B24" s="2"/>
      </tp>
      <tp>
        <v>-7.3727087576374695</v>
        <stp/>
        <stp>StudyData</stp>
        <stp>S.CMCSA</stp>
        <stp>PCB</stp>
        <stp>BaseType=Index,Index=1</stp>
        <stp>Close</stp>
        <stp>Q</stp>
        <stp>0</stp>
        <stp>all</stp>
        <stp/>
        <stp/>
        <stp/>
        <stp>T</stp>
        <tr r="D24" s="2"/>
      </tp>
      <tp>
        <v>298.68</v>
        <stp/>
        <stp>ContractData</stp>
        <stp>S.HD</stp>
        <stp>Open</stp>
        <stp/>
        <stp>T</stp>
        <tr r="J44" s="1"/>
        <tr r="X44" s="1"/>
      </tp>
      <tp>
        <v>684.76</v>
        <stp/>
        <stp>ContractData</stp>
        <stp>S.DE</stp>
        <stp>Open</stp>
        <stp/>
        <stp>T</stp>
        <tr r="X36" s="1"/>
        <tr r="J36" s="1"/>
      </tp>
      <tp>
        <v>948.96</v>
        <stp/>
        <stp>ContractData</stp>
        <stp>S.GS</stp>
        <stp>Open</stp>
        <stp/>
        <stp>T</stp>
        <tr r="J42" s="1"/>
        <tr r="X42" s="1"/>
        <tr r="X24" s="1"/>
        <tr r="J24" s="1"/>
      </tp>
      <tp>
        <v>196.83</v>
        <stp/>
        <stp>ContractData</stp>
        <stp>S.BA</stp>
        <stp>Open</stp>
        <stp/>
        <stp>T</stp>
        <tr r="X19" s="1"/>
        <tr r="J19" s="1"/>
      </tp>
      <tp>
        <v>70.11</v>
        <stp/>
        <stp>ContractData</stp>
        <stp>S.NFLX</stp>
        <stp>Low</stp>
        <stp/>
        <stp>T</stp>
        <tr r="Z21" s="1"/>
        <tr r="L21" s="1"/>
        <tr r="L47" s="1"/>
        <tr r="Z47" s="1"/>
      </tp>
      <tp>
        <v>-0.99530200636909205</v>
        <stp/>
        <stp>ContractData</stp>
        <stp>S.GS</stp>
        <stp>PerCentNetLastTrade</stp>
        <stp/>
        <stp>T</stp>
        <tr r="I42" s="1"/>
        <tr r="W42" s="1"/>
        <tr r="W24" s="1"/>
        <tr r="I24" s="1"/>
      </tp>
      <tp>
        <v>-0.23919606785000655</v>
        <stp/>
        <stp>ContractData</stp>
        <stp>S.DE</stp>
        <stp>PerCentNetLastTrade</stp>
        <stp/>
        <stp>T</stp>
        <tr r="W36" s="1"/>
        <tr r="I36" s="1"/>
      </tp>
      <tp>
        <v>0.6091370558375635</v>
        <stp/>
        <stp>ContractData</stp>
        <stp>S.BA</stp>
        <stp>PerCentNetLastTrade</stp>
        <stp/>
        <stp>T</stp>
        <tr r="I19" s="1"/>
        <tr r="W19" s="1"/>
      </tp>
      <tp>
        <v>3.918158567774936</v>
        <stp/>
        <stp>ContractData</stp>
        <stp>S.MU</stp>
        <stp>PerCentNetLastTrade</stp>
        <stp/>
        <stp>T</stp>
        <tr r="W33" s="1"/>
        <tr r="I11" s="1"/>
        <tr r="I33" s="1"/>
        <tr r="W11" s="1"/>
      </tp>
      <tp>
        <v>-0.46187106918238996</v>
        <stp/>
        <stp>ContractData</stp>
        <stp>S.MS</stp>
        <stp>PerCentNetLastTrade</stp>
        <stp/>
        <stp>T</stp>
        <tr r="W16" s="1"/>
        <tr r="I16" s="1"/>
      </tp>
      <tp>
        <v>-0.83633598889292915</v>
        <stp/>
        <stp>ContractData</stp>
        <stp>S.HD</stp>
        <stp>PerCentNetLastTrade</stp>
        <stp/>
        <stp>T</stp>
        <tr r="I44" s="1"/>
        <tr r="W44" s="1"/>
      </tp>
      <tp>
        <v>-0.87</v>
        <stp/>
        <stp>ContractData</stp>
        <stp>S.AAPL</stp>
        <stp>NC</stp>
        <stp/>
        <stp>T</stp>
        <tr r="H32" s="1"/>
        <tr r="V32" s="1"/>
      </tp>
      <tp>
        <v>202.58</v>
        <stp/>
        <stp>ContractData</stp>
        <stp>S.MS</stp>
        <stp>Last</stp>
        <stp/>
        <stp>T</stp>
        <tr r="U16" s="1"/>
        <tr r="G16" s="1"/>
      </tp>
      <tp>
        <v>1015.8000000000001</v>
        <stp/>
        <stp>ContractData</stp>
        <stp>S.MU</stp>
        <stp>Last</stp>
        <stp/>
        <stp>T</stp>
        <tr r="U33" s="1"/>
        <tr r="G33" s="1"/>
        <tr r="G11" s="1"/>
        <tr r="U11" s="1"/>
      </tp>
      <tp>
        <v>299.98</v>
        <stp/>
        <stp>ContractData</stp>
        <stp>S.HD</stp>
        <stp>Last</stp>
        <stp/>
        <stp>T</stp>
        <tr r="U44" s="1"/>
        <tr r="G44" s="1"/>
      </tp>
      <tp>
        <v>683.99</v>
        <stp/>
        <stp>ContractData</stp>
        <stp>S.DE</stp>
        <stp>Last</stp>
        <stp/>
        <stp>T</stp>
        <tr r="G36" s="1"/>
        <tr r="U36" s="1"/>
      </tp>
      <tp>
        <v>942</v>
        <stp/>
        <stp>ContractData</stp>
        <stp>S.GS</stp>
        <stp>Last</stp>
        <stp/>
        <stp>T</stp>
        <tr r="G24" s="1"/>
        <tr r="G42" s="1"/>
        <tr r="U42" s="1"/>
        <tr r="U24" s="1"/>
      </tp>
      <tp>
        <v>198.20000000000002</v>
        <stp/>
        <stp>ContractData</stp>
        <stp>S.BA</stp>
        <stp>Last</stp>
        <stp/>
        <stp>T</stp>
        <tr r="U19" s="1"/>
        <tr r="G19" s="1"/>
      </tp>
      <tp>
        <v>660.80000000000007</v>
        <stp/>
        <stp>ContractData</stp>
        <stp>S.META</stp>
        <stp>Low</stp>
        <stp/>
        <stp>T</stp>
        <tr r="L31" s="1"/>
        <tr r="Z31" s="1"/>
      </tp>
      <tp>
        <v>-10.99</v>
        <stp/>
        <stp>ContractData</stp>
        <stp>S.QCOM</stp>
        <stp>NC</stp>
        <stp/>
        <stp>T</stp>
        <tr r="H38" s="1"/>
        <tr r="V38" s="1"/>
      </tp>
      <tp>
        <v>22.66</v>
        <stp/>
        <stp>ContractData</stp>
        <stp>S.CMCSA</stp>
        <stp>Open</stp>
        <stp/>
        <stp>T</stp>
        <tr r="X48" s="1"/>
        <tr r="X25" s="1"/>
        <tr r="J48" s="1"/>
        <tr r="J25" s="1"/>
      </tp>
      <tp>
        <v>-1.5364766596293691</v>
        <stp/>
        <stp>ContractData</stp>
        <stp>S.BKNG</stp>
        <stp>PerCentNetLastTrade</stp>
        <stp/>
        <stp>T</stp>
        <tr r="I51" s="1"/>
        <tr r="W51" s="1"/>
      </tp>
      <tp>
        <v>22.900000000000002</v>
        <stp/>
        <stp>ContractData</stp>
        <stp>S.CMCSA</stp>
        <stp>High</stp>
        <stp/>
        <stp>T</stp>
        <tr r="K48" s="1"/>
        <tr r="Y48" s="1"/>
        <tr r="K25" s="1"/>
        <tr r="Y25" s="1"/>
      </tp>
      <tp>
        <v>1.2</v>
        <stp/>
        <stp>ContractData</stp>
        <stp>S.BA</stp>
        <stp>NC</stp>
        <stp/>
        <stp>T</stp>
        <tr r="V19" s="1"/>
        <tr r="H19" s="1"/>
      </tp>
      <tp>
        <v>688</v>
        <stp/>
        <stp>ContractData</stp>
        <stp>S.DE</stp>
        <stp>High</stp>
        <stp/>
        <stp>T</stp>
        <tr r="Y36" s="1"/>
        <tr r="K36" s="1"/>
      </tp>
      <tp>
        <v>952.99</v>
        <stp/>
        <stp>ContractData</stp>
        <stp>S.GS</stp>
        <stp>High</stp>
        <stp/>
        <stp>T</stp>
        <tr r="K42" s="1"/>
        <tr r="K24" s="1"/>
        <tr r="Y42" s="1"/>
        <tr r="Y24" s="1"/>
      </tp>
      <tp>
        <v>199.63</v>
        <stp/>
        <stp>ContractData</stp>
        <stp>S.BA</stp>
        <stp>High</stp>
        <stp/>
        <stp>T</stp>
        <tr r="K19" s="1"/>
        <tr r="Y19" s="1"/>
      </tp>
      <tp>
        <v>1016.44</v>
        <stp/>
        <stp>ContractData</stp>
        <stp>S.MU</stp>
        <stp>High</stp>
        <stp/>
        <stp>T</stp>
        <tr r="Y11" s="1"/>
        <tr r="Y33" s="1"/>
        <tr r="K33" s="1"/>
        <tr r="K11" s="1"/>
      </tp>
      <tp>
        <v>203.04</v>
        <stp/>
        <stp>ContractData</stp>
        <stp>S.MS</stp>
        <stp>High</stp>
        <stp/>
        <stp>T</stp>
        <tr r="K16" s="1"/>
        <tr r="Y16" s="1"/>
      </tp>
      <tp>
        <v>302.24</v>
        <stp/>
        <stp>ContractData</stp>
        <stp>S.HD</stp>
        <stp>High</stp>
        <stp/>
        <stp>T</stp>
        <tr r="K44" s="1"/>
        <tr r="Y44" s="1"/>
      </tp>
      <tp>
        <v>379.5</v>
        <stp/>
        <stp>ContractData</stp>
        <stp>S.ISRG</stp>
        <stp>Low</stp>
        <stp/>
        <stp>T</stp>
        <tr r="Z37" s="1"/>
        <tr r="L6" s="1"/>
        <tr r="L37" s="1"/>
        <tr r="Z6" s="1"/>
      </tp>
      <tp>
        <v>106.4</v>
        <stp/>
        <stp>ContractData</stp>
        <stp>S.INTC</stp>
        <stp>Low</stp>
        <stp/>
        <stp>T</stp>
        <tr r="Z9" s="1"/>
        <tr r="L29" s="1"/>
        <tr r="L9" s="1"/>
        <tr r="Z29" s="1"/>
      </tp>
      <tp>
        <v>300.67</v>
        <stp/>
        <stp>ContractData</stp>
        <stp>S.INTU</stp>
        <stp>Low</stp>
        <stp/>
        <stp>T</stp>
        <tr r="Z50" s="1"/>
        <tr r="L50" s="1"/>
        <tr r="L18" s="1"/>
        <tr r="Z18" s="1"/>
      </tp>
      <tp>
        <v>-0.51693286500099411</v>
        <stp/>
        <stp>ContractData</stp>
        <stp>S.GILD</stp>
        <stp>PerCentNetLastTrade</stp>
        <stp/>
        <stp>T</stp>
        <tr r="W10" s="1"/>
        <tr r="I10" s="1"/>
      </tp>
      <tp>
        <v>-0.74203404626800529</v>
        <stp/>
        <stp>ContractData</stp>
        <stp>S.CMCSA</stp>
        <stp>PerCentNetLastTrade</stp>
        <stp/>
        <stp>T</stp>
        <tr r="W48" s="1"/>
        <tr r="I25" s="1"/>
        <tr r="W25" s="1"/>
        <tr r="I48" s="1"/>
      </tp>
      <tp>
        <v>162</v>
        <stp/>
        <stp>ContractData</stp>
        <stp>S.HONA</stp>
        <stp>Low</stp>
        <stp/>
        <stp>T</stp>
        <tr r="Z12" s="1"/>
        <tr r="L12" s="1"/>
      </tp>
      <tp>
        <v>-2.191006519853369</v>
        <stp/>
        <stp>StudyData</stp>
        <stp>S.GOOGL</stp>
        <stp>PCB</stp>
        <stp>BaseType=Index,Index=1</stp>
        <stp>Close</stp>
        <stp>Q</stp>
        <stp>0</stp>
        <stp>all</stp>
        <stp/>
        <stp/>
        <stp/>
        <stp>T</stp>
        <tr r="D44" s="2"/>
      </tp>
      <tp>
        <v>3.2614475627769632</v>
        <stp/>
        <stp>StudyData</stp>
        <stp>S.GOOGL</stp>
        <stp>PCB</stp>
        <stp>BaseType=Index,Index=1</stp>
        <stp>Close</stp>
        <stp>W</stp>
        <stp>0</stp>
        <stp>all</stp>
        <stp/>
        <stp/>
        <stp/>
        <stp>T</stp>
        <tr r="B44" s="2"/>
      </tp>
      <tp>
        <v>11.674121405750805</v>
        <stp/>
        <stp>StudyData</stp>
        <stp>S.GOOGL</stp>
        <stp>PCB</stp>
        <stp>BaseType=Index,Index=1</stp>
        <stp>Close</stp>
        <stp>A</stp>
        <stp>0</stp>
        <stp>all</stp>
        <stp/>
        <stp/>
        <stp/>
        <stp>T</stp>
        <tr r="E44" s="2"/>
      </tp>
      <tp>
        <v>3.0027994695741853</v>
        <stp/>
        <stp>StudyData</stp>
        <stp>S.GOOGL</stp>
        <stp>PCB</stp>
        <stp>BaseType=Index,Index=1</stp>
        <stp>Close</stp>
        <stp>M</stp>
        <stp>0</stp>
        <stp>all</stp>
        <stp/>
        <stp/>
        <stp/>
        <stp>T</stp>
        <tr r="C44" s="2"/>
      </tp>
      <tp>
        <v>2.5525368931532566</v>
        <stp/>
        <stp>ContractData</stp>
        <stp>S.ISRG</stp>
        <stp>PerCentNetLastTrade</stp>
        <stp/>
        <stp>T</stp>
        <tr r="I37" s="1"/>
        <tr r="W6" s="1"/>
        <tr r="I6" s="1"/>
        <tr r="W37" s="1"/>
      </tp>
      <tp>
        <v>149.57</v>
        <stp/>
        <stp>ContractData</stp>
        <stp>S.GILD</stp>
        <stp>Low</stp>
        <stp/>
        <stp>T</stp>
        <tr r="Z10" s="1"/>
        <tr r="L10" s="1"/>
      </tp>
      <tp>
        <v>-0.18382352941176472</v>
        <stp/>
        <stp>ContractData</stp>
        <stp>S.INTC</stp>
        <stp>PerCentNetLastTrade</stp>
        <stp/>
        <stp>T</stp>
        <tr r="W9" s="1"/>
        <tr r="I29" s="1"/>
        <tr r="W29" s="1"/>
        <tr r="I9" s="1"/>
      </tp>
      <tp>
        <v>-3.1744004087759077</v>
        <stp/>
        <stp>ContractData</stp>
        <stp>S.INTU</stp>
        <stp>PerCentNetLastTrade</stp>
        <stp/>
        <stp>T</stp>
        <tr r="W50" s="1"/>
        <tr r="W18" s="1"/>
        <tr r="I18" s="1"/>
        <tr r="I50" s="1"/>
      </tp>
      <tp>
        <v>22.36</v>
        <stp/>
        <stp>ContractData</stp>
        <stp>S.CMCSA</stp>
        <stp>Low</stp>
        <stp/>
        <stp>T</stp>
        <tr r="Z48" s="1"/>
        <tr r="L25" s="1"/>
        <tr r="L48" s="1"/>
        <tr r="Z25" s="1"/>
      </tp>
      <tp>
        <v>9.7900000000000009</v>
        <stp/>
        <stp>ContractData</stp>
        <stp>S.ISRG</stp>
        <stp>NC</stp>
        <stp/>
        <stp>T</stp>
        <tr r="H37" s="1"/>
        <tr r="V6" s="1"/>
        <tr r="H6" s="1"/>
        <tr r="V37" s="1"/>
      </tp>
      <tp>
        <v>-2.62</v>
        <stp/>
        <stp>ContractData</stp>
        <stp>S.BKNG</stp>
        <stp>NC</stp>
        <stp/>
        <stp>T</stp>
        <tr r="H51" s="1"/>
        <tr r="V51" s="1"/>
      </tp>
      <tp>
        <v>-2.112128283372225</v>
        <stp/>
        <stp>ContractData</stp>
        <stp>S.HONA</stp>
        <stp>PerCentNetLastTrade</stp>
        <stp/>
        <stp>T</stp>
        <tr r="W12" s="1"/>
        <tr r="I12" s="1"/>
      </tp>
      <tp>
        <v>-0.78</v>
        <stp/>
        <stp>ContractData</stp>
        <stp>S.GILD</stp>
        <stp>NC</stp>
        <stp/>
        <stp>T</stp>
        <tr r="H10" s="1"/>
        <tr r="V10" s="1"/>
      </tp>
      <tp>
        <v>-3.75</v>
        <stp/>
        <stp>ContractData</stp>
        <stp>S.ADBE</stp>
        <stp>NC</stp>
        <stp/>
        <stp>T</stp>
        <tr r="H49" s="1"/>
        <tr r="V49" s="1"/>
      </tp>
      <tp>
        <v>939.55000000000007</v>
        <stp/>
        <stp>ContractData</stp>
        <stp>S.GS</stp>
        <stp>Low</stp>
        <stp/>
        <stp>T</stp>
        <tr r="L42" s="1"/>
        <tr r="Z42" s="1"/>
        <tr r="L24" s="1"/>
        <tr r="Z24" s="1"/>
      </tp>
      <tp>
        <v>679.63</v>
        <stp/>
        <stp>ContractData</stp>
        <stp>S.DE</stp>
        <stp>Low</stp>
        <stp/>
        <stp>T</stp>
        <tr r="Z36" s="1"/>
        <tr r="L36" s="1"/>
      </tp>
      <tp>
        <v>195.46</v>
        <stp/>
        <stp>ContractData</stp>
        <stp>S.BA</stp>
        <stp>Low</stp>
        <stp/>
        <stp>T</stp>
        <tr r="Z19" s="1"/>
        <tr r="L19" s="1"/>
      </tp>
      <tp>
        <v>200.85</v>
        <stp/>
        <stp>ContractData</stp>
        <stp>S.MS</stp>
        <stp>Low</stp>
        <stp/>
        <stp>T</stp>
        <tr r="Z16" s="1"/>
        <tr r="L16" s="1"/>
      </tp>
      <tp>
        <v>977.83</v>
        <stp/>
        <stp>ContractData</stp>
        <stp>S.MU</stp>
        <stp>Low</stp>
        <stp/>
        <stp>T</stp>
        <tr r="Z11" s="1"/>
        <tr r="Z33" s="1"/>
        <tr r="L11" s="1"/>
        <tr r="L33" s="1"/>
      </tp>
      <tp>
        <v>298.25</v>
        <stp/>
        <stp>ContractData</stp>
        <stp>S.HD</stp>
        <stp>Low</stp>
        <stp/>
        <stp>T</stp>
        <tr r="Z44" s="1"/>
        <tr r="L44" s="1"/>
      </tp>
      <tp>
        <v>-2.4270492884466006</v>
        <stp/>
        <stp>ContractData</stp>
        <stp>S.META</stp>
        <stp>PerCentNetLastTrade</stp>
        <stp/>
        <stp>T</stp>
        <tr r="I31" s="1"/>
        <tr r="W31" s="1"/>
      </tp>
      <tp>
        <v>-0.2</v>
        <stp/>
        <stp>ContractData</stp>
        <stp>S.INTC</stp>
        <stp>NC</stp>
        <stp/>
        <stp>T</stp>
        <tr r="H29" s="1"/>
        <tr r="V9" s="1"/>
        <tr r="V29" s="1"/>
        <tr r="H9" s="1"/>
      </tp>
      <tp>
        <v>166.9</v>
        <stp/>
        <stp>ContractData</stp>
        <stp>S.BKNG</stp>
        <stp>Low</stp>
        <stp/>
        <stp>T</stp>
        <tr r="L51" s="1"/>
        <tr r="Z51" s="1"/>
      </tp>
      <tp>
        <v>378.51</v>
        <stp/>
        <stp>ContractData</stp>
        <stp>S.AMGN</stp>
        <stp>Low</stp>
        <stp/>
        <stp>T</stp>
        <tr r="Z46" s="1"/>
        <tr r="L46" s="1"/>
      </tp>
      <tp>
        <v>332.53000000000003</v>
        <stp/>
        <stp>ContractData</stp>
        <stp>S.AAPL</stp>
        <stp>Low</stp>
        <stp/>
        <stp>T</stp>
        <tr r="L32" s="1"/>
        <tr r="Z32" s="1"/>
      </tp>
      <tp>
        <v>247.21</v>
        <stp/>
        <stp>ContractData</stp>
        <stp>S.ADBE</stp>
        <stp>Low</stp>
        <stp/>
        <stp>T</stp>
        <tr r="L49" s="1"/>
        <tr r="Z49" s="1"/>
      </tp>
      <tp>
        <v>-16.559999999999999</v>
        <stp/>
        <stp>ContractData</stp>
        <stp>S.META</stp>
        <stp>NC</stp>
        <stp/>
        <stp>T</stp>
        <tr r="H31" s="1"/>
        <tr r="V31" s="1"/>
      </tp>
      <tp>
        <v>-3.5300000000000002</v>
        <stp/>
        <stp>ContractData</stp>
        <stp>S.HONA</stp>
        <stp>NC</stp>
        <stp/>
        <stp>T</stp>
        <tr r="V12" s="1"/>
        <tr r="H12" s="1"/>
      </tp>
      <tp>
        <v>-4.6740140751560215</v>
        <stp/>
        <stp>ContractData</stp>
        <stp>S.NFLX</stp>
        <stp>PerCentNetLastTrade</stp>
        <stp/>
        <stp>T</stp>
        <tr r="I47" s="1"/>
        <tr r="W21" s="1"/>
        <tr r="W47" s="1"/>
        <tr r="I21" s="1"/>
      </tp>
      <tp>
        <v>-1.2165935380933375</v>
        <stp/>
        <stp>StudyData</stp>
        <stp>S.UPS</stp>
        <stp>PCB</stp>
        <stp>BaseType=Index,Index=1</stp>
        <stp>Close</stp>
        <stp>W</stp>
        <stp>0</stp>
        <stp>all</stp>
        <stp/>
        <stp/>
        <stp/>
        <stp>T</stp>
        <tr r="B96" s="2"/>
      </tp>
      <tp>
        <v>-7.8511627906976722</v>
        <stp/>
        <stp>StudyData</stp>
        <stp>S.UPS</stp>
        <stp>PCB</stp>
        <stp>BaseType=Index,Index=1</stp>
        <stp>Close</stp>
        <stp>Q</stp>
        <stp>0</stp>
        <stp>all</stp>
        <stp/>
        <stp/>
        <stp/>
        <stp>T</stp>
        <tr r="D96" s="2"/>
      </tp>
      <tp>
        <v>-0.13106159895150263</v>
        <stp/>
        <stp>StudyData</stp>
        <stp>S.UPS</stp>
        <stp>PCB</stp>
        <stp>BaseType=Index,Index=1</stp>
        <stp>Close</stp>
        <stp>A</stp>
        <stp>0</stp>
        <stp>all</stp>
        <stp/>
        <stp/>
        <stp/>
        <stp>T</stp>
        <tr r="E96" s="2"/>
      </tp>
      <tp>
        <v>-4.9601842080015368</v>
        <stp/>
        <stp>StudyData</stp>
        <stp>S.UPS</stp>
        <stp>PCB</stp>
        <stp>BaseType=Index,Index=1</stp>
        <stp>Close</stp>
        <stp>M</stp>
        <stp>0</stp>
        <stp>all</stp>
        <stp/>
        <stp/>
        <stp/>
        <stp>T</stp>
        <tr r="C96" s="2"/>
      </tp>
      <tp>
        <v>-14.122764620589656</v>
        <stp/>
        <stp>StudyData</stp>
        <stp>S.CVS</stp>
        <stp>PCB</stp>
        <stp>BaseType=Index,Index=1</stp>
        <stp>Close</stp>
        <stp>Q</stp>
        <stp>0</stp>
        <stp>all</stp>
        <stp/>
        <stp/>
        <stp/>
        <stp>T</stp>
        <tr r="D30" s="2"/>
      </tp>
      <tp>
        <v>-6.1483203042467709</v>
        <stp/>
        <stp>StudyData</stp>
        <stp>S.CVS</stp>
        <stp>PCB</stp>
        <stp>BaseType=Index,Index=1</stp>
        <stp>Close</stp>
        <stp>W</stp>
        <stp>0</stp>
        <stp>all</stp>
        <stp/>
        <stp/>
        <stp/>
        <stp>T</stp>
        <tr r="B30" s="2"/>
      </tp>
      <tp>
        <v>11.945564516129037</v>
        <stp/>
        <stp>StudyData</stp>
        <stp>S.CVS</stp>
        <stp>PCB</stp>
        <stp>BaseType=Index,Index=1</stp>
        <stp>Close</stp>
        <stp>A</stp>
        <stp>0</stp>
        <stp>all</stp>
        <stp/>
        <stp/>
        <stp/>
        <stp>T</stp>
        <tr r="E30" s="2"/>
      </tp>
      <tp>
        <v>-5.3987860717708367</v>
        <stp/>
        <stp>StudyData</stp>
        <stp>S.CVS</stp>
        <stp>PCB</stp>
        <stp>BaseType=Index,Index=1</stp>
        <stp>Close</stp>
        <stp>M</stp>
        <stp>0</stp>
        <stp>all</stp>
        <stp/>
        <stp/>
        <stp/>
        <stp>T</stp>
        <tr r="C30" s="2"/>
      </tp>
      <tp>
        <v>-4.5374244537424415</v>
        <stp/>
        <stp>StudyData</stp>
        <stp>S.DIS</stp>
        <stp>PCB</stp>
        <stp>BaseType=Index,Index=1</stp>
        <stp>Close</stp>
        <stp>M</stp>
        <stp>0</stp>
        <stp>all</stp>
        <stp/>
        <stp/>
        <stp/>
        <stp>T</stp>
        <tr r="C34" s="2"/>
      </tp>
      <tp>
        <v>-9.7565263250417473</v>
        <stp/>
        <stp>StudyData</stp>
        <stp>S.DIS</stp>
        <stp>PCB</stp>
        <stp>BaseType=Index,Index=1</stp>
        <stp>Close</stp>
        <stp>A</stp>
        <stp>0</stp>
        <stp>all</stp>
        <stp/>
        <stp/>
        <stp/>
        <stp>T</stp>
        <tr r="E34" s="2"/>
      </tp>
      <tp>
        <v>-3.6414828718911267</v>
        <stp/>
        <stp>StudyData</stp>
        <stp>S.DIS</stp>
        <stp>PCB</stp>
        <stp>BaseType=Index,Index=1</stp>
        <stp>Close</stp>
        <stp>W</stp>
        <stp>0</stp>
        <stp>all</stp>
        <stp/>
        <stp/>
        <stp/>
        <stp>T</stp>
        <tr r="B34" s="2"/>
      </tp>
      <tp>
        <v>6.6701298701298715</v>
        <stp/>
        <stp>StudyData</stp>
        <stp>S.DIS</stp>
        <stp>PCB</stp>
        <stp>BaseType=Index,Index=1</stp>
        <stp>Close</stp>
        <stp>Q</stp>
        <stp>0</stp>
        <stp>all</stp>
        <stp/>
        <stp/>
        <stp/>
        <stp>T</stp>
        <tr r="D34" s="2"/>
      </tp>
      <tp t="s">
        <v>Deere &amp; Company</v>
        <stp/>
        <stp>ContractData</stp>
        <stp>S.DE</stp>
        <stp>LongDescription</stp>
        <stp/>
        <stp>T</stp>
        <tr r="D36" s="1"/>
        <tr r="R37" s="1"/>
      </tp>
      <tp t="s">
        <v>Goldman Sachs Group</v>
        <stp/>
        <stp>ContractData</stp>
        <stp>S.GS</stp>
        <stp>LongDescription</stp>
        <stp/>
        <stp>T</stp>
        <tr r="D42" s="1"/>
        <tr r="D24" s="1"/>
      </tp>
      <tp t="s">
        <v>General Electric Co</v>
        <stp/>
        <stp>ContractData</stp>
        <stp>S.GE</stp>
        <stp>LongDescription</stp>
        <stp/>
        <stp>T</stp>
        <tr r="R18" s="1"/>
      </tp>
      <tp t="s">
        <v>Boeing Company</v>
        <stp/>
        <stp>ContractData</stp>
        <stp>S.BA</stp>
        <stp>LongDescription</stp>
        <stp/>
        <stp>T</stp>
        <tr r="D19" s="1"/>
      </tp>
      <tp t="s">
        <v>MICRON TECHNOLOGY</v>
        <stp/>
        <stp>ContractData</stp>
        <stp>S.MU</stp>
        <stp>LongDescription</stp>
        <stp/>
        <stp>T</stp>
        <tr r="D33" s="1"/>
        <tr r="D11" s="1"/>
        <tr r="R29" s="1"/>
      </tp>
      <tp t="s">
        <v>Morgan Stanley</v>
        <stp/>
        <stp>ContractData</stp>
        <stp>S.MS</stp>
        <stp>LongDescription</stp>
        <stp/>
        <stp>T</stp>
        <tr r="D16" s="1"/>
      </tp>
      <tp t="s">
        <v>Home Depot, Inc.</v>
        <stp/>
        <stp>ContractData</stp>
        <stp>S.HD</stp>
        <stp>LongDescription</stp>
        <stp/>
        <stp>T</stp>
        <tr r="R17" s="1"/>
        <tr r="D44" s="1"/>
      </tp>
      <tp>
        <v>-1.6531094200996994</v>
        <stp/>
        <stp>StudyData</stp>
        <stp>S.EMR</stp>
        <stp>PCB</stp>
        <stp>BaseType=Index,Index=1</stp>
        <stp>Close</stp>
        <stp>M</stp>
        <stp>0</stp>
        <stp>all</stp>
        <stp/>
        <stp/>
        <stp/>
        <stp>T</stp>
        <tr r="C36" s="2"/>
      </tp>
      <tp>
        <v>12.959614225437024</v>
        <stp/>
        <stp>StudyData</stp>
        <stp>S.EMR</stp>
        <stp>PCB</stp>
        <stp>BaseType=Index,Index=1</stp>
        <stp>Close</stp>
        <stp>A</stp>
        <stp>0</stp>
        <stp>all</stp>
        <stp/>
        <stp/>
        <stp/>
        <stp>T</stp>
        <tr r="E36" s="2"/>
      </tp>
      <tp>
        <v>4.7293049249039543</v>
        <stp/>
        <stp>StudyData</stp>
        <stp>S.EMR</stp>
        <stp>PCB</stp>
        <stp>BaseType=Index,Index=1</stp>
        <stp>Close</stp>
        <stp>Q</stp>
        <stp>0</stp>
        <stp>all</stp>
        <stp/>
        <stp/>
        <stp/>
        <stp>T</stp>
        <tr r="D36" s="2"/>
      </tp>
      <tp>
        <v>-1.4915566068729758</v>
        <stp/>
        <stp>StudyData</stp>
        <stp>S.EMR</stp>
        <stp>PCB</stp>
        <stp>BaseType=Index,Index=1</stp>
        <stp>Close</stp>
        <stp>W</stp>
        <stp>0</stp>
        <stp>all</stp>
        <stp/>
        <stp/>
        <stp/>
        <stp>T</stp>
        <tr r="B36" s="2"/>
      </tp>
      <tp>
        <v>-0.81944184304176815</v>
        <stp/>
        <stp>StudyData</stp>
        <stp>S.DHR</stp>
        <stp>PCB</stp>
        <stp>BaseType=Index,Index=1</stp>
        <stp>Close</stp>
        <stp>M</stp>
        <stp>0</stp>
        <stp>all</stp>
        <stp/>
        <stp/>
        <stp/>
        <stp>T</stp>
        <tr r="C33" s="2"/>
      </tp>
      <tp>
        <v>-7.4742268041237168</v>
        <stp/>
        <stp>StudyData</stp>
        <stp>S.DHR</stp>
        <stp>PCB</stp>
        <stp>BaseType=Index,Index=1</stp>
        <stp>Close</stp>
        <stp>A</stp>
        <stp>0</stp>
        <stp>all</stp>
        <stp/>
        <stp/>
        <stp/>
        <stp>T</stp>
        <tr r="E33" s="2"/>
      </tp>
      <tp>
        <v>5.8309183571499883</v>
        <stp/>
        <stp>StudyData</stp>
        <stp>S.DHR</stp>
        <stp>PCB</stp>
        <stp>BaseType=Index,Index=1</stp>
        <stp>Close</stp>
        <stp>W</stp>
        <stp>0</stp>
        <stp>all</stp>
        <stp/>
        <stp/>
        <stp/>
        <stp>T</stp>
        <tr r="B33" s="2"/>
      </tp>
      <tp>
        <v>11.198026039479217</v>
        <stp/>
        <stp>StudyData</stp>
        <stp>S.DHR</stp>
        <stp>PCB</stp>
        <stp>BaseType=Index,Index=1</stp>
        <stp>Close</stp>
        <stp>Q</stp>
        <stp>0</stp>
        <stp>all</stp>
        <stp/>
        <stp/>
        <stp/>
        <stp>T</stp>
        <tr r="D33" s="2"/>
      </tp>
      <tp t="s">
        <v>BOOKING HOLDINGS INC</v>
        <stp/>
        <stp>ContractData</stp>
        <stp>S.BKNG</stp>
        <stp>LongDescription</stp>
        <stp/>
        <stp>T</stp>
        <tr r="D51" s="1"/>
        <tr r="R43" s="1"/>
      </tp>
      <tp t="s">
        <v>Adobe Inc.</v>
        <stp/>
        <stp>ContractData</stp>
        <stp>S.ADBE</stp>
        <stp>LongDescription</stp>
        <stp/>
        <stp>T</stp>
        <tr r="D49" s="1"/>
        <tr r="R12" s="1"/>
        <tr r="R48" s="1"/>
      </tp>
      <tp t="s">
        <v>APPLE INC.</v>
        <stp/>
        <stp>ContractData</stp>
        <stp>S.AAPL</stp>
        <stp>LongDescription</stp>
        <stp/>
        <stp>T</stp>
        <tr r="D32" s="1"/>
      </tp>
      <tp t="s">
        <v>AMGEN</v>
        <stp/>
        <stp>ContractData</stp>
        <stp>S.AMGN</stp>
        <stp>LongDescription</stp>
        <stp/>
        <stp>T</stp>
        <tr r="D46" s="1"/>
      </tp>
      <tp t="s">
        <v>APPLIED MATERIALS</v>
        <stp/>
        <stp>ContractData</stp>
        <stp>S.AMAT</stp>
        <stp>LongDescription</stp>
        <stp/>
        <stp>T</stp>
        <tr r="R25" s="1"/>
        <tr r="R34" s="1"/>
      </tp>
      <tp>
        <v>-9.5944816053511772</v>
        <stp/>
        <stp>StudyData</stp>
        <stp>S.PEP</stp>
        <stp>PCB</stp>
        <stp>BaseType=Index,Index=1</stp>
        <stp>Close</stp>
        <stp>A</stp>
        <stp>0</stp>
        <stp>all</stp>
        <stp/>
        <stp/>
        <stp/>
        <stp>T</stp>
        <tr r="E77" s="2"/>
      </tp>
      <tp>
        <v>-7.5459598118854236</v>
        <stp/>
        <stp>StudyData</stp>
        <stp>S.PEP</stp>
        <stp>PCB</stp>
        <stp>BaseType=Index,Index=1</stp>
        <stp>Close</stp>
        <stp>M</stp>
        <stp>0</stp>
        <stp>all</stp>
        <stp/>
        <stp/>
        <stp/>
        <stp>T</stp>
        <tr r="C77" s="2"/>
      </tp>
      <tp>
        <v>-4.1728212703101955</v>
        <stp/>
        <stp>StudyData</stp>
        <stp>S.PEP</stp>
        <stp>PCB</stp>
        <stp>BaseType=Index,Index=1</stp>
        <stp>Close</stp>
        <stp>Q</stp>
        <stp>0</stp>
        <stp>all</stp>
        <stp/>
        <stp/>
        <stp/>
        <stp>T</stp>
        <tr r="D77" s="2"/>
      </tp>
      <tp>
        <v>-4.8195422535211216</v>
        <stp/>
        <stp>StudyData</stp>
        <stp>S.PEP</stp>
        <stp>PCB</stp>
        <stp>BaseType=Index,Index=1</stp>
        <stp>Close</stp>
        <stp>W</stp>
        <stp>0</stp>
        <stp>all</stp>
        <stp/>
        <stp/>
        <stp/>
        <stp>T</stp>
        <tr r="B77" s="2"/>
      </tp>
      <tp>
        <v>-7.0841786676422691</v>
        <stp/>
        <stp>StudyData</stp>
        <stp>S.UNP</stp>
        <stp>PCB</stp>
        <stp>BaseType=Index,Index=1</stp>
        <stp>Close</stp>
        <stp>M</stp>
        <stp>0</stp>
        <stp>all</stp>
        <stp/>
        <stp/>
        <stp/>
        <stp>T</stp>
        <tr r="C95" s="2"/>
      </tp>
      <tp>
        <v>20.77209061040983</v>
        <stp/>
        <stp>StudyData</stp>
        <stp>S.UNP</stp>
        <stp>PCB</stp>
        <stp>BaseType=Index,Index=1</stp>
        <stp>Close</stp>
        <stp>A</stp>
        <stp>0</stp>
        <stp>all</stp>
        <stp/>
        <stp/>
        <stp/>
        <stp>T</stp>
        <tr r="E95" s="2"/>
      </tp>
      <tp>
        <v>2.7095588235294135</v>
        <stp/>
        <stp>StudyData</stp>
        <stp>S.UNP</stp>
        <stp>PCB</stp>
        <stp>BaseType=Index,Index=1</stp>
        <stp>Close</stp>
        <stp>Q</stp>
        <stp>0</stp>
        <stp>all</stp>
        <stp/>
        <stp/>
        <stp/>
        <stp>T</stp>
        <tr r="D95" s="2"/>
      </tp>
      <tp>
        <v>-1.7686357243319371</v>
        <stp/>
        <stp>StudyData</stp>
        <stp>S.UNP</stp>
        <stp>PCB</stp>
        <stp>BaseType=Index,Index=1</stp>
        <stp>Close</stp>
        <stp>W</stp>
        <stp>0</stp>
        <stp>all</stp>
        <stp/>
        <stp/>
        <stp/>
        <stp>T</stp>
        <tr r="B95" s="2"/>
      </tp>
      <tp>
        <v>-4.0438572176537608</v>
        <stp/>
        <stp>StudyData</stp>
        <stp>S.AXP</stp>
        <stp>PCB</stp>
        <stp>BaseType=Index,Index=1</stp>
        <stp>Close</stp>
        <stp>W</stp>
        <stp>0</stp>
        <stp>all</stp>
        <stp/>
        <stp/>
        <stp/>
        <stp>T</stp>
        <tr r="B13" s="2"/>
      </tp>
      <tp>
        <v>-7.8906134515890614</v>
        <stp/>
        <stp>StudyData</stp>
        <stp>S.AXP</stp>
        <stp>PCB</stp>
        <stp>BaseType=Index,Index=1</stp>
        <stp>Close</stp>
        <stp>Q</stp>
        <stp>0</stp>
        <stp>all</stp>
        <stp/>
        <stp/>
        <stp/>
        <stp>T</stp>
        <tr r="D13" s="2"/>
      </tp>
      <tp>
        <v>-5.6364902928794303</v>
        <stp/>
        <stp>StudyData</stp>
        <stp>S.AXP</stp>
        <stp>PCB</stp>
        <stp>BaseType=Index,Index=1</stp>
        <stp>Close</stp>
        <stp>M</stp>
        <stp>0</stp>
        <stp>all</stp>
        <stp/>
        <stp/>
        <stp/>
        <stp>T</stp>
        <tr r="C13" s="2"/>
      </tp>
      <tp>
        <v>-15.783213947830784</v>
        <stp/>
        <stp>StudyData</stp>
        <stp>S.AXP</stp>
        <stp>PCB</stp>
        <stp>BaseType=Index,Index=1</stp>
        <stp>Close</stp>
        <stp>A</stp>
        <stp>0</stp>
        <stp>all</stp>
        <stp/>
        <stp/>
        <stp/>
        <stp>T</stp>
        <tr r="E13" s="2"/>
      </tp>
      <tp>
        <v>-0.49815080383424903</v>
        <stp/>
        <stp>StudyData</stp>
        <stp>S.COP</stp>
        <stp>PCB</stp>
        <stp>BaseType=Index,Index=1</stp>
        <stp>Close</stp>
        <stp>M</stp>
        <stp>0</stp>
        <stp>all</stp>
        <stp/>
        <stp/>
        <stp/>
        <stp>T</stp>
        <tr r="C26" s="2"/>
      </tp>
      <tp>
        <v>40.828971263753886</v>
        <stp/>
        <stp>StudyData</stp>
        <stp>S.COP</stp>
        <stp>PCB</stp>
        <stp>BaseType=Index,Index=1</stp>
        <stp>Close</stp>
        <stp>A</stp>
        <stp>0</stp>
        <stp>all</stp>
        <stp/>
        <stp/>
        <stp/>
        <stp>T</stp>
        <tr r="E26" s="2"/>
      </tp>
      <tp>
        <v>26.808387841477494</v>
        <stp/>
        <stp>StudyData</stp>
        <stp>S.COP</stp>
        <stp>PCB</stp>
        <stp>BaseType=Index,Index=1</stp>
        <stp>Close</stp>
        <stp>Q</stp>
        <stp>0</stp>
        <stp>all</stp>
        <stp/>
        <stp/>
        <stp/>
        <stp>T</stp>
        <tr r="D26" s="2"/>
      </tp>
      <tp>
        <v>-4.0189297415362084</v>
        <stp/>
        <stp>StudyData</stp>
        <stp>S.COP</stp>
        <stp>PCB</stp>
        <stp>BaseType=Index,Index=1</stp>
        <stp>Close</stp>
        <stp>W</stp>
        <stp>0</stp>
        <stp>all</stp>
        <stp/>
        <stp/>
        <stp/>
        <stp>T</stp>
        <tr r="B26" s="2"/>
      </tp>
      <tp>
        <v>-5.9648265754763106</v>
        <stp/>
        <stp>StudyData</stp>
        <stp>S.LOW</stp>
        <stp>PCB</stp>
        <stp>BaseType=Index,Index=1</stp>
        <stp>Close</stp>
        <stp>M</stp>
        <stp>0</stp>
        <stp>all</stp>
        <stp/>
        <stp/>
        <stp/>
        <stp>T</stp>
        <tr r="C58" s="2"/>
      </tp>
      <tp>
        <v>-20.18162215956211</v>
        <stp/>
        <stp>StudyData</stp>
        <stp>S.LOW</stp>
        <stp>PCB</stp>
        <stp>BaseType=Index,Index=1</stp>
        <stp>Close</stp>
        <stp>A</stp>
        <stp>0</stp>
        <stp>all</stp>
        <stp/>
        <stp/>
        <stp/>
        <stp>T</stp>
        <tr r="E58" s="2"/>
      </tp>
      <tp>
        <v>-12.698988616263776</v>
        <stp/>
        <stp>StudyData</stp>
        <stp>S.LOW</stp>
        <stp>PCB</stp>
        <stp>BaseType=Index,Index=1</stp>
        <stp>Close</stp>
        <stp>Q</stp>
        <stp>0</stp>
        <stp>all</stp>
        <stp/>
        <stp/>
        <stp/>
        <stp>T</stp>
        <tr r="D58" s="2"/>
      </tp>
      <tp>
        <v>-2.1999796768620996</v>
        <stp/>
        <stp>StudyData</stp>
        <stp>S.LOW</stp>
        <stp>PCB</stp>
        <stp>BaseType=Index,Index=1</stp>
        <stp>Close</stp>
        <stp>W</stp>
        <stp>0</stp>
        <stp>all</stp>
        <stp/>
        <stp/>
        <stp/>
        <stp>T</stp>
        <tr r="B58" s="2"/>
      </tp>
      <tp>
        <v>-8.4600310831813026</v>
        <stp/>
        <stp>StudyData</stp>
        <stp>S.NOW</stp>
        <stp>PCB</stp>
        <stp>BaseType=Index,Index=1</stp>
        <stp>Close</stp>
        <stp>M</stp>
        <stp>0</stp>
        <stp>all</stp>
        <stp/>
        <stp/>
        <stp/>
        <stp>T</stp>
        <tr r="C73" s="2"/>
      </tp>
      <tp>
        <v>-11.567334682420523</v>
        <stp/>
        <stp>StudyData</stp>
        <stp>S.NOW</stp>
        <stp>PCB</stp>
        <stp>BaseType=Index,Index=1</stp>
        <stp>Close</stp>
        <stp>A</stp>
        <stp>0</stp>
        <stp>all</stp>
        <stp/>
        <stp/>
        <stp/>
        <stp>T</stp>
        <tr r="E73" s="2"/>
      </tp>
      <tp>
        <v>36.452457695406927</v>
        <stp/>
        <stp>StudyData</stp>
        <stp>S.NOW</stp>
        <stp>PCB</stp>
        <stp>BaseType=Index,Index=1</stp>
        <stp>Close</stp>
        <stp>Q</stp>
        <stp>0</stp>
        <stp>all</stp>
        <stp/>
        <stp/>
        <stp/>
        <stp>T</stp>
        <tr r="D73" s="2"/>
      </tp>
      <tp>
        <v>2.2183656530596831</v>
        <stp/>
        <stp>StudyData</stp>
        <stp>S.NOW</stp>
        <stp>PCB</stp>
        <stp>BaseType=Index,Index=1</stp>
        <stp>Close</stp>
        <stp>W</stp>
        <stp>0</stp>
        <stp>all</stp>
        <stp/>
        <stp/>
        <stp/>
        <stp>T</stp>
        <tr r="B73" s="2"/>
      </tp>
      <tp t="s">
        <v>GILEAD SCIENCES, INC</v>
        <stp/>
        <stp>ContractData</stp>
        <stp>S.GILD</stp>
        <stp>LongDescription</stp>
        <stp/>
        <stp>T</stp>
        <tr r="D10" s="1"/>
      </tp>
      <tp>
        <v>43.875942898235841</v>
        <stp/>
        <stp>StudyData</stp>
        <stp>S.GEV</stp>
        <stp>PCB</stp>
        <stp>BaseType=Index,Index=1</stp>
        <stp>Close</stp>
        <stp>A</stp>
        <stp>0</stp>
        <stp>all</stp>
        <stp/>
        <stp/>
        <stp/>
        <stp>T</stp>
        <tr r="E40" s="2"/>
      </tp>
      <tp>
        <v>4.6520427809867302</v>
        <stp/>
        <stp>StudyData</stp>
        <stp>S.GEV</stp>
        <stp>PCB</stp>
        <stp>BaseType=Index,Index=1</stp>
        <stp>Close</stp>
        <stp>M</stp>
        <stp>0</stp>
        <stp>all</stp>
        <stp/>
        <stp/>
        <stp/>
        <stp>T</stp>
        <tr r="C40" s="2"/>
      </tp>
      <tp>
        <v>-19.96237849616125</v>
        <stp/>
        <stp>StudyData</stp>
        <stp>S.GEV</stp>
        <stp>PCB</stp>
        <stp>BaseType=Index,Index=1</stp>
        <stp>Close</stp>
        <stp>Q</stp>
        <stp>0</stp>
        <stp>all</stp>
        <stp/>
        <stp/>
        <stp/>
        <stp>T</stp>
        <tr r="D40" s="2"/>
      </tp>
      <tp>
        <v>-1.7696156779174048</v>
        <stp/>
        <stp>StudyData</stp>
        <stp>S.GEV</stp>
        <stp>PCB</stp>
        <stp>BaseType=Index,Index=1</stp>
        <stp>Close</stp>
        <stp>W</stp>
        <stp>0</stp>
        <stp>all</stp>
        <stp/>
        <stp/>
        <stp/>
        <stp>T</stp>
        <tr r="B40" s="2"/>
      </tp>
      <tp t="s">
        <v>COMCAST CORP A</v>
        <stp/>
        <stp>ContractData</stp>
        <stp>S.CMCSA</stp>
        <stp>LongDescription</stp>
        <stp/>
        <stp>T</stp>
        <tr r="D25" s="1"/>
        <tr r="R46" s="1"/>
        <tr r="D48" s="1"/>
      </tp>
      <tp>
        <v>1.773624487460665</v>
        <stp/>
        <stp>StudyData</stp>
        <stp>S.WMT</stp>
        <stp>PCB</stp>
        <stp>BaseType=Index,Index=1</stp>
        <stp>Close</stp>
        <stp>M</stp>
        <stp>0</stp>
        <stp>all</stp>
        <stp/>
        <stp/>
        <stp/>
        <stp>T</stp>
        <tr r="C101" s="2"/>
      </tp>
      <tp>
        <v>-4.2007001166861082</v>
        <stp/>
        <stp>StudyData</stp>
        <stp>S.WMT</stp>
        <stp>PCB</stp>
        <stp>BaseType=Index,Index=1</stp>
        <stp>Close</stp>
        <stp>A</stp>
        <stp>0</stp>
        <stp>all</stp>
        <stp/>
        <stp/>
        <stp/>
        <stp>T</stp>
        <tr r="E101" s="2"/>
      </tp>
      <tp>
        <v>-5.7654953205015014</v>
        <stp/>
        <stp>StudyData</stp>
        <stp>S.WMT</stp>
        <stp>PCB</stp>
        <stp>BaseType=Index,Index=1</stp>
        <stp>Close</stp>
        <stp>Q</stp>
        <stp>0</stp>
        <stp>all</stp>
        <stp/>
        <stp/>
        <stp/>
        <stp>T</stp>
        <tr r="D101" s="2"/>
      </tp>
      <tp>
        <v>-0.3919738684087743</v>
        <stp/>
        <stp>StudyData</stp>
        <stp>S.WMT</stp>
        <stp>PCB</stp>
        <stp>BaseType=Index,Index=1</stp>
        <stp>Close</stp>
        <stp>W</stp>
        <stp>0</stp>
        <stp>all</stp>
        <stp/>
        <stp/>
        <stp/>
        <stp>T</stp>
        <tr r="B101" s="2"/>
      </tp>
      <tp>
        <v>-4.0911930043722737</v>
        <stp/>
        <stp>StudyData</stp>
        <stp>S.MDT</stp>
        <stp>PCB</stp>
        <stp>BaseType=Index,Index=1</stp>
        <stp>Close</stp>
        <stp>A</stp>
        <stp>0</stp>
        <stp>all</stp>
        <stp/>
        <stp/>
        <stp/>
        <stp>T</stp>
        <tr r="E63" s="2"/>
      </tp>
      <tp>
        <v>1.6326530612244785</v>
        <stp/>
        <stp>StudyData</stp>
        <stp>S.MDT</stp>
        <stp>PCB</stp>
        <stp>BaseType=Index,Index=1</stp>
        <stp>Close</stp>
        <stp>M</stp>
        <stp>0</stp>
        <stp>all</stp>
        <stp/>
        <stp/>
        <stp/>
        <stp>T</stp>
        <tr r="C63" s="2"/>
      </tp>
      <tp>
        <v>17.768119647194162</v>
        <stp/>
        <stp>StudyData</stp>
        <stp>S.MDT</stp>
        <stp>PCB</stp>
        <stp>BaseType=Index,Index=1</stp>
        <stp>Close</stp>
        <stp>Q</stp>
        <stp>0</stp>
        <stp>all</stp>
        <stp/>
        <stp/>
        <stp/>
        <stp>T</stp>
        <tr r="D63" s="2"/>
      </tp>
      <tp>
        <v>1.2862796833772949</v>
        <stp/>
        <stp>StudyData</stp>
        <stp>S.MDT</stp>
        <stp>PCB</stp>
        <stp>BaseType=Index,Index=1</stp>
        <stp>Close</stp>
        <stp>W</stp>
        <stp>0</stp>
        <stp>all</stp>
        <stp/>
        <stp/>
        <stp/>
        <stp>T</stp>
        <tr r="B63" s="2"/>
      </tp>
      <tp>
        <v>-4.962314915453562</v>
        <stp/>
        <stp>StudyData</stp>
        <stp>S.LMT</stp>
        <stp>PCB</stp>
        <stp>BaseType=Index,Index=1</stp>
        <stp>Close</stp>
        <stp>M</stp>
        <stp>0</stp>
        <stp>all</stp>
        <stp/>
        <stp/>
        <stp/>
        <stp>T</stp>
        <tr r="C57" s="2"/>
      </tp>
      <tp>
        <v>10.277668658382776</v>
        <stp/>
        <stp>StudyData</stp>
        <stp>S.LMT</stp>
        <stp>PCB</stp>
        <stp>BaseType=Index,Index=1</stp>
        <stp>Close</stp>
        <stp>A</stp>
        <stp>0</stp>
        <stp>all</stp>
        <stp/>
        <stp/>
        <stp/>
        <stp>T</stp>
        <tr r="E57" s="2"/>
      </tp>
      <tp>
        <v>4.6951674321830872</v>
        <stp/>
        <stp>StudyData</stp>
        <stp>S.LMT</stp>
        <stp>PCB</stp>
        <stp>BaseType=Index,Index=1</stp>
        <stp>Close</stp>
        <stp>Q</stp>
        <stp>0</stp>
        <stp>all</stp>
        <stp/>
        <stp/>
        <stp/>
        <stp>T</stp>
        <tr r="D57" s="2"/>
      </tp>
      <tp>
        <v>1.7531810984566549</v>
        <stp/>
        <stp>StudyData</stp>
        <stp>S.LMT</stp>
        <stp>PCB</stp>
        <stp>BaseType=Index,Index=1</stp>
        <stp>Close</stp>
        <stp>W</stp>
        <stp>0</stp>
        <stp>all</stp>
        <stp/>
        <stp/>
        <stp/>
        <stp>T</stp>
        <tr r="B57" s="2"/>
      </tp>
      <tp>
        <v>-18.102003352222848</v>
        <stp/>
        <stp>StudyData</stp>
        <stp>S.ABT</stp>
        <stp>PCB</stp>
        <stp>BaseType=Index,Index=1</stp>
        <stp>Close</stp>
        <stp>A</stp>
        <stp>0</stp>
        <stp>all</stp>
        <stp/>
        <stp/>
        <stp/>
        <stp>T</stp>
        <tr r="E4" s="2"/>
      </tp>
      <tp>
        <v>-0.97894137734776721</v>
        <stp/>
        <stp>StudyData</stp>
        <stp>S.AMT</stp>
        <stp>PCB</stp>
        <stp>BaseType=Index,Index=1</stp>
        <stp>Close</stp>
        <stp>M</stp>
        <stp>0</stp>
        <stp>all</stp>
        <stp/>
        <stp/>
        <stp/>
        <stp>T</stp>
        <tr r="C10" s="2"/>
      </tp>
      <tp>
        <v>-7.0224719101123592</v>
        <stp/>
        <stp>StudyData</stp>
        <stp>S.ABT</stp>
        <stp>PCB</stp>
        <stp>BaseType=Index,Index=1</stp>
        <stp>Close</stp>
        <stp>M</stp>
        <stp>0</stp>
        <stp>all</stp>
        <stp/>
        <stp/>
        <stp/>
        <stp>T</stp>
        <tr r="C4" s="2"/>
      </tp>
      <tp>
        <v>-0.90562168935467535</v>
        <stp/>
        <stp>StudyData</stp>
        <stp>S.AMT</stp>
        <stp>PCB</stp>
        <stp>BaseType=Index,Index=1</stp>
        <stp>Close</stp>
        <stp>A</stp>
        <stp>0</stp>
        <stp>all</stp>
        <stp/>
        <stp/>
        <stp/>
        <stp>T</stp>
        <tr r="E10" s="2"/>
      </tp>
      <tp>
        <v>0.64737616478665683</v>
        <stp/>
        <stp>StudyData</stp>
        <stp>S.ABT</stp>
        <stp>PCB</stp>
        <stp>BaseType=Index,Index=1</stp>
        <stp>Close</stp>
        <stp>W</stp>
        <stp>0</stp>
        <stp>all</stp>
        <stp/>
        <stp/>
        <stp/>
        <stp>T</stp>
        <tr r="B4" s="2"/>
      </tp>
      <tp>
        <v>13.081331276173689</v>
        <stp/>
        <stp>StudyData</stp>
        <stp>S.ABT</stp>
        <stp>PCB</stp>
        <stp>BaseType=Index,Index=1</stp>
        <stp>Close</stp>
        <stp>Q</stp>
        <stp>0</stp>
        <stp>all</stp>
        <stp/>
        <stp/>
        <stp/>
        <stp>T</stp>
        <tr r="D4" s="2"/>
      </tp>
      <tp>
        <v>6.3642477226875327</v>
        <stp/>
        <stp>StudyData</stp>
        <stp>S.AMT</stp>
        <stp>PCB</stp>
        <stp>BaseType=Index,Index=1</stp>
        <stp>Close</stp>
        <stp>Q</stp>
        <stp>0</stp>
        <stp>all</stp>
        <stp/>
        <stp/>
        <stp/>
        <stp>T</stp>
        <tr r="D10" s="2"/>
      </tp>
      <tp>
        <v>-2.1759910036547678</v>
        <stp/>
        <stp>StudyData</stp>
        <stp>S.AMT</stp>
        <stp>PCB</stp>
        <stp>BaseType=Index,Index=1</stp>
        <stp>Close</stp>
        <stp>W</stp>
        <stp>0</stp>
        <stp>all</stp>
        <stp/>
        <stp/>
        <stp/>
        <stp>T</stp>
        <tr r="B10" s="2"/>
      </tp>
      <tp>
        <v>41.217030041719759</v>
        <stp/>
        <stp>StudyData</stp>
        <stp>S.CAT</stp>
        <stp>PCB</stp>
        <stp>BaseType=Index,Index=1</stp>
        <stp>Close</stp>
        <stp>A</stp>
        <stp>0</stp>
        <stp>all</stp>
        <stp/>
        <stp/>
        <stp/>
        <stp>T</stp>
        <tr r="E22" s="2"/>
      </tp>
      <tp>
        <v>1.4445684477158991</v>
        <stp/>
        <stp>StudyData</stp>
        <stp>S.CAT</stp>
        <stp>PCB</stp>
        <stp>BaseType=Index,Index=1</stp>
        <stp>Close</stp>
        <stp>M</stp>
        <stp>0</stp>
        <stp>all</stp>
        <stp/>
        <stp/>
        <stp/>
        <stp>T</stp>
        <tr r="C22" s="2"/>
      </tp>
      <tp>
        <v>-1.1703336305997094</v>
        <stp/>
        <stp>StudyData</stp>
        <stp>S.CAT</stp>
        <stp>PCB</stp>
        <stp>BaseType=Index,Index=1</stp>
        <stp>Close</stp>
        <stp>W</stp>
        <stp>0</stp>
        <stp>all</stp>
        <stp/>
        <stp/>
        <stp/>
        <stp>T</stp>
        <tr r="B22" s="2"/>
      </tp>
      <tp>
        <v>-24.031364447365956</v>
        <stp/>
        <stp>StudyData</stp>
        <stp>S.CAT</stp>
        <stp>PCB</stp>
        <stp>BaseType=Index,Index=1</stp>
        <stp>Close</stp>
        <stp>Q</stp>
        <stp>0</stp>
        <stp>all</stp>
        <stp/>
        <stp/>
        <stp/>
        <stp>T</stp>
        <tr r="D22" s="2"/>
      </tp>
      <tp>
        <v>-0.32851227166235458</v>
        <stp/>
        <stp>StudyData</stp>
        <stp>S.LLY</stp>
        <stp>PCB</stp>
        <stp>BaseType=Index,Index=1</stp>
        <stp>Close</stp>
        <stp>M</stp>
        <stp>0</stp>
        <stp>all</stp>
        <stp/>
        <stp/>
        <stp/>
        <stp>T</stp>
        <tr r="C56" s="2"/>
      </tp>
      <tp>
        <v>7.2812372054937278</v>
        <stp/>
        <stp>StudyData</stp>
        <stp>S.LLY</stp>
        <stp>PCB</stp>
        <stp>BaseType=Index,Index=1</stp>
        <stp>Close</stp>
        <stp>A</stp>
        <stp>0</stp>
        <stp>all</stp>
        <stp/>
        <stp/>
        <stp/>
        <stp>T</stp>
        <tr r="E56" s="2"/>
      </tp>
      <tp>
        <v>-3.8768414997123632</v>
        <stp/>
        <stp>StudyData</stp>
        <stp>S.LLY</stp>
        <stp>PCB</stp>
        <stp>BaseType=Index,Index=1</stp>
        <stp>Close</stp>
        <stp>Q</stp>
        <stp>0</stp>
        <stp>all</stp>
        <stp/>
        <stp/>
        <stp/>
        <stp>T</stp>
        <tr r="D56" s="2"/>
      </tp>
      <tp>
        <v>3.3369185264856163</v>
        <stp/>
        <stp>StudyData</stp>
        <stp>S.LLY</stp>
        <stp>PCB</stp>
        <stp>BaseType=Index,Index=1</stp>
        <stp>Close</stp>
        <stp>W</stp>
        <stp>0</stp>
        <stp>all</stp>
        <stp/>
        <stp/>
        <stp/>
        <stp>T</stp>
        <tr r="B56" s="2"/>
      </tp>
      <tp>
        <v>-4.6440972222222276</v>
        <stp/>
        <stp>StudyData</stp>
        <stp>S.BNY</stp>
        <stp>PCB</stp>
        <stp>BaseType=Index,Index=1</stp>
        <stp>Close</stp>
        <stp>M</stp>
        <stp>0</stp>
        <stp>all</stp>
        <stp/>
        <stp/>
        <stp/>
        <stp>T</stp>
        <tr r="C19" s="2"/>
      </tp>
      <tp>
        <v>-5.6129321957790754</v>
        <stp/>
        <stp>StudyData</stp>
        <stp>S.BMY</stp>
        <stp>PCB</stp>
        <stp>BaseType=Index,Index=1</stp>
        <stp>Close</stp>
        <stp>M</stp>
        <stp>0</stp>
        <stp>all</stp>
        <stp/>
        <stp/>
        <stp/>
        <stp>T</stp>
        <tr r="C18" s="2"/>
      </tp>
      <tp>
        <v>32.474804031354971</v>
        <stp/>
        <stp>StudyData</stp>
        <stp>S.BNY</stp>
        <stp>PCB</stp>
        <stp>BaseType=Index,Index=1</stp>
        <stp>Close</stp>
        <stp>A</stp>
        <stp>0</stp>
        <stp>all</stp>
        <stp/>
        <stp/>
        <stp/>
        <stp>T</stp>
        <tr r="E19" s="2"/>
      </tp>
      <tp>
        <v>16.907675194660744</v>
        <stp/>
        <stp>StudyData</stp>
        <stp>S.BMY</stp>
        <stp>PCB</stp>
        <stp>BaseType=Index,Index=1</stp>
        <stp>Close</stp>
        <stp>A</stp>
        <stp>0</stp>
        <stp>all</stp>
        <stp/>
        <stp/>
        <stp/>
        <stp>T</stp>
        <tr r="E18" s="2"/>
      </tp>
      <tp>
        <v>6.3481087061752151</v>
        <stp/>
        <stp>StudyData</stp>
        <stp>S.BNY</stp>
        <stp>PCB</stp>
        <stp>BaseType=Index,Index=1</stp>
        <stp>Close</stp>
        <stp>Q</stp>
        <stp>0</stp>
        <stp>all</stp>
        <stp/>
        <stp/>
        <stp/>
        <stp>T</stp>
        <tr r="D19" s="2"/>
      </tp>
      <tp>
        <v>9.4411662617146774</v>
        <stp/>
        <stp>StudyData</stp>
        <stp>S.BMY</stp>
        <stp>PCB</stp>
        <stp>BaseType=Index,Index=1</stp>
        <stp>Close</stp>
        <stp>Q</stp>
        <stp>0</stp>
        <stp>all</stp>
        <stp/>
        <stp/>
        <stp/>
        <stp>T</stp>
        <tr r="D18" s="2"/>
      </tp>
      <tp>
        <v>-0.91137649277183885</v>
        <stp/>
        <stp>StudyData</stp>
        <stp>S.BMY</stp>
        <stp>PCB</stp>
        <stp>BaseType=Index,Index=1</stp>
        <stp>Close</stp>
        <stp>W</stp>
        <stp>0</stp>
        <stp>all</stp>
        <stp/>
        <stp/>
        <stp/>
        <stp>T</stp>
        <tr r="B18" s="2"/>
      </tp>
      <tp>
        <v>-5.453092339849996</v>
        <stp/>
        <stp>StudyData</stp>
        <stp>S.BNY</stp>
        <stp>PCB</stp>
        <stp>BaseType=Index,Index=1</stp>
        <stp>Close</stp>
        <stp>W</stp>
        <stp>0</stp>
        <stp>all</stp>
        <stp/>
        <stp/>
        <stp/>
        <stp>T</stp>
        <tr r="B19" s="2"/>
      </tp>
      <tp t="s">
        <v>INTUIT INC</v>
        <stp/>
        <stp>ContractData</stp>
        <stp>S.INTU</stp>
        <stp>LongDescription</stp>
        <stp/>
        <stp>T</stp>
        <tr r="D18" s="1"/>
        <tr r="D50" s="1"/>
        <tr r="R51" s="1"/>
      </tp>
      <tp t="s">
        <v>INTEL CORP</v>
        <stp/>
        <stp>ContractData</stp>
        <stp>S.INTC</stp>
        <stp>LongDescription</stp>
        <stp/>
        <stp>T</stp>
        <tr r="D9" s="1"/>
        <tr r="D29" s="1"/>
        <tr r="R30" s="1"/>
        <tr r="R21" s="1"/>
      </tp>
      <tp t="s">
        <v>INTUITIVE SURG, INC.</v>
        <stp/>
        <stp>ContractData</stp>
        <stp>S.ISRG</stp>
        <stp>LongDescription</stp>
        <stp/>
        <stp>T</stp>
        <tr r="D37" s="1"/>
        <tr r="D6" s="1"/>
        <tr r="R49" s="1"/>
      </tp>
      <tp>
        <v>2.2505665946344857</v>
        <stp/>
        <stp>StudyData</stp>
        <stp>S.RTX</stp>
        <stp>PCB</stp>
        <stp>BaseType=Index,Index=1</stp>
        <stp>Close</stp>
        <stp>Q</stp>
        <stp>0</stp>
        <stp>all</stp>
        <stp/>
        <stp/>
        <stp/>
        <stp>T</stp>
        <tr r="D83" s="2"/>
      </tp>
      <tp>
        <v>-1.8615944961554061</v>
        <stp/>
        <stp>StudyData</stp>
        <stp>S.RTX</stp>
        <stp>PCB</stp>
        <stp>BaseType=Index,Index=1</stp>
        <stp>Close</stp>
        <stp>W</stp>
        <stp>0</stp>
        <stp>all</stp>
        <stp/>
        <stp/>
        <stp/>
        <stp>T</stp>
        <tr r="B83" s="2"/>
      </tp>
      <tp>
        <v>5.7797164667393641</v>
        <stp/>
        <stp>StudyData</stp>
        <stp>S.RTX</stp>
        <stp>PCB</stp>
        <stp>BaseType=Index,Index=1</stp>
        <stp>Close</stp>
        <stp>A</stp>
        <stp>0</stp>
        <stp>all</stp>
        <stp/>
        <stp/>
        <stp/>
        <stp>T</stp>
        <tr r="E83" s="2"/>
      </tp>
      <tp>
        <v>-6.6095412314061601</v>
        <stp/>
        <stp>StudyData</stp>
        <stp>S.RTX</stp>
        <stp>PCB</stp>
        <stp>BaseType=Index,Index=1</stp>
        <stp>Close</stp>
        <stp>M</stp>
        <stp>0</stp>
        <stp>all</stp>
        <stp/>
        <stp/>
        <stp/>
        <stp>T</stp>
        <tr r="C83" s="2"/>
      </tp>
      <tp>
        <v>26.393581081081084</v>
        <stp/>
        <stp>StudyData</stp>
        <stp>S.CVX</stp>
        <stp>PCB</stp>
        <stp>BaseType=Index,Index=1</stp>
        <stp>Close</stp>
        <stp>Q</stp>
        <stp>0</stp>
        <stp>all</stp>
        <stp/>
        <stp/>
        <stp/>
        <stp>T</stp>
        <tr r="D31" s="2"/>
      </tp>
      <tp>
        <v>-2.1255722694571668</v>
        <stp/>
        <stp>StudyData</stp>
        <stp>S.CVX</stp>
        <stp>PCB</stp>
        <stp>BaseType=Index,Index=1</stp>
        <stp>Close</stp>
        <stp>W</stp>
        <stp>0</stp>
        <stp>all</stp>
        <stp/>
        <stp/>
        <stp/>
        <stp>T</stp>
        <tr r="B31" s="2"/>
      </tp>
      <tp>
        <v>37.464733285217505</v>
        <stp/>
        <stp>StudyData</stp>
        <stp>S.CVX</stp>
        <stp>PCB</stp>
        <stp>BaseType=Index,Index=1</stp>
        <stp>Close</stp>
        <stp>A</stp>
        <stp>0</stp>
        <stp>all</stp>
        <stp/>
        <stp/>
        <stp/>
        <stp>T</stp>
        <tr r="E31" s="2"/>
      </tp>
      <tp>
        <v>1.6348112932958065</v>
        <stp/>
        <stp>StudyData</stp>
        <stp>S.CVX</stp>
        <stp>PCB</stp>
        <stp>BaseType=Index,Index=1</stp>
        <stp>Close</stp>
        <stp>M</stp>
        <stp>0</stp>
        <stp>all</stp>
        <stp/>
        <stp/>
        <stp/>
        <stp>T</stp>
        <tr r="C31" s="2"/>
      </tp>
      <tp>
        <v>30.456263962880239</v>
        <stp/>
        <stp>StudyData</stp>
        <stp>S.FDX</stp>
        <stp>PCB</stp>
        <stp>BaseType=Index,Index=1</stp>
        <stp>Close</stp>
        <stp>A</stp>
        <stp>0</stp>
        <stp>all</stp>
        <stp/>
        <stp/>
        <stp/>
        <stp>T</stp>
        <tr r="E37" s="2"/>
      </tp>
      <tp>
        <v>-7.2541233964569329</v>
        <stp/>
        <stp>StudyData</stp>
        <stp>S.FDX</stp>
        <stp>PCB</stp>
        <stp>BaseType=Index,Index=1</stp>
        <stp>Close</stp>
        <stp>M</stp>
        <stp>0</stp>
        <stp>all</stp>
        <stp/>
        <stp/>
        <stp/>
        <stp>T</stp>
        <tr r="C37" s="2"/>
      </tp>
      <tp>
        <v>-3.0274965669210747</v>
        <stp/>
        <stp>StudyData</stp>
        <stp>S.FDX</stp>
        <stp>PCB</stp>
        <stp>BaseType=Index,Index=1</stp>
        <stp>Close</stp>
        <stp>Q</stp>
        <stp>0</stp>
        <stp>all</stp>
        <stp/>
        <stp/>
        <stp/>
        <stp>T</stp>
        <tr r="D37" s="2"/>
      </tp>
      <tp>
        <v>-2.6731626013654202</v>
        <stp/>
        <stp>StudyData</stp>
        <stp>S.FDX</stp>
        <stp>PCB</stp>
        <stp>BaseType=Index,Index=1</stp>
        <stp>Close</stp>
        <stp>W</stp>
        <stp>0</stp>
        <stp>all</stp>
        <stp/>
        <stp/>
        <stp/>
        <stp>T</stp>
        <tr r="B37" s="2"/>
      </tp>
      <tp t="s">
        <v>Honeywell Aerospace Inc</v>
        <stp/>
        <stp>ContractData</stp>
        <stp>S.HONA</stp>
        <stp>LongDescription</stp>
        <stp/>
        <stp>T</stp>
        <tr r="R23" s="1"/>
        <tr r="R31" s="1"/>
        <tr r="D12" s="1"/>
      </tp>
      <tp t="s">
        <v>Oracle Corporation</v>
        <stp/>
        <stp>ContractData</stp>
        <stp>S.ORCL</stp>
        <stp>LongDescription</stp>
        <stp/>
        <stp>T</stp>
        <tr r="R47" s="1"/>
      </tp>
      <tp t="s">
        <v>NETFLIX, INC.</v>
        <stp/>
        <stp>ContractData</stp>
        <stp>S.NFLX</stp>
        <stp>LongDescription</stp>
        <stp/>
        <stp>T</stp>
        <tr r="D21" s="1"/>
        <tr r="D47" s="1"/>
        <tr r="R45" s="1"/>
      </tp>
      <tp t="s">
        <v>Meta Platforms, Inc.</v>
        <stp/>
        <stp>ContractData</stp>
        <stp>S.META</stp>
        <stp>LongDescription</stp>
        <stp/>
        <stp>T</stp>
        <tr r="D31" s="1"/>
      </tp>
      <tp t="s">
        <v>MICROSOFT CORP</v>
        <stp/>
        <stp>ContractData</stp>
        <stp>S.MSFT</stp>
        <stp>LongDescription</stp>
        <stp/>
        <stp>T</stp>
        <tr r="R7" s="1"/>
      </tp>
      <tp t="s">
        <v>LAM RESEARCH CORP</v>
        <stp/>
        <stp>ContractData</stp>
        <stp>S.LRCX</stp>
        <stp>LongDescription</stp>
        <stp/>
        <stp>T</stp>
        <tr r="R35" s="1"/>
        <tr r="R24" s="1"/>
      </tp>
      <tp>
        <v>-7.5965665236051478</v>
        <stp/>
        <stp>StudyData</stp>
        <stp>S.WFC</stp>
        <stp>PCB</stp>
        <stp>BaseType=Index,Index=1</stp>
        <stp>Close</stp>
        <stp>A</stp>
        <stp>0</stp>
        <stp>all</stp>
        <stp/>
        <stp/>
        <stp/>
        <stp>T</stp>
        <tr r="E100" s="2"/>
      </tp>
      <tp>
        <v>-0.31253617316818616</v>
        <stp/>
        <stp>StudyData</stp>
        <stp>S.WFC</stp>
        <stp>PCB</stp>
        <stp>BaseType=Index,Index=1</stp>
        <stp>Close</stp>
        <stp>M</stp>
        <stp>0</stp>
        <stp>all</stp>
        <stp/>
        <stp/>
        <stp/>
        <stp>T</stp>
        <tr r="C100" s="2"/>
      </tp>
      <tp>
        <v>4.2110358180058132</v>
        <stp/>
        <stp>StudyData</stp>
        <stp>S.WFC</stp>
        <stp>PCB</stp>
        <stp>BaseType=Index,Index=1</stp>
        <stp>Close</stp>
        <stp>Q</stp>
        <stp>0</stp>
        <stp>all</stp>
        <stp/>
        <stp/>
        <stp/>
        <stp>T</stp>
        <tr r="D100" s="2"/>
      </tp>
      <tp>
        <v>-4.6184516557758348</v>
        <stp/>
        <stp>StudyData</stp>
        <stp>S.WFC</stp>
        <stp>PCB</stp>
        <stp>BaseType=Index,Index=1</stp>
        <stp>Close</stp>
        <stp>W</stp>
        <stp>0</stp>
        <stp>all</stp>
        <stp/>
        <stp/>
        <stp/>
        <stp>T</stp>
        <tr r="B100" s="2"/>
      </tp>
      <tp>
        <v>4.963636363636371</v>
        <stp/>
        <stp>StudyData</stp>
        <stp>S.BAC</stp>
        <stp>PCB</stp>
        <stp>BaseType=Index,Index=1</stp>
        <stp>Close</stp>
        <stp>A</stp>
        <stp>0</stp>
        <stp>all</stp>
        <stp/>
        <stp/>
        <stp/>
        <stp>T</stp>
        <tr r="E15" s="2"/>
      </tp>
      <tp>
        <v>-6.7969002260251861</v>
        <stp/>
        <stp>StudyData</stp>
        <stp>S.BAC</stp>
        <stp>PCB</stp>
        <stp>BaseType=Index,Index=1</stp>
        <stp>Close</stp>
        <stp>M</stp>
        <stp>0</stp>
        <stp>all</stp>
        <stp/>
        <stp/>
        <stp/>
        <stp>T</stp>
        <tr r="C15" s="2"/>
      </tp>
      <tp>
        <v>-7.9119476790556709</v>
        <stp/>
        <stp>StudyData</stp>
        <stp>S.BAC</stp>
        <stp>PCB</stp>
        <stp>BaseType=Index,Index=1</stp>
        <stp>Close</stp>
        <stp>W</stp>
        <stp>0</stp>
        <stp>all</stp>
        <stp/>
        <stp/>
        <stp/>
        <stp>T</stp>
        <tr r="B15" s="2"/>
      </tp>
      <tp>
        <v>1.3162513162513161</v>
        <stp/>
        <stp>StudyData</stp>
        <stp>S.BAC</stp>
        <stp>PCB</stp>
        <stp>BaseType=Index,Index=1</stp>
        <stp>Close</stp>
        <stp>Q</stp>
        <stp>0</stp>
        <stp>all</stp>
        <stp/>
        <stp/>
        <stp/>
        <stp>T</stp>
        <tr r="D15" s="2"/>
      </tp>
      <tp t="s">
        <v>Starbucks Corp</v>
        <stp/>
        <stp>ContractData</stp>
        <stp>S.SBUX</stp>
        <stp>LongDescription</stp>
        <stp/>
        <stp>T</stp>
        <tr r="D45" s="1"/>
      </tp>
      <tp>
        <v>-4.4239338001273092</v>
        <stp/>
        <stp>StudyData</stp>
        <stp>S.USB</stp>
        <stp>PCB</stp>
        <stp>BaseType=Index,Index=1</stp>
        <stp>Close</stp>
        <stp>W</stp>
        <stp>0</stp>
        <stp>all</stp>
        <stp/>
        <stp/>
        <stp/>
        <stp>T</stp>
        <tr r="B97" s="2"/>
      </tp>
      <tp>
        <v>-0.56291390728476209</v>
        <stp/>
        <stp>StudyData</stp>
        <stp>S.USB</stp>
        <stp>PCB</stp>
        <stp>BaseType=Index,Index=1</stp>
        <stp>Close</stp>
        <stp>Q</stp>
        <stp>0</stp>
        <stp>all</stp>
        <stp/>
        <stp/>
        <stp/>
        <stp>T</stp>
        <tr r="D97" s="2"/>
      </tp>
      <tp>
        <v>12.556221889055477</v>
        <stp/>
        <stp>StudyData</stp>
        <stp>S.USB</stp>
        <stp>PCB</stp>
        <stp>BaseType=Index,Index=1</stp>
        <stp>Close</stp>
        <stp>A</stp>
        <stp>0</stp>
        <stp>all</stp>
        <stp/>
        <stp/>
        <stp/>
        <stp>T</stp>
        <tr r="E97" s="2"/>
      </tp>
      <tp>
        <v>-2.4683338746346153</v>
        <stp/>
        <stp>StudyData</stp>
        <stp>S.USB</stp>
        <stp>PCB</stp>
        <stp>BaseType=Index,Index=1</stp>
        <stp>Close</stp>
        <stp>M</stp>
        <stp>0</stp>
        <stp>all</stp>
        <stp/>
        <stp/>
        <stp/>
        <stp>T</stp>
        <tr r="C97" s="2"/>
      </tp>
      <tp t="s">
        <v>QUALCOMM Inc</v>
        <stp/>
        <stp>ContractData</stp>
        <stp>S.QCOM</stp>
        <stp>LongDescription</stp>
        <stp/>
        <stp>T</stp>
        <tr r="D38" s="1"/>
      </tp>
      <tp t="s">
        <v>PALO ALTO NTWKS CM</v>
        <stp/>
        <stp>ContractData</stp>
        <stp>S.PANW</stp>
        <stp>LongDescription</stp>
        <stp/>
        <stp>T</stp>
        <tr r="R33" s="1"/>
        <tr r="D3" s="1"/>
      </tp>
      <tp t="s">
        <v>PALANTIR TECH CL A</v>
        <stp/>
        <stp>ContractData</stp>
        <stp>S.PLTR</stp>
        <stp>LongDescription</stp>
        <stp/>
        <stp>T</stp>
        <tr r="D7" s="1"/>
        <tr r="R3" s="1"/>
      </tp>
      <tp>
        <v>0.23922277010202639</v>
        <stp/>
        <stp>StudyData</stp>
        <stp>S.SPG</stp>
        <stp>PCB</stp>
        <stp>BaseType=Index,Index=1</stp>
        <stp>Close</stp>
        <stp>W</stp>
        <stp>0</stp>
        <stp>all</stp>
        <stp/>
        <stp/>
        <stp/>
        <stp>T</stp>
        <tr r="B87" s="2"/>
      </tp>
      <tp>
        <v>-8.1958417169684825</v>
        <stp/>
        <stp>StudyData</stp>
        <stp>S.SPG</stp>
        <stp>PCB</stp>
        <stp>BaseType=Index,Index=1</stp>
        <stp>Close</stp>
        <stp>Q</stp>
        <stp>0</stp>
        <stp>all</stp>
        <stp/>
        <stp/>
        <stp/>
        <stp>T</stp>
        <tr r="D87" s="2"/>
      </tp>
      <tp>
        <v>10.917832640051849</v>
        <stp/>
        <stp>StudyData</stp>
        <stp>S.SPG</stp>
        <stp>PCB</stp>
        <stp>BaseType=Index,Index=1</stp>
        <stp>Close</stp>
        <stp>A</stp>
        <stp>0</stp>
        <stp>all</stp>
        <stp/>
        <stp/>
        <stp/>
        <stp>T</stp>
        <tr r="E87" s="2"/>
      </tp>
      <tp>
        <v>-3.2969103240391862</v>
        <stp/>
        <stp>StudyData</stp>
        <stp>S.SPG</stp>
        <stp>PCB</stp>
        <stp>BaseType=Index,Index=1</stp>
        <stp>Close</stp>
        <stp>M</stp>
        <stp>0</stp>
        <stp>all</stp>
        <stp/>
        <stp/>
        <stp/>
        <stp>T</stp>
        <tr r="C87" s="2"/>
      </tp>
      <tp>
        <v>-5.6314390937485364</v>
        <stp/>
        <stp>StudyData</stp>
        <stp>S.COF</stp>
        <stp>PCB</stp>
        <stp>BaseType=Index,Index=1</stp>
        <stp>Close</stp>
        <stp>M</stp>
        <stp>0</stp>
        <stp>all</stp>
        <stp/>
        <stp/>
        <stp/>
        <stp>T</stp>
        <tr r="C25" s="2"/>
      </tp>
      <tp>
        <v>-16.475491005116357</v>
        <stp/>
        <stp>StudyData</stp>
        <stp>S.COF</stp>
        <stp>PCB</stp>
        <stp>BaseType=Index,Index=1</stp>
        <stp>Close</stp>
        <stp>A</stp>
        <stp>0</stp>
        <stp>all</stp>
        <stp/>
        <stp/>
        <stp/>
        <stp>T</stp>
        <tr r="E25" s="2"/>
      </tp>
      <tp>
        <v>0.90220317017246654</v>
        <stp/>
        <stp>StudyData</stp>
        <stp>S.COF</stp>
        <stp>PCB</stp>
        <stp>BaseType=Index,Index=1</stp>
        <stp>Close</stp>
        <stp>Q</stp>
        <stp>0</stp>
        <stp>all</stp>
        <stp/>
        <stp/>
        <stp/>
        <stp>T</stp>
        <tr r="D25" s="2"/>
      </tp>
      <tp>
        <v>-2.8180508881421047</v>
        <stp/>
        <stp>StudyData</stp>
        <stp>S.COF</stp>
        <stp>PCB</stp>
        <stp>BaseType=Index,Index=1</stp>
        <stp>Close</stp>
        <stp>W</stp>
        <stp>0</stp>
        <stp>all</stp>
        <stp/>
        <stp/>
        <stp/>
        <stp>T</stp>
        <tr r="B25" s="2"/>
      </tp>
      <tp>
        <v>11.084337349397581</v>
        <stp/>
        <stp>StudyData</stp>
        <stp>S.PFE</stp>
        <stp>PCB</stp>
        <stp>BaseType=Index,Index=1</stp>
        <stp>Close</stp>
        <stp>A</stp>
        <stp>0</stp>
        <stp>all</stp>
        <stp/>
        <stp/>
        <stp/>
        <stp>T</stp>
        <tr r="E78" s="2"/>
      </tp>
      <tp>
        <v>-2.8109627547435023</v>
        <stp/>
        <stp>StudyData</stp>
        <stp>S.PFE</stp>
        <stp>PCB</stp>
        <stp>BaseType=Index,Index=1</stp>
        <stp>Close</stp>
        <stp>M</stp>
        <stp>0</stp>
        <stp>all</stp>
        <stp/>
        <stp/>
        <stp/>
        <stp>T</stp>
        <tr r="C78" s="2"/>
      </tp>
      <tp>
        <v>14.867109634551488</v>
        <stp/>
        <stp>StudyData</stp>
        <stp>S.PFE</stp>
        <stp>PCB</stp>
        <stp>BaseType=Index,Index=1</stp>
        <stp>Close</stp>
        <stp>Q</stp>
        <stp>0</stp>
        <stp>all</stp>
        <stp/>
        <stp/>
        <stp/>
        <stp>T</stp>
        <tr r="D78" s="2"/>
      </tp>
      <tp>
        <v>-0.21645021645021184</v>
        <stp/>
        <stp>StudyData</stp>
        <stp>S.PFE</stp>
        <stp>PCB</stp>
        <stp>BaseType=Index,Index=1</stp>
        <stp>Close</stp>
        <stp>W</stp>
        <stp>0</stp>
        <stp>all</stp>
        <stp/>
        <stp/>
        <stp/>
        <stp>T</stp>
        <tr r="B78" s="2"/>
      </tp>
      <tp>
        <v>0.2366716492277002</v>
        <stp/>
        <stp>StudyData</stp>
        <stp>S.NEE</stp>
        <stp>PCB</stp>
        <stp>BaseType=Index,Index=1</stp>
        <stp>Close</stp>
        <stp>A</stp>
        <stp>0</stp>
        <stp>all</stp>
        <stp/>
        <stp/>
        <stp/>
        <stp>T</stp>
        <tr r="E71" s="2"/>
      </tp>
      <tp>
        <v>-2.2710711683264568</v>
        <stp/>
        <stp>StudyData</stp>
        <stp>S.NEE</stp>
        <stp>PCB</stp>
        <stp>BaseType=Index,Index=1</stp>
        <stp>Close</stp>
        <stp>M</stp>
        <stp>0</stp>
        <stp>all</stp>
        <stp/>
        <stp/>
        <stp/>
        <stp>T</stp>
        <tr r="C71" s="2"/>
      </tp>
      <tp>
        <v>-8.3171926626409913</v>
        <stp/>
        <stp>StudyData</stp>
        <stp>S.NEE</stp>
        <stp>PCB</stp>
        <stp>BaseType=Index,Index=1</stp>
        <stp>Close</stp>
        <stp>Q</stp>
        <stp>0</stp>
        <stp>all</stp>
        <stp/>
        <stp/>
        <stp/>
        <stp>T</stp>
        <tr r="D71" s="2"/>
      </tp>
      <tp>
        <v>-2.235451342485729</v>
        <stp/>
        <stp>StudyData</stp>
        <stp>S.NEE</stp>
        <stp>PCB</stp>
        <stp>BaseType=Index,Index=1</stp>
        <stp>Close</stp>
        <stp>W</stp>
        <stp>0</stp>
        <stp>all</stp>
        <stp/>
        <stp/>
        <stp/>
        <stp>T</stp>
        <tr r="B71" s="2"/>
      </tp>
      <tp>
        <v>-18.77760691031639</v>
        <stp/>
        <stp>StudyData</stp>
        <stp>S.MCD</stp>
        <stp>PCB</stp>
        <stp>BaseType=Index,Index=1</stp>
        <stp>Close</stp>
        <stp>A</stp>
        <stp>0</stp>
        <stp>all</stp>
        <stp/>
        <stp/>
        <stp/>
        <stp>T</stp>
        <tr r="E61" s="2"/>
      </tp>
      <tp>
        <v>-5.8055703119071147</v>
        <stp/>
        <stp>StudyData</stp>
        <stp>S.MCD</stp>
        <stp>PCB</stp>
        <stp>BaseType=Index,Index=1</stp>
        <stp>Close</stp>
        <stp>M</stp>
        <stp>0</stp>
        <stp>all</stp>
        <stp/>
        <stp/>
        <stp/>
        <stp>T</stp>
        <tr r="C61" s="2"/>
      </tp>
      <tp>
        <v>-1.6988080624084234</v>
        <stp/>
        <stp>StudyData</stp>
        <stp>S.MCD</stp>
        <stp>PCB</stp>
        <stp>BaseType=Index,Index=1</stp>
        <stp>Close</stp>
        <stp>W</stp>
        <stp>0</stp>
        <stp>all</stp>
        <stp/>
        <stp/>
        <stp/>
        <stp>T</stp>
        <tr r="B61" s="2"/>
      </tp>
      <tp>
        <v>-8.1646997891309958</v>
        <stp/>
        <stp>StudyData</stp>
        <stp>S.MCD</stp>
        <stp>PCB</stp>
        <stp>BaseType=Index,Index=1</stp>
        <stp>Close</stp>
        <stp>Q</stp>
        <stp>0</stp>
        <stp>all</stp>
        <stp/>
        <stp/>
        <stp/>
        <stp>T</stp>
        <tr r="D61" s="2"/>
      </tp>
      <tp>
        <v>18.928450033990487</v>
        <stp/>
        <stp>StudyData</stp>
        <stp>S.AMD</stp>
        <stp>PCB</stp>
        <stp>BaseType=Index,Index=1</stp>
        <stp>Close</stp>
        <stp>M</stp>
        <stp>0</stp>
        <stp>all</stp>
        <stp/>
        <stp/>
        <stp/>
        <stp>T</stp>
        <tr r="C8" s="2"/>
      </tp>
      <tp>
        <v>161.40268957788572</v>
        <stp/>
        <stp>StudyData</stp>
        <stp>S.AMD</stp>
        <stp>PCB</stp>
        <stp>BaseType=Index,Index=1</stp>
        <stp>Close</stp>
        <stp>A</stp>
        <stp>0</stp>
        <stp>all</stp>
        <stp/>
        <stp/>
        <stp/>
        <stp>T</stp>
        <tr r="E8" s="2"/>
      </tp>
      <tp>
        <v>-3.6305107503743987</v>
        <stp/>
        <stp>StudyData</stp>
        <stp>S.AMD</stp>
        <stp>PCB</stp>
        <stp>BaseType=Index,Index=1</stp>
        <stp>Close</stp>
        <stp>Q</stp>
        <stp>0</stp>
        <stp>all</stp>
        <stp/>
        <stp/>
        <stp/>
        <stp>T</stp>
        <tr r="D8" s="2"/>
      </tp>
      <tp>
        <v>8.4649216282719575</v>
        <stp/>
        <stp>StudyData</stp>
        <stp>S.AMD</stp>
        <stp>PCB</stp>
        <stp>BaseType=Index,Index=1</stp>
        <stp>Close</stp>
        <stp>W</stp>
        <stp>0</stp>
        <stp>all</stp>
        <stp/>
        <stp/>
        <stp/>
        <stp>T</stp>
        <tr r="B8" s="2"/>
      </tp>
      <tp t="s">
        <v>T-MOBILE US CMN</v>
        <stp/>
        <stp>ContractData</stp>
        <stp>S.TMUS</stp>
        <stp>LongDescription</stp>
        <stp/>
        <stp>T</stp>
        <tr r="D22" s="1"/>
      </tp>
      <tp>
        <v>2.0426596262071826</v>
        <stp/>
        <stp>StudyData</stp>
        <stp>S.MRK</stp>
        <stp>PCB</stp>
        <stp>BaseType=Index,Index=1</stp>
        <stp>Close</stp>
        <stp>W</stp>
        <stp>0</stp>
        <stp>all</stp>
        <stp/>
        <stp/>
        <stp/>
        <stp>T</stp>
        <tr r="B67" s="2"/>
      </tp>
      <tp>
        <v>14.295719844357981</v>
        <stp/>
        <stp>StudyData</stp>
        <stp>S.MRK</stp>
        <stp>PCB</stp>
        <stp>BaseType=Index,Index=1</stp>
        <stp>Close</stp>
        <stp>Q</stp>
        <stp>0</stp>
        <stp>all</stp>
        <stp/>
        <stp/>
        <stp/>
        <stp>T</stp>
        <tr r="D67" s="2"/>
      </tp>
      <tp>
        <v>39.530685920577618</v>
        <stp/>
        <stp>StudyData</stp>
        <stp>S.MRK</stp>
        <stp>PCB</stp>
        <stp>BaseType=Index,Index=1</stp>
        <stp>Close</stp>
        <stp>A</stp>
        <stp>0</stp>
        <stp>all</stp>
        <stp/>
        <stp/>
        <stp/>
        <stp>T</stp>
        <tr r="E67" s="2"/>
      </tp>
      <tp>
        <v>-0.60232809962099787</v>
        <stp/>
        <stp>StudyData</stp>
        <stp>S.MRK</stp>
        <stp>PCB</stp>
        <stp>BaseType=Index,Index=1</stp>
        <stp>Close</stp>
        <stp>M</stp>
        <stp>0</stp>
        <stp>all</stp>
        <stp/>
        <stp/>
        <stp/>
        <stp>T</stp>
        <tr r="C67" s="2"/>
      </tp>
      <tp>
        <v>-7.4272462162840531</v>
        <stp/>
        <stp>StudyData</stp>
        <stp>S.BLK</stp>
        <stp>PCB</stp>
        <stp>BaseType=Index,Index=1</stp>
        <stp>Close</stp>
        <stp>M</stp>
        <stp>0</stp>
        <stp>all</stp>
        <stp/>
        <stp/>
        <stp/>
        <stp>T</stp>
        <tr r="C17" s="2"/>
      </tp>
      <tp>
        <v>-5.231982360744674E-2</v>
        <stp/>
        <stp>StudyData</stp>
        <stp>S.BLK</stp>
        <stp>PCB</stp>
        <stp>BaseType=Index,Index=1</stp>
        <stp>Close</stp>
        <stp>A</stp>
        <stp>0</stp>
        <stp>all</stp>
        <stp/>
        <stp/>
        <stp/>
        <stp>T</stp>
        <tr r="E17" s="2"/>
      </tp>
      <tp>
        <v>11.254627896335112</v>
        <stp/>
        <stp>StudyData</stp>
        <stp>S.BLK</stp>
        <stp>PCB</stp>
        <stp>BaseType=Index,Index=1</stp>
        <stp>Close</stp>
        <stp>Q</stp>
        <stp>0</stp>
        <stp>all</stp>
        <stp/>
        <stp/>
        <stp/>
        <stp>T</stp>
        <tr r="D17" s="2"/>
      </tp>
      <tp>
        <v>-0.91418515259575939</v>
        <stp/>
        <stp>StudyData</stp>
        <stp>S.BLK</stp>
        <stp>PCB</stp>
        <stp>BaseType=Index,Index=1</stp>
        <stp>Close</stp>
        <stp>W</stp>
        <stp>0</stp>
        <stp>all</stp>
        <stp/>
        <stp/>
        <stp/>
        <stp>T</stp>
        <tr r="B17" s="2"/>
      </tp>
      <tp>
        <v>-7.149628693316477</v>
        <stp/>
        <stp>StudyData</stp>
        <stp>S.DUK</stp>
        <stp>PCB</stp>
        <stp>BaseType=Index,Index=1</stp>
        <stp>Close</stp>
        <stp>Q</stp>
        <stp>0</stp>
        <stp>all</stp>
        <stp/>
        <stp/>
        <stp/>
        <stp>T</stp>
        <tr r="D35" s="2"/>
      </tp>
      <tp>
        <v>-1.5826494724501763</v>
        <stp/>
        <stp>StudyData</stp>
        <stp>S.DUK</stp>
        <stp>PCB</stp>
        <stp>BaseType=Index,Index=1</stp>
        <stp>Close</stp>
        <stp>W</stp>
        <stp>0</stp>
        <stp>all</stp>
        <stp/>
        <stp/>
        <stp/>
        <stp>T</stp>
        <tr r="B35" s="2"/>
      </tp>
      <tp>
        <v>0.27301424793105805</v>
        <stp/>
        <stp>StudyData</stp>
        <stp>S.DUK</stp>
        <stp>PCB</stp>
        <stp>BaseType=Index,Index=1</stp>
        <stp>Close</stp>
        <stp>A</stp>
        <stp>0</stp>
        <stp>all</stp>
        <stp/>
        <stp/>
        <stp/>
        <stp>T</stp>
        <tr r="E35" s="2"/>
      </tp>
      <tp>
        <v>-1.9848219497956765</v>
        <stp/>
        <stp>StudyData</stp>
        <stp>S.DUK</stp>
        <stp>PCB</stp>
        <stp>BaseType=Index,Index=1</stp>
        <stp>Close</stp>
        <stp>M</stp>
        <stp>0</stp>
        <stp>all</stp>
        <stp/>
        <stp/>
        <stp/>
        <stp>T</stp>
        <tr r="C35" s="2"/>
      </tp>
      <tp>
        <v>1.5572691367312341</v>
        <stp/>
        <stp>StudyData</stp>
        <stp>S.JNJ</stp>
        <stp>PCB</stp>
        <stp>BaseType=Index,Index=1</stp>
        <stp>Close</stp>
        <stp>M</stp>
        <stp>0</stp>
        <stp>all</stp>
        <stp/>
        <stp/>
        <stp/>
        <stp>T</stp>
        <tr r="C52" s="2"/>
      </tp>
      <tp>
        <v>30.461464121768536</v>
        <stp/>
        <stp>StudyData</stp>
        <stp>S.JNJ</stp>
        <stp>PCB</stp>
        <stp>BaseType=Index,Index=1</stp>
        <stp>Close</stp>
        <stp>A</stp>
        <stp>0</stp>
        <stp>all</stp>
        <stp/>
        <stp/>
        <stp/>
        <stp>T</stp>
        <tr r="E52" s="2"/>
      </tp>
      <tp>
        <v>6.3078316336575231</v>
        <stp/>
        <stp>StudyData</stp>
        <stp>S.JNJ</stp>
        <stp>PCB</stp>
        <stp>BaseType=Index,Index=1</stp>
        <stp>Close</stp>
        <stp>Q</stp>
        <stp>0</stp>
        <stp>all</stp>
        <stp/>
        <stp/>
        <stp/>
        <stp>T</stp>
        <tr r="D52" s="2"/>
      </tp>
      <tp>
        <v>1.6605166051660611</v>
        <stp/>
        <stp>StudyData</stp>
        <stp>S.JNJ</stp>
        <stp>PCB</stp>
        <stp>BaseType=Index,Index=1</stp>
        <stp>Close</stp>
        <stp>W</stp>
        <stp>0</stp>
        <stp>all</stp>
        <stp/>
        <stp/>
        <stp/>
        <stp>T</stp>
        <tr r="B52" s="2"/>
      </tp>
      <tp>
        <v>-3.2125523227446626</v>
        <stp/>
        <stp>StudyData</stp>
        <stp>S.UNH</stp>
        <stp>PCB</stp>
        <stp>BaseType=Index,Index=1</stp>
        <stp>Close</stp>
        <stp>M</stp>
        <stp>0</stp>
        <stp>all</stp>
        <stp/>
        <stp/>
        <stp/>
        <stp>T</stp>
        <tr r="C94" s="2"/>
      </tp>
      <tp>
        <v>14.174063191057533</v>
        <stp/>
        <stp>StudyData</stp>
        <stp>S.UNH</stp>
        <stp>PCB</stp>
        <stp>BaseType=Index,Index=1</stp>
        <stp>Close</stp>
        <stp>A</stp>
        <stp>0</stp>
        <stp>all</stp>
        <stp/>
        <stp/>
        <stp/>
        <stp>T</stp>
        <tr r="E94" s="2"/>
      </tp>
      <tp>
        <v>-9.3183841397396634</v>
        <stp/>
        <stp>StudyData</stp>
        <stp>S.UNH</stp>
        <stp>PCB</stp>
        <stp>BaseType=Index,Index=1</stp>
        <stp>Close</stp>
        <stp>Q</stp>
        <stp>0</stp>
        <stp>all</stp>
        <stp/>
        <stp/>
        <stp/>
        <stp>T</stp>
        <tr r="D94" s="2"/>
      </tp>
      <tp>
        <v>-0.57769922709646715</v>
        <stp/>
        <stp>StudyData</stp>
        <stp>S.UNH</stp>
        <stp>PCB</stp>
        <stp>BaseType=Index,Index=1</stp>
        <stp>Close</stp>
        <stp>W</stp>
        <stp>0</stp>
        <stp>all</stp>
        <stp/>
        <stp/>
        <stp/>
        <stp>T</stp>
        <tr r="B94" s="2"/>
      </tp>
      <tp>
        <v>5.5663587749149279</v>
        <stp/>
        <stp>StudyData</stp>
        <stp>S.TMO</stp>
        <stp>PCB</stp>
        <stp>BaseType=Index,Index=1</stp>
        <stp>Close</stp>
        <stp>M</stp>
        <stp>0</stp>
        <stp>all</stp>
        <stp/>
        <stp/>
        <stp/>
        <stp>T</stp>
        <tr r="C89" s="2"/>
      </tp>
      <tp>
        <v>12.425575977219777</v>
        <stp/>
        <stp>StudyData</stp>
        <stp>S.TMO</stp>
        <stp>PCB</stp>
        <stp>BaseType=Index,Index=1</stp>
        <stp>Close</stp>
        <stp>A</stp>
        <stp>0</stp>
        <stp>all</stp>
        <stp/>
        <stp/>
        <stp/>
        <stp>T</stp>
        <tr r="E89" s="2"/>
      </tp>
      <tp>
        <v>29.936572522738157</v>
        <stp/>
        <stp>StudyData</stp>
        <stp>S.TMO</stp>
        <stp>PCB</stp>
        <stp>BaseType=Index,Index=1</stp>
        <stp>Close</stp>
        <stp>Q</stp>
        <stp>0</stp>
        <stp>all</stp>
        <stp/>
        <stp/>
        <stp/>
        <stp>T</stp>
        <tr r="D89" s="2"/>
      </tp>
      <tp>
        <v>6.8266045718408694</v>
        <stp/>
        <stp>StudyData</stp>
        <stp>S.TMO</stp>
        <stp>PCB</stp>
        <stp>BaseType=Index,Index=1</stp>
        <stp>Close</stp>
        <stp>W</stp>
        <stp>0</stp>
        <stp>all</stp>
        <stp/>
        <stp/>
        <stp/>
        <stp>T</stp>
        <tr r="B89" s="2"/>
      </tp>
      <tp>
        <v>-0.76665426125790925</v>
        <stp/>
        <stp>StudyData</stp>
        <stp>S.TXN</stp>
        <stp>PCB</stp>
        <stp>BaseType=Index,Index=1</stp>
        <stp>Close</stp>
        <stp>W</stp>
        <stp>0</stp>
        <stp>all</stp>
        <stp/>
        <stp/>
        <stp/>
        <stp>T</stp>
        <tr r="B92" s="2"/>
      </tp>
      <tp>
        <v>-10.54450296910122</v>
        <stp/>
        <stp>StudyData</stp>
        <stp>S.TXN</stp>
        <stp>PCB</stp>
        <stp>BaseType=Index,Index=1</stp>
        <stp>Close</stp>
        <stp>Q</stp>
        <stp>0</stp>
        <stp>all</stp>
        <stp/>
        <stp/>
        <stp/>
        <stp>T</stp>
        <tr r="D92" s="2"/>
      </tp>
      <tp>
        <v>2.1961595952627193</v>
        <stp/>
        <stp>StudyData</stp>
        <stp>S.TXN</stp>
        <stp>PCB</stp>
        <stp>BaseType=Index,Index=1</stp>
        <stp>Close</stp>
        <stp>M</stp>
        <stp>0</stp>
        <stp>all</stp>
        <stp/>
        <stp/>
        <stp/>
        <stp>T</stp>
        <tr r="C92" s="2"/>
      </tp>
      <tp>
        <v>53.691855438353777</v>
        <stp/>
        <stp>StudyData</stp>
        <stp>S.TXN</stp>
        <stp>PCB</stp>
        <stp>BaseType=Index,Index=1</stp>
        <stp>Close</stp>
        <stp>A</stp>
        <stp>0</stp>
        <stp>all</stp>
        <stp/>
        <stp/>
        <stp/>
        <stp>T</stp>
        <tr r="E92" s="2"/>
      </tp>
      <tp>
        <v>-5.9602107929245376</v>
        <stp/>
        <stp>StudyData</stp>
        <stp>S.LIN</stp>
        <stp>PCB</stp>
        <stp>BaseType=Index,Index=1</stp>
        <stp>Close</stp>
        <stp>M</stp>
        <stp>0</stp>
        <stp>all</stp>
        <stp/>
        <stp/>
        <stp/>
        <stp>T</stp>
        <tr r="C55" s="2"/>
      </tp>
      <tp>
        <v>7.9762658598935356</v>
        <stp/>
        <stp>StudyData</stp>
        <stp>S.LIN</stp>
        <stp>PCB</stp>
        <stp>BaseType=Index,Index=1</stp>
        <stp>Close</stp>
        <stp>A</stp>
        <stp>0</stp>
        <stp>all</stp>
        <stp/>
        <stp/>
        <stp/>
        <stp>T</stp>
        <tr r="E55" s="2"/>
      </tp>
      <tp>
        <v>-1.2483376946505926</v>
        <stp/>
        <stp>StudyData</stp>
        <stp>S.LIN</stp>
        <stp>PCB</stp>
        <stp>BaseType=Index,Index=1</stp>
        <stp>Close</stp>
        <stp>W</stp>
        <stp>0</stp>
        <stp>all</stp>
        <stp/>
        <stp/>
        <stp/>
        <stp>T</stp>
        <tr r="B55" s="2"/>
      </tp>
      <tp>
        <v>-11.280687555401398</v>
        <stp/>
        <stp>StudyData</stp>
        <stp>S.LIN</stp>
        <stp>PCB</stp>
        <stp>BaseType=Index,Index=1</stp>
        <stp>Close</stp>
        <stp>Q</stp>
        <stp>0</stp>
        <stp>all</stp>
        <stp/>
        <stp/>
        <stp/>
        <stp>T</stp>
        <tr r="D55" s="2"/>
      </tp>
      <tp>
        <v>-32.430115542303398</v>
        <stp/>
        <stp>StudyData</stp>
        <stp>S.ACN</stp>
        <stp>PCB</stp>
        <stp>BaseType=Index,Index=1</stp>
        <stp>Close</stp>
        <stp>A</stp>
        <stp>0</stp>
        <stp>all</stp>
        <stp/>
        <stp/>
        <stp/>
        <stp>T</stp>
        <tr r="E5" s="2"/>
      </tp>
      <tp>
        <v>-4.463532883642495</v>
        <stp/>
        <stp>StudyData</stp>
        <stp>S.ACN</stp>
        <stp>PCB</stp>
        <stp>BaseType=Index,Index=1</stp>
        <stp>Close</stp>
        <stp>M</stp>
        <stp>0</stp>
        <stp>all</stp>
        <stp/>
        <stp/>
        <stp/>
        <stp>T</stp>
        <tr r="C5" s="2"/>
      </tp>
      <tp>
        <v>-1.4192495921696648</v>
        <stp/>
        <stp>StudyData</stp>
        <stp>S.ACN</stp>
        <stp>PCB</stp>
        <stp>BaseType=Index,Index=1</stp>
        <stp>Close</stp>
        <stp>W</stp>
        <stp>0</stp>
        <stp>all</stp>
        <stp/>
        <stp/>
        <stp/>
        <stp>T</stp>
        <tr r="B5" s="2"/>
      </tp>
      <tp>
        <v>45.684667309546768</v>
        <stp/>
        <stp>StudyData</stp>
        <stp>S.ACN</stp>
        <stp>PCB</stp>
        <stp>BaseType=Index,Index=1</stp>
        <stp>Close</stp>
        <stp>Q</stp>
        <stp>0</stp>
        <stp>all</stp>
        <stp/>
        <stp/>
        <stp/>
        <stp>T</stp>
        <tr r="D5" s="2"/>
      </tp>
      <tp>
        <v>1.6091954022988348</v>
        <stp/>
        <stp>StudyData</stp>
        <stp>S.XOM</stp>
        <stp>PCB</stp>
        <stp>BaseType=Index,Index=1</stp>
        <stp>Close</stp>
        <stp>M</stp>
        <stp>0</stp>
        <stp>all</stp>
        <stp/>
        <stp/>
        <stp/>
        <stp>T</stp>
        <tr r="C102" s="2"/>
      </tp>
      <tp>
        <v>35.898288183480126</v>
        <stp/>
        <stp>StudyData</stp>
        <stp>S.XOM</stp>
        <stp>PCB</stp>
        <stp>BaseType=Index,Index=1</stp>
        <stp>Close</stp>
        <stp>A</stp>
        <stp>0</stp>
        <stp>all</stp>
        <stp/>
        <stp/>
        <stp/>
        <stp>T</stp>
        <tr r="E102" s="2"/>
      </tp>
      <tp>
        <v>19.616734932709182</v>
        <stp/>
        <stp>StudyData</stp>
        <stp>S.XOM</stp>
        <stp>PCB</stp>
        <stp>BaseType=Index,Index=1</stp>
        <stp>Close</stp>
        <stp>Q</stp>
        <stp>0</stp>
        <stp>all</stp>
        <stp/>
        <stp/>
        <stp/>
        <stp>T</stp>
        <tr r="D102" s="2"/>
      </tp>
      <tp>
        <v>-1.4759925296704723</v>
        <stp/>
        <stp>StudyData</stp>
        <stp>S.XOM</stp>
        <stp>PCB</stp>
        <stp>BaseType=Index,Index=1</stp>
        <stp>Close</stp>
        <stp>W</stp>
        <stp>0</stp>
        <stp>all</stp>
        <stp/>
        <stp/>
        <stp/>
        <stp>T</stp>
        <tr r="B102" s="2"/>
      </tp>
      <tp>
        <v>-22.504304378650275</v>
        <stp/>
        <stp>StudyData</stp>
        <stp>S.IBM</stp>
        <stp>PCB</stp>
        <stp>BaseType=Index,Index=1</stp>
        <stp>Close</stp>
        <stp>A</stp>
        <stp>0</stp>
        <stp>all</stp>
        <stp/>
        <stp/>
        <stp/>
        <stp>T</stp>
        <tr r="E48" s="2"/>
      </tp>
      <tp>
        <v>-1.8471800572967858</v>
        <stp/>
        <stp>StudyData</stp>
        <stp>S.IBM</stp>
        <stp>PCB</stp>
        <stp>BaseType=Index,Index=1</stp>
        <stp>Close</stp>
        <stp>M</stp>
        <stp>0</stp>
        <stp>all</stp>
        <stp/>
        <stp/>
        <stp/>
        <stp>T</stp>
        <tr r="C48" s="2"/>
      </tp>
      <tp>
        <v>-5.6475810760820346</v>
        <stp/>
        <stp>StudyData</stp>
        <stp>S.IBM</stp>
        <stp>PCB</stp>
        <stp>BaseType=Index,Index=1</stp>
        <stp>Close</stp>
        <stp>W</stp>
        <stp>0</stp>
        <stp>all</stp>
        <stp/>
        <stp/>
        <stp/>
        <stp>T</stp>
        <tr r="B48" s="2"/>
      </tp>
      <tp>
        <v>-18.370612709363101</v>
        <stp/>
        <stp>StudyData</stp>
        <stp>S.IBM</stp>
        <stp>PCB</stp>
        <stp>BaseType=Index,Index=1</stp>
        <stp>Close</stp>
        <stp>Q</stp>
        <stp>0</stp>
        <stp>all</stp>
        <stp/>
        <stp/>
        <stp/>
        <stp>T</stp>
        <tr r="D48" s="2"/>
      </tp>
      <tp>
        <v>-1.8415068916149686</v>
        <stp/>
        <stp>StudyData</stp>
        <stp>S.JPM</stp>
        <stp>PCB</stp>
        <stp>BaseType=Index,Index=1</stp>
        <stp>Close</stp>
        <stp>W</stp>
        <stp>0</stp>
        <stp>all</stp>
        <stp/>
        <stp/>
        <stp/>
        <stp>T</stp>
        <tr r="B53" s="2"/>
      </tp>
      <tp>
        <v>6.8249167506797521</v>
        <stp/>
        <stp>StudyData</stp>
        <stp>S.JPM</stp>
        <stp>PCB</stp>
        <stp>BaseType=Index,Index=1</stp>
        <stp>Close</stp>
        <stp>Q</stp>
        <stp>0</stp>
        <stp>all</stp>
        <stp/>
        <stp/>
        <stp/>
        <stp>T</stp>
        <tr r="D53" s="2"/>
      </tp>
      <tp>
        <v>8.5190242691328866</v>
        <stp/>
        <stp>StudyData</stp>
        <stp>S.JPM</stp>
        <stp>PCB</stp>
        <stp>BaseType=Index,Index=1</stp>
        <stp>Close</stp>
        <stp>A</stp>
        <stp>0</stp>
        <stp>all</stp>
        <stp/>
        <stp/>
        <stp/>
        <stp>T</stp>
        <tr r="E53" s="2"/>
      </tp>
      <tp>
        <v>-1.7836076624908619</v>
        <stp/>
        <stp>StudyData</stp>
        <stp>S.JPM</stp>
        <stp>PCB</stp>
        <stp>BaseType=Index,Index=1</stp>
        <stp>Close</stp>
        <stp>M</stp>
        <stp>0</stp>
        <stp>all</stp>
        <stp/>
        <stp/>
        <stp/>
        <stp>T</stp>
        <tr r="C53" s="2"/>
      </tp>
      <tp>
        <v>-3.4569050806029202</v>
        <stp/>
        <stp>StudyData</stp>
        <stp>S.MMM</stp>
        <stp>PCB</stp>
        <stp>BaseType=Index,Index=1</stp>
        <stp>Close</stp>
        <stp>M</stp>
        <stp>0</stp>
        <stp>all</stp>
        <stp/>
        <stp/>
        <stp/>
        <stp>T</stp>
        <tr r="C65" s="2"/>
      </tp>
      <tp>
        <v>3.6164896939412992</v>
        <stp/>
        <stp>StudyData</stp>
        <stp>S.MMM</stp>
        <stp>PCB</stp>
        <stp>BaseType=Index,Index=1</stp>
        <stp>Close</stp>
        <stp>A</stp>
        <stp>0</stp>
        <stp>all</stp>
        <stp/>
        <stp/>
        <stp/>
        <stp>T</stp>
        <tr r="E65" s="2"/>
      </tp>
      <tp>
        <v>2.4581557655487729</v>
        <stp/>
        <stp>StudyData</stp>
        <stp>S.MMM</stp>
        <stp>PCB</stp>
        <stp>BaseType=Index,Index=1</stp>
        <stp>Close</stp>
        <stp>Q</stp>
        <stp>0</stp>
        <stp>all</stp>
        <stp/>
        <stp/>
        <stp/>
        <stp>T</stp>
        <tr r="D65" s="2"/>
      </tp>
      <tp>
        <v>0.55767715342184387</v>
        <stp/>
        <stp>StudyData</stp>
        <stp>S.MMM</stp>
        <stp>PCB</stp>
        <stp>BaseType=Index,Index=1</stp>
        <stp>Close</stp>
        <stp>W</stp>
        <stp>0</stp>
        <stp>all</stp>
        <stp/>
        <stp/>
        <stp/>
        <stp>T</stp>
        <tr r="B65" s="2"/>
      </tp>
      <tp>
        <v>-3.9560794445341445</v>
        <stp/>
        <stp>StudyData</stp>
        <stp>S.CRM</stp>
        <stp>PCB</stp>
        <stp>BaseType=Index,Index=1</stp>
        <stp>Close</stp>
        <stp>W</stp>
        <stp>0</stp>
        <stp>all</stp>
        <stp/>
        <stp/>
        <stp/>
        <stp>T</stp>
        <tr r="B28" s="2"/>
      </tp>
      <tp>
        <v>51.870292352866095</v>
        <stp/>
        <stp>StudyData</stp>
        <stp>S.CRM</stp>
        <stp>PCB</stp>
        <stp>BaseType=Index,Index=1</stp>
        <stp>Close</stp>
        <stp>Q</stp>
        <stp>0</stp>
        <stp>all</stp>
        <stp/>
        <stp/>
        <stp/>
        <stp>T</stp>
        <tr r="D28" s="2"/>
      </tp>
      <tp>
        <v>-10.188365860103435</v>
        <stp/>
        <stp>StudyData</stp>
        <stp>S.CRM</stp>
        <stp>PCB</stp>
        <stp>BaseType=Index,Index=1</stp>
        <stp>Close</stp>
        <stp>A</stp>
        <stp>0</stp>
        <stp>all</stp>
        <stp/>
        <stp/>
        <stp/>
        <stp>T</stp>
        <tr r="E28" s="2"/>
      </tp>
      <tp>
        <v>-7.6182340607284313</v>
        <stp/>
        <stp>StudyData</stp>
        <stp>S.CRM</stp>
        <stp>PCB</stp>
        <stp>BaseType=Index,Index=1</stp>
        <stp>Close</stp>
        <stp>M</stp>
        <stp>0</stp>
        <stp>all</stp>
        <stp/>
        <stp/>
        <stp/>
        <stp>T</stp>
        <tr r="C28" s="2"/>
      </tp>
      <tp>
        <v>660.1</v>
        <stp/>
        <stp>ContractData</stp>
        <stp>S.TMO</stp>
        <stp>High</stp>
        <stp/>
        <stp>T</stp>
        <tr r="Y5" s="1"/>
        <tr r="Y34" s="1"/>
        <tr r="K5" s="1"/>
        <tr r="K34" s="1"/>
      </tp>
      <tp>
        <v>651.45000000000005</v>
        <stp/>
        <stp>ContractData</stp>
        <stp>S.TMO</stp>
        <stp>Last</stp>
        <stp/>
        <stp>T</stp>
        <tr r="U34" s="1"/>
        <tr r="U5" s="1"/>
        <tr r="G34" s="1"/>
        <tr r="G5" s="1"/>
      </tp>
      <tp>
        <v>-0.58307463895261658</v>
        <stp/>
        <stp>StudyData</stp>
        <stp>S.V</stp>
        <stp>PCB</stp>
        <stp>BaseType=Index,Index=1</stp>
        <stp>Close</stp>
        <stp>W</stp>
        <stp>0</stp>
        <stp>all</stp>
        <stp/>
        <stp/>
        <stp/>
        <stp>T</stp>
        <tr r="B98" s="2"/>
      </tp>
      <tp>
        <v>7.3450115130140743</v>
        <stp/>
        <stp>StudyData</stp>
        <stp>S.V</stp>
        <stp>PCB</stp>
        <stp>BaseType=Index,Index=1</stp>
        <stp>Close</stp>
        <stp>Q</stp>
        <stp>0</stp>
        <stp>all</stp>
        <stp/>
        <stp/>
        <stp/>
        <stp>T</stp>
        <tr r="D98" s="2"/>
      </tp>
      <tp>
        <v>5.0126885460922255</v>
        <stp/>
        <stp>StudyData</stp>
        <stp>S.V</stp>
        <stp>PCB</stp>
        <stp>BaseType=Index,Index=1</stp>
        <stp>Close</stp>
        <stp>A</stp>
        <stp>0</stp>
        <stp>all</stp>
        <stp/>
        <stp/>
        <stp/>
        <stp>T</stp>
        <tr r="E98" s="2"/>
      </tp>
      <tp>
        <v>-2.9206315733979977</v>
        <stp/>
        <stp>StudyData</stp>
        <stp>S.V</stp>
        <stp>PCB</stp>
        <stp>BaseType=Index,Index=1</stp>
        <stp>Close</stp>
        <stp>M</stp>
        <stp>0</stp>
        <stp>all</stp>
        <stp/>
        <stp/>
        <stp/>
        <stp>T</stp>
        <tr r="C98" s="2"/>
      </tp>
      <tp>
        <v>-2.5326170376055264</v>
        <stp/>
        <stp>StudyData</stp>
        <stp>S.T</stp>
        <stp>PCB</stp>
        <stp>BaseType=Index,Index=1</stp>
        <stp>Close</stp>
        <stp>W</stp>
        <stp>0</stp>
        <stp>all</stp>
        <stp/>
        <stp/>
        <stp/>
        <stp>T</stp>
        <tr r="B88" s="2"/>
      </tp>
      <tp>
        <v>22.705314009661851</v>
        <stp/>
        <stp>StudyData</stp>
        <stp>S.T</stp>
        <stp>PCB</stp>
        <stp>BaseType=Index,Index=1</stp>
        <stp>Close</stp>
        <stp>Q</stp>
        <stp>0</stp>
        <stp>all</stp>
        <stp/>
        <stp/>
        <stp/>
        <stp>T</stp>
        <tr r="D88" s="2"/>
      </tp>
      <tp>
        <v>2.2544283413848722</v>
        <stp/>
        <stp>StudyData</stp>
        <stp>S.T</stp>
        <stp>PCB</stp>
        <stp>BaseType=Index,Index=1</stp>
        <stp>Close</stp>
        <stp>A</stp>
        <stp>0</stp>
        <stp>all</stp>
        <stp/>
        <stp/>
        <stp/>
        <stp>T</stp>
        <tr r="E88" s="2"/>
      </tp>
      <tp>
        <v>-1.8926226342217012</v>
        <stp/>
        <stp>StudyData</stp>
        <stp>S.T</stp>
        <stp>PCB</stp>
        <stp>BaseType=Index,Index=1</stp>
        <stp>Close</stp>
        <stp>M</stp>
        <stp>0</stp>
        <stp>all</stp>
        <stp/>
        <stp/>
        <stp/>
        <stp>T</stp>
        <tr r="C88" s="2"/>
      </tp>
      <tp>
        <v>656.61</v>
        <stp/>
        <stp>ContractData</stp>
        <stp>S.TMO</stp>
        <stp>Open</stp>
        <stp/>
        <stp>T</stp>
        <tr r="X34" s="1"/>
        <tr r="J34" s="1"/>
        <tr r="J5" s="1"/>
        <tr r="X5" s="1"/>
      </tp>
      <tp>
        <v>-3</v>
        <stp/>
        <stp>ContractData</stp>
        <stp>S.NOW</stp>
        <stp>NC</stp>
        <stp/>
        <stp>T</stp>
        <tr r="V43" s="1"/>
        <tr r="H43" s="1"/>
      </tp>
      <tp>
        <v>393.33</v>
        <stp/>
        <stp>ContractData</stp>
        <stp>S.ISRG</stp>
        <stp>Last</stp>
        <stp/>
        <stp>T</stp>
        <tr r="G37" s="1"/>
        <tr r="G6" s="1"/>
        <tr r="U6" s="1"/>
        <tr r="U37" s="1"/>
      </tp>
      <tp>
        <v>15.4</v>
        <stp/>
        <stp>ContractData</stp>
        <stp>S.GEV</stp>
        <stp>NC</stp>
        <stp/>
        <stp>T</stp>
        <tr r="V35" s="1"/>
        <tr r="H35" s="1"/>
      </tp>
      <tp>
        <v>381.51</v>
        <stp/>
        <stp>ContractData</stp>
        <stp>S.ISRG</stp>
        <stp>Open</stp>
        <stp/>
        <stp>T</stp>
        <tr r="X6" s="1"/>
        <tr r="J37" s="1"/>
        <tr r="X37" s="1"/>
        <tr r="J6" s="1"/>
      </tp>
      <tp>
        <v>-1.43</v>
        <stp/>
        <stp>ContractData</stp>
        <stp>S.CVS</stp>
        <stp>NC</stp>
        <stp/>
        <stp>T</stp>
        <tr r="H20" s="1"/>
        <tr r="V20" s="1"/>
      </tp>
      <tp>
        <v>394.91</v>
        <stp/>
        <stp>ContractData</stp>
        <stp>S.ISRG</stp>
        <stp>High</stp>
        <stp/>
        <stp>T</stp>
        <tr r="K37" s="1"/>
        <tr r="Y6" s="1"/>
        <tr r="Y37" s="1"/>
        <tr r="K6" s="1"/>
      </tp>
      <tp>
        <v>-0.69000000000000006</v>
        <stp/>
        <stp>ContractData</stp>
        <stp>S.DHR</stp>
        <stp>NC</stp>
        <stp/>
        <stp>T</stp>
        <tr r="H8" s="1"/>
        <tr r="V8" s="1"/>
      </tp>
      <tp>
        <v>150.56</v>
        <stp/>
        <stp>ContractData</stp>
        <stp>S.GILD</stp>
        <stp>Open</stp>
        <stp/>
        <stp>T</stp>
        <tr r="X10" s="1"/>
        <tr r="J10" s="1"/>
      </tp>
      <tp>
        <v>110.49000000000001</v>
        <stp/>
        <stp>ContractData</stp>
        <stp>S.INTC</stp>
        <stp>High</stp>
        <stp/>
        <stp>T</stp>
        <tr r="Y9" s="1"/>
        <tr r="K9" s="1"/>
        <tr r="K29" s="1"/>
        <tr r="Y29" s="1"/>
      </tp>
      <tp>
        <v>313.37</v>
        <stp/>
        <stp>ContractData</stp>
        <stp>S.INTU</stp>
        <stp>High</stp>
        <stp/>
        <stp>T</stp>
        <tr r="Y50" s="1"/>
        <tr r="Y18" s="1"/>
        <tr r="K50" s="1"/>
        <tr r="K18" s="1"/>
      </tp>
      <tp>
        <v>-5.0785189453969046</v>
        <stp/>
        <stp>StudyData</stp>
        <stp>S.C</stp>
        <stp>PCB</stp>
        <stp>BaseType=Index,Index=1</stp>
        <stp>Close</stp>
        <stp>W</stp>
        <stp>0</stp>
        <stp>all</stp>
        <stp/>
        <stp/>
        <stp/>
        <stp>T</stp>
        <tr r="B21" s="2"/>
      </tp>
      <tp>
        <v>-5.8516719062589297</v>
        <stp/>
        <stp>StudyData</stp>
        <stp>S.C</stp>
        <stp>PCB</stp>
        <stp>BaseType=Index,Index=1</stp>
        <stp>Close</stp>
        <stp>Q</stp>
        <stp>0</stp>
        <stp>all</stp>
        <stp/>
        <stp/>
        <stp/>
        <stp>T</stp>
        <tr r="D21" s="2"/>
      </tp>
      <tp>
        <v>12.92312965978234</v>
        <stp/>
        <stp>StudyData</stp>
        <stp>S.C</stp>
        <stp>PCB</stp>
        <stp>BaseType=Index,Index=1</stp>
        <stp>Close</stp>
        <stp>A</stp>
        <stp>0</stp>
        <stp>all</stp>
        <stp/>
        <stp/>
        <stp/>
        <stp>T</stp>
        <tr r="E21" s="2"/>
      </tp>
      <tp>
        <v>0.11396444309375907</v>
        <stp/>
        <stp>StudyData</stp>
        <stp>S.C</stp>
        <stp>PCB</stp>
        <stp>BaseType=Index,Index=1</stp>
        <stp>Close</stp>
        <stp>M</stp>
        <stp>0</stp>
        <stp>all</stp>
        <stp/>
        <stp/>
        <stp/>
        <stp>T</stp>
        <tr r="C21" s="2"/>
      </tp>
      <tp>
        <v>90.09</v>
        <stp/>
        <stp>ContractData</stp>
        <stp>S.CVS</stp>
        <stp>Open</stp>
        <stp/>
        <stp>T</stp>
        <tr r="J20" s="1"/>
        <tr r="X20" s="1"/>
      </tp>
      <tp>
        <v>214.98000000000002</v>
        <stp/>
        <stp>ContractData</stp>
        <stp>S.DHR</stp>
        <stp>High</stp>
        <stp/>
        <stp>T</stp>
        <tr r="K8" s="1"/>
        <tr r="Y8" s="1"/>
      </tp>
      <tp>
        <v>-6.87</v>
        <stp/>
        <stp>ContractData</stp>
        <stp>S.TMO</stp>
        <stp>NC</stp>
        <stp/>
        <stp>T</stp>
        <tr r="V34" s="1"/>
        <tr r="H5" s="1"/>
        <tr r="V5" s="1"/>
        <tr r="H34" s="1"/>
      </tp>
      <tp>
        <v>167.9</v>
        <stp/>
        <stp>ContractData</stp>
        <stp>S.BKNG</stp>
        <stp>Last</stp>
        <stp/>
        <stp>T</stp>
        <tr r="G51" s="1"/>
        <tr r="U51" s="1"/>
      </tp>
      <tp>
        <v>167.15</v>
        <stp/>
        <stp>ContractData</stp>
        <stp>S.HONA</stp>
        <stp>High</stp>
        <stp/>
        <stp>T</stp>
        <tr r="Y12" s="1"/>
        <tr r="K12" s="1"/>
      </tp>
      <tp>
        <v>57.52</v>
        <stp/>
        <stp>ContractData</stp>
        <stp>S.BAC</stp>
        <stp>Open</stp>
        <stp/>
        <stp>T</stp>
        <tr r="J23" s="1"/>
        <tr r="X23" s="1"/>
      </tp>
      <tp>
        <v>559.82000000000005</v>
        <stp/>
        <stp>ContractData</stp>
        <stp>S.AMD</stp>
        <stp>Last</stp>
        <stp/>
        <stp>T</stp>
        <tr r="G4" s="1"/>
        <tr r="U30" s="1"/>
        <tr r="U4" s="1"/>
        <tr r="G30" s="1"/>
      </tp>
      <tp>
        <v>169.15</v>
        <stp/>
        <stp>ContractData</stp>
        <stp>S.BKNG</stp>
        <stp>Open</stp>
        <stp/>
        <stp>T</stp>
        <tr r="J51" s="1"/>
        <tr r="X51" s="1"/>
      </tp>
      <tp>
        <v>177.75</v>
        <stp/>
        <stp>ContractData</stp>
        <stp>S.PLTR</stp>
        <stp>High</stp>
        <stp/>
        <stp>T</stp>
        <tr r="Y7" s="1"/>
        <tr r="K7" s="1"/>
      </tp>
      <tp>
        <v>547.37</v>
        <stp/>
        <stp>ContractData</stp>
        <stp>S.AMD</stp>
        <stp>Open</stp>
        <stp/>
        <stp>T</stp>
        <tr r="J4" s="1"/>
        <tr r="X30" s="1"/>
        <tr r="X4" s="1"/>
        <tr r="J30" s="1"/>
      </tp>
      <tp>
        <v>57.730000000000004</v>
        <stp/>
        <stp>ContractData</stp>
        <stp>S.BAC</stp>
        <stp>Last</stp>
        <stp/>
        <stp>T</stp>
        <tr r="U23" s="1"/>
        <tr r="G23" s="1"/>
      </tp>
      <tp>
        <v>-8.1999999999999993</v>
        <stp/>
        <stp>ContractData</stp>
        <stp>S.IBM</stp>
        <stp>NC</stp>
        <stp/>
        <stp>T</stp>
        <tr r="H17" s="1"/>
        <tr r="V17" s="1"/>
      </tp>
      <tp>
        <v>169.49</v>
        <stp/>
        <stp>ContractData</stp>
        <stp>S.TMUS</stp>
        <stp>High</stp>
        <stp/>
        <stp>T</stp>
        <tr r="K22" s="1"/>
        <tr r="Y22" s="1"/>
      </tp>
      <tp>
        <v>386.5</v>
        <stp/>
        <stp>ContractData</stp>
        <stp>S.AMGN</stp>
        <stp>High</stp>
        <stp/>
        <stp>T</stp>
        <tr r="K46" s="1"/>
        <tr r="Y46" s="1"/>
      </tp>
      <tp>
        <v>150.11000000000001</v>
        <stp/>
        <stp>ContractData</stp>
        <stp>S.GILD</stp>
        <stp>Last</stp>
        <stp/>
        <stp>T</stp>
        <tr r="U10" s="1"/>
        <tr r="G10" s="1"/>
      </tp>
      <tp>
        <v>88.84</v>
        <stp/>
        <stp>ContractData</stp>
        <stp>S.CVS</stp>
        <stp>Last</stp>
        <stp/>
        <stp>T</stp>
        <tr r="U20" s="1"/>
        <tr r="G20" s="1"/>
      </tp>
      <tp>
        <v>949.51</v>
        <stp/>
        <stp>ContractData</stp>
        <stp>S.GEV</stp>
        <stp>High</stp>
        <stp/>
        <stp>T</stp>
        <tr r="Y35" s="1"/>
        <tr r="K35" s="1"/>
      </tp>
      <tp>
        <v>-1.0435654393000364</v>
        <stp/>
        <stp>ContractData</stp>
        <stp>S.TMO</stp>
        <stp>PerCentNetLastTrade</stp>
        <stp/>
        <stp>T</stp>
        <tr r="W34" s="1"/>
        <tr r="I5" s="1"/>
        <tr r="W5" s="1"/>
        <tr r="I34" s="1"/>
      </tp>
      <tp>
        <v>-2.1665342673503285</v>
        <stp/>
        <stp>ContractData</stp>
        <stp>S.NOW</stp>
        <stp>PerCentNetLastTrade</stp>
        <stp/>
        <stp>T</stp>
        <tr r="W43" s="1"/>
        <tr r="I43" s="1"/>
      </tp>
      <tp>
        <v>-3.4490010515247107</v>
        <stp/>
        <stp>ContractData</stp>
        <stp>S.IBM</stp>
        <stp>PerCentNetLastTrade</stp>
        <stp/>
        <stp>T</stp>
        <tr r="I17" s="1"/>
        <tr r="W17" s="1"/>
      </tp>
      <tp>
        <v>1.6649908641735049</v>
        <stp/>
        <stp>ContractData</stp>
        <stp>S.GEV</stp>
        <stp>PerCentNetLastTrade</stp>
        <stp/>
        <stp>T</stp>
        <tr r="I35" s="1"/>
        <tr r="W35" s="1"/>
      </tp>
      <tp>
        <v>-0.32470588235294118</v>
        <stp/>
        <stp>ContractData</stp>
        <stp>S.DHR</stp>
        <stp>PerCentNetLastTrade</stp>
        <stp/>
        <stp>T</stp>
        <tr r="I8" s="1"/>
        <tr r="W8" s="1"/>
      </tp>
      <tp>
        <v>-1.5841364794505373</v>
        <stp/>
        <stp>ContractData</stp>
        <stp>S.CVS</stp>
        <stp>PerCentNetLastTrade</stp>
        <stp/>
        <stp>T</stp>
        <tr r="I20" s="1"/>
        <tr r="W20" s="1"/>
      </tp>
      <tp>
        <v>-0.77346167067720861</v>
        <stp/>
        <stp>ContractData</stp>
        <stp>S.BAC</stp>
        <stp>PerCentNetLastTrade</stp>
        <stp/>
        <stp>T</stp>
        <tr r="I23" s="1"/>
        <tr r="W23" s="1"/>
      </tp>
      <tp>
        <v>2.7023060412042046</v>
        <stp/>
        <stp>ContractData</stp>
        <stp>S.AMD</stp>
        <stp>PerCentNetLastTrade</stp>
        <stp/>
        <stp>T</stp>
        <tr r="W30" s="1"/>
        <tr r="I4" s="1"/>
        <tr r="W4" s="1"/>
        <tr r="I30" s="1"/>
      </tp>
      <tp>
        <v>378.51</v>
        <stp/>
        <stp>ContractData</stp>
        <stp>S.AMGN</stp>
        <stp>Open</stp>
        <stp/>
        <stp>T</stp>
        <tr r="J46" s="1"/>
        <tr r="X46" s="1"/>
      </tp>
      <tp>
        <v>303.19</v>
        <stp/>
        <stp>ContractData</stp>
        <stp>S.INTU</stp>
        <stp>Last</stp>
        <stp/>
        <stp>T</stp>
        <tr r="U50" s="1"/>
        <tr r="G18" s="1"/>
        <tr r="U18" s="1"/>
        <tr r="G50" s="1"/>
      </tp>
      <tp>
        <v>108.60000000000001</v>
        <stp/>
        <stp>ContractData</stp>
        <stp>S.INTC</stp>
        <stp>Last</stp>
        <stp/>
        <stp>T</stp>
        <tr r="U9" s="1"/>
        <tr r="U29" s="1"/>
        <tr r="G29" s="1"/>
        <tr r="G9" s="1"/>
      </tp>
      <tp>
        <v>164.75</v>
        <stp/>
        <stp>ContractData</stp>
        <stp>S.TMUS</stp>
        <stp>Open</stp>
        <stp/>
        <stp>T</stp>
        <tr r="X22" s="1"/>
        <tr r="J22" s="1"/>
      </tp>
      <tp>
        <v>934.97</v>
        <stp/>
        <stp>ContractData</stp>
        <stp>S.GEV</stp>
        <stp>Open</stp>
        <stp/>
        <stp>T</stp>
        <tr r="J35" s="1"/>
        <tr r="X35" s="1"/>
      </tp>
      <tp>
        <v>211.81</v>
        <stp/>
        <stp>ContractData</stp>
        <stp>S.DHR</stp>
        <stp>Last</stp>
        <stp/>
        <stp>T</stp>
        <tr r="G8" s="1"/>
        <tr r="U8" s="1"/>
      </tp>
      <tp>
        <v>163.6</v>
        <stp/>
        <stp>ContractData</stp>
        <stp>S.HONA</stp>
        <stp>Last</stp>
        <stp/>
        <stp>T</stp>
        <tr r="U12" s="1"/>
        <tr r="G12" s="1"/>
      </tp>
      <tp>
        <v>169.93</v>
        <stp/>
        <stp>ContractData</stp>
        <stp>S.BKNG</stp>
        <stp>High</stp>
        <stp/>
        <stp>T</stp>
        <tr r="K51" s="1"/>
        <tr r="Y51" s="1"/>
      </tp>
      <tp>
        <v>177.18</v>
        <stp/>
        <stp>ContractData</stp>
        <stp>S.PLTR</stp>
        <stp>Open</stp>
        <stp/>
        <stp>T</stp>
        <tr r="X7" s="1"/>
        <tr r="J7" s="1"/>
      </tp>
      <tp>
        <v>559.91</v>
        <stp/>
        <stp>ContractData</stp>
        <stp>S.AMD</stp>
        <stp>High</stp>
        <stp/>
        <stp>T</stp>
        <tr r="Y30" s="1"/>
        <tr r="Y4" s="1"/>
        <tr r="K30" s="1"/>
        <tr r="K4" s="1"/>
      </tp>
      <tp>
        <v>166.99</v>
        <stp/>
        <stp>ContractData</stp>
        <stp>S.HONA</stp>
        <stp>Open</stp>
        <stp/>
        <stp>T</stp>
        <tr r="X12" s="1"/>
        <tr r="J12" s="1"/>
      </tp>
      <tp>
        <v>177.64000000000001</v>
        <stp/>
        <stp>ContractData</stp>
        <stp>S.PLTR</stp>
        <stp>Last</stp>
        <stp/>
        <stp>T</stp>
        <tr r="U7" s="1"/>
        <tr r="G7" s="1"/>
      </tp>
      <tp>
        <v>58.230000000000004</v>
        <stp/>
        <stp>ContractData</stp>
        <stp>S.BAC</stp>
        <stp>High</stp>
        <stp/>
        <stp>T</stp>
        <tr r="K23" s="1"/>
        <tr r="Y23" s="1"/>
      </tp>
      <tp>
        <v>168.18</v>
        <stp/>
        <stp>ContractData</stp>
        <stp>S.TMUS</stp>
        <stp>Last</stp>
        <stp/>
        <stp>T</stp>
        <tr r="U22" s="1"/>
        <tr r="G22" s="1"/>
      </tp>
      <tp>
        <v>385.65000000000003</v>
        <stp/>
        <stp>ContractData</stp>
        <stp>S.AMGN</stp>
        <stp>Last</stp>
        <stp/>
        <stp>T</stp>
        <tr r="U46" s="1"/>
        <tr r="G46" s="1"/>
      </tp>
      <tp>
        <v>109.79</v>
        <stp/>
        <stp>ContractData</stp>
        <stp>S.INTC</stp>
        <stp>Open</stp>
        <stp/>
        <stp>T</stp>
        <tr r="X9" s="1"/>
        <tr r="J29" s="1"/>
        <tr r="X29" s="1"/>
        <tr r="J9" s="1"/>
      </tp>
      <tp>
        <v>312.90000000000003</v>
        <stp/>
        <stp>ContractData</stp>
        <stp>S.INTU</stp>
        <stp>Open</stp>
        <stp/>
        <stp>T</stp>
        <tr r="J18" s="1"/>
        <tr r="X18" s="1"/>
        <tr r="X50" s="1"/>
        <tr r="J50" s="1"/>
      </tp>
      <tp>
        <v>153.22999999999999</v>
        <stp/>
        <stp>ContractData</stp>
        <stp>S.GILD</stp>
        <stp>High</stp>
        <stp/>
        <stp>T</stp>
        <tr r="K10" s="1"/>
        <tr r="Y10" s="1"/>
      </tp>
      <tp>
        <v>90.48</v>
        <stp/>
        <stp>ContractData</stp>
        <stp>S.CVS</stp>
        <stp>High</stp>
        <stp/>
        <stp>T</stp>
        <tr r="Y20" s="1"/>
        <tr r="K20" s="1"/>
      </tp>
      <tp>
        <v>212.64000000000001</v>
        <stp/>
        <stp>ContractData</stp>
        <stp>S.DHR</stp>
        <stp>Open</stp>
        <stp/>
        <stp>T</stp>
        <tr r="X8" s="1"/>
        <tr r="J8" s="1"/>
      </tp>
      <tp>
        <v>940.33</v>
        <stp/>
        <stp>ContractData</stp>
        <stp>S.GEV</stp>
        <stp>Last</stp>
        <stp/>
        <stp>T</stp>
        <tr r="G35" s="1"/>
        <tr r="U35" s="1"/>
      </tp>
      <tp>
        <v>375.07</v>
        <stp/>
        <stp>ContractData</stp>
        <stp>S.PANW</stp>
        <stp>Open</stp>
        <stp/>
        <stp>T</stp>
        <tr r="J3" s="1"/>
        <tr r="X3" s="1"/>
      </tp>
      <tp>
        <v>95.83</v>
        <stp/>
        <stp>ContractData</stp>
        <stp>S.SBUX</stp>
        <stp>Last</stp>
        <stp/>
        <stp>T</stp>
        <tr r="G45" s="1"/>
        <tr r="U45" s="1"/>
      </tp>
      <tp>
        <v>72.38</v>
        <stp/>
        <stp>ContractData</stp>
        <stp>S.NFLX</stp>
        <stp>High</stp>
        <stp/>
        <stp>T</stp>
        <tr r="K21" s="1"/>
        <tr r="Y21" s="1"/>
        <tr r="Y47" s="1"/>
        <tr r="K47" s="1"/>
      </tp>
      <tp>
        <v>337.90000000000003</v>
        <stp/>
        <stp>ContractData</stp>
        <stp>S.AAPL</stp>
        <stp>Open</stp>
        <stp/>
        <stp>T</stp>
        <tr r="X32" s="1"/>
        <tr r="J32" s="1"/>
      </tp>
      <tp>
        <v>177.72</v>
        <stp/>
        <stp>ContractData</stp>
        <stp>S.QCOM</stp>
        <stp>Last</stp>
        <stp/>
        <stp>T</stp>
        <tr r="U38" s="1"/>
        <tr r="G38" s="1"/>
      </tp>
      <tp>
        <v>229.55</v>
        <stp/>
        <stp>ContractData</stp>
        <stp>S.IBM</stp>
        <stp>Last</stp>
        <stp/>
        <stp>T</stp>
        <tr r="U17" s="1"/>
        <tr r="G17" s="1"/>
      </tp>
      <tp>
        <v>191.34</v>
        <stp/>
        <stp>ContractData</stp>
        <stp>S.QCOM</stp>
        <stp>Open</stp>
        <stp/>
        <stp>T</stp>
        <tr r="J38" s="1"/>
        <tr r="X38" s="1"/>
      </tp>
      <tp>
        <v>252.67000000000002</v>
        <stp/>
        <stp>ContractData</stp>
        <stp>S.ADBE</stp>
        <stp>High</stp>
        <stp/>
        <stp>T</stp>
        <tr r="K49" s="1"/>
        <tr r="Y49" s="1"/>
      </tp>
      <tp>
        <v>237.85</v>
        <stp/>
        <stp>ContractData</stp>
        <stp>S.IBM</stp>
        <stp>Open</stp>
        <stp/>
        <stp>T</stp>
        <tr r="J17" s="1"/>
        <tr r="X17" s="1"/>
      </tp>
      <tp>
        <v>139.94</v>
        <stp/>
        <stp>ContractData</stp>
        <stp>S.NOW</stp>
        <stp>High</stp>
        <stp/>
        <stp>T</stp>
        <tr r="Y43" s="1"/>
        <tr r="K43" s="1"/>
      </tp>
      <tp>
        <v>690.15</v>
        <stp/>
        <stp>ContractData</stp>
        <stp>S.META</stp>
        <stp>High</stp>
        <stp/>
        <stp>T</stp>
        <tr r="K31" s="1"/>
        <tr r="Y31" s="1"/>
      </tp>
      <tp>
        <v>336.13</v>
        <stp/>
        <stp>ContractData</stp>
        <stp>S.AAPL</stp>
        <stp>Last</stp>
        <stp/>
        <stp>T</stp>
        <tr r="G32" s="1"/>
        <tr r="U32" s="1"/>
      </tp>
      <tp>
        <v>363.58</v>
        <stp/>
        <stp>ContractData</stp>
        <stp>S.PANW</stp>
        <stp>Last</stp>
        <stp/>
        <stp>T</stp>
        <tr r="G3" s="1"/>
        <tr r="U3" s="1"/>
      </tp>
      <tp>
        <v>96.4</v>
        <stp/>
        <stp>ContractData</stp>
        <stp>S.SBUX</stp>
        <stp>Open</stp>
        <stp/>
        <stp>T</stp>
        <tr r="X45" s="1"/>
        <tr r="J45" s="1"/>
      </tp>
      <tp>
        <v>14.73</v>
        <stp/>
        <stp>ContractData</stp>
        <stp>S.AMD</stp>
        <stp>NC</stp>
        <stp/>
        <stp>T</stp>
        <tr r="V4" s="1"/>
        <tr r="H4" s="1"/>
        <tr r="V30" s="1"/>
        <tr r="H30" s="1"/>
      </tp>
      <tp>
        <v>96.56</v>
        <stp/>
        <stp>ContractData</stp>
        <stp>S.SBUX</stp>
        <stp>High</stp>
        <stp/>
        <stp>T</stp>
        <tr r="Y45" s="1"/>
        <tr r="K45" s="1"/>
      </tp>
      <tp>
        <v>71.790000000000006</v>
        <stp/>
        <stp>ContractData</stp>
        <stp>S.NFLX</stp>
        <stp>Last</stp>
        <stp/>
        <stp>T</stp>
        <tr r="G47" s="1"/>
        <tr r="G21" s="1"/>
        <tr r="U47" s="1"/>
        <tr r="U21" s="1"/>
      </tp>
      <tp>
        <v>688.62</v>
        <stp/>
        <stp>ContractData</stp>
        <stp>S.META</stp>
        <stp>Open</stp>
        <stp/>
        <stp>T</stp>
        <tr r="X31" s="1"/>
        <tr r="J31" s="1"/>
      </tp>
      <tp>
        <v>-0.45</v>
        <stp/>
        <stp>ContractData</stp>
        <stp>S.BAC</stp>
        <stp>NC</stp>
        <stp/>
        <stp>T</stp>
        <tr r="V23" s="1"/>
        <tr r="H23" s="1"/>
      </tp>
      <tp>
        <v>251.58</v>
        <stp/>
        <stp>ContractData</stp>
        <stp>S.ADBE</stp>
        <stp>Open</stp>
        <stp/>
        <stp>T</stp>
        <tr r="J49" s="1"/>
        <tr r="X49" s="1"/>
      </tp>
      <tp>
        <v>192.12</v>
        <stp/>
        <stp>ContractData</stp>
        <stp>S.QCOM</stp>
        <stp>High</stp>
        <stp/>
        <stp>T</stp>
        <tr r="K38" s="1"/>
        <tr r="Y38" s="1"/>
      </tp>
      <tp>
        <v>139.71</v>
        <stp/>
        <stp>ContractData</stp>
        <stp>S.NOW</stp>
        <stp>Open</stp>
        <stp/>
        <stp>T</stp>
        <tr r="X43" s="1"/>
        <tr r="J43" s="1"/>
      </tp>
      <tp>
        <v>237.89000000000001</v>
        <stp/>
        <stp>ContractData</stp>
        <stp>S.IBM</stp>
        <stp>High</stp>
        <stp/>
        <stp>T</stp>
        <tr r="K17" s="1"/>
        <tr r="Y17" s="1"/>
      </tp>
      <tp>
        <v>646.80000000000007</v>
        <stp/>
        <stp>ContractData</stp>
        <stp>S.TMO</stp>
        <stp>Low</stp>
        <stp/>
        <stp>T</stp>
        <tr r="Z34" s="1"/>
        <tr r="Z5" s="1"/>
        <tr r="L5" s="1"/>
        <tr r="L34" s="1"/>
      </tp>
      <tp>
        <v>541.53</v>
        <stp/>
        <stp>ContractData</stp>
        <stp>S.AMD</stp>
        <stp>Low</stp>
        <stp/>
        <stp>T</stp>
        <tr r="L30" s="1"/>
        <tr r="Z30" s="1"/>
        <tr r="L4" s="1"/>
        <tr r="Z4" s="1"/>
      </tp>
      <tp>
        <v>88.15</v>
        <stp/>
        <stp>ContractData</stp>
        <stp>S.CVS</stp>
        <stp>Low</stp>
        <stp/>
        <stp>T</stp>
        <tr r="L20" s="1"/>
        <tr r="Z20" s="1"/>
      </tp>
      <tp>
        <v>57.52</v>
        <stp/>
        <stp>ContractData</stp>
        <stp>S.BAC</stp>
        <stp>Low</stp>
        <stp/>
        <stp>T</stp>
        <tr r="L23" s="1"/>
        <tr r="Z23" s="1"/>
      </tp>
      <tp>
        <v>210.1</v>
        <stp/>
        <stp>ContractData</stp>
        <stp>S.DHR</stp>
        <stp>Low</stp>
        <stp/>
        <stp>T</stp>
        <tr r="Z8" s="1"/>
        <tr r="L8" s="1"/>
      </tp>
      <tp>
        <v>926.2</v>
        <stp/>
        <stp>ContractData</stp>
        <stp>S.GEV</stp>
        <stp>Low</stp>
        <stp/>
        <stp>T</stp>
        <tr r="L35" s="1"/>
        <tr r="Z35" s="1"/>
      </tp>
      <tp>
        <v>229.38</v>
        <stp/>
        <stp>ContractData</stp>
        <stp>S.IBM</stp>
        <stp>Low</stp>
        <stp/>
        <stp>T</stp>
        <tr r="Z17" s="1"/>
        <tr r="L17" s="1"/>
      </tp>
      <tp>
        <v>135.07</v>
        <stp/>
        <stp>ContractData</stp>
        <stp>S.NOW</stp>
        <stp>Low</stp>
        <stp/>
        <stp>T</stp>
        <tr r="L43" s="1"/>
        <tr r="Z43" s="1"/>
      </tp>
      <tp>
        <v>248.92000000000002</v>
        <stp/>
        <stp>ContractData</stp>
        <stp>S.ADBE</stp>
        <stp>Last</stp>
        <stp/>
        <stp>T</stp>
        <tr r="G49" s="1"/>
        <tr r="U49" s="1"/>
      </tp>
      <tp>
        <v>-0.17</v>
        <stp/>
        <stp>ContractData</stp>
        <stp>S.CMCSA</stp>
        <stp>NC</stp>
        <stp/>
        <stp>T</stp>
        <tr r="V48" s="1"/>
        <tr r="H25" s="1"/>
        <tr r="V25" s="1"/>
        <tr r="H48" s="1"/>
      </tp>
      <tp>
        <v>135.47</v>
        <stp/>
        <stp>ContractData</stp>
        <stp>S.NOW</stp>
        <stp>Last</stp>
        <stp/>
        <stp>T</stp>
        <tr r="U43" s="1"/>
        <tr r="G43" s="1"/>
      </tp>
      <tp>
        <v>71.27</v>
        <stp/>
        <stp>ContractData</stp>
        <stp>S.NFLX</stp>
        <stp>Open</stp>
        <stp/>
        <stp>T</stp>
        <tr r="X21" s="1"/>
        <tr r="J47" s="1"/>
        <tr r="X47" s="1"/>
        <tr r="J21" s="1"/>
      </tp>
      <tp>
        <v>338.49</v>
        <stp/>
        <stp>ContractData</stp>
        <stp>S.AAPL</stp>
        <stp>High</stp>
        <stp/>
        <stp>T</stp>
        <tr r="Y32" s="1"/>
        <tr r="K32" s="1"/>
      </tp>
      <tp>
        <v>665.75</v>
        <stp/>
        <stp>ContractData</stp>
        <stp>S.META</stp>
        <stp>Last</stp>
        <stp/>
        <stp>T</stp>
        <tr r="U31" s="1"/>
        <tr r="G31" s="1"/>
      </tp>
      <tp>
        <v>376.01</v>
        <stp/>
        <stp>ContractData</stp>
        <stp>S.PANW</stp>
        <stp>High</stp>
        <stp/>
        <stp>T</stp>
        <tr r="Y3" s="1"/>
        <tr r="K3" s="1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volatileDependencies" Target="volatileDependenci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9B5D667-36DF-43D5-BED1-9E49C156D980}">
  <we:reference id="wa104099688" version="1.7.0.0" store="en-US" storeType="OMEX"/>
  <we:alternateReferences>
    <we:reference id="WA104099688" version="1.7.0.0" store="WA104099688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S%26P_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0E76-86A1-4284-A5D7-290DEDEDE6EA}">
  <dimension ref="B1:AB106"/>
  <sheetViews>
    <sheetView showGridLines="0" showRowColHeaders="0" tabSelected="1" workbookViewId="0">
      <selection activeCell="C3" sqref="C3"/>
    </sheetView>
  </sheetViews>
  <sheetFormatPr defaultRowHeight="16.5" x14ac:dyDescent="0.3"/>
  <cols>
    <col min="1" max="1" width="7.625" customWidth="1"/>
    <col min="2" max="2" width="3.75" customWidth="1"/>
    <col min="4" max="6" width="9" style="15"/>
    <col min="9" max="9" width="9" style="3"/>
    <col min="13" max="13" width="9.875" bestFit="1" customWidth="1"/>
    <col min="14" max="14" width="3.75" customWidth="1"/>
    <col min="16" max="16" width="3.75" style="3" customWidth="1"/>
    <col min="18" max="18" width="9" style="15"/>
    <col min="19" max="20" width="9" style="17"/>
    <col min="23" max="24" width="9" style="3"/>
    <col min="28" max="28" width="3.75" customWidth="1"/>
  </cols>
  <sheetData>
    <row r="1" spans="2:28" ht="3.95" customHeight="1" thickBot="1" x14ac:dyDescent="0.35"/>
    <row r="2" spans="2:28" x14ac:dyDescent="0.3">
      <c r="B2" s="19"/>
      <c r="C2" s="35" t="s">
        <v>115</v>
      </c>
      <c r="D2" s="63" t="s">
        <v>116</v>
      </c>
      <c r="E2" s="63"/>
      <c r="F2" s="63"/>
      <c r="G2" s="36" t="s">
        <v>109</v>
      </c>
      <c r="H2" s="36" t="s">
        <v>110</v>
      </c>
      <c r="I2" s="37" t="s">
        <v>111</v>
      </c>
      <c r="J2" s="36" t="s">
        <v>112</v>
      </c>
      <c r="K2" s="36" t="s">
        <v>113</v>
      </c>
      <c r="L2" s="36" t="s">
        <v>114</v>
      </c>
      <c r="M2" s="38" t="s">
        <v>101</v>
      </c>
      <c r="N2" s="20"/>
      <c r="O2" s="70"/>
      <c r="P2" s="27"/>
      <c r="Q2" s="47" t="s">
        <v>115</v>
      </c>
      <c r="R2" s="64" t="s">
        <v>116</v>
      </c>
      <c r="S2" s="64"/>
      <c r="T2" s="64"/>
      <c r="U2" s="48" t="s">
        <v>109</v>
      </c>
      <c r="V2" s="48" t="s">
        <v>110</v>
      </c>
      <c r="W2" s="49" t="s">
        <v>111</v>
      </c>
      <c r="X2" s="48" t="s">
        <v>112</v>
      </c>
      <c r="Y2" s="48" t="s">
        <v>113</v>
      </c>
      <c r="Z2" s="48" t="s">
        <v>114</v>
      </c>
      <c r="AA2" s="50" t="s">
        <v>117</v>
      </c>
      <c r="AB2" s="28"/>
    </row>
    <row r="3" spans="2:28" ht="16.5" customHeight="1" x14ac:dyDescent="0.3">
      <c r="B3" s="67" t="s">
        <v>118</v>
      </c>
      <c r="C3" s="39" t="str">
        <f>Data!G2</f>
        <v>S.PANW</v>
      </c>
      <c r="D3" s="61" t="str">
        <f>PROPER(RTD("cqg.rtd", ,"ContractData",C3, "LongDescription",, "T"))</f>
        <v>Palo Alto Ntwks Cm</v>
      </c>
      <c r="E3" s="61"/>
      <c r="F3" s="61"/>
      <c r="G3" s="40">
        <f>RTD("cqg.rtd", ,"ContractData",$C3,$G$2,, "T")</f>
        <v>363.58</v>
      </c>
      <c r="H3" s="40">
        <f>RTD("cqg.rtd", ,"ContractData",$C3,$H$2,, "T")</f>
        <v>-11.48</v>
      </c>
      <c r="I3" s="41">
        <f>IFERROR(RTD("cqg.rtd", ,"ContractData",$C3,"PerCentNetLastTrade",, "T")/100,"")</f>
        <v>-3.060843598357596E-2</v>
      </c>
      <c r="J3" s="40">
        <f>RTD("cqg.rtd", ,"ContractData",$C3,$J$2,, "T")</f>
        <v>375.07</v>
      </c>
      <c r="K3" s="40">
        <f>RTD("cqg.rtd", ,"ContractData",$C3,$K$2,, "T")</f>
        <v>376.01</v>
      </c>
      <c r="L3" s="40">
        <f>RTD("cqg.rtd", ,"ContractData",$C3,$L$2,, "T")</f>
        <v>356</v>
      </c>
      <c r="M3" s="42">
        <f>Data!H2</f>
        <v>9.959171329200045E-2</v>
      </c>
      <c r="N3" s="71" t="s">
        <v>118</v>
      </c>
      <c r="O3" s="70"/>
      <c r="P3" s="68" t="s">
        <v>118</v>
      </c>
      <c r="Q3" s="59" t="str">
        <f>Data!S2</f>
        <v>S.PLTR</v>
      </c>
      <c r="R3" s="65" t="str">
        <f>PROPER(RTD("cqg.rtd", ,"ContractData",Q3, "LongDescription",, "T"))</f>
        <v>Palantir Tech Cl A</v>
      </c>
      <c r="S3" s="65"/>
      <c r="T3" s="65"/>
      <c r="U3" s="52">
        <f>RTD("cqg.rtd", ,"ContractData",$C3,$G$2,, "T")</f>
        <v>363.58</v>
      </c>
      <c r="V3" s="52">
        <f>RTD("cqg.rtd", ,"ContractData",$C3,$H$2,, "T")</f>
        <v>-11.48</v>
      </c>
      <c r="W3" s="53">
        <f>IFERROR(RTD("cqg.rtd", ,"ContractData",$C3,"PerCentNetLastTrade",, "T")/100,"")</f>
        <v>-3.060843598357596E-2</v>
      </c>
      <c r="X3" s="52">
        <f>RTD("cqg.rtd", ,"ContractData",$C3,$J$2,, "T")</f>
        <v>375.07</v>
      </c>
      <c r="Y3" s="52">
        <f>RTD("cqg.rtd", ,"ContractData",$C3,$K$2,, "T")</f>
        <v>376.01</v>
      </c>
      <c r="Z3" s="52">
        <f>RTD("cqg.rtd", ,"ContractData",$C3,$L$2,, "T")</f>
        <v>356</v>
      </c>
      <c r="AA3" s="54">
        <f>Data!T2</f>
        <v>0.5225850689980287</v>
      </c>
      <c r="AB3" s="69" t="s">
        <v>118</v>
      </c>
    </row>
    <row r="4" spans="2:28" x14ac:dyDescent="0.3">
      <c r="B4" s="67"/>
      <c r="C4" s="39" t="str">
        <f>Data!G3</f>
        <v>S.AMD</v>
      </c>
      <c r="D4" s="61" t="str">
        <f>PROPER(RTD("cqg.rtd", ,"ContractData",C4, "LongDescription",, "T"))</f>
        <v>Adv Micro Devices</v>
      </c>
      <c r="E4" s="61"/>
      <c r="F4" s="61"/>
      <c r="G4" s="40">
        <f>RTD("cqg.rtd", ,"ContractData",$C4,$G$2,, "T")</f>
        <v>559.82000000000005</v>
      </c>
      <c r="H4" s="40">
        <f>RTD("cqg.rtd", ,"ContractData",$C4,$H$2,, "T")</f>
        <v>14.73</v>
      </c>
      <c r="I4" s="41">
        <f>IFERROR(RTD("cqg.rtd", ,"ContractData",$C4,"PerCentNetLastTrade",, "T")/100,"")</f>
        <v>2.7023060412042044E-2</v>
      </c>
      <c r="J4" s="40">
        <f>RTD("cqg.rtd", ,"ContractData",$C4,$J$2,, "T")</f>
        <v>547.37</v>
      </c>
      <c r="K4" s="40">
        <f>RTD("cqg.rtd", ,"ContractData",$C4,$K$2,, "T")</f>
        <v>559.91</v>
      </c>
      <c r="L4" s="40">
        <f>RTD("cqg.rtd", ,"ContractData",$C4,$L$2,, "T")</f>
        <v>541.53</v>
      </c>
      <c r="M4" s="42">
        <f>Data!H3</f>
        <v>8.4649216282719569E-2</v>
      </c>
      <c r="N4" s="71"/>
      <c r="O4" s="70"/>
      <c r="P4" s="68"/>
      <c r="Q4" s="59" t="str">
        <f>Data!S3</f>
        <v>S.CRM</v>
      </c>
      <c r="R4" s="65" t="str">
        <f>PROPER(RTD("cqg.rtd", ,"ContractData",Q4, "LongDescription",, "T"))</f>
        <v>Salesforce, Inc.</v>
      </c>
      <c r="S4" s="65"/>
      <c r="T4" s="65"/>
      <c r="U4" s="52">
        <f>RTD("cqg.rtd", ,"ContractData",$C4,$G$2,, "T")</f>
        <v>559.82000000000005</v>
      </c>
      <c r="V4" s="52">
        <f>RTD("cqg.rtd", ,"ContractData",$C4,$H$2,, "T")</f>
        <v>14.73</v>
      </c>
      <c r="W4" s="53">
        <f>IFERROR(RTD("cqg.rtd", ,"ContractData",$C4,"PerCentNetLastTrade",, "T")/100,"")</f>
        <v>2.7023060412042044E-2</v>
      </c>
      <c r="X4" s="52">
        <f>RTD("cqg.rtd", ,"ContractData",$C4,$J$2,, "T")</f>
        <v>547.37</v>
      </c>
      <c r="Y4" s="52">
        <f>RTD("cqg.rtd", ,"ContractData",$C4,$K$2,, "T")</f>
        <v>559.91</v>
      </c>
      <c r="Z4" s="52">
        <f>RTD("cqg.rtd", ,"ContractData",$C4,$L$2,, "T")</f>
        <v>541.53</v>
      </c>
      <c r="AA4" s="54">
        <f>Data!T3</f>
        <v>0.51870292352866099</v>
      </c>
      <c r="AB4" s="69"/>
    </row>
    <row r="5" spans="2:28" x14ac:dyDescent="0.3">
      <c r="B5" s="67"/>
      <c r="C5" s="39" t="str">
        <f>Data!G4</f>
        <v>S.TMO</v>
      </c>
      <c r="D5" s="61" t="str">
        <f>PROPER(RTD("cqg.rtd", ,"ContractData",C5, "LongDescription",, "T"))</f>
        <v>Thermo Electron Corp</v>
      </c>
      <c r="E5" s="61"/>
      <c r="F5" s="61"/>
      <c r="G5" s="40">
        <f>RTD("cqg.rtd", ,"ContractData",$C5,$G$2,, "T")</f>
        <v>651.45000000000005</v>
      </c>
      <c r="H5" s="40">
        <f>RTD("cqg.rtd", ,"ContractData",$C5,$H$2,, "T")</f>
        <v>-6.87</v>
      </c>
      <c r="I5" s="41">
        <f>IFERROR(RTD("cqg.rtd", ,"ContractData",$C5,"PerCentNetLastTrade",, "T")/100,"")</f>
        <v>-1.0435654393000364E-2</v>
      </c>
      <c r="J5" s="40">
        <f>RTD("cqg.rtd", ,"ContractData",$C5,$J$2,, "T")</f>
        <v>656.61</v>
      </c>
      <c r="K5" s="40">
        <f>RTD("cqg.rtd", ,"ContractData",$C5,$K$2,, "T")</f>
        <v>660.1</v>
      </c>
      <c r="L5" s="40">
        <f>RTD("cqg.rtd", ,"ContractData",$C5,$L$2,, "T")</f>
        <v>646.80000000000007</v>
      </c>
      <c r="M5" s="42">
        <f>Data!H4</f>
        <v>6.8266045718408691E-2</v>
      </c>
      <c r="N5" s="71"/>
      <c r="O5" s="70"/>
      <c r="P5" s="68"/>
      <c r="Q5" s="59" t="str">
        <f>Data!S4</f>
        <v>S.ACN</v>
      </c>
      <c r="R5" s="65" t="str">
        <f>PROPER(RTD("cqg.rtd", ,"ContractData",Q5, "LongDescription",, "T"))</f>
        <v>Accenture Plc Ireland</v>
      </c>
      <c r="S5" s="65"/>
      <c r="T5" s="65"/>
      <c r="U5" s="52">
        <f>RTD("cqg.rtd", ,"ContractData",$C5,$G$2,, "T")</f>
        <v>651.45000000000005</v>
      </c>
      <c r="V5" s="52">
        <f>RTD("cqg.rtd", ,"ContractData",$C5,$H$2,, "T")</f>
        <v>-6.87</v>
      </c>
      <c r="W5" s="53">
        <f>IFERROR(RTD("cqg.rtd", ,"ContractData",$C5,"PerCentNetLastTrade",, "T")/100,"")</f>
        <v>-1.0435654393000364E-2</v>
      </c>
      <c r="X5" s="52">
        <f>RTD("cqg.rtd", ,"ContractData",$C5,$J$2,, "T")</f>
        <v>656.61</v>
      </c>
      <c r="Y5" s="52">
        <f>RTD("cqg.rtd", ,"ContractData",$C5,$K$2,, "T")</f>
        <v>660.1</v>
      </c>
      <c r="Z5" s="52">
        <f>RTD("cqg.rtd", ,"ContractData",$C5,$L$2,, "T")</f>
        <v>646.80000000000007</v>
      </c>
      <c r="AA5" s="54">
        <f>Data!T4</f>
        <v>0.45684667309546767</v>
      </c>
      <c r="AB5" s="69"/>
    </row>
    <row r="6" spans="2:28" x14ac:dyDescent="0.3">
      <c r="B6" s="67"/>
      <c r="C6" s="39" t="str">
        <f>Data!G5</f>
        <v>S.ISRG</v>
      </c>
      <c r="D6" s="61" t="str">
        <f>PROPER(RTD("cqg.rtd", ,"ContractData",C6, "LongDescription",, "T"))</f>
        <v>Intuitive Surg, Inc.</v>
      </c>
      <c r="E6" s="61"/>
      <c r="F6" s="61"/>
      <c r="G6" s="40">
        <f>RTD("cqg.rtd", ,"ContractData",$C6,$G$2,, "T")</f>
        <v>393.33</v>
      </c>
      <c r="H6" s="40">
        <f>RTD("cqg.rtd", ,"ContractData",$C6,$H$2,, "T")</f>
        <v>9.7900000000000009</v>
      </c>
      <c r="I6" s="41">
        <f>IFERROR(RTD("cqg.rtd", ,"ContractData",$C6,"PerCentNetLastTrade",, "T")/100,"")</f>
        <v>2.5525368931532566E-2</v>
      </c>
      <c r="J6" s="40">
        <f>RTD("cqg.rtd", ,"ContractData",$C6,$J$2,, "T")</f>
        <v>381.51</v>
      </c>
      <c r="K6" s="40">
        <f>RTD("cqg.rtd", ,"ContractData",$C6,$K$2,, "T")</f>
        <v>394.91</v>
      </c>
      <c r="L6" s="40">
        <f>RTD("cqg.rtd", ,"ContractData",$C6,$L$2,, "T")</f>
        <v>379.5</v>
      </c>
      <c r="M6" s="42">
        <f>Data!H5</f>
        <v>6.5501828524989703E-2</v>
      </c>
      <c r="N6" s="71"/>
      <c r="O6" s="70"/>
      <c r="P6" s="68"/>
      <c r="Q6" s="59" t="str">
        <f>Data!S5</f>
        <v>S.NOW</v>
      </c>
      <c r="R6" s="65" t="str">
        <f>PROPER(RTD("cqg.rtd", ,"ContractData",Q6, "LongDescription",, "T"))</f>
        <v>Servicenow, Inc.</v>
      </c>
      <c r="S6" s="65"/>
      <c r="T6" s="65"/>
      <c r="U6" s="52">
        <f>RTD("cqg.rtd", ,"ContractData",$C6,$G$2,, "T")</f>
        <v>393.33</v>
      </c>
      <c r="V6" s="52">
        <f>RTD("cqg.rtd", ,"ContractData",$C6,$H$2,, "T")</f>
        <v>9.7900000000000009</v>
      </c>
      <c r="W6" s="53">
        <f>IFERROR(RTD("cqg.rtd", ,"ContractData",$C6,"PerCentNetLastTrade",, "T")/100,"")</f>
        <v>2.5525368931532566E-2</v>
      </c>
      <c r="X6" s="52">
        <f>RTD("cqg.rtd", ,"ContractData",$C6,$J$2,, "T")</f>
        <v>381.51</v>
      </c>
      <c r="Y6" s="52">
        <f>RTD("cqg.rtd", ,"ContractData",$C6,$K$2,, "T")</f>
        <v>394.91</v>
      </c>
      <c r="Z6" s="52">
        <f>RTD("cqg.rtd", ,"ContractData",$C6,$L$2,, "T")</f>
        <v>379.5</v>
      </c>
      <c r="AA6" s="54">
        <f>Data!T5</f>
        <v>0.36452457695406926</v>
      </c>
      <c r="AB6" s="69"/>
    </row>
    <row r="7" spans="2:28" x14ac:dyDescent="0.3">
      <c r="B7" s="67"/>
      <c r="C7" s="39" t="str">
        <f>Data!G6</f>
        <v>S.PLTR</v>
      </c>
      <c r="D7" s="61" t="str">
        <f>PROPER(RTD("cqg.rtd", ,"ContractData",C7, "LongDescription",, "T"))</f>
        <v>Palantir Tech Cl A</v>
      </c>
      <c r="E7" s="61"/>
      <c r="F7" s="61"/>
      <c r="G7" s="40">
        <f>RTD("cqg.rtd", ,"ContractData",$C7,$G$2,, "T")</f>
        <v>177.64000000000001</v>
      </c>
      <c r="H7" s="40">
        <f>RTD("cqg.rtd", ,"ContractData",$C7,$H$2,, "T")</f>
        <v>1.4000000000000001</v>
      </c>
      <c r="I7" s="41">
        <f>IFERROR(RTD("cqg.rtd", ,"ContractData",$C7,"PerCentNetLastTrade",, "T")/100,"")</f>
        <v>7.9437131184748062E-3</v>
      </c>
      <c r="J7" s="40">
        <f>RTD("cqg.rtd", ,"ContractData",$C7,$J$2,, "T")</f>
        <v>177.18</v>
      </c>
      <c r="K7" s="40">
        <f>RTD("cqg.rtd", ,"ContractData",$C7,$K$2,, "T")</f>
        <v>177.75</v>
      </c>
      <c r="L7" s="40">
        <f>RTD("cqg.rtd", ,"ContractData",$C7,$L$2,, "T")</f>
        <v>172</v>
      </c>
      <c r="M7" s="42">
        <f>Data!H6</f>
        <v>6.224959636428886E-2</v>
      </c>
      <c r="N7" s="71"/>
      <c r="O7" s="70"/>
      <c r="P7" s="68"/>
      <c r="Q7" s="59" t="str">
        <f>Data!S6</f>
        <v>S.MSFT</v>
      </c>
      <c r="R7" s="65" t="str">
        <f>PROPER(RTD("cqg.rtd", ,"ContractData",Q7, "LongDescription",, "T"))</f>
        <v>Microsoft Corp</v>
      </c>
      <c r="S7" s="65"/>
      <c r="T7" s="65"/>
      <c r="U7" s="52">
        <f>RTD("cqg.rtd", ,"ContractData",$C7,$G$2,, "T")</f>
        <v>177.64000000000001</v>
      </c>
      <c r="V7" s="52">
        <f>RTD("cqg.rtd", ,"ContractData",$C7,$H$2,, "T")</f>
        <v>1.4000000000000001</v>
      </c>
      <c r="W7" s="53">
        <f>IFERROR(RTD("cqg.rtd", ,"ContractData",$C7,"PerCentNetLastTrade",, "T")/100,"")</f>
        <v>7.9437131184748062E-3</v>
      </c>
      <c r="X7" s="52">
        <f>RTD("cqg.rtd", ,"ContractData",$C7,$J$2,, "T")</f>
        <v>177.18</v>
      </c>
      <c r="Y7" s="52">
        <f>RTD("cqg.rtd", ,"ContractData",$C7,$K$2,, "T")</f>
        <v>177.75</v>
      </c>
      <c r="Z7" s="52">
        <f>RTD("cqg.rtd", ,"ContractData",$C7,$L$2,, "T")</f>
        <v>172</v>
      </c>
      <c r="AA7" s="54">
        <f>Data!T6</f>
        <v>0.32373599270816589</v>
      </c>
      <c r="AB7" s="69"/>
    </row>
    <row r="8" spans="2:28" x14ac:dyDescent="0.3">
      <c r="B8" s="67"/>
      <c r="C8" s="39" t="str">
        <f>Data!G7</f>
        <v>S.DHR</v>
      </c>
      <c r="D8" s="61" t="str">
        <f>PROPER(RTD("cqg.rtd", ,"ContractData",C8, "LongDescription",, "T"))</f>
        <v>Danaher Corporation</v>
      </c>
      <c r="E8" s="61"/>
      <c r="F8" s="61"/>
      <c r="G8" s="40">
        <f>RTD("cqg.rtd", ,"ContractData",$C8,$G$2,, "T")</f>
        <v>211.81</v>
      </c>
      <c r="H8" s="40">
        <f>RTD("cqg.rtd", ,"ContractData",$C8,$H$2,, "T")</f>
        <v>-0.69000000000000006</v>
      </c>
      <c r="I8" s="41">
        <f>IFERROR(RTD("cqg.rtd", ,"ContractData",$C8,"PerCentNetLastTrade",, "T")/100,"")</f>
        <v>-3.2470588235294119E-3</v>
      </c>
      <c r="J8" s="40">
        <f>RTD("cqg.rtd", ,"ContractData",$C8,$J$2,, "T")</f>
        <v>212.64000000000001</v>
      </c>
      <c r="K8" s="40">
        <f>RTD("cqg.rtd", ,"ContractData",$C8,$K$2,, "T")</f>
        <v>214.98000000000002</v>
      </c>
      <c r="L8" s="40">
        <f>RTD("cqg.rtd", ,"ContractData",$C8,$L$2,, "T")</f>
        <v>210.1</v>
      </c>
      <c r="M8" s="42">
        <f>Data!H7</f>
        <v>5.8309183571499883E-2</v>
      </c>
      <c r="N8" s="71"/>
      <c r="O8" s="70"/>
      <c r="P8" s="68"/>
      <c r="Q8" s="59" t="str">
        <f>Data!S7</f>
        <v>S.TMO</v>
      </c>
      <c r="R8" s="65" t="str">
        <f>PROPER(RTD("cqg.rtd", ,"ContractData",Q8, "LongDescription",, "T"))</f>
        <v>Thermo Electron Corp</v>
      </c>
      <c r="S8" s="65"/>
      <c r="T8" s="65"/>
      <c r="U8" s="52">
        <f>RTD("cqg.rtd", ,"ContractData",$C8,$G$2,, "T")</f>
        <v>211.81</v>
      </c>
      <c r="V8" s="52">
        <f>RTD("cqg.rtd", ,"ContractData",$C8,$H$2,, "T")</f>
        <v>-0.69000000000000006</v>
      </c>
      <c r="W8" s="53">
        <f>IFERROR(RTD("cqg.rtd", ,"ContractData",$C8,"PerCentNetLastTrade",, "T")/100,"")</f>
        <v>-3.2470588235294119E-3</v>
      </c>
      <c r="X8" s="52">
        <f>RTD("cqg.rtd", ,"ContractData",$C8,$J$2,, "T")</f>
        <v>212.64000000000001</v>
      </c>
      <c r="Y8" s="52">
        <f>RTD("cqg.rtd", ,"ContractData",$C8,$K$2,, "T")</f>
        <v>214.98000000000002</v>
      </c>
      <c r="Z8" s="52">
        <f>RTD("cqg.rtd", ,"ContractData",$C8,$L$2,, "T")</f>
        <v>210.1</v>
      </c>
      <c r="AA8" s="54">
        <f>Data!T7</f>
        <v>0.29936572522738158</v>
      </c>
      <c r="AB8" s="69"/>
    </row>
    <row r="9" spans="2:28" x14ac:dyDescent="0.3">
      <c r="B9" s="67"/>
      <c r="C9" s="39" t="str">
        <f>Data!G8</f>
        <v>S.INTC</v>
      </c>
      <c r="D9" s="61" t="str">
        <f>PROPER(RTD("cqg.rtd", ,"ContractData",C9, "LongDescription",, "T"))</f>
        <v>Intel Corp</v>
      </c>
      <c r="E9" s="61"/>
      <c r="F9" s="61"/>
      <c r="G9" s="40">
        <f>RTD("cqg.rtd", ,"ContractData",$C9,$G$2,, "T")</f>
        <v>108.60000000000001</v>
      </c>
      <c r="H9" s="40">
        <f>RTD("cqg.rtd", ,"ContractData",$C9,$H$2,, "T")</f>
        <v>-0.2</v>
      </c>
      <c r="I9" s="41">
        <f>IFERROR(RTD("cqg.rtd", ,"ContractData",$C9,"PerCentNetLastTrade",, "T")/100,"")</f>
        <v>-1.8382352941176473E-3</v>
      </c>
      <c r="J9" s="40">
        <f>RTD("cqg.rtd", ,"ContractData",$C9,$J$2,, "T")</f>
        <v>109.79</v>
      </c>
      <c r="K9" s="40">
        <f>RTD("cqg.rtd", ,"ContractData",$C9,$K$2,, "T")</f>
        <v>110.49000000000001</v>
      </c>
      <c r="L9" s="40">
        <f>RTD("cqg.rtd", ,"ContractData",$C9,$L$2,, "T")</f>
        <v>106.4</v>
      </c>
      <c r="M9" s="42">
        <f>Data!H8</f>
        <v>5.4983485525548971E-2</v>
      </c>
      <c r="N9" s="71"/>
      <c r="O9" s="70"/>
      <c r="P9" s="68"/>
      <c r="Q9" s="59" t="str">
        <f>Data!S8</f>
        <v>S.COP</v>
      </c>
      <c r="R9" s="65" t="str">
        <f>PROPER(RTD("cqg.rtd", ,"ContractData",Q9, "LongDescription",, "T"))</f>
        <v>Conocophillips</v>
      </c>
      <c r="S9" s="65"/>
      <c r="T9" s="65"/>
      <c r="U9" s="52">
        <f>RTD("cqg.rtd", ,"ContractData",$C9,$G$2,, "T")</f>
        <v>108.60000000000001</v>
      </c>
      <c r="V9" s="52">
        <f>RTD("cqg.rtd", ,"ContractData",$C9,$H$2,, "T")</f>
        <v>-0.2</v>
      </c>
      <c r="W9" s="53">
        <f>IFERROR(RTD("cqg.rtd", ,"ContractData",$C9,"PerCentNetLastTrade",, "T")/100,"")</f>
        <v>-1.8382352941176473E-3</v>
      </c>
      <c r="X9" s="52">
        <f>RTD("cqg.rtd", ,"ContractData",$C9,$J$2,, "T")</f>
        <v>109.79</v>
      </c>
      <c r="Y9" s="52">
        <f>RTD("cqg.rtd", ,"ContractData",$C9,$K$2,, "T")</f>
        <v>110.49000000000001</v>
      </c>
      <c r="Z9" s="52">
        <f>RTD("cqg.rtd", ,"ContractData",$C9,$L$2,, "T")</f>
        <v>106.4</v>
      </c>
      <c r="AA9" s="54">
        <f>Data!T8</f>
        <v>0.26808387841477493</v>
      </c>
      <c r="AB9" s="69"/>
    </row>
    <row r="10" spans="2:28" x14ac:dyDescent="0.3">
      <c r="B10" s="67"/>
      <c r="C10" s="39" t="str">
        <f>Data!G9</f>
        <v>S.GILD</v>
      </c>
      <c r="D10" s="61" t="str">
        <f>PROPER(RTD("cqg.rtd", ,"ContractData",C10, "LongDescription",, "T"))</f>
        <v>Gilead Sciences, Inc</v>
      </c>
      <c r="E10" s="61"/>
      <c r="F10" s="61"/>
      <c r="G10" s="40">
        <f>RTD("cqg.rtd", ,"ContractData",$C10,$G$2,, "T")</f>
        <v>150.11000000000001</v>
      </c>
      <c r="H10" s="40">
        <f>RTD("cqg.rtd", ,"ContractData",$C10,$H$2,, "T")</f>
        <v>-0.78</v>
      </c>
      <c r="I10" s="41">
        <f>IFERROR(RTD("cqg.rtd", ,"ContractData",$C10,"PerCentNetLastTrade",, "T")/100,"")</f>
        <v>-5.1693286500099408E-3</v>
      </c>
      <c r="J10" s="40">
        <f>RTD("cqg.rtd", ,"ContractData",$C10,$J$2,, "T")</f>
        <v>150.56</v>
      </c>
      <c r="K10" s="40">
        <f>RTD("cqg.rtd", ,"ContractData",$C10,$K$2,, "T")</f>
        <v>153.22999999999999</v>
      </c>
      <c r="L10" s="40">
        <f>RTD("cqg.rtd", ,"ContractData",$C10,$L$2,, "T")</f>
        <v>149.57</v>
      </c>
      <c r="M10" s="42">
        <f>Data!H9</f>
        <v>4.4461452824937478E-2</v>
      </c>
      <c r="N10" s="71"/>
      <c r="O10" s="70"/>
      <c r="P10" s="68"/>
      <c r="Q10" s="59" t="str">
        <f>Data!S9</f>
        <v>S.CVX</v>
      </c>
      <c r="R10" s="65" t="str">
        <f>PROPER(RTD("cqg.rtd", ,"ContractData",Q10, "LongDescription",, "T"))</f>
        <v>Chevron Corp</v>
      </c>
      <c r="S10" s="65"/>
      <c r="T10" s="65"/>
      <c r="U10" s="52">
        <f>RTD("cqg.rtd", ,"ContractData",$C10,$G$2,, "T")</f>
        <v>150.11000000000001</v>
      </c>
      <c r="V10" s="52">
        <f>RTD("cqg.rtd", ,"ContractData",$C10,$H$2,, "T")</f>
        <v>-0.78</v>
      </c>
      <c r="W10" s="53">
        <f>IFERROR(RTD("cqg.rtd", ,"ContractData",$C10,"PerCentNetLastTrade",, "T")/100,"")</f>
        <v>-5.1693286500099408E-3</v>
      </c>
      <c r="X10" s="52">
        <f>RTD("cqg.rtd", ,"ContractData",$C10,$J$2,, "T")</f>
        <v>150.56</v>
      </c>
      <c r="Y10" s="52">
        <f>RTD("cqg.rtd", ,"ContractData",$C10,$K$2,, "T")</f>
        <v>153.22999999999999</v>
      </c>
      <c r="Z10" s="52">
        <f>RTD("cqg.rtd", ,"ContractData",$C10,$L$2,, "T")</f>
        <v>149.57</v>
      </c>
      <c r="AA10" s="54">
        <f>Data!T9</f>
        <v>0.26393581081081086</v>
      </c>
      <c r="AB10" s="69"/>
    </row>
    <row r="11" spans="2:28" x14ac:dyDescent="0.3">
      <c r="B11" s="67"/>
      <c r="C11" s="39" t="str">
        <f>Data!G10</f>
        <v>S.MU</v>
      </c>
      <c r="D11" s="61" t="str">
        <f>PROPER(RTD("cqg.rtd", ,"ContractData",C11, "LongDescription",, "T"))</f>
        <v>Micron Technology</v>
      </c>
      <c r="E11" s="61"/>
      <c r="F11" s="61"/>
      <c r="G11" s="40">
        <f>RTD("cqg.rtd", ,"ContractData",$C11,$G$2,, "T")</f>
        <v>1015.8000000000001</v>
      </c>
      <c r="H11" s="40">
        <f>RTD("cqg.rtd", ,"ContractData",$C11,$H$2,, "T")</f>
        <v>38.300000000000004</v>
      </c>
      <c r="I11" s="41">
        <f>IFERROR(RTD("cqg.rtd", ,"ContractData",$C11,"PerCentNetLastTrade",, "T")/100,"")</f>
        <v>3.9181585677749362E-2</v>
      </c>
      <c r="J11" s="40">
        <f>RTD("cqg.rtd", ,"ContractData",$C11,$J$2,, "T")</f>
        <v>984.71</v>
      </c>
      <c r="K11" s="40">
        <f>RTD("cqg.rtd", ,"ContractData",$C11,$K$2,, "T")</f>
        <v>1016.44</v>
      </c>
      <c r="L11" s="40">
        <f>RTD("cqg.rtd", ,"ContractData",$C11,$L$2,, "T")</f>
        <v>977.83</v>
      </c>
      <c r="M11" s="42">
        <f>Data!H10</f>
        <v>4.1568402272214672E-2</v>
      </c>
      <c r="N11" s="71"/>
      <c r="O11" s="70"/>
      <c r="P11" s="68"/>
      <c r="Q11" s="59" t="str">
        <f>Data!S10</f>
        <v>S.T</v>
      </c>
      <c r="R11" s="65" t="str">
        <f>PROPER(RTD("cqg.rtd", ,"ContractData",Q11, "LongDescription",, "T"))</f>
        <v>At&amp;T Inc</v>
      </c>
      <c r="S11" s="65"/>
      <c r="T11" s="65"/>
      <c r="U11" s="52">
        <f>RTD("cqg.rtd", ,"ContractData",$C11,$G$2,, "T")</f>
        <v>1015.8000000000001</v>
      </c>
      <c r="V11" s="52">
        <f>RTD("cqg.rtd", ,"ContractData",$C11,$H$2,, "T")</f>
        <v>38.300000000000004</v>
      </c>
      <c r="W11" s="53">
        <f>IFERROR(RTD("cqg.rtd", ,"ContractData",$C11,"PerCentNetLastTrade",, "T")/100,"")</f>
        <v>3.9181585677749362E-2</v>
      </c>
      <c r="X11" s="52">
        <f>RTD("cqg.rtd", ,"ContractData",$C11,$J$2,, "T")</f>
        <v>984.71</v>
      </c>
      <c r="Y11" s="52">
        <f>RTD("cqg.rtd", ,"ContractData",$C11,$K$2,, "T")</f>
        <v>1016.44</v>
      </c>
      <c r="Z11" s="52">
        <f>RTD("cqg.rtd", ,"ContractData",$C11,$L$2,, "T")</f>
        <v>977.83</v>
      </c>
      <c r="AA11" s="54">
        <f>Data!T10</f>
        <v>0.22705314009661851</v>
      </c>
      <c r="AB11" s="69"/>
    </row>
    <row r="12" spans="2:28" x14ac:dyDescent="0.3">
      <c r="B12" s="67"/>
      <c r="C12" s="43" t="str">
        <f>Data!G11</f>
        <v>S.HONA</v>
      </c>
      <c r="D12" s="62" t="str">
        <f>PROPER(RTD("cqg.rtd", ,"ContractData",C12, "LongDescription",, "T"))</f>
        <v>Honeywell Aerospace Inc</v>
      </c>
      <c r="E12" s="62"/>
      <c r="F12" s="62"/>
      <c r="G12" s="44">
        <f>RTD("cqg.rtd", ,"ContractData",$C12,$G$2,, "T")</f>
        <v>163.6</v>
      </c>
      <c r="H12" s="44">
        <f>RTD("cqg.rtd", ,"ContractData",$C12,$H$2,, "T")</f>
        <v>-3.5300000000000002</v>
      </c>
      <c r="I12" s="45">
        <f>IFERROR(RTD("cqg.rtd", ,"ContractData",$C12,"PerCentNetLastTrade",, "T")/100,"")</f>
        <v>-2.1121282833722249E-2</v>
      </c>
      <c r="J12" s="44">
        <f>RTD("cqg.rtd", ,"ContractData",$C12,$J$2,, "T")</f>
        <v>166.99</v>
      </c>
      <c r="K12" s="44">
        <f>RTD("cqg.rtd", ,"ContractData",$C12,$K$2,, "T")</f>
        <v>167.15</v>
      </c>
      <c r="L12" s="44">
        <f>RTD("cqg.rtd", ,"ContractData",$C12,$L$2,, "T")</f>
        <v>162</v>
      </c>
      <c r="M12" s="46">
        <f>Data!H11</f>
        <v>3.3741943637052969E-2</v>
      </c>
      <c r="N12" s="71"/>
      <c r="O12" s="70"/>
      <c r="P12" s="68"/>
      <c r="Q12" s="60" t="str">
        <f>Data!S11</f>
        <v>S.ADBE</v>
      </c>
      <c r="R12" s="66" t="str">
        <f>PROPER(RTD("cqg.rtd", ,"ContractData",Q12, "LongDescription",, "T"))</f>
        <v>Adobe Inc.</v>
      </c>
      <c r="S12" s="66"/>
      <c r="T12" s="66"/>
      <c r="U12" s="56">
        <f>RTD("cqg.rtd", ,"ContractData",$C12,$G$2,, "T")</f>
        <v>163.6</v>
      </c>
      <c r="V12" s="56">
        <f>RTD("cqg.rtd", ,"ContractData",$C12,$H$2,, "T")</f>
        <v>-3.5300000000000002</v>
      </c>
      <c r="W12" s="57">
        <f>IFERROR(RTD("cqg.rtd", ,"ContractData",$C12,"PerCentNetLastTrade",, "T")/100,"")</f>
        <v>-2.1121282833722249E-2</v>
      </c>
      <c r="X12" s="56">
        <f>RTD("cqg.rtd", ,"ContractData",$C12,$J$2,, "T")</f>
        <v>166.99</v>
      </c>
      <c r="Y12" s="56">
        <f>RTD("cqg.rtd", ,"ContractData",$C12,$K$2,, "T")</f>
        <v>167.15</v>
      </c>
      <c r="Z12" s="56">
        <f>RTD("cqg.rtd", ,"ContractData",$C12,$L$2,, "T")</f>
        <v>162</v>
      </c>
      <c r="AA12" s="58">
        <f>Data!T11</f>
        <v>0.21412545117549509</v>
      </c>
      <c r="AB12" s="69"/>
    </row>
    <row r="13" spans="2:28" ht="8.1" customHeight="1" thickBot="1" x14ac:dyDescent="0.35">
      <c r="B13" s="21"/>
      <c r="C13" s="22"/>
      <c r="D13" s="23"/>
      <c r="E13" s="23"/>
      <c r="F13" s="23"/>
      <c r="G13" s="24"/>
      <c r="H13" s="24"/>
      <c r="I13" s="25"/>
      <c r="J13" s="24"/>
      <c r="K13" s="24"/>
      <c r="L13" s="24"/>
      <c r="M13" s="24"/>
      <c r="N13" s="26"/>
      <c r="O13" s="70"/>
      <c r="P13" s="29"/>
      <c r="Q13" s="30"/>
      <c r="R13" s="31"/>
      <c r="S13" s="31"/>
      <c r="T13" s="31"/>
      <c r="U13" s="32"/>
      <c r="V13" s="32"/>
      <c r="W13" s="33"/>
      <c r="X13" s="32"/>
      <c r="Y13" s="32"/>
      <c r="Z13" s="32"/>
      <c r="AA13" s="32"/>
      <c r="AB13" s="34"/>
    </row>
    <row r="14" spans="2:28" ht="2.1" customHeight="1" thickBot="1" x14ac:dyDescent="0.35">
      <c r="C14" s="2"/>
      <c r="D14" s="16"/>
      <c r="E14" s="16"/>
      <c r="F14" s="16"/>
      <c r="O14" s="70"/>
      <c r="Q14" s="5"/>
      <c r="R14" s="18"/>
      <c r="S14" s="16"/>
      <c r="T14" s="16"/>
      <c r="U14" s="5"/>
      <c r="V14" s="5"/>
      <c r="W14" s="2"/>
      <c r="X14" s="2"/>
      <c r="Y14" s="5"/>
      <c r="Z14" s="5"/>
      <c r="AA14" s="5"/>
    </row>
    <row r="15" spans="2:28" x14ac:dyDescent="0.3">
      <c r="B15" s="27"/>
      <c r="C15" s="47" t="s">
        <v>115</v>
      </c>
      <c r="D15" s="64" t="s">
        <v>116</v>
      </c>
      <c r="E15" s="64"/>
      <c r="F15" s="64"/>
      <c r="G15" s="48" t="s">
        <v>109</v>
      </c>
      <c r="H15" s="48" t="s">
        <v>110</v>
      </c>
      <c r="I15" s="49" t="s">
        <v>111</v>
      </c>
      <c r="J15" s="48" t="s">
        <v>112</v>
      </c>
      <c r="K15" s="48" t="s">
        <v>113</v>
      </c>
      <c r="L15" s="48" t="s">
        <v>114</v>
      </c>
      <c r="M15" s="50" t="s">
        <v>101</v>
      </c>
      <c r="N15" s="28"/>
      <c r="O15" s="70"/>
      <c r="P15" s="27"/>
      <c r="Q15" s="47" t="s">
        <v>115</v>
      </c>
      <c r="R15" s="64" t="s">
        <v>116</v>
      </c>
      <c r="S15" s="64"/>
      <c r="T15" s="64"/>
      <c r="U15" s="48" t="s">
        <v>109</v>
      </c>
      <c r="V15" s="48" t="s">
        <v>110</v>
      </c>
      <c r="W15" s="49" t="s">
        <v>111</v>
      </c>
      <c r="X15" s="48" t="s">
        <v>112</v>
      </c>
      <c r="Y15" s="48" t="s">
        <v>113</v>
      </c>
      <c r="Z15" s="48" t="s">
        <v>114</v>
      </c>
      <c r="AA15" s="50" t="s">
        <v>117</v>
      </c>
      <c r="AB15" s="28"/>
    </row>
    <row r="16" spans="2:28" ht="16.5" customHeight="1" x14ac:dyDescent="0.3">
      <c r="B16" s="68" t="s">
        <v>119</v>
      </c>
      <c r="C16" s="51" t="str">
        <f>Data!J2</f>
        <v>S.MS</v>
      </c>
      <c r="D16" s="65" t="str">
        <f>PROPER(RTD("cqg.rtd", ,"ContractData",C16, "LongDescription",, "T"))</f>
        <v>Morgan Stanley</v>
      </c>
      <c r="E16" s="65"/>
      <c r="F16" s="65"/>
      <c r="G16" s="52">
        <f>RTD("cqg.rtd", ,"ContractData",$C16,$G$2,, "T")</f>
        <v>202.58</v>
      </c>
      <c r="H16" s="52">
        <f>RTD("cqg.rtd", ,"ContractData",$C16,$H$2,, "T")</f>
        <v>-0.94000000000000006</v>
      </c>
      <c r="I16" s="53">
        <f>IFERROR(RTD("cqg.rtd", ,"ContractData",$C16,"PerCentNetLastTrade",, "T")/100,"")</f>
        <v>-4.6187106918238992E-3</v>
      </c>
      <c r="J16" s="52">
        <f>RTD("cqg.rtd", ,"ContractData",$C16,$J$2,, "T")</f>
        <v>202.1</v>
      </c>
      <c r="K16" s="52">
        <f>RTD("cqg.rtd", ,"ContractData",$C16,$K$2,, "T")</f>
        <v>203.04</v>
      </c>
      <c r="L16" s="52">
        <f>RTD("cqg.rtd", ,"ContractData",$C16,$L$2,, "T")</f>
        <v>200.85</v>
      </c>
      <c r="M16" s="54">
        <f>Data!K2</f>
        <v>-5.5042447989551178E-2</v>
      </c>
      <c r="N16" s="69" t="s">
        <v>119</v>
      </c>
      <c r="O16" s="70"/>
      <c r="P16" s="68" t="s">
        <v>119</v>
      </c>
      <c r="Q16" s="51" t="str">
        <f>Data!V2</f>
        <v>S.CVS</v>
      </c>
      <c r="R16" s="65" t="str">
        <f>PROPER(RTD("cqg.rtd", ,"ContractData",Q16, "LongDescription",, "T"))</f>
        <v>Cvs Health Corporation</v>
      </c>
      <c r="S16" s="65"/>
      <c r="T16" s="65"/>
      <c r="U16" s="52">
        <f>RTD("cqg.rtd", ,"ContractData",$C16,$G$2,, "T")</f>
        <v>202.58</v>
      </c>
      <c r="V16" s="52">
        <f>RTD("cqg.rtd", ,"ContractData",$C16,$H$2,, "T")</f>
        <v>-0.94000000000000006</v>
      </c>
      <c r="W16" s="53">
        <f>IFERROR(RTD("cqg.rtd", ,"ContractData",$C16,"PerCentNetLastTrade",, "T")/100,"")</f>
        <v>-4.6187106918238992E-3</v>
      </c>
      <c r="X16" s="52">
        <f>RTD("cqg.rtd", ,"ContractData",$C16,$J$2,, "T")</f>
        <v>202.1</v>
      </c>
      <c r="Y16" s="52">
        <f>RTD("cqg.rtd", ,"ContractData",$C16,$K$2,, "T")</f>
        <v>203.04</v>
      </c>
      <c r="Z16" s="52">
        <f>RTD("cqg.rtd", ,"ContractData",$C16,$L$2,, "T")</f>
        <v>200.85</v>
      </c>
      <c r="AA16" s="54">
        <f>Data!W2</f>
        <v>-0.14122764620589656</v>
      </c>
      <c r="AB16" s="69" t="s">
        <v>119</v>
      </c>
    </row>
    <row r="17" spans="2:28" x14ac:dyDescent="0.3">
      <c r="B17" s="68"/>
      <c r="C17" s="51" t="str">
        <f>Data!J3</f>
        <v>S.IBM</v>
      </c>
      <c r="D17" s="65" t="str">
        <f>PROPER(RTD("cqg.rtd", ,"ContractData",C17, "LongDescription",, "T"))</f>
        <v>International Business Machines</v>
      </c>
      <c r="E17" s="65"/>
      <c r="F17" s="65"/>
      <c r="G17" s="52">
        <f>RTD("cqg.rtd", ,"ContractData",$C17,$G$2,, "T")</f>
        <v>229.55</v>
      </c>
      <c r="H17" s="52">
        <f>RTD("cqg.rtd", ,"ContractData",$C17,$H$2,, "T")</f>
        <v>-8.1999999999999993</v>
      </c>
      <c r="I17" s="53">
        <f>IFERROR(RTD("cqg.rtd", ,"ContractData",$C17,"PerCentNetLastTrade",, "T")/100,"")</f>
        <v>-3.449001051524711E-2</v>
      </c>
      <c r="J17" s="52">
        <f>RTD("cqg.rtd", ,"ContractData",$C17,$J$2,, "T")</f>
        <v>237.85</v>
      </c>
      <c r="K17" s="52">
        <f>RTD("cqg.rtd", ,"ContractData",$C17,$K$2,, "T")</f>
        <v>237.89000000000001</v>
      </c>
      <c r="L17" s="52">
        <f>RTD("cqg.rtd", ,"ContractData",$C17,$L$2,, "T")</f>
        <v>229.38</v>
      </c>
      <c r="M17" s="54">
        <f>Data!K3</f>
        <v>-5.6475810760820346E-2</v>
      </c>
      <c r="N17" s="69"/>
      <c r="O17" s="70"/>
      <c r="P17" s="68"/>
      <c r="Q17" s="51" t="str">
        <f>Data!V3</f>
        <v>S.HD</v>
      </c>
      <c r="R17" s="65" t="str">
        <f>PROPER(RTD("cqg.rtd", ,"ContractData",Q17, "LongDescription",, "T"))</f>
        <v>Home Depot, Inc.</v>
      </c>
      <c r="S17" s="65"/>
      <c r="T17" s="65"/>
      <c r="U17" s="52">
        <f>RTD("cqg.rtd", ,"ContractData",$C17,$G$2,, "T")</f>
        <v>229.55</v>
      </c>
      <c r="V17" s="52">
        <f>RTD("cqg.rtd", ,"ContractData",$C17,$H$2,, "T")</f>
        <v>-8.1999999999999993</v>
      </c>
      <c r="W17" s="53">
        <f>IFERROR(RTD("cqg.rtd", ,"ContractData",$C17,"PerCentNetLastTrade",, "T")/100,"")</f>
        <v>-3.449001051524711E-2</v>
      </c>
      <c r="X17" s="52">
        <f>RTD("cqg.rtd", ,"ContractData",$C17,$J$2,, "T")</f>
        <v>237.85</v>
      </c>
      <c r="Y17" s="52">
        <f>RTD("cqg.rtd", ,"ContractData",$C17,$K$2,, "T")</f>
        <v>237.89000000000001</v>
      </c>
      <c r="Z17" s="52">
        <f>RTD("cqg.rtd", ,"ContractData",$C17,$L$2,, "T")</f>
        <v>229.38</v>
      </c>
      <c r="AA17" s="54">
        <f>Data!W3</f>
        <v>-0.14942724282635814</v>
      </c>
      <c r="AB17" s="69"/>
    </row>
    <row r="18" spans="2:28" x14ac:dyDescent="0.3">
      <c r="B18" s="68"/>
      <c r="C18" s="51" t="str">
        <f>Data!J4</f>
        <v>S.INTU</v>
      </c>
      <c r="D18" s="65" t="str">
        <f>PROPER(RTD("cqg.rtd", ,"ContractData",C18, "LongDescription",, "T"))</f>
        <v>Intuit Inc</v>
      </c>
      <c r="E18" s="65"/>
      <c r="F18" s="65"/>
      <c r="G18" s="52">
        <f>RTD("cqg.rtd", ,"ContractData",$C18,$G$2,, "T")</f>
        <v>303.19</v>
      </c>
      <c r="H18" s="52">
        <f>RTD("cqg.rtd", ,"ContractData",$C18,$H$2,, "T")</f>
        <v>-9.94</v>
      </c>
      <c r="I18" s="53">
        <f>IFERROR(RTD("cqg.rtd", ,"ContractData",$C18,"PerCentNetLastTrade",, "T")/100,"")</f>
        <v>-3.1744004087759077E-2</v>
      </c>
      <c r="J18" s="52">
        <f>RTD("cqg.rtd", ,"ContractData",$C18,$J$2,, "T")</f>
        <v>312.90000000000003</v>
      </c>
      <c r="K18" s="52">
        <f>RTD("cqg.rtd", ,"ContractData",$C18,$K$2,, "T")</f>
        <v>313.37</v>
      </c>
      <c r="L18" s="52">
        <f>RTD("cqg.rtd", ,"ContractData",$C18,$L$2,, "T")</f>
        <v>300.67</v>
      </c>
      <c r="M18" s="54">
        <f>Data!K4</f>
        <v>-5.7157073110053788E-2</v>
      </c>
      <c r="N18" s="69"/>
      <c r="O18" s="70"/>
      <c r="P18" s="68"/>
      <c r="Q18" s="51" t="str">
        <f>Data!V4</f>
        <v>S.GE</v>
      </c>
      <c r="R18" s="65" t="str">
        <f>PROPER(RTD("cqg.rtd", ,"ContractData",Q18, "LongDescription",, "T"))</f>
        <v>General Electric Co</v>
      </c>
      <c r="S18" s="65"/>
      <c r="T18" s="65"/>
      <c r="U18" s="52">
        <f>RTD("cqg.rtd", ,"ContractData",$C18,$G$2,, "T")</f>
        <v>303.19</v>
      </c>
      <c r="V18" s="52">
        <f>RTD("cqg.rtd", ,"ContractData",$C18,$H$2,, "T")</f>
        <v>-9.94</v>
      </c>
      <c r="W18" s="53">
        <f>IFERROR(RTD("cqg.rtd", ,"ContractData",$C18,"PerCentNetLastTrade",, "T")/100,"")</f>
        <v>-3.1744004087759077E-2</v>
      </c>
      <c r="X18" s="52">
        <f>RTD("cqg.rtd", ,"ContractData",$C18,$J$2,, "T")</f>
        <v>312.90000000000003</v>
      </c>
      <c r="Y18" s="52">
        <f>RTD("cqg.rtd", ,"ContractData",$C18,$K$2,, "T")</f>
        <v>313.37</v>
      </c>
      <c r="Z18" s="52">
        <f>RTD("cqg.rtd", ,"ContractData",$C18,$L$2,, "T")</f>
        <v>300.67</v>
      </c>
      <c r="AA18" s="54">
        <f>Data!W4</f>
        <v>-0.1590988146522892</v>
      </c>
      <c r="AB18" s="69"/>
    </row>
    <row r="19" spans="2:28" x14ac:dyDescent="0.3">
      <c r="B19" s="68"/>
      <c r="C19" s="51" t="str">
        <f>Data!J5</f>
        <v>S.BA</v>
      </c>
      <c r="D19" s="65" t="str">
        <f>PROPER(RTD("cqg.rtd", ,"ContractData",C19, "LongDescription",, "T"))</f>
        <v>Boeing Company</v>
      </c>
      <c r="E19" s="65"/>
      <c r="F19" s="65"/>
      <c r="G19" s="52">
        <f>RTD("cqg.rtd", ,"ContractData",$C19,$G$2,, "T")</f>
        <v>198.20000000000002</v>
      </c>
      <c r="H19" s="52">
        <f>RTD("cqg.rtd", ,"ContractData",$C19,$H$2,, "T")</f>
        <v>1.2</v>
      </c>
      <c r="I19" s="53">
        <f>IFERROR(RTD("cqg.rtd", ,"ContractData",$C19,"PerCentNetLastTrade",, "T")/100,"")</f>
        <v>6.0913705583756353E-3</v>
      </c>
      <c r="J19" s="52">
        <f>RTD("cqg.rtd", ,"ContractData",$C19,$J$2,, "T")</f>
        <v>196.83</v>
      </c>
      <c r="K19" s="52">
        <f>RTD("cqg.rtd", ,"ContractData",$C19,$K$2,, "T")</f>
        <v>199.63</v>
      </c>
      <c r="L19" s="52">
        <f>RTD("cqg.rtd", ,"ContractData",$C19,$L$2,, "T")</f>
        <v>195.46</v>
      </c>
      <c r="M19" s="54">
        <f>Data!K5</f>
        <v>-5.820860061772392E-2</v>
      </c>
      <c r="N19" s="69"/>
      <c r="O19" s="70"/>
      <c r="P19" s="68"/>
      <c r="Q19" s="51" t="str">
        <f>Data!V5</f>
        <v>S.IBM</v>
      </c>
      <c r="R19" s="65" t="str">
        <f>PROPER(RTD("cqg.rtd", ,"ContractData",Q19, "LongDescription",, "T"))</f>
        <v>International Business Machines</v>
      </c>
      <c r="S19" s="65"/>
      <c r="T19" s="65"/>
      <c r="U19" s="52">
        <f>RTD("cqg.rtd", ,"ContractData",$C19,$G$2,, "T")</f>
        <v>198.20000000000002</v>
      </c>
      <c r="V19" s="52">
        <f>RTD("cqg.rtd", ,"ContractData",$C19,$H$2,, "T")</f>
        <v>1.2</v>
      </c>
      <c r="W19" s="53">
        <f>IFERROR(RTD("cqg.rtd", ,"ContractData",$C19,"PerCentNetLastTrade",, "T")/100,"")</f>
        <v>6.0913705583756353E-3</v>
      </c>
      <c r="X19" s="52">
        <f>RTD("cqg.rtd", ,"ContractData",$C19,$J$2,, "T")</f>
        <v>196.83</v>
      </c>
      <c r="Y19" s="52">
        <f>RTD("cqg.rtd", ,"ContractData",$C19,$K$2,, "T")</f>
        <v>199.63</v>
      </c>
      <c r="Z19" s="52">
        <f>RTD("cqg.rtd", ,"ContractData",$C19,$L$2,, "T")</f>
        <v>195.46</v>
      </c>
      <c r="AA19" s="54">
        <f>Data!W5</f>
        <v>-0.18370612709363102</v>
      </c>
      <c r="AB19" s="69"/>
    </row>
    <row r="20" spans="2:28" x14ac:dyDescent="0.3">
      <c r="B20" s="68"/>
      <c r="C20" s="51" t="str">
        <f>Data!J6</f>
        <v>S.CVS</v>
      </c>
      <c r="D20" s="65" t="str">
        <f>PROPER(RTD("cqg.rtd", ,"ContractData",C20, "LongDescription",, "T"))</f>
        <v>Cvs Health Corporation</v>
      </c>
      <c r="E20" s="65"/>
      <c r="F20" s="65"/>
      <c r="G20" s="52">
        <f>RTD("cqg.rtd", ,"ContractData",$C20,$G$2,, "T")</f>
        <v>88.84</v>
      </c>
      <c r="H20" s="52">
        <f>RTD("cqg.rtd", ,"ContractData",$C20,$H$2,, "T")</f>
        <v>-1.43</v>
      </c>
      <c r="I20" s="53">
        <f>IFERROR(RTD("cqg.rtd", ,"ContractData",$C20,"PerCentNetLastTrade",, "T")/100,"")</f>
        <v>-1.5841364794505371E-2</v>
      </c>
      <c r="J20" s="52">
        <f>RTD("cqg.rtd", ,"ContractData",$C20,$J$2,, "T")</f>
        <v>90.09</v>
      </c>
      <c r="K20" s="52">
        <f>RTD("cqg.rtd", ,"ContractData",$C20,$K$2,, "T")</f>
        <v>90.48</v>
      </c>
      <c r="L20" s="52">
        <f>RTD("cqg.rtd", ,"ContractData",$C20,$L$2,, "T")</f>
        <v>88.15</v>
      </c>
      <c r="M20" s="54">
        <f>Data!K6</f>
        <v>-6.148320304246771E-2</v>
      </c>
      <c r="N20" s="69"/>
      <c r="O20" s="70"/>
      <c r="P20" s="68"/>
      <c r="Q20" s="51" t="str">
        <f>Data!V6</f>
        <v>S.GEV</v>
      </c>
      <c r="R20" s="65" t="str">
        <f>PROPER(RTD("cqg.rtd", ,"ContractData",Q20, "LongDescription",, "T"))</f>
        <v>Ge Vernova Inc.</v>
      </c>
      <c r="S20" s="65"/>
      <c r="T20" s="65"/>
      <c r="U20" s="52">
        <f>RTD("cqg.rtd", ,"ContractData",$C20,$G$2,, "T")</f>
        <v>88.84</v>
      </c>
      <c r="V20" s="52">
        <f>RTD("cqg.rtd", ,"ContractData",$C20,$H$2,, "T")</f>
        <v>-1.43</v>
      </c>
      <c r="W20" s="53">
        <f>IFERROR(RTD("cqg.rtd", ,"ContractData",$C20,"PerCentNetLastTrade",, "T")/100,"")</f>
        <v>-1.5841364794505371E-2</v>
      </c>
      <c r="X20" s="52">
        <f>RTD("cqg.rtd", ,"ContractData",$C20,$J$2,, "T")</f>
        <v>90.09</v>
      </c>
      <c r="Y20" s="52">
        <f>RTD("cqg.rtd", ,"ContractData",$C20,$K$2,, "T")</f>
        <v>90.48</v>
      </c>
      <c r="Z20" s="52">
        <f>RTD("cqg.rtd", ,"ContractData",$C20,$L$2,, "T")</f>
        <v>88.15</v>
      </c>
      <c r="AA20" s="54">
        <f>Data!W6</f>
        <v>-0.19962378496161251</v>
      </c>
      <c r="AB20" s="69"/>
    </row>
    <row r="21" spans="2:28" x14ac:dyDescent="0.3">
      <c r="B21" s="68"/>
      <c r="C21" s="51" t="str">
        <f>Data!J7</f>
        <v>S.NFLX</v>
      </c>
      <c r="D21" s="65" t="str">
        <f>PROPER(RTD("cqg.rtd", ,"ContractData",C21, "LongDescription",, "T"))</f>
        <v>Netflix, Inc.</v>
      </c>
      <c r="E21" s="65"/>
      <c r="F21" s="65"/>
      <c r="G21" s="52">
        <f>RTD("cqg.rtd", ,"ContractData",$C21,$G$2,, "T")</f>
        <v>71.790000000000006</v>
      </c>
      <c r="H21" s="52">
        <f>RTD("cqg.rtd", ,"ContractData",$C21,$H$2,, "T")</f>
        <v>-3.52</v>
      </c>
      <c r="I21" s="53">
        <f>IFERROR(RTD("cqg.rtd", ,"ContractData",$C21,"PerCentNetLastTrade",, "T")/100,"")</f>
        <v>-4.6740140751560216E-2</v>
      </c>
      <c r="J21" s="52">
        <f>RTD("cqg.rtd", ,"ContractData",$C21,$J$2,, "T")</f>
        <v>71.27</v>
      </c>
      <c r="K21" s="52">
        <f>RTD("cqg.rtd", ,"ContractData",$C21,$K$2,, "T")</f>
        <v>72.38</v>
      </c>
      <c r="L21" s="52">
        <f>RTD("cqg.rtd", ,"ContractData",$C21,$L$2,, "T")</f>
        <v>70.11</v>
      </c>
      <c r="M21" s="54">
        <f>Data!K7</f>
        <v>-7.2480620155038755E-2</v>
      </c>
      <c r="N21" s="69"/>
      <c r="O21" s="70"/>
      <c r="P21" s="68"/>
      <c r="Q21" s="51" t="str">
        <f>Data!V7</f>
        <v>S.INTC</v>
      </c>
      <c r="R21" s="65" t="str">
        <f>PROPER(RTD("cqg.rtd", ,"ContractData",Q21, "LongDescription",, "T"))</f>
        <v>Intel Corp</v>
      </c>
      <c r="S21" s="65"/>
      <c r="T21" s="65"/>
      <c r="U21" s="52">
        <f>RTD("cqg.rtd", ,"ContractData",$C21,$G$2,, "T")</f>
        <v>71.790000000000006</v>
      </c>
      <c r="V21" s="52">
        <f>RTD("cqg.rtd", ,"ContractData",$C21,$H$2,, "T")</f>
        <v>-3.52</v>
      </c>
      <c r="W21" s="53">
        <f>IFERROR(RTD("cqg.rtd", ,"ContractData",$C21,"PerCentNetLastTrade",, "T")/100,"")</f>
        <v>-4.6740140751560216E-2</v>
      </c>
      <c r="X21" s="52">
        <f>RTD("cqg.rtd", ,"ContractData",$C21,$J$2,, "T")</f>
        <v>71.27</v>
      </c>
      <c r="Y21" s="52">
        <f>RTD("cqg.rtd", ,"ContractData",$C21,$K$2,, "T")</f>
        <v>72.38</v>
      </c>
      <c r="Z21" s="52">
        <f>RTD("cqg.rtd", ,"ContractData",$C21,$L$2,, "T")</f>
        <v>70.11</v>
      </c>
      <c r="AA21" s="54">
        <f>Data!W7</f>
        <v>-0.22223017976079631</v>
      </c>
      <c r="AB21" s="69"/>
    </row>
    <row r="22" spans="2:28" x14ac:dyDescent="0.3">
      <c r="B22" s="68"/>
      <c r="C22" s="51" t="str">
        <f>Data!J8</f>
        <v>S.TMUS</v>
      </c>
      <c r="D22" s="65" t="str">
        <f>PROPER(RTD("cqg.rtd", ,"ContractData",C22, "LongDescription",, "T"))</f>
        <v>T-Mobile Us Cmn</v>
      </c>
      <c r="E22" s="65"/>
      <c r="F22" s="65"/>
      <c r="G22" s="52">
        <f>RTD("cqg.rtd", ,"ContractData",$C22,$G$2,, "T")</f>
        <v>168.18</v>
      </c>
      <c r="H22" s="52">
        <f>RTD("cqg.rtd", ,"ContractData",$C22,$H$2,, "T")</f>
        <v>1.73</v>
      </c>
      <c r="I22" s="53">
        <f>IFERROR(RTD("cqg.rtd", ,"ContractData",$C22,"PerCentNetLastTrade",, "T")/100,"")</f>
        <v>1.0393511565034546E-2</v>
      </c>
      <c r="J22" s="52">
        <f>RTD("cqg.rtd", ,"ContractData",$C22,$J$2,, "T")</f>
        <v>164.75</v>
      </c>
      <c r="K22" s="52">
        <f>RTD("cqg.rtd", ,"ContractData",$C22,$K$2,, "T")</f>
        <v>169.49</v>
      </c>
      <c r="L22" s="52">
        <f>RTD("cqg.rtd", ,"ContractData",$C22,$L$2,, "T")</f>
        <v>164.02</v>
      </c>
      <c r="M22" s="54">
        <f>Data!K8</f>
        <v>-7.7606537596665415E-2</v>
      </c>
      <c r="N22" s="69"/>
      <c r="O22" s="70"/>
      <c r="P22" s="68"/>
      <c r="Q22" s="51" t="str">
        <f>Data!V8</f>
        <v>S.CAT</v>
      </c>
      <c r="R22" s="65" t="str">
        <f>PROPER(RTD("cqg.rtd", ,"ContractData",Q22, "LongDescription",, "T"))</f>
        <v>Caterpillar Inc</v>
      </c>
      <c r="S22" s="65"/>
      <c r="T22" s="65"/>
      <c r="U22" s="52">
        <f>RTD("cqg.rtd", ,"ContractData",$C22,$G$2,, "T")</f>
        <v>168.18</v>
      </c>
      <c r="V22" s="52">
        <f>RTD("cqg.rtd", ,"ContractData",$C22,$H$2,, "T")</f>
        <v>1.73</v>
      </c>
      <c r="W22" s="53">
        <f>IFERROR(RTD("cqg.rtd", ,"ContractData",$C22,"PerCentNetLastTrade",, "T")/100,"")</f>
        <v>1.0393511565034546E-2</v>
      </c>
      <c r="X22" s="52">
        <f>RTD("cqg.rtd", ,"ContractData",$C22,$J$2,, "T")</f>
        <v>164.75</v>
      </c>
      <c r="Y22" s="52">
        <f>RTD("cqg.rtd", ,"ContractData",$C22,$K$2,, "T")</f>
        <v>169.49</v>
      </c>
      <c r="Z22" s="52">
        <f>RTD("cqg.rtd", ,"ContractData",$C22,$L$2,, "T")</f>
        <v>164.02</v>
      </c>
      <c r="AA22" s="54">
        <f>Data!W8</f>
        <v>-0.24031364447365955</v>
      </c>
      <c r="AB22" s="69"/>
    </row>
    <row r="23" spans="2:28" x14ac:dyDescent="0.3">
      <c r="B23" s="68"/>
      <c r="C23" s="51" t="str">
        <f>Data!J9</f>
        <v>S.BAC</v>
      </c>
      <c r="D23" s="65" t="str">
        <f>PROPER(RTD("cqg.rtd", ,"ContractData",C23, "LongDescription",, "T"))</f>
        <v>Bank Of America Corp</v>
      </c>
      <c r="E23" s="65"/>
      <c r="F23" s="65"/>
      <c r="G23" s="52">
        <f>RTD("cqg.rtd", ,"ContractData",$C23,$G$2,, "T")</f>
        <v>57.730000000000004</v>
      </c>
      <c r="H23" s="52">
        <f>RTD("cqg.rtd", ,"ContractData",$C23,$H$2,, "T")</f>
        <v>-0.45</v>
      </c>
      <c r="I23" s="53">
        <f>IFERROR(RTD("cqg.rtd", ,"ContractData",$C23,"PerCentNetLastTrade",, "T")/100,"")</f>
        <v>-7.7346167067720859E-3</v>
      </c>
      <c r="J23" s="52">
        <f>RTD("cqg.rtd", ,"ContractData",$C23,$J$2,, "T")</f>
        <v>57.52</v>
      </c>
      <c r="K23" s="52">
        <f>RTD("cqg.rtd", ,"ContractData",$C23,$K$2,, "T")</f>
        <v>58.230000000000004</v>
      </c>
      <c r="L23" s="52">
        <f>RTD("cqg.rtd", ,"ContractData",$C23,$L$2,, "T")</f>
        <v>57.52</v>
      </c>
      <c r="M23" s="54">
        <f>Data!K9</f>
        <v>-7.9119476790556711E-2</v>
      </c>
      <c r="N23" s="69"/>
      <c r="O23" s="70"/>
      <c r="P23" s="68"/>
      <c r="Q23" s="51" t="str">
        <f>Data!V9</f>
        <v>S.HONA</v>
      </c>
      <c r="R23" s="65" t="str">
        <f>PROPER(RTD("cqg.rtd", ,"ContractData",Q23, "LongDescription",, "T"))</f>
        <v>Honeywell Aerospace Inc</v>
      </c>
      <c r="S23" s="65"/>
      <c r="T23" s="65"/>
      <c r="U23" s="52">
        <f>RTD("cqg.rtd", ,"ContractData",$C23,$G$2,, "T")</f>
        <v>57.730000000000004</v>
      </c>
      <c r="V23" s="52">
        <f>RTD("cqg.rtd", ,"ContractData",$C23,$H$2,, "T")</f>
        <v>-0.45</v>
      </c>
      <c r="W23" s="53">
        <f>IFERROR(RTD("cqg.rtd", ,"ContractData",$C23,"PerCentNetLastTrade",, "T")/100,"")</f>
        <v>-7.7346167067720859E-3</v>
      </c>
      <c r="X23" s="52">
        <f>RTD("cqg.rtd", ,"ContractData",$C23,$J$2,, "T")</f>
        <v>57.52</v>
      </c>
      <c r="Y23" s="52">
        <f>RTD("cqg.rtd", ,"ContractData",$C23,$K$2,, "T")</f>
        <v>58.230000000000004</v>
      </c>
      <c r="Z23" s="52">
        <f>RTD("cqg.rtd", ,"ContractData",$C23,$L$2,, "T")</f>
        <v>57.52</v>
      </c>
      <c r="AA23" s="54">
        <f>Data!W9</f>
        <v>-0.2599963814003981</v>
      </c>
      <c r="AB23" s="69"/>
    </row>
    <row r="24" spans="2:28" x14ac:dyDescent="0.3">
      <c r="B24" s="68"/>
      <c r="C24" s="51" t="str">
        <f>Data!J10</f>
        <v>S.GS</v>
      </c>
      <c r="D24" s="65" t="str">
        <f>PROPER(RTD("cqg.rtd", ,"ContractData",C24, "LongDescription",, "T"))</f>
        <v>Goldman Sachs Group</v>
      </c>
      <c r="E24" s="65"/>
      <c r="F24" s="65"/>
      <c r="G24" s="52">
        <f>RTD("cqg.rtd", ,"ContractData",$C24,$G$2,, "T")</f>
        <v>942</v>
      </c>
      <c r="H24" s="52">
        <f>RTD("cqg.rtd", ,"ContractData",$C24,$H$2,, "T")</f>
        <v>-9.4700000000000006</v>
      </c>
      <c r="I24" s="53">
        <f>IFERROR(RTD("cqg.rtd", ,"ContractData",$C24,"PerCentNetLastTrade",, "T")/100,"")</f>
        <v>-9.9530200636909205E-3</v>
      </c>
      <c r="J24" s="52">
        <f>RTD("cqg.rtd", ,"ContractData",$C24,$J$2,, "T")</f>
        <v>948.96</v>
      </c>
      <c r="K24" s="52">
        <f>RTD("cqg.rtd", ,"ContractData",$C24,$K$2,, "T")</f>
        <v>952.99</v>
      </c>
      <c r="L24" s="52">
        <f>RTD("cqg.rtd", ,"ContractData",$C24,$L$2,, "T")</f>
        <v>939.55000000000007</v>
      </c>
      <c r="M24" s="54">
        <f>Data!K10</f>
        <v>-8.4708214306535357E-2</v>
      </c>
      <c r="N24" s="69"/>
      <c r="O24" s="70"/>
      <c r="P24" s="68"/>
      <c r="Q24" s="51" t="str">
        <f>Data!V10</f>
        <v>S.LRCX</v>
      </c>
      <c r="R24" s="65" t="str">
        <f>PROPER(RTD("cqg.rtd", ,"ContractData",Q24, "LongDescription",, "T"))</f>
        <v>Lam Research Corp</v>
      </c>
      <c r="S24" s="65"/>
      <c r="T24" s="65"/>
      <c r="U24" s="52">
        <f>RTD("cqg.rtd", ,"ContractData",$C24,$G$2,, "T")</f>
        <v>942</v>
      </c>
      <c r="V24" s="52">
        <f>RTD("cqg.rtd", ,"ContractData",$C24,$H$2,, "T")</f>
        <v>-9.4700000000000006</v>
      </c>
      <c r="W24" s="53">
        <f>IFERROR(RTD("cqg.rtd", ,"ContractData",$C24,"PerCentNetLastTrade",, "T")/100,"")</f>
        <v>-9.9530200636909205E-3</v>
      </c>
      <c r="X24" s="52">
        <f>RTD("cqg.rtd", ,"ContractData",$C24,$J$2,, "T")</f>
        <v>948.96</v>
      </c>
      <c r="Y24" s="52">
        <f>RTD("cqg.rtd", ,"ContractData",$C24,$K$2,, "T")</f>
        <v>952.99</v>
      </c>
      <c r="Z24" s="52">
        <f>RTD("cqg.rtd", ,"ContractData",$C24,$L$2,, "T")</f>
        <v>939.55000000000007</v>
      </c>
      <c r="AA24" s="54">
        <f>Data!W10</f>
        <v>-0.33512565481272927</v>
      </c>
      <c r="AB24" s="69"/>
    </row>
    <row r="25" spans="2:28" x14ac:dyDescent="0.3">
      <c r="B25" s="68"/>
      <c r="C25" s="55" t="str">
        <f>Data!J11</f>
        <v>S.CMCSA</v>
      </c>
      <c r="D25" s="66" t="str">
        <f>PROPER(RTD("cqg.rtd", ,"ContractData",C25, "LongDescription",, "T"))</f>
        <v>Comcast Corp A</v>
      </c>
      <c r="E25" s="66"/>
      <c r="F25" s="66"/>
      <c r="G25" s="56">
        <f>RTD("cqg.rtd", ,"ContractData",$C25,$G$2,, "T")</f>
        <v>22.740000000000002</v>
      </c>
      <c r="H25" s="56">
        <f>RTD("cqg.rtd", ,"ContractData",$C25,$H$2,, "T")</f>
        <v>-0.17</v>
      </c>
      <c r="I25" s="57">
        <f>IFERROR(RTD("cqg.rtd", ,"ContractData",$C25,"PerCentNetLastTrade",, "T")/100,"")</f>
        <v>-7.4203404626800532E-3</v>
      </c>
      <c r="J25" s="56">
        <f>RTD("cqg.rtd", ,"ContractData",$C25,$J$2,, "T")</f>
        <v>22.66</v>
      </c>
      <c r="K25" s="56">
        <f>RTD("cqg.rtd", ,"ContractData",$C25,$K$2,, "T")</f>
        <v>22.900000000000002</v>
      </c>
      <c r="L25" s="56">
        <f>RTD("cqg.rtd", ,"ContractData",$C25,$L$2,, "T")</f>
        <v>22.36</v>
      </c>
      <c r="M25" s="58">
        <f>Data!K11</f>
        <v>-9.7619047619047522E-2</v>
      </c>
      <c r="N25" s="69"/>
      <c r="O25" s="70"/>
      <c r="P25" s="68"/>
      <c r="Q25" s="55" t="str">
        <f>Data!V11</f>
        <v>S.AMAT</v>
      </c>
      <c r="R25" s="66" t="str">
        <f>PROPER(RTD("cqg.rtd", ,"ContractData",Q25, "LongDescription",, "T"))</f>
        <v>Applied Materials</v>
      </c>
      <c r="S25" s="66"/>
      <c r="T25" s="66"/>
      <c r="U25" s="56">
        <f>RTD("cqg.rtd", ,"ContractData",$C25,$G$2,, "T")</f>
        <v>22.740000000000002</v>
      </c>
      <c r="V25" s="56">
        <f>RTD("cqg.rtd", ,"ContractData",$C25,$H$2,, "T")</f>
        <v>-0.17</v>
      </c>
      <c r="W25" s="57">
        <f>IFERROR(RTD("cqg.rtd", ,"ContractData",$C25,"PerCentNetLastTrade",, "T")/100,"")</f>
        <v>-7.4203404626800532E-3</v>
      </c>
      <c r="X25" s="56">
        <f>RTD("cqg.rtd", ,"ContractData",$C25,$J$2,, "T")</f>
        <v>22.66</v>
      </c>
      <c r="Y25" s="56">
        <f>RTD("cqg.rtd", ,"ContractData",$C25,$K$2,, "T")</f>
        <v>22.900000000000002</v>
      </c>
      <c r="Z25" s="56">
        <f>RTD("cqg.rtd", ,"ContractData",$C25,$L$2,, "T")</f>
        <v>22.36</v>
      </c>
      <c r="AA25" s="58">
        <f>Data!W11</f>
        <v>-0.38510373443983403</v>
      </c>
      <c r="AB25" s="69"/>
    </row>
    <row r="26" spans="2:28" ht="8.1" customHeight="1" thickBot="1" x14ac:dyDescent="0.35">
      <c r="B26" s="29"/>
      <c r="C26" s="30"/>
      <c r="D26" s="31"/>
      <c r="E26" s="31"/>
      <c r="F26" s="31"/>
      <c r="G26" s="32"/>
      <c r="H26" s="32"/>
      <c r="I26" s="33"/>
      <c r="J26" s="32"/>
      <c r="K26" s="32"/>
      <c r="L26" s="32"/>
      <c r="M26" s="32"/>
      <c r="N26" s="34"/>
      <c r="O26" s="70"/>
      <c r="P26" s="29"/>
      <c r="Q26" s="30"/>
      <c r="R26" s="31"/>
      <c r="S26" s="31"/>
      <c r="T26" s="31"/>
      <c r="U26" s="32"/>
      <c r="V26" s="32"/>
      <c r="W26" s="33"/>
      <c r="X26" s="32"/>
      <c r="Y26" s="32"/>
      <c r="Z26" s="32"/>
      <c r="AA26" s="32"/>
      <c r="AB26" s="34"/>
    </row>
    <row r="27" spans="2:28" ht="2.1" customHeight="1" thickBot="1" x14ac:dyDescent="0.35">
      <c r="C27" s="2"/>
      <c r="D27" s="16"/>
      <c r="E27" s="16"/>
      <c r="F27" s="16"/>
      <c r="L27" s="3"/>
      <c r="O27" s="70"/>
      <c r="Q27" s="5"/>
      <c r="R27" s="18"/>
      <c r="S27" s="16"/>
      <c r="T27" s="16"/>
      <c r="U27" s="5"/>
      <c r="V27" s="5"/>
      <c r="W27" s="2"/>
      <c r="X27" s="2"/>
      <c r="Y27" s="5"/>
      <c r="Z27" s="5"/>
      <c r="AA27" s="5"/>
    </row>
    <row r="28" spans="2:28" ht="16.5" customHeight="1" x14ac:dyDescent="0.3">
      <c r="B28" s="27"/>
      <c r="C28" s="47" t="s">
        <v>115</v>
      </c>
      <c r="D28" s="64" t="s">
        <v>116</v>
      </c>
      <c r="E28" s="64"/>
      <c r="F28" s="64"/>
      <c r="G28" s="48" t="s">
        <v>109</v>
      </c>
      <c r="H28" s="48" t="s">
        <v>110</v>
      </c>
      <c r="I28" s="49" t="s">
        <v>111</v>
      </c>
      <c r="J28" s="48" t="s">
        <v>112</v>
      </c>
      <c r="K28" s="48" t="s">
        <v>113</v>
      </c>
      <c r="L28" s="48" t="s">
        <v>114</v>
      </c>
      <c r="M28" s="50" t="s">
        <v>102</v>
      </c>
      <c r="N28" s="28"/>
      <c r="O28" s="70"/>
      <c r="P28" s="27"/>
      <c r="Q28" s="47" t="s">
        <v>115</v>
      </c>
      <c r="R28" s="64" t="s">
        <v>116</v>
      </c>
      <c r="S28" s="64"/>
      <c r="T28" s="64"/>
      <c r="U28" s="48" t="s">
        <v>109</v>
      </c>
      <c r="V28" s="48" t="s">
        <v>110</v>
      </c>
      <c r="W28" s="49" t="s">
        <v>111</v>
      </c>
      <c r="X28" s="48" t="s">
        <v>112</v>
      </c>
      <c r="Y28" s="48" t="s">
        <v>113</v>
      </c>
      <c r="Z28" s="48" t="s">
        <v>114</v>
      </c>
      <c r="AA28" s="50" t="s">
        <v>104</v>
      </c>
      <c r="AB28" s="28"/>
    </row>
    <row r="29" spans="2:28" ht="16.5" customHeight="1" x14ac:dyDescent="0.3">
      <c r="B29" s="68" t="s">
        <v>118</v>
      </c>
      <c r="C29" s="51" t="str">
        <f>Data!M2</f>
        <v>S.INTC</v>
      </c>
      <c r="D29" s="65" t="str">
        <f>PROPER(RTD("cqg.rtd", ,"ContractData",C29, "LongDescription",, "T"))</f>
        <v>Intel Corp</v>
      </c>
      <c r="E29" s="65"/>
      <c r="F29" s="65"/>
      <c r="G29" s="52">
        <f>RTD("cqg.rtd", ,"ContractData",$C29,$G$2,, "T")</f>
        <v>108.60000000000001</v>
      </c>
      <c r="H29" s="52">
        <f>RTD("cqg.rtd", ,"ContractData",$C29,$H$2,, "T")</f>
        <v>-0.2</v>
      </c>
      <c r="I29" s="53">
        <f>IFERROR(RTD("cqg.rtd", ,"ContractData",$C29,"PerCentNetLastTrade",, "T")/100,"")</f>
        <v>-1.8382352941176473E-3</v>
      </c>
      <c r="J29" s="52">
        <f>RTD("cqg.rtd", ,"ContractData",$C29,$J$2,, "T")</f>
        <v>109.79</v>
      </c>
      <c r="K29" s="52">
        <f>RTD("cqg.rtd", ,"ContractData",$C29,$K$2,, "T")</f>
        <v>110.49000000000001</v>
      </c>
      <c r="L29" s="52">
        <f>RTD("cqg.rtd", ,"ContractData",$C29,$L$2,, "T")</f>
        <v>106.4</v>
      </c>
      <c r="M29" s="54">
        <f>Data!N2</f>
        <v>0.21327226008267236</v>
      </c>
      <c r="N29" s="69" t="s">
        <v>118</v>
      </c>
      <c r="O29" s="70"/>
      <c r="P29" s="68" t="s">
        <v>118</v>
      </c>
      <c r="Q29" s="51" t="str">
        <f>Data!Y2</f>
        <v>S.MU</v>
      </c>
      <c r="R29" s="65" t="str">
        <f>PROPER(RTD("cqg.rtd", ,"ContractData",Q29, "LongDescription",, "T"))</f>
        <v>Micron Technology</v>
      </c>
      <c r="S29" s="65"/>
      <c r="T29" s="65"/>
      <c r="U29" s="52">
        <f>RTD("cqg.rtd", ,"ContractData",$C29,$G$2,, "T")</f>
        <v>108.60000000000001</v>
      </c>
      <c r="V29" s="52">
        <f>RTD("cqg.rtd", ,"ContractData",$C29,$H$2,, "T")</f>
        <v>-0.2</v>
      </c>
      <c r="W29" s="53">
        <f>IFERROR(RTD("cqg.rtd", ,"ContractData",$C29,"PerCentNetLastTrade",, "T")/100,"")</f>
        <v>-1.8382352941176473E-3</v>
      </c>
      <c r="X29" s="52">
        <f>RTD("cqg.rtd", ,"ContractData",$C29,$J$2,, "T")</f>
        <v>109.79</v>
      </c>
      <c r="Y29" s="52">
        <f>RTD("cqg.rtd", ,"ContractData",$C29,$K$2,, "T")</f>
        <v>110.49000000000001</v>
      </c>
      <c r="Z29" s="52">
        <f>RTD("cqg.rtd", ,"ContractData",$C29,$L$2,, "T")</f>
        <v>106.4</v>
      </c>
      <c r="AA29" s="54">
        <f>Data!Z2</f>
        <v>2.5590904313093445</v>
      </c>
      <c r="AB29" s="69" t="s">
        <v>118</v>
      </c>
    </row>
    <row r="30" spans="2:28" x14ac:dyDescent="0.3">
      <c r="B30" s="68"/>
      <c r="C30" s="51" t="str">
        <f>Data!M3</f>
        <v>S.AMD</v>
      </c>
      <c r="D30" s="65" t="str">
        <f>PROPER(RTD("cqg.rtd", ,"ContractData",C30, "LongDescription",, "T"))</f>
        <v>Adv Micro Devices</v>
      </c>
      <c r="E30" s="65"/>
      <c r="F30" s="65"/>
      <c r="G30" s="52">
        <f>RTD("cqg.rtd", ,"ContractData",$C30,$G$2,, "T")</f>
        <v>559.82000000000005</v>
      </c>
      <c r="H30" s="52">
        <f>RTD("cqg.rtd", ,"ContractData",$C30,$H$2,, "T")</f>
        <v>14.73</v>
      </c>
      <c r="I30" s="53">
        <f>IFERROR(RTD("cqg.rtd", ,"ContractData",$C30,"PerCentNetLastTrade",, "T")/100,"")</f>
        <v>2.7023060412042044E-2</v>
      </c>
      <c r="J30" s="52">
        <f>RTD("cqg.rtd", ,"ContractData",$C30,$J$2,, "T")</f>
        <v>547.37</v>
      </c>
      <c r="K30" s="52">
        <f>RTD("cqg.rtd", ,"ContractData",$C30,$K$2,, "T")</f>
        <v>559.91</v>
      </c>
      <c r="L30" s="52">
        <f>RTD("cqg.rtd", ,"ContractData",$C30,$L$2,, "T")</f>
        <v>541.53</v>
      </c>
      <c r="M30" s="54">
        <f>Data!N3</f>
        <v>0.18928450033990488</v>
      </c>
      <c r="N30" s="69"/>
      <c r="O30" s="70"/>
      <c r="P30" s="68"/>
      <c r="Q30" s="51" t="str">
        <f>Data!Y3</f>
        <v>S.INTC</v>
      </c>
      <c r="R30" s="65" t="str">
        <f>PROPER(RTD("cqg.rtd", ,"ContractData",Q30, "LongDescription",, "T"))</f>
        <v>Intel Corp</v>
      </c>
      <c r="S30" s="65"/>
      <c r="T30" s="65"/>
      <c r="U30" s="52">
        <f>RTD("cqg.rtd", ,"ContractData",$C30,$G$2,, "T")</f>
        <v>559.82000000000005</v>
      </c>
      <c r="V30" s="52">
        <f>RTD("cqg.rtd", ,"ContractData",$C30,$H$2,, "T")</f>
        <v>14.73</v>
      </c>
      <c r="W30" s="53">
        <f>IFERROR(RTD("cqg.rtd", ,"ContractData",$C30,"PerCentNetLastTrade",, "T")/100,"")</f>
        <v>2.7023060412042044E-2</v>
      </c>
      <c r="X30" s="52">
        <f>RTD("cqg.rtd", ,"ContractData",$C30,$J$2,, "T")</f>
        <v>547.37</v>
      </c>
      <c r="Y30" s="52">
        <f>RTD("cqg.rtd", ,"ContractData",$C30,$K$2,, "T")</f>
        <v>559.91</v>
      </c>
      <c r="Z30" s="52">
        <f>RTD("cqg.rtd", ,"ContractData",$C30,$L$2,, "T")</f>
        <v>541.53</v>
      </c>
      <c r="AA30" s="54">
        <f>Data!Z3</f>
        <v>1.9430894308943096</v>
      </c>
      <c r="AB30" s="69"/>
    </row>
    <row r="31" spans="2:28" x14ac:dyDescent="0.3">
      <c r="B31" s="68"/>
      <c r="C31" s="51" t="str">
        <f>Data!M4</f>
        <v>S.META</v>
      </c>
      <c r="D31" s="65" t="str">
        <f>PROPER(RTD("cqg.rtd", ,"ContractData",C31, "LongDescription",, "T"))</f>
        <v>Meta Platforms, Inc.</v>
      </c>
      <c r="E31" s="65"/>
      <c r="F31" s="65"/>
      <c r="G31" s="52">
        <f>RTD("cqg.rtd", ,"ContractData",$C31,$G$2,, "T")</f>
        <v>665.75</v>
      </c>
      <c r="H31" s="52">
        <f>RTD("cqg.rtd", ,"ContractData",$C31,$H$2,, "T")</f>
        <v>-16.559999999999999</v>
      </c>
      <c r="I31" s="53">
        <f>IFERROR(RTD("cqg.rtd", ,"ContractData",$C31,"PerCentNetLastTrade",, "T")/100,"")</f>
        <v>-2.4270492884466005E-2</v>
      </c>
      <c r="J31" s="52">
        <f>RTD("cqg.rtd", ,"ContractData",$C31,$J$2,, "T")</f>
        <v>688.62</v>
      </c>
      <c r="K31" s="52">
        <f>RTD("cqg.rtd", ,"ContractData",$C31,$K$2,, "T")</f>
        <v>690.15</v>
      </c>
      <c r="L31" s="52">
        <f>RTD("cqg.rtd", ,"ContractData",$C31,$L$2,, "T")</f>
        <v>660.80000000000007</v>
      </c>
      <c r="M31" s="54">
        <f>Data!N4</f>
        <v>0.16320718454065758</v>
      </c>
      <c r="N31" s="69"/>
      <c r="O31" s="70"/>
      <c r="P31" s="68"/>
      <c r="Q31" s="51" t="str">
        <f>Data!Y4</f>
        <v>S.HONA</v>
      </c>
      <c r="R31" s="65" t="str">
        <f>PROPER(RTD("cqg.rtd", ,"ContractData",Q31, "LongDescription",, "T"))</f>
        <v>Honeywell Aerospace Inc</v>
      </c>
      <c r="S31" s="65"/>
      <c r="T31" s="65"/>
      <c r="U31" s="52">
        <f>RTD("cqg.rtd", ,"ContractData",$C31,$G$2,, "T")</f>
        <v>665.75</v>
      </c>
      <c r="V31" s="52">
        <f>RTD("cqg.rtd", ,"ContractData",$C31,$H$2,, "T")</f>
        <v>-16.559999999999999</v>
      </c>
      <c r="W31" s="53">
        <f>IFERROR(RTD("cqg.rtd", ,"ContractData",$C31,"PerCentNetLastTrade",, "T")/100,"")</f>
        <v>-2.4270492884466005E-2</v>
      </c>
      <c r="X31" s="52">
        <f>RTD("cqg.rtd", ,"ContractData",$C31,$J$2,, "T")</f>
        <v>688.62</v>
      </c>
      <c r="Y31" s="52">
        <f>RTD("cqg.rtd", ,"ContractData",$C31,$K$2,, "T")</f>
        <v>690.15</v>
      </c>
      <c r="Z31" s="52">
        <f>RTD("cqg.rtd", ,"ContractData",$C31,$L$2,, "T")</f>
        <v>660.80000000000007</v>
      </c>
      <c r="AA31" s="54">
        <f>Data!Z4</f>
        <v>1.6359999999999999</v>
      </c>
      <c r="AB31" s="69"/>
    </row>
    <row r="32" spans="2:28" x14ac:dyDescent="0.3">
      <c r="B32" s="68"/>
      <c r="C32" s="51" t="str">
        <f>Data!M5</f>
        <v>S.AAPL</v>
      </c>
      <c r="D32" s="65" t="str">
        <f>PROPER(RTD("cqg.rtd", ,"ContractData",C32, "LongDescription",, "T"))</f>
        <v>Apple Inc.</v>
      </c>
      <c r="E32" s="65"/>
      <c r="F32" s="65"/>
      <c r="G32" s="52">
        <f>RTD("cqg.rtd", ,"ContractData",$C32,$G$2,, "T")</f>
        <v>336.13</v>
      </c>
      <c r="H32" s="52">
        <f>RTD("cqg.rtd", ,"ContractData",$C32,$H$2,, "T")</f>
        <v>-0.87</v>
      </c>
      <c r="I32" s="53">
        <f>IFERROR(RTD("cqg.rtd", ,"ContractData",$C32,"PerCentNetLastTrade",, "T")/100,"")</f>
        <v>-2.5816023738872403E-3</v>
      </c>
      <c r="J32" s="52">
        <f>RTD("cqg.rtd", ,"ContractData",$C32,$J$2,, "T")</f>
        <v>337.90000000000003</v>
      </c>
      <c r="K32" s="52">
        <f>RTD("cqg.rtd", ,"ContractData",$C32,$K$2,, "T")</f>
        <v>338.49</v>
      </c>
      <c r="L32" s="52">
        <f>RTD("cqg.rtd", ,"ContractData",$C32,$L$2,, "T")</f>
        <v>332.53000000000003</v>
      </c>
      <c r="M32" s="54">
        <f>Data!N5</f>
        <v>6.0848982168218303E-2</v>
      </c>
      <c r="N32" s="69"/>
      <c r="O32" s="70"/>
      <c r="P32" s="68"/>
      <c r="Q32" s="51" t="str">
        <f>Data!Y5</f>
        <v>S.AMD</v>
      </c>
      <c r="R32" s="65" t="str">
        <f>PROPER(RTD("cqg.rtd", ,"ContractData",Q32, "LongDescription",, "T"))</f>
        <v>Adv Micro Devices</v>
      </c>
      <c r="S32" s="65"/>
      <c r="T32" s="65"/>
      <c r="U32" s="52">
        <f>RTD("cqg.rtd", ,"ContractData",$C32,$G$2,, "T")</f>
        <v>336.13</v>
      </c>
      <c r="V32" s="52">
        <f>RTD("cqg.rtd", ,"ContractData",$C32,$H$2,, "T")</f>
        <v>-0.87</v>
      </c>
      <c r="W32" s="53">
        <f>IFERROR(RTD("cqg.rtd", ,"ContractData",$C32,"PerCentNetLastTrade",, "T")/100,"")</f>
        <v>-2.5816023738872403E-3</v>
      </c>
      <c r="X32" s="52">
        <f>RTD("cqg.rtd", ,"ContractData",$C32,$J$2,, "T")</f>
        <v>337.90000000000003</v>
      </c>
      <c r="Y32" s="52">
        <f>RTD("cqg.rtd", ,"ContractData",$C32,$K$2,, "T")</f>
        <v>338.49</v>
      </c>
      <c r="Z32" s="52">
        <f>RTD("cqg.rtd", ,"ContractData",$C32,$L$2,, "T")</f>
        <v>332.53000000000003</v>
      </c>
      <c r="AA32" s="54">
        <f>Data!Z5</f>
        <v>1.6140268957788573</v>
      </c>
      <c r="AB32" s="69"/>
    </row>
    <row r="33" spans="2:28" x14ac:dyDescent="0.3">
      <c r="B33" s="68"/>
      <c r="C33" s="51" t="str">
        <f>Data!M6</f>
        <v>S.MU</v>
      </c>
      <c r="D33" s="65" t="str">
        <f>PROPER(RTD("cqg.rtd", ,"ContractData",C33, "LongDescription",, "T"))</f>
        <v>Micron Technology</v>
      </c>
      <c r="E33" s="65"/>
      <c r="F33" s="65"/>
      <c r="G33" s="52">
        <f>RTD("cqg.rtd", ,"ContractData",$C33,$G$2,, "T")</f>
        <v>1015.8000000000001</v>
      </c>
      <c r="H33" s="52">
        <f>RTD("cqg.rtd", ,"ContractData",$C33,$H$2,, "T")</f>
        <v>38.300000000000004</v>
      </c>
      <c r="I33" s="53">
        <f>IFERROR(RTD("cqg.rtd", ,"ContractData",$C33,"PerCentNetLastTrade",, "T")/100,"")</f>
        <v>3.9181585677749362E-2</v>
      </c>
      <c r="J33" s="52">
        <f>RTD("cqg.rtd", ,"ContractData",$C33,$J$2,, "T")</f>
        <v>984.71</v>
      </c>
      <c r="K33" s="52">
        <f>RTD("cqg.rtd", ,"ContractData",$C33,$K$2,, "T")</f>
        <v>1016.44</v>
      </c>
      <c r="L33" s="52">
        <f>RTD("cqg.rtd", ,"ContractData",$C33,$L$2,, "T")</f>
        <v>977.83</v>
      </c>
      <c r="M33" s="54">
        <f>Data!N6</f>
        <v>5.9526665484547318E-2</v>
      </c>
      <c r="N33" s="69"/>
      <c r="O33" s="70"/>
      <c r="P33" s="68"/>
      <c r="Q33" s="51" t="str">
        <f>Data!Y6</f>
        <v>S.PANW</v>
      </c>
      <c r="R33" s="65" t="str">
        <f>PROPER(RTD("cqg.rtd", ,"ContractData",Q33, "LongDescription",, "T"))</f>
        <v>Palo Alto Ntwks Cm</v>
      </c>
      <c r="S33" s="65"/>
      <c r="T33" s="65"/>
      <c r="U33" s="52">
        <f>RTD("cqg.rtd", ,"ContractData",$C33,$G$2,, "T")</f>
        <v>1015.8000000000001</v>
      </c>
      <c r="V33" s="52">
        <f>RTD("cqg.rtd", ,"ContractData",$C33,$H$2,, "T")</f>
        <v>38.300000000000004</v>
      </c>
      <c r="W33" s="53">
        <f>IFERROR(RTD("cqg.rtd", ,"ContractData",$C33,"PerCentNetLastTrade",, "T")/100,"")</f>
        <v>3.9181585677749362E-2</v>
      </c>
      <c r="X33" s="52">
        <f>RTD("cqg.rtd", ,"ContractData",$C33,$J$2,, "T")</f>
        <v>984.71</v>
      </c>
      <c r="Y33" s="52">
        <f>RTD("cqg.rtd", ,"ContractData",$C33,$K$2,, "T")</f>
        <v>1016.44</v>
      </c>
      <c r="Z33" s="52">
        <f>RTD("cqg.rtd", ,"ContractData",$C33,$L$2,, "T")</f>
        <v>977.83</v>
      </c>
      <c r="AA33" s="54">
        <f>Data!Z6</f>
        <v>0.97383279044516802</v>
      </c>
      <c r="AB33" s="69"/>
    </row>
    <row r="34" spans="2:28" x14ac:dyDescent="0.3">
      <c r="B34" s="68"/>
      <c r="C34" s="51" t="str">
        <f>Data!M7</f>
        <v>S.TMO</v>
      </c>
      <c r="D34" s="65" t="str">
        <f>PROPER(RTD("cqg.rtd", ,"ContractData",C34, "LongDescription",, "T"))</f>
        <v>Thermo Electron Corp</v>
      </c>
      <c r="E34" s="65"/>
      <c r="F34" s="65"/>
      <c r="G34" s="52">
        <f>RTD("cqg.rtd", ,"ContractData",$C34,$G$2,, "T")</f>
        <v>651.45000000000005</v>
      </c>
      <c r="H34" s="52">
        <f>RTD("cqg.rtd", ,"ContractData",$C34,$H$2,, "T")</f>
        <v>-6.87</v>
      </c>
      <c r="I34" s="53">
        <f>IFERROR(RTD("cqg.rtd", ,"ContractData",$C34,"PerCentNetLastTrade",, "T")/100,"")</f>
        <v>-1.0435654393000364E-2</v>
      </c>
      <c r="J34" s="52">
        <f>RTD("cqg.rtd", ,"ContractData",$C34,$J$2,, "T")</f>
        <v>656.61</v>
      </c>
      <c r="K34" s="52">
        <f>RTD("cqg.rtd", ,"ContractData",$C34,$K$2,, "T")</f>
        <v>660.1</v>
      </c>
      <c r="L34" s="52">
        <f>RTD("cqg.rtd", ,"ContractData",$C34,$L$2,, "T")</f>
        <v>646.80000000000007</v>
      </c>
      <c r="M34" s="54">
        <f>Data!N7</f>
        <v>5.5663587749149278E-2</v>
      </c>
      <c r="N34" s="69"/>
      <c r="O34" s="70"/>
      <c r="P34" s="68"/>
      <c r="Q34" s="51" t="str">
        <f>Data!Y7</f>
        <v>S.AMAT</v>
      </c>
      <c r="R34" s="65" t="str">
        <f>PROPER(RTD("cqg.rtd", ,"ContractData",Q34, "LongDescription",, "T"))</f>
        <v>Applied Materials</v>
      </c>
      <c r="S34" s="65"/>
      <c r="T34" s="65"/>
      <c r="U34" s="52">
        <f>RTD("cqg.rtd", ,"ContractData",$C34,$G$2,, "T")</f>
        <v>651.45000000000005</v>
      </c>
      <c r="V34" s="52">
        <f>RTD("cqg.rtd", ,"ContractData",$C34,$H$2,, "T")</f>
        <v>-6.87</v>
      </c>
      <c r="W34" s="53">
        <f>IFERROR(RTD("cqg.rtd", ,"ContractData",$C34,"PerCentNetLastTrade",, "T")/100,"")</f>
        <v>-1.0435654393000364E-2</v>
      </c>
      <c r="X34" s="52">
        <f>RTD("cqg.rtd", ,"ContractData",$C34,$J$2,, "T")</f>
        <v>656.61</v>
      </c>
      <c r="Y34" s="52">
        <f>RTD("cqg.rtd", ,"ContractData",$C34,$K$2,, "T")</f>
        <v>660.1</v>
      </c>
      <c r="Z34" s="52">
        <f>RTD("cqg.rtd", ,"ContractData",$C34,$L$2,, "T")</f>
        <v>646.80000000000007</v>
      </c>
      <c r="AA34" s="54">
        <f>Data!Z7</f>
        <v>0.72991166971477484</v>
      </c>
      <c r="AB34" s="69"/>
    </row>
    <row r="35" spans="2:28" x14ac:dyDescent="0.3">
      <c r="B35" s="68"/>
      <c r="C35" s="51" t="str">
        <f>Data!M8</f>
        <v>S.GEV</v>
      </c>
      <c r="D35" s="65" t="str">
        <f>PROPER(RTD("cqg.rtd", ,"ContractData",C35, "LongDescription",, "T"))</f>
        <v>Ge Vernova Inc.</v>
      </c>
      <c r="E35" s="65"/>
      <c r="F35" s="65"/>
      <c r="G35" s="52">
        <f>RTD("cqg.rtd", ,"ContractData",$C35,$G$2,, "T")</f>
        <v>940.33</v>
      </c>
      <c r="H35" s="52">
        <f>RTD("cqg.rtd", ,"ContractData",$C35,$H$2,, "T")</f>
        <v>15.4</v>
      </c>
      <c r="I35" s="53">
        <f>IFERROR(RTD("cqg.rtd", ,"ContractData",$C35,"PerCentNetLastTrade",, "T")/100,"")</f>
        <v>1.6649908641735049E-2</v>
      </c>
      <c r="J35" s="52">
        <f>RTD("cqg.rtd", ,"ContractData",$C35,$J$2,, "T")</f>
        <v>934.97</v>
      </c>
      <c r="K35" s="52">
        <f>RTD("cqg.rtd", ,"ContractData",$C35,$K$2,, "T")</f>
        <v>949.51</v>
      </c>
      <c r="L35" s="52">
        <f>RTD("cqg.rtd", ,"ContractData",$C35,$L$2,, "T")</f>
        <v>926.2</v>
      </c>
      <c r="M35" s="54">
        <f>Data!N8</f>
        <v>4.6520427809867301E-2</v>
      </c>
      <c r="N35" s="69"/>
      <c r="O35" s="70"/>
      <c r="P35" s="68"/>
      <c r="Q35" s="51" t="str">
        <f>Data!Y8</f>
        <v>S.LRCX</v>
      </c>
      <c r="R35" s="65" t="str">
        <f>PROPER(RTD("cqg.rtd", ,"ContractData",Q35, "LongDescription",, "T"))</f>
        <v>Lam Research Corp</v>
      </c>
      <c r="S35" s="65"/>
      <c r="T35" s="65"/>
      <c r="U35" s="52">
        <f>RTD("cqg.rtd", ,"ContractData",$C35,$G$2,, "T")</f>
        <v>940.33</v>
      </c>
      <c r="V35" s="52">
        <f>RTD("cqg.rtd", ,"ContractData",$C35,$H$2,, "T")</f>
        <v>15.4</v>
      </c>
      <c r="W35" s="53">
        <f>IFERROR(RTD("cqg.rtd", ,"ContractData",$C35,"PerCentNetLastTrade",, "T")/100,"")</f>
        <v>1.6649908641735049E-2</v>
      </c>
      <c r="X35" s="52">
        <f>RTD("cqg.rtd", ,"ContractData",$C35,$J$2,, "T")</f>
        <v>934.97</v>
      </c>
      <c r="Y35" s="52">
        <f>RTD("cqg.rtd", ,"ContractData",$C35,$K$2,, "T")</f>
        <v>949.51</v>
      </c>
      <c r="Z35" s="52">
        <f>RTD("cqg.rtd", ,"ContractData",$C35,$L$2,, "T")</f>
        <v>926.2</v>
      </c>
      <c r="AA35" s="54">
        <f>Data!Z8</f>
        <v>0.68308213576352383</v>
      </c>
      <c r="AB35" s="69"/>
    </row>
    <row r="36" spans="2:28" x14ac:dyDescent="0.3">
      <c r="B36" s="68"/>
      <c r="C36" s="51" t="str">
        <f>Data!M9</f>
        <v>S.DE</v>
      </c>
      <c r="D36" s="65" t="str">
        <f>PROPER(RTD("cqg.rtd", ,"ContractData",C36, "LongDescription",, "T"))</f>
        <v>Deere &amp; Company</v>
      </c>
      <c r="E36" s="65"/>
      <c r="F36" s="65"/>
      <c r="G36" s="52">
        <f>RTD("cqg.rtd", ,"ContractData",$C36,$G$2,, "T")</f>
        <v>683.99</v>
      </c>
      <c r="H36" s="52">
        <f>RTD("cqg.rtd", ,"ContractData",$C36,$H$2,, "T")</f>
        <v>-1.6400000000000001</v>
      </c>
      <c r="I36" s="53">
        <f>IFERROR(RTD("cqg.rtd", ,"ContractData",$C36,"PerCentNetLastTrade",, "T")/100,"")</f>
        <v>-2.3919606785000654E-3</v>
      </c>
      <c r="J36" s="52">
        <f>RTD("cqg.rtd", ,"ContractData",$C36,$J$2,, "T")</f>
        <v>684.76</v>
      </c>
      <c r="K36" s="52">
        <f>RTD("cqg.rtd", ,"ContractData",$C36,$K$2,, "T")</f>
        <v>688</v>
      </c>
      <c r="L36" s="52">
        <f>RTD("cqg.rtd", ,"ContractData",$C36,$L$2,, "T")</f>
        <v>679.63</v>
      </c>
      <c r="M36" s="54">
        <f>Data!N9</f>
        <v>4.4403047747018733E-2</v>
      </c>
      <c r="N36" s="69"/>
      <c r="O36" s="70"/>
      <c r="P36" s="68"/>
      <c r="Q36" s="51" t="str">
        <f>Data!Y9</f>
        <v>S.TXN</v>
      </c>
      <c r="R36" s="65" t="str">
        <f>PROPER(RTD("cqg.rtd", ,"ContractData",Q36, "LongDescription",, "T"))</f>
        <v>Texas Instruments</v>
      </c>
      <c r="S36" s="65"/>
      <c r="T36" s="65"/>
      <c r="U36" s="52">
        <f>RTD("cqg.rtd", ,"ContractData",$C36,$G$2,, "T")</f>
        <v>683.99</v>
      </c>
      <c r="V36" s="52">
        <f>RTD("cqg.rtd", ,"ContractData",$C36,$H$2,, "T")</f>
        <v>-1.6400000000000001</v>
      </c>
      <c r="W36" s="53">
        <f>IFERROR(RTD("cqg.rtd", ,"ContractData",$C36,"PerCentNetLastTrade",, "T")/100,"")</f>
        <v>-2.3919606785000654E-3</v>
      </c>
      <c r="X36" s="52">
        <f>RTD("cqg.rtd", ,"ContractData",$C36,$J$2,, "T")</f>
        <v>684.76</v>
      </c>
      <c r="Y36" s="52">
        <f>RTD("cqg.rtd", ,"ContractData",$C36,$K$2,, "T")</f>
        <v>688</v>
      </c>
      <c r="Z36" s="52">
        <f>RTD("cqg.rtd", ,"ContractData",$C36,$L$2,, "T")</f>
        <v>679.63</v>
      </c>
      <c r="AA36" s="54">
        <f>Data!Z9</f>
        <v>0.53691855438353775</v>
      </c>
      <c r="AB36" s="69"/>
    </row>
    <row r="37" spans="2:28" x14ac:dyDescent="0.3">
      <c r="B37" s="68"/>
      <c r="C37" s="51" t="str">
        <f>Data!M10</f>
        <v>S.ISRG</v>
      </c>
      <c r="D37" s="65" t="str">
        <f>PROPER(RTD("cqg.rtd", ,"ContractData",C37, "LongDescription",, "T"))</f>
        <v>Intuitive Surg, Inc.</v>
      </c>
      <c r="E37" s="65"/>
      <c r="F37" s="65"/>
      <c r="G37" s="52">
        <f>RTD("cqg.rtd", ,"ContractData",$C37,$G$2,, "T")</f>
        <v>393.33</v>
      </c>
      <c r="H37" s="52">
        <f>RTD("cqg.rtd", ,"ContractData",$C37,$H$2,, "T")</f>
        <v>9.7900000000000009</v>
      </c>
      <c r="I37" s="53">
        <f>IFERROR(RTD("cqg.rtd", ,"ContractData",$C37,"PerCentNetLastTrade",, "T")/100,"")</f>
        <v>2.5525368931532566E-2</v>
      </c>
      <c r="J37" s="52">
        <f>RTD("cqg.rtd", ,"ContractData",$C37,$J$2,, "T")</f>
        <v>381.51</v>
      </c>
      <c r="K37" s="52">
        <f>RTD("cqg.rtd", ,"ContractData",$C37,$K$2,, "T")</f>
        <v>394.91</v>
      </c>
      <c r="L37" s="52">
        <f>RTD("cqg.rtd", ,"ContractData",$C37,$L$2,, "T")</f>
        <v>379.5</v>
      </c>
      <c r="M37" s="54">
        <f>Data!N10</f>
        <v>4.3703231969431544E-2</v>
      </c>
      <c r="N37" s="69"/>
      <c r="O37" s="70"/>
      <c r="P37" s="68"/>
      <c r="Q37" s="51" t="str">
        <f>Data!Y10</f>
        <v>S.DE</v>
      </c>
      <c r="R37" s="65" t="str">
        <f>PROPER(RTD("cqg.rtd", ,"ContractData",Q37, "LongDescription",, "T"))</f>
        <v>Deere &amp; Company</v>
      </c>
      <c r="S37" s="65"/>
      <c r="T37" s="65"/>
      <c r="U37" s="52">
        <f>RTD("cqg.rtd", ,"ContractData",$C37,$G$2,, "T")</f>
        <v>393.33</v>
      </c>
      <c r="V37" s="52">
        <f>RTD("cqg.rtd", ,"ContractData",$C37,$H$2,, "T")</f>
        <v>9.7900000000000009</v>
      </c>
      <c r="W37" s="53">
        <f>IFERROR(RTD("cqg.rtd", ,"ContractData",$C37,"PerCentNetLastTrade",, "T")/100,"")</f>
        <v>2.5525368931532566E-2</v>
      </c>
      <c r="X37" s="52">
        <f>RTD("cqg.rtd", ,"ContractData",$C37,$J$2,, "T")</f>
        <v>381.51</v>
      </c>
      <c r="Y37" s="52">
        <f>RTD("cqg.rtd", ,"ContractData",$C37,$K$2,, "T")</f>
        <v>394.91</v>
      </c>
      <c r="Z37" s="52">
        <f>RTD("cqg.rtd", ,"ContractData",$C37,$L$2,, "T")</f>
        <v>379.5</v>
      </c>
      <c r="AA37" s="54">
        <f>Data!Z10</f>
        <v>0.46914534871233116</v>
      </c>
      <c r="AB37" s="69"/>
    </row>
    <row r="38" spans="2:28" x14ac:dyDescent="0.3">
      <c r="B38" s="68"/>
      <c r="C38" s="55" t="str">
        <f>Data!M11</f>
        <v>S.QCOM</v>
      </c>
      <c r="D38" s="66" t="str">
        <f>PROPER(RTD("cqg.rtd", ,"ContractData",C38, "LongDescription",, "T"))</f>
        <v>Qualcomm Inc</v>
      </c>
      <c r="E38" s="66"/>
      <c r="F38" s="66"/>
      <c r="G38" s="56">
        <f>RTD("cqg.rtd", ,"ContractData",$C38,$G$2,, "T")</f>
        <v>177.72</v>
      </c>
      <c r="H38" s="56">
        <f>RTD("cqg.rtd", ,"ContractData",$C38,$H$2,, "T")</f>
        <v>-10.99</v>
      </c>
      <c r="I38" s="57">
        <f>IFERROR(RTD("cqg.rtd", ,"ContractData",$C38,"PerCentNetLastTrade",, "T")/100,"")</f>
        <v>-5.8237507286312329E-2</v>
      </c>
      <c r="J38" s="56">
        <f>RTD("cqg.rtd", ,"ContractData",$C38,$J$2,, "T")</f>
        <v>191.34</v>
      </c>
      <c r="K38" s="56">
        <f>RTD("cqg.rtd", ,"ContractData",$C38,$K$2,, "T")</f>
        <v>192.12</v>
      </c>
      <c r="L38" s="56">
        <f>RTD("cqg.rtd", ,"ContractData",$C38,$L$2,, "T")</f>
        <v>175.97</v>
      </c>
      <c r="M38" s="58">
        <f>Data!N11</f>
        <v>4.2468324730173687E-2</v>
      </c>
      <c r="N38" s="69"/>
      <c r="O38" s="70"/>
      <c r="P38" s="68"/>
      <c r="Q38" s="55" t="str">
        <f>Data!Y11</f>
        <v>S.GEV</v>
      </c>
      <c r="R38" s="66" t="str">
        <f>PROPER(RTD("cqg.rtd", ,"ContractData",Q38, "LongDescription",, "T"))</f>
        <v>Ge Vernova Inc.</v>
      </c>
      <c r="S38" s="66"/>
      <c r="T38" s="66"/>
      <c r="U38" s="56">
        <f>RTD("cqg.rtd", ,"ContractData",$C38,$G$2,, "T")</f>
        <v>177.72</v>
      </c>
      <c r="V38" s="56">
        <f>RTD("cqg.rtd", ,"ContractData",$C38,$H$2,, "T")</f>
        <v>-10.99</v>
      </c>
      <c r="W38" s="57">
        <f>IFERROR(RTD("cqg.rtd", ,"ContractData",$C38,"PerCentNetLastTrade",, "T")/100,"")</f>
        <v>-5.8237507286312329E-2</v>
      </c>
      <c r="X38" s="56">
        <f>RTD("cqg.rtd", ,"ContractData",$C38,$J$2,, "T")</f>
        <v>191.34</v>
      </c>
      <c r="Y38" s="56">
        <f>RTD("cqg.rtd", ,"ContractData",$C38,$K$2,, "T")</f>
        <v>192.12</v>
      </c>
      <c r="Z38" s="56">
        <f>RTD("cqg.rtd", ,"ContractData",$C38,$L$2,, "T")</f>
        <v>175.97</v>
      </c>
      <c r="AA38" s="58">
        <f>Data!Z11</f>
        <v>0.43875942898235842</v>
      </c>
      <c r="AB38" s="69"/>
    </row>
    <row r="39" spans="2:28" ht="8.1" customHeight="1" thickBot="1" x14ac:dyDescent="0.35">
      <c r="B39" s="29"/>
      <c r="C39" s="30"/>
      <c r="D39" s="31"/>
      <c r="E39" s="31"/>
      <c r="F39" s="31"/>
      <c r="G39" s="32"/>
      <c r="H39" s="32"/>
      <c r="I39" s="33"/>
      <c r="J39" s="32"/>
      <c r="K39" s="32"/>
      <c r="L39" s="32"/>
      <c r="M39" s="32"/>
      <c r="N39" s="34"/>
      <c r="O39" s="70"/>
      <c r="P39" s="29"/>
      <c r="Q39" s="30"/>
      <c r="R39" s="31"/>
      <c r="S39" s="31"/>
      <c r="T39" s="31"/>
      <c r="U39" s="32"/>
      <c r="V39" s="32"/>
      <c r="W39" s="33"/>
      <c r="X39" s="32"/>
      <c r="Y39" s="32"/>
      <c r="Z39" s="32"/>
      <c r="AA39" s="32"/>
      <c r="AB39" s="34"/>
    </row>
    <row r="40" spans="2:28" ht="2.1" customHeight="1" thickBot="1" x14ac:dyDescent="0.35">
      <c r="C40" s="2"/>
      <c r="D40" s="16"/>
      <c r="E40" s="16"/>
      <c r="F40" s="16"/>
      <c r="O40" s="70"/>
      <c r="Q40" s="5"/>
      <c r="R40" s="18"/>
      <c r="S40" s="16"/>
      <c r="T40" s="16"/>
      <c r="U40" s="5"/>
      <c r="V40" s="5"/>
      <c r="W40" s="2"/>
      <c r="X40" s="2"/>
      <c r="Y40" s="5"/>
      <c r="Z40" s="5"/>
      <c r="AA40" s="5"/>
    </row>
    <row r="41" spans="2:28" ht="16.5" customHeight="1" x14ac:dyDescent="0.3">
      <c r="B41" s="27"/>
      <c r="C41" s="47" t="s">
        <v>115</v>
      </c>
      <c r="D41" s="64" t="s">
        <v>116</v>
      </c>
      <c r="E41" s="64"/>
      <c r="F41" s="64"/>
      <c r="G41" s="48" t="s">
        <v>109</v>
      </c>
      <c r="H41" s="48" t="s">
        <v>110</v>
      </c>
      <c r="I41" s="49" t="s">
        <v>111</v>
      </c>
      <c r="J41" s="48" t="s">
        <v>112</v>
      </c>
      <c r="K41" s="48" t="s">
        <v>113</v>
      </c>
      <c r="L41" s="48" t="s">
        <v>114</v>
      </c>
      <c r="M41" s="50" t="s">
        <v>102</v>
      </c>
      <c r="N41" s="28"/>
      <c r="O41" s="70"/>
      <c r="P41" s="27"/>
      <c r="Q41" s="47" t="s">
        <v>115</v>
      </c>
      <c r="R41" s="64" t="s">
        <v>116</v>
      </c>
      <c r="S41" s="64"/>
      <c r="T41" s="64"/>
      <c r="U41" s="48" t="s">
        <v>109</v>
      </c>
      <c r="V41" s="48" t="s">
        <v>110</v>
      </c>
      <c r="W41" s="49" t="s">
        <v>111</v>
      </c>
      <c r="X41" s="48" t="s">
        <v>112</v>
      </c>
      <c r="Y41" s="48" t="s">
        <v>113</v>
      </c>
      <c r="Z41" s="48" t="s">
        <v>114</v>
      </c>
      <c r="AA41" s="50" t="s">
        <v>104</v>
      </c>
      <c r="AB41" s="28"/>
    </row>
    <row r="42" spans="2:28" ht="16.5" customHeight="1" x14ac:dyDescent="0.3">
      <c r="B42" s="68" t="s">
        <v>119</v>
      </c>
      <c r="C42" s="51" t="str">
        <f>Data!P2</f>
        <v>S.GS</v>
      </c>
      <c r="D42" s="65" t="str">
        <f>PROPER(RTD("cqg.rtd", ,"ContractData",C42, "LongDescription",, "T"))</f>
        <v>Goldman Sachs Group</v>
      </c>
      <c r="E42" s="65"/>
      <c r="F42" s="65"/>
      <c r="G42" s="52">
        <f>RTD("cqg.rtd", ,"ContractData",$C42,$G$2,, "T")</f>
        <v>942</v>
      </c>
      <c r="H42" s="52">
        <f>RTD("cqg.rtd", ,"ContractData",$C42,$H$2,, "T")</f>
        <v>-9.4700000000000006</v>
      </c>
      <c r="I42" s="53">
        <f>IFERROR(RTD("cqg.rtd", ,"ContractData",$C42,"PerCentNetLastTrade",, "T")/100,"")</f>
        <v>-9.9530200636909205E-3</v>
      </c>
      <c r="J42" s="52">
        <f>RTD("cqg.rtd", ,"ContractData",$C42,$J$2,, "T")</f>
        <v>948.96</v>
      </c>
      <c r="K42" s="52">
        <f>RTD("cqg.rtd", ,"ContractData",$C42,$K$2,, "T")</f>
        <v>952.99</v>
      </c>
      <c r="L42" s="52">
        <f>RTD("cqg.rtd", ,"ContractData",$C42,$L$2,, "T")</f>
        <v>939.55000000000007</v>
      </c>
      <c r="M42" s="54">
        <f>Data!Q2</f>
        <v>-8.1781850082854157E-2</v>
      </c>
      <c r="N42" s="69" t="s">
        <v>119</v>
      </c>
      <c r="O42" s="70"/>
      <c r="P42" s="68" t="s">
        <v>119</v>
      </c>
      <c r="Q42" s="51" t="str">
        <f>Data!AB2</f>
        <v>S.LOW</v>
      </c>
      <c r="R42" s="65" t="str">
        <f>PROPER(RTD("cqg.rtd", ,"ContractData",Q42, "LongDescription",, "T"))</f>
        <v>Lowes Companies Inc</v>
      </c>
      <c r="S42" s="65"/>
      <c r="T42" s="65"/>
      <c r="U42" s="52">
        <f>RTD("cqg.rtd", ,"ContractData",$C42,$G$2,, "T")</f>
        <v>942</v>
      </c>
      <c r="V42" s="52">
        <f>RTD("cqg.rtd", ,"ContractData",$C42,$H$2,, "T")</f>
        <v>-9.4700000000000006</v>
      </c>
      <c r="W42" s="53">
        <f>IFERROR(RTD("cqg.rtd", ,"ContractData",$C42,"PerCentNetLastTrade",, "T")/100,"")</f>
        <v>-9.9530200636909205E-3</v>
      </c>
      <c r="X42" s="52">
        <f>RTD("cqg.rtd", ,"ContractData",$C42,$J$2,, "T")</f>
        <v>948.96</v>
      </c>
      <c r="Y42" s="52">
        <f>RTD("cqg.rtd", ,"ContractData",$C42,$K$2,, "T")</f>
        <v>952.99</v>
      </c>
      <c r="Z42" s="52">
        <f>RTD("cqg.rtd", ,"ContractData",$C42,$L$2,, "T")</f>
        <v>939.55000000000007</v>
      </c>
      <c r="AA42" s="54">
        <f>Data!AC2</f>
        <v>-0.2018162215956211</v>
      </c>
      <c r="AB42" s="69" t="s">
        <v>119</v>
      </c>
    </row>
    <row r="43" spans="2:28" x14ac:dyDescent="0.3">
      <c r="B43" s="68"/>
      <c r="C43" s="51" t="str">
        <f>Data!P3</f>
        <v>S.NOW</v>
      </c>
      <c r="D43" s="65" t="str">
        <f>PROPER(RTD("cqg.rtd", ,"ContractData",C43, "LongDescription",, "T"))</f>
        <v>Servicenow, Inc.</v>
      </c>
      <c r="E43" s="65"/>
      <c r="F43" s="65"/>
      <c r="G43" s="52">
        <f>RTD("cqg.rtd", ,"ContractData",$C43,$G$2,, "T")</f>
        <v>135.47</v>
      </c>
      <c r="H43" s="52">
        <f>RTD("cqg.rtd", ,"ContractData",$C43,$H$2,, "T")</f>
        <v>-3</v>
      </c>
      <c r="I43" s="53">
        <f>IFERROR(RTD("cqg.rtd", ,"ContractData",$C43,"PerCentNetLastTrade",, "T")/100,"")</f>
        <v>-2.1665342673503285E-2</v>
      </c>
      <c r="J43" s="52">
        <f>RTD("cqg.rtd", ,"ContractData",$C43,$J$2,, "T")</f>
        <v>139.71</v>
      </c>
      <c r="K43" s="52">
        <f>RTD("cqg.rtd", ,"ContractData",$C43,$K$2,, "T")</f>
        <v>139.94</v>
      </c>
      <c r="L43" s="52">
        <f>RTD("cqg.rtd", ,"ContractData",$C43,$L$2,, "T")</f>
        <v>135.07</v>
      </c>
      <c r="M43" s="54">
        <f>Data!Q3</f>
        <v>-8.4600310831813019E-2</v>
      </c>
      <c r="N43" s="69"/>
      <c r="O43" s="70"/>
      <c r="P43" s="68"/>
      <c r="Q43" s="51" t="str">
        <f>Data!AB3</f>
        <v>S.BKNG</v>
      </c>
      <c r="R43" s="65" t="str">
        <f>PROPER(RTD("cqg.rtd", ,"ContractData",Q43, "LongDescription",, "T"))</f>
        <v>Booking Holdings Inc</v>
      </c>
      <c r="S43" s="65"/>
      <c r="T43" s="65"/>
      <c r="U43" s="52">
        <f>RTD("cqg.rtd", ,"ContractData",$C43,$G$2,, "T")</f>
        <v>135.47</v>
      </c>
      <c r="V43" s="52">
        <f>RTD("cqg.rtd", ,"ContractData",$C43,$H$2,, "T")</f>
        <v>-3</v>
      </c>
      <c r="W43" s="53">
        <f>IFERROR(RTD("cqg.rtd", ,"ContractData",$C43,"PerCentNetLastTrade",, "T")/100,"")</f>
        <v>-2.1665342673503285E-2</v>
      </c>
      <c r="X43" s="52">
        <f>RTD("cqg.rtd", ,"ContractData",$C43,$J$2,, "T")</f>
        <v>139.71</v>
      </c>
      <c r="Y43" s="52">
        <f>RTD("cqg.rtd", ,"ContractData",$C43,$K$2,, "T")</f>
        <v>139.94</v>
      </c>
      <c r="Z43" s="52">
        <f>RTD("cqg.rtd", ,"ContractData",$C43,$L$2,, "T")</f>
        <v>135.07</v>
      </c>
      <c r="AA43" s="54">
        <f>Data!AC3</f>
        <v>-0.21618972036786333</v>
      </c>
      <c r="AB43" s="69"/>
    </row>
    <row r="44" spans="2:28" x14ac:dyDescent="0.3">
      <c r="B44" s="68"/>
      <c r="C44" s="51" t="str">
        <f>Data!P4</f>
        <v>S.HD</v>
      </c>
      <c r="D44" s="65" t="str">
        <f>PROPER(RTD("cqg.rtd", ,"ContractData",C44, "LongDescription",, "T"))</f>
        <v>Home Depot, Inc.</v>
      </c>
      <c r="E44" s="65"/>
      <c r="F44" s="65"/>
      <c r="G44" s="52">
        <f>RTD("cqg.rtd", ,"ContractData",$C44,$G$2,, "T")</f>
        <v>299.98</v>
      </c>
      <c r="H44" s="52">
        <f>RTD("cqg.rtd", ,"ContractData",$C44,$H$2,, "T")</f>
        <v>-2.5300000000000002</v>
      </c>
      <c r="I44" s="53">
        <f>IFERROR(RTD("cqg.rtd", ,"ContractData",$C44,"PerCentNetLastTrade",, "T")/100,"")</f>
        <v>-8.3633598889292921E-3</v>
      </c>
      <c r="J44" s="52">
        <f>RTD("cqg.rtd", ,"ContractData",$C44,$J$2,, "T")</f>
        <v>298.68</v>
      </c>
      <c r="K44" s="52">
        <f>RTD("cqg.rtd", ,"ContractData",$C44,$K$2,, "T")</f>
        <v>302.24</v>
      </c>
      <c r="L44" s="52">
        <f>RTD("cqg.rtd", ,"ContractData",$C44,$L$2,, "T")</f>
        <v>298.25</v>
      </c>
      <c r="M44" s="54">
        <f>Data!Q4</f>
        <v>-8.4952566879175087E-2</v>
      </c>
      <c r="N44" s="69"/>
      <c r="O44" s="70"/>
      <c r="P44" s="68"/>
      <c r="Q44" s="51" t="str">
        <f>Data!AB4</f>
        <v>S.IBM</v>
      </c>
      <c r="R44" s="65" t="str">
        <f>PROPER(RTD("cqg.rtd", ,"ContractData",Q44, "LongDescription",, "T"))</f>
        <v>International Business Machines</v>
      </c>
      <c r="S44" s="65"/>
      <c r="T44" s="65"/>
      <c r="U44" s="52">
        <f>RTD("cqg.rtd", ,"ContractData",$C44,$G$2,, "T")</f>
        <v>299.98</v>
      </c>
      <c r="V44" s="52">
        <f>RTD("cqg.rtd", ,"ContractData",$C44,$H$2,, "T")</f>
        <v>-2.5300000000000002</v>
      </c>
      <c r="W44" s="53">
        <f>IFERROR(RTD("cqg.rtd", ,"ContractData",$C44,"PerCentNetLastTrade",, "T")/100,"")</f>
        <v>-8.3633598889292921E-3</v>
      </c>
      <c r="X44" s="52">
        <f>RTD("cqg.rtd", ,"ContractData",$C44,$J$2,, "T")</f>
        <v>298.68</v>
      </c>
      <c r="Y44" s="52">
        <f>RTD("cqg.rtd", ,"ContractData",$C44,$K$2,, "T")</f>
        <v>302.24</v>
      </c>
      <c r="Z44" s="52">
        <f>RTD("cqg.rtd", ,"ContractData",$C44,$L$2,, "T")</f>
        <v>298.25</v>
      </c>
      <c r="AA44" s="54">
        <f>Data!AC4</f>
        <v>-0.22504304378650275</v>
      </c>
      <c r="AB44" s="69"/>
    </row>
    <row r="45" spans="2:28" x14ac:dyDescent="0.3">
      <c r="B45" s="68"/>
      <c r="C45" s="51" t="str">
        <f>Data!P5</f>
        <v>S.SBUX</v>
      </c>
      <c r="D45" s="65" t="str">
        <f>PROPER(RTD("cqg.rtd", ,"ContractData",C45, "LongDescription",, "T"))</f>
        <v>Starbucks Corp</v>
      </c>
      <c r="E45" s="65"/>
      <c r="F45" s="65"/>
      <c r="G45" s="52">
        <f>RTD("cqg.rtd", ,"ContractData",$C45,$G$2,, "T")</f>
        <v>95.83</v>
      </c>
      <c r="H45" s="52">
        <f>RTD("cqg.rtd", ,"ContractData",$C45,$H$2,, "T")</f>
        <v>-0.84</v>
      </c>
      <c r="I45" s="53">
        <f>IFERROR(RTD("cqg.rtd", ,"ContractData",$C45,"PerCentNetLastTrade",, "T")/100,"")</f>
        <v>-8.6893555394641567E-3</v>
      </c>
      <c r="J45" s="52">
        <f>RTD("cqg.rtd", ,"ContractData",$C45,$J$2,, "T")</f>
        <v>96.4</v>
      </c>
      <c r="K45" s="52">
        <f>RTD("cqg.rtd", ,"ContractData",$C45,$K$2,, "T")</f>
        <v>96.56</v>
      </c>
      <c r="L45" s="52">
        <f>RTD("cqg.rtd", ,"ContractData",$C45,$L$2,, "T")</f>
        <v>95.11</v>
      </c>
      <c r="M45" s="54">
        <f>Data!Q5</f>
        <v>-9.8070588235294132E-2</v>
      </c>
      <c r="N45" s="69"/>
      <c r="O45" s="70"/>
      <c r="P45" s="68"/>
      <c r="Q45" s="51" t="str">
        <f>Data!AB5</f>
        <v>S.NFLX</v>
      </c>
      <c r="R45" s="65" t="str">
        <f>PROPER(RTD("cqg.rtd", ,"ContractData",Q45, "LongDescription",, "T"))</f>
        <v>Netflix, Inc.</v>
      </c>
      <c r="S45" s="65"/>
      <c r="T45" s="65"/>
      <c r="U45" s="52">
        <f>RTD("cqg.rtd", ,"ContractData",$C45,$G$2,, "T")</f>
        <v>95.83</v>
      </c>
      <c r="V45" s="52">
        <f>RTD("cqg.rtd", ,"ContractData",$C45,$H$2,, "T")</f>
        <v>-0.84</v>
      </c>
      <c r="W45" s="53">
        <f>IFERROR(RTD("cqg.rtd", ,"ContractData",$C45,"PerCentNetLastTrade",, "T")/100,"")</f>
        <v>-8.6893555394641567E-3</v>
      </c>
      <c r="X45" s="52">
        <f>RTD("cqg.rtd", ,"ContractData",$C45,$J$2,, "T")</f>
        <v>96.4</v>
      </c>
      <c r="Y45" s="52">
        <f>RTD("cqg.rtd", ,"ContractData",$C45,$K$2,, "T")</f>
        <v>96.56</v>
      </c>
      <c r="Z45" s="52">
        <f>RTD("cqg.rtd", ,"ContractData",$C45,$L$2,, "T")</f>
        <v>95.11</v>
      </c>
      <c r="AA45" s="54">
        <f>Data!AC5</f>
        <v>-0.2343216723549488</v>
      </c>
      <c r="AB45" s="69"/>
    </row>
    <row r="46" spans="2:28" x14ac:dyDescent="0.3">
      <c r="B46" s="68"/>
      <c r="C46" s="51" t="str">
        <f>Data!P6</f>
        <v>S.AMGN</v>
      </c>
      <c r="D46" s="65" t="str">
        <f>PROPER(RTD("cqg.rtd", ,"ContractData",C46, "LongDescription",, "T"))</f>
        <v>Amgen</v>
      </c>
      <c r="E46" s="65"/>
      <c r="F46" s="65"/>
      <c r="G46" s="52">
        <f>RTD("cqg.rtd", ,"ContractData",$C46,$G$2,, "T")</f>
        <v>385.65000000000003</v>
      </c>
      <c r="H46" s="52">
        <f>RTD("cqg.rtd", ,"ContractData",$C46,$H$2,, "T")</f>
        <v>5.87</v>
      </c>
      <c r="I46" s="53">
        <f>IFERROR(RTD("cqg.rtd", ,"ContractData",$C46,"PerCentNetLastTrade",, "T")/100,"")</f>
        <v>1.5456316814998157E-2</v>
      </c>
      <c r="J46" s="52">
        <f>RTD("cqg.rtd", ,"ContractData",$C46,$J$2,, "T")</f>
        <v>378.51</v>
      </c>
      <c r="K46" s="52">
        <f>RTD("cqg.rtd", ,"ContractData",$C46,$K$2,, "T")</f>
        <v>386.5</v>
      </c>
      <c r="L46" s="52">
        <f>RTD("cqg.rtd", ,"ContractData",$C46,$L$2,, "T")</f>
        <v>378.51</v>
      </c>
      <c r="M46" s="54">
        <f>Data!Q6</f>
        <v>-0.10288917837536048</v>
      </c>
      <c r="N46" s="69"/>
      <c r="O46" s="70"/>
      <c r="P46" s="68"/>
      <c r="Q46" s="51" t="str">
        <f>Data!AB6</f>
        <v>S.CMCSA</v>
      </c>
      <c r="R46" s="65" t="str">
        <f>PROPER(RTD("cqg.rtd", ,"ContractData",Q46, "LongDescription",, "T"))</f>
        <v>Comcast Corp A</v>
      </c>
      <c r="S46" s="65"/>
      <c r="T46" s="65"/>
      <c r="U46" s="52">
        <f>RTD("cqg.rtd", ,"ContractData",$C46,$G$2,, "T")</f>
        <v>385.65000000000003</v>
      </c>
      <c r="V46" s="52">
        <f>RTD("cqg.rtd", ,"ContractData",$C46,$H$2,, "T")</f>
        <v>5.87</v>
      </c>
      <c r="W46" s="53">
        <f>IFERROR(RTD("cqg.rtd", ,"ContractData",$C46,"PerCentNetLastTrade",, "T")/100,"")</f>
        <v>1.5456316814998157E-2</v>
      </c>
      <c r="X46" s="52">
        <f>RTD("cqg.rtd", ,"ContractData",$C46,$J$2,, "T")</f>
        <v>378.51</v>
      </c>
      <c r="Y46" s="52">
        <f>RTD("cqg.rtd", ,"ContractData",$C46,$K$2,, "T")</f>
        <v>386.5</v>
      </c>
      <c r="Z46" s="52">
        <f>RTD("cqg.rtd", ,"ContractData",$C46,$L$2,, "T")</f>
        <v>378.51</v>
      </c>
      <c r="AA46" s="54">
        <f>Data!AC6</f>
        <v>-0.23921043827367006</v>
      </c>
      <c r="AB46" s="69"/>
    </row>
    <row r="47" spans="2:28" x14ac:dyDescent="0.3">
      <c r="B47" s="68"/>
      <c r="C47" s="51" t="str">
        <f>Data!P7</f>
        <v>S.NFLX</v>
      </c>
      <c r="D47" s="65" t="str">
        <f>PROPER(RTD("cqg.rtd", ,"ContractData",C47, "LongDescription",, "T"))</f>
        <v>Netflix, Inc.</v>
      </c>
      <c r="E47" s="65"/>
      <c r="F47" s="65"/>
      <c r="G47" s="52">
        <f>RTD("cqg.rtd", ,"ContractData",$C47,$G$2,, "T")</f>
        <v>71.790000000000006</v>
      </c>
      <c r="H47" s="52">
        <f>RTD("cqg.rtd", ,"ContractData",$C47,$H$2,, "T")</f>
        <v>-3.52</v>
      </c>
      <c r="I47" s="53">
        <f>IFERROR(RTD("cqg.rtd", ,"ContractData",$C47,"PerCentNetLastTrade",, "T")/100,"")</f>
        <v>-4.6740140751560216E-2</v>
      </c>
      <c r="J47" s="52">
        <f>RTD("cqg.rtd", ,"ContractData",$C47,$J$2,, "T")</f>
        <v>71.27</v>
      </c>
      <c r="K47" s="52">
        <f>RTD("cqg.rtd", ,"ContractData",$C47,$K$2,, "T")</f>
        <v>72.38</v>
      </c>
      <c r="L47" s="52">
        <f>RTD("cqg.rtd", ,"ContractData",$C47,$L$2,, "T")</f>
        <v>70.11</v>
      </c>
      <c r="M47" s="54">
        <f>Data!Q7</f>
        <v>-0.11425046267735954</v>
      </c>
      <c r="N47" s="69"/>
      <c r="O47" s="70"/>
      <c r="P47" s="68"/>
      <c r="Q47" s="51" t="str">
        <f>Data!AB7</f>
        <v>S.ORCL</v>
      </c>
      <c r="R47" s="65" t="str">
        <f>PROPER(RTD("cqg.rtd", ,"ContractData",Q47, "LongDescription",, "T"))</f>
        <v>Oracle Corporation</v>
      </c>
      <c r="S47" s="65"/>
      <c r="T47" s="65"/>
      <c r="U47" s="52">
        <f>RTD("cqg.rtd", ,"ContractData",$C47,$G$2,, "T")</f>
        <v>71.790000000000006</v>
      </c>
      <c r="V47" s="52">
        <f>RTD("cqg.rtd", ,"ContractData",$C47,$H$2,, "T")</f>
        <v>-3.52</v>
      </c>
      <c r="W47" s="53">
        <f>IFERROR(RTD("cqg.rtd", ,"ContractData",$C47,"PerCentNetLastTrade",, "T")/100,"")</f>
        <v>-4.6740140751560216E-2</v>
      </c>
      <c r="X47" s="52">
        <f>RTD("cqg.rtd", ,"ContractData",$C47,$J$2,, "T")</f>
        <v>71.27</v>
      </c>
      <c r="Y47" s="52">
        <f>RTD("cqg.rtd", ,"ContractData",$C47,$K$2,, "T")</f>
        <v>72.38</v>
      </c>
      <c r="Z47" s="52">
        <f>RTD("cqg.rtd", ,"ContractData",$C47,$L$2,, "T")</f>
        <v>70.11</v>
      </c>
      <c r="AA47" s="54">
        <f>Data!AC7</f>
        <v>-0.24267610692114303</v>
      </c>
      <c r="AB47" s="69"/>
    </row>
    <row r="48" spans="2:28" x14ac:dyDescent="0.3">
      <c r="B48" s="68"/>
      <c r="C48" s="51" t="str">
        <f>Data!P8</f>
        <v>S.CMCSA</v>
      </c>
      <c r="D48" s="65" t="str">
        <f>PROPER(RTD("cqg.rtd", ,"ContractData",C48, "LongDescription",, "T"))</f>
        <v>Comcast Corp A</v>
      </c>
      <c r="E48" s="65"/>
      <c r="F48" s="65"/>
      <c r="G48" s="52">
        <f>RTD("cqg.rtd", ,"ContractData",$C48,$G$2,, "T")</f>
        <v>22.740000000000002</v>
      </c>
      <c r="H48" s="52">
        <f>RTD("cqg.rtd", ,"ContractData",$C48,$H$2,, "T")</f>
        <v>-0.17</v>
      </c>
      <c r="I48" s="53">
        <f>IFERROR(RTD("cqg.rtd", ,"ContractData",$C48,"PerCentNetLastTrade",, "T")/100,"")</f>
        <v>-7.4203404626800532E-3</v>
      </c>
      <c r="J48" s="52">
        <f>RTD("cqg.rtd", ,"ContractData",$C48,$J$2,, "T")</f>
        <v>22.66</v>
      </c>
      <c r="K48" s="52">
        <f>RTD("cqg.rtd", ,"ContractData",$C48,$K$2,, "T")</f>
        <v>22.900000000000002</v>
      </c>
      <c r="L48" s="52">
        <f>RTD("cqg.rtd", ,"ContractData",$C48,$L$2,, "T")</f>
        <v>22.36</v>
      </c>
      <c r="M48" s="54">
        <f>Data!Q8</f>
        <v>-0.14575507137490606</v>
      </c>
      <c r="N48" s="69"/>
      <c r="O48" s="70"/>
      <c r="P48" s="68"/>
      <c r="Q48" s="51" t="str">
        <f>Data!AB8</f>
        <v>S.ADBE</v>
      </c>
      <c r="R48" s="65" t="str">
        <f>PROPER(RTD("cqg.rtd", ,"ContractData",Q48, "LongDescription",, "T"))</f>
        <v>Adobe Inc.</v>
      </c>
      <c r="S48" s="65"/>
      <c r="T48" s="65"/>
      <c r="U48" s="52">
        <f>RTD("cqg.rtd", ,"ContractData",$C48,$G$2,, "T")</f>
        <v>22.740000000000002</v>
      </c>
      <c r="V48" s="52">
        <f>RTD("cqg.rtd", ,"ContractData",$C48,$H$2,, "T")</f>
        <v>-0.17</v>
      </c>
      <c r="W48" s="53">
        <f>IFERROR(RTD("cqg.rtd", ,"ContractData",$C48,"PerCentNetLastTrade",, "T")/100,"")</f>
        <v>-7.4203404626800532E-3</v>
      </c>
      <c r="X48" s="52">
        <f>RTD("cqg.rtd", ,"ContractData",$C48,$J$2,, "T")</f>
        <v>22.66</v>
      </c>
      <c r="Y48" s="52">
        <f>RTD("cqg.rtd", ,"ContractData",$C48,$K$2,, "T")</f>
        <v>22.900000000000002</v>
      </c>
      <c r="Z48" s="52">
        <f>RTD("cqg.rtd", ,"ContractData",$C48,$L$2,, "T")</f>
        <v>22.36</v>
      </c>
      <c r="AA48" s="54">
        <f>Data!AC8</f>
        <v>-0.28877967941941196</v>
      </c>
      <c r="AB48" s="69"/>
    </row>
    <row r="49" spans="2:28" x14ac:dyDescent="0.3">
      <c r="B49" s="68"/>
      <c r="C49" s="51" t="str">
        <f>Data!P9</f>
        <v>S.ADBE</v>
      </c>
      <c r="D49" s="65" t="str">
        <f>PROPER(RTD("cqg.rtd", ,"ContractData",C49, "LongDescription",, "T"))</f>
        <v>Adobe Inc.</v>
      </c>
      <c r="E49" s="65"/>
      <c r="F49" s="65"/>
      <c r="G49" s="52">
        <f>RTD("cqg.rtd", ,"ContractData",$C49,$G$2,, "T")</f>
        <v>248.92000000000002</v>
      </c>
      <c r="H49" s="52">
        <f>RTD("cqg.rtd", ,"ContractData",$C49,$H$2,, "T")</f>
        <v>-3.75</v>
      </c>
      <c r="I49" s="53">
        <f>IFERROR(RTD("cqg.rtd", ,"ContractData",$C49,"PerCentNetLastTrade",, "T")/100,"")</f>
        <v>-1.4841492856294771E-2</v>
      </c>
      <c r="J49" s="52">
        <f>RTD("cqg.rtd", ,"ContractData",$C49,$J$2,, "T")</f>
        <v>251.58</v>
      </c>
      <c r="K49" s="52">
        <f>RTD("cqg.rtd", ,"ContractData",$C49,$K$2,, "T")</f>
        <v>252.67000000000002</v>
      </c>
      <c r="L49" s="52">
        <f>RTD("cqg.rtd", ,"ContractData",$C49,$L$2,, "T")</f>
        <v>247.21</v>
      </c>
      <c r="M49" s="54">
        <f>Data!Q9</f>
        <v>-0.14983435226612929</v>
      </c>
      <c r="N49" s="69"/>
      <c r="O49" s="70"/>
      <c r="P49" s="68"/>
      <c r="Q49" s="51" t="str">
        <f>Data!AB9</f>
        <v>S.ISRG</v>
      </c>
      <c r="R49" s="65" t="str">
        <f>PROPER(RTD("cqg.rtd", ,"ContractData",Q49, "LongDescription",, "T"))</f>
        <v>Intuitive Surg, Inc.</v>
      </c>
      <c r="S49" s="65"/>
      <c r="T49" s="65"/>
      <c r="U49" s="52">
        <f>RTD("cqg.rtd", ,"ContractData",$C49,$G$2,, "T")</f>
        <v>248.92000000000002</v>
      </c>
      <c r="V49" s="52">
        <f>RTD("cqg.rtd", ,"ContractData",$C49,$H$2,, "T")</f>
        <v>-3.75</v>
      </c>
      <c r="W49" s="53">
        <f>IFERROR(RTD("cqg.rtd", ,"ContractData",$C49,"PerCentNetLastTrade",, "T")/100,"")</f>
        <v>-1.4841492856294771E-2</v>
      </c>
      <c r="X49" s="52">
        <f>RTD("cqg.rtd", ,"ContractData",$C49,$J$2,, "T")</f>
        <v>251.58</v>
      </c>
      <c r="Y49" s="52">
        <f>RTD("cqg.rtd", ,"ContractData",$C49,$K$2,, "T")</f>
        <v>252.67000000000002</v>
      </c>
      <c r="Z49" s="52">
        <f>RTD("cqg.rtd", ,"ContractData",$C49,$L$2,, "T")</f>
        <v>247.21</v>
      </c>
      <c r="AA49" s="54">
        <f>Data!AC9</f>
        <v>-0.30551239494314575</v>
      </c>
      <c r="AB49" s="69"/>
    </row>
    <row r="50" spans="2:28" x14ac:dyDescent="0.3">
      <c r="B50" s="68"/>
      <c r="C50" s="51" t="str">
        <f>Data!P10</f>
        <v>S.INTU</v>
      </c>
      <c r="D50" s="65" t="str">
        <f>PROPER(RTD("cqg.rtd", ,"ContractData",C50, "LongDescription",, "T"))</f>
        <v>Intuit Inc</v>
      </c>
      <c r="E50" s="65"/>
      <c r="F50" s="65"/>
      <c r="G50" s="52">
        <f>RTD("cqg.rtd", ,"ContractData",$C50,$G$2,, "T")</f>
        <v>303.19</v>
      </c>
      <c r="H50" s="52">
        <f>RTD("cqg.rtd", ,"ContractData",$C50,$H$2,, "T")</f>
        <v>-9.94</v>
      </c>
      <c r="I50" s="53">
        <f>IFERROR(RTD("cqg.rtd", ,"ContractData",$C50,"PerCentNetLastTrade",, "T")/100,"")</f>
        <v>-3.1744004087759077E-2</v>
      </c>
      <c r="J50" s="52">
        <f>RTD("cqg.rtd", ,"ContractData",$C50,$J$2,, "T")</f>
        <v>312.90000000000003</v>
      </c>
      <c r="K50" s="52">
        <f>RTD("cqg.rtd", ,"ContractData",$C50,$K$2,, "T")</f>
        <v>313.37</v>
      </c>
      <c r="L50" s="52">
        <f>RTD("cqg.rtd", ,"ContractData",$C50,$L$2,, "T")</f>
        <v>300.67</v>
      </c>
      <c r="M50" s="54">
        <f>Data!Q10</f>
        <v>-0.15616476482048433</v>
      </c>
      <c r="N50" s="69"/>
      <c r="O50" s="70"/>
      <c r="P50" s="68"/>
      <c r="Q50" s="51" t="str">
        <f>Data!AB10</f>
        <v>S.ACN</v>
      </c>
      <c r="R50" s="65" t="str">
        <f>PROPER(RTD("cqg.rtd", ,"ContractData",Q50, "LongDescription",, "T"))</f>
        <v>Accenture Plc Ireland</v>
      </c>
      <c r="S50" s="65"/>
      <c r="T50" s="65"/>
      <c r="U50" s="52">
        <f>RTD("cqg.rtd", ,"ContractData",$C50,$G$2,, "T")</f>
        <v>303.19</v>
      </c>
      <c r="V50" s="52">
        <f>RTD("cqg.rtd", ,"ContractData",$C50,$H$2,, "T")</f>
        <v>-9.94</v>
      </c>
      <c r="W50" s="53">
        <f>IFERROR(RTD("cqg.rtd", ,"ContractData",$C50,"PerCentNetLastTrade",, "T")/100,"")</f>
        <v>-3.1744004087759077E-2</v>
      </c>
      <c r="X50" s="52">
        <f>RTD("cqg.rtd", ,"ContractData",$C50,$J$2,, "T")</f>
        <v>312.90000000000003</v>
      </c>
      <c r="Y50" s="52">
        <f>RTD("cqg.rtd", ,"ContractData",$C50,$K$2,, "T")</f>
        <v>313.37</v>
      </c>
      <c r="Z50" s="52">
        <f>RTD("cqg.rtd", ,"ContractData",$C50,$L$2,, "T")</f>
        <v>300.67</v>
      </c>
      <c r="AA50" s="54">
        <f>Data!AC10</f>
        <v>-0.32430115542303395</v>
      </c>
      <c r="AB50" s="69"/>
    </row>
    <row r="51" spans="2:28" x14ac:dyDescent="0.3">
      <c r="B51" s="68"/>
      <c r="C51" s="55" t="str">
        <f>Data!P11</f>
        <v>S.BKNG</v>
      </c>
      <c r="D51" s="66" t="str">
        <f>PROPER(RTD("cqg.rtd", ,"ContractData",C51, "LongDescription",, "T"))</f>
        <v>Booking Holdings Inc</v>
      </c>
      <c r="E51" s="66"/>
      <c r="F51" s="66"/>
      <c r="G51" s="56">
        <f>RTD("cqg.rtd", ,"ContractData",$C51,$G$2,, "T")</f>
        <v>167.9</v>
      </c>
      <c r="H51" s="56">
        <f>RTD("cqg.rtd", ,"ContractData",$C51,$H$2,, "T")</f>
        <v>-2.62</v>
      </c>
      <c r="I51" s="57">
        <f>IFERROR(RTD("cqg.rtd", ,"ContractData",$C51,"PerCentNetLastTrade",, "T")/100,"")</f>
        <v>-1.536476659629369E-2</v>
      </c>
      <c r="J51" s="56">
        <f>RTD("cqg.rtd", ,"ContractData",$C51,$J$2,, "T")</f>
        <v>169.15</v>
      </c>
      <c r="K51" s="56">
        <f>RTD("cqg.rtd", ,"ContractData",$C51,$K$2,, "T")</f>
        <v>169.93</v>
      </c>
      <c r="L51" s="56">
        <f>RTD("cqg.rtd", ,"ContractData",$C51,$L$2,, "T")</f>
        <v>166.9</v>
      </c>
      <c r="M51" s="58">
        <f>Data!Q11</f>
        <v>-0.15666281581194436</v>
      </c>
      <c r="N51" s="69"/>
      <c r="O51" s="70"/>
      <c r="P51" s="68"/>
      <c r="Q51" s="55" t="str">
        <f>Data!AB11</f>
        <v>S.INTU</v>
      </c>
      <c r="R51" s="66" t="str">
        <f>PROPER(RTD("cqg.rtd", ,"ContractData",Q51, "LongDescription",, "T"))</f>
        <v>Intuit Inc</v>
      </c>
      <c r="S51" s="66"/>
      <c r="T51" s="66"/>
      <c r="U51" s="56">
        <f>RTD("cqg.rtd", ,"ContractData",$C51,$G$2,, "T")</f>
        <v>167.9</v>
      </c>
      <c r="V51" s="56">
        <f>RTD("cqg.rtd", ,"ContractData",$C51,$H$2,, "T")</f>
        <v>-2.62</v>
      </c>
      <c r="W51" s="57">
        <f>IFERROR(RTD("cqg.rtd", ,"ContractData",$C51,"PerCentNetLastTrade",, "T")/100,"")</f>
        <v>-1.536476659629369E-2</v>
      </c>
      <c r="X51" s="56">
        <f>RTD("cqg.rtd", ,"ContractData",$C51,$J$2,, "T")</f>
        <v>169.15</v>
      </c>
      <c r="Y51" s="56">
        <f>RTD("cqg.rtd", ,"ContractData",$C51,$K$2,, "T")</f>
        <v>169.93</v>
      </c>
      <c r="Z51" s="56">
        <f>RTD("cqg.rtd", ,"ContractData",$C51,$L$2,, "T")</f>
        <v>166.9</v>
      </c>
      <c r="AA51" s="58">
        <f>Data!AC11</f>
        <v>-0.54229944748045045</v>
      </c>
      <c r="AB51" s="69"/>
    </row>
    <row r="52" spans="2:28" ht="8.1" customHeight="1" thickBot="1" x14ac:dyDescent="0.35">
      <c r="B52" s="29"/>
      <c r="C52" s="30"/>
      <c r="D52" s="31"/>
      <c r="E52" s="31"/>
      <c r="F52" s="31"/>
      <c r="G52" s="32"/>
      <c r="H52" s="32"/>
      <c r="I52" s="33"/>
      <c r="J52" s="32"/>
      <c r="K52" s="32"/>
      <c r="L52" s="32"/>
      <c r="M52" s="32"/>
      <c r="N52" s="34"/>
      <c r="P52" s="29"/>
      <c r="Q52" s="30"/>
      <c r="R52" s="31"/>
      <c r="S52" s="31"/>
      <c r="T52" s="31"/>
      <c r="U52" s="32"/>
      <c r="V52" s="32"/>
      <c r="W52" s="33"/>
      <c r="X52" s="32"/>
      <c r="Y52" s="32"/>
      <c r="Z52" s="32"/>
      <c r="AA52" s="32"/>
      <c r="AB52" s="34"/>
    </row>
    <row r="53" spans="2:28" x14ac:dyDescent="0.3">
      <c r="C53" s="2"/>
      <c r="D53" s="16"/>
      <c r="E53" s="16"/>
      <c r="F53" s="16"/>
    </row>
    <row r="54" spans="2:28" x14ac:dyDescent="0.3">
      <c r="C54" s="2"/>
      <c r="D54" s="16"/>
      <c r="E54" s="16"/>
      <c r="F54" s="16"/>
    </row>
    <row r="55" spans="2:28" x14ac:dyDescent="0.3">
      <c r="C55" s="2"/>
      <c r="D55" s="16"/>
      <c r="E55" s="16"/>
      <c r="F55" s="16"/>
    </row>
    <row r="56" spans="2:28" x14ac:dyDescent="0.3">
      <c r="C56" s="2"/>
      <c r="D56" s="16"/>
      <c r="E56" s="16"/>
      <c r="F56" s="16"/>
    </row>
    <row r="57" spans="2:28" x14ac:dyDescent="0.3">
      <c r="C57" s="2"/>
      <c r="D57" s="16"/>
      <c r="E57" s="16"/>
      <c r="F57" s="16"/>
    </row>
    <row r="58" spans="2:28" x14ac:dyDescent="0.3">
      <c r="C58" s="2"/>
      <c r="D58" s="16"/>
      <c r="E58" s="16"/>
      <c r="F58" s="16"/>
    </row>
    <row r="59" spans="2:28" x14ac:dyDescent="0.3">
      <c r="C59" s="2"/>
      <c r="D59" s="16"/>
      <c r="E59" s="16"/>
      <c r="F59" s="16"/>
    </row>
    <row r="60" spans="2:28" x14ac:dyDescent="0.3">
      <c r="C60" s="2"/>
      <c r="D60" s="16"/>
      <c r="E60" s="16"/>
      <c r="F60" s="16"/>
    </row>
    <row r="61" spans="2:28" x14ac:dyDescent="0.3">
      <c r="C61" s="2"/>
      <c r="D61" s="16"/>
      <c r="E61" s="16"/>
      <c r="F61" s="16"/>
    </row>
    <row r="62" spans="2:28" x14ac:dyDescent="0.3">
      <c r="C62" s="2"/>
      <c r="D62" s="16"/>
      <c r="E62" s="16"/>
      <c r="F62" s="16"/>
    </row>
    <row r="63" spans="2:28" x14ac:dyDescent="0.3">
      <c r="C63" s="2"/>
      <c r="D63" s="16"/>
      <c r="E63" s="16"/>
      <c r="F63" s="16"/>
    </row>
    <row r="64" spans="2:28" x14ac:dyDescent="0.3">
      <c r="C64" s="2"/>
      <c r="D64" s="16"/>
      <c r="E64" s="16"/>
      <c r="F64" s="16"/>
    </row>
    <row r="65" spans="2:6" x14ac:dyDescent="0.3">
      <c r="C65" s="2"/>
      <c r="D65" s="16"/>
      <c r="E65" s="16"/>
      <c r="F65" s="16"/>
    </row>
    <row r="66" spans="2:6" x14ac:dyDescent="0.3">
      <c r="C66" s="2"/>
      <c r="D66" s="16"/>
      <c r="E66" s="16"/>
      <c r="F66" s="16"/>
    </row>
    <row r="67" spans="2:6" x14ac:dyDescent="0.3">
      <c r="C67" s="2"/>
      <c r="D67" s="16"/>
      <c r="E67" s="16"/>
      <c r="F67" s="16"/>
    </row>
    <row r="68" spans="2:6" x14ac:dyDescent="0.3">
      <c r="C68" s="2"/>
      <c r="D68" s="16"/>
      <c r="E68" s="16"/>
      <c r="F68" s="16"/>
    </row>
    <row r="69" spans="2:6" x14ac:dyDescent="0.3">
      <c r="C69" s="2"/>
      <c r="D69" s="16"/>
      <c r="E69" s="16"/>
      <c r="F69" s="16"/>
    </row>
    <row r="70" spans="2:6" x14ac:dyDescent="0.3">
      <c r="C70" s="2"/>
      <c r="D70" s="16"/>
      <c r="E70" s="16"/>
      <c r="F70" s="16"/>
    </row>
    <row r="71" spans="2:6" x14ac:dyDescent="0.3">
      <c r="C71" s="2"/>
      <c r="D71" s="16"/>
      <c r="E71" s="16"/>
      <c r="F71" s="16"/>
    </row>
    <row r="72" spans="2:6" x14ac:dyDescent="0.3">
      <c r="C72" s="2"/>
      <c r="D72" s="16"/>
      <c r="E72" s="16"/>
      <c r="F72" s="16"/>
    </row>
    <row r="73" spans="2:6" x14ac:dyDescent="0.3">
      <c r="C73" s="2"/>
      <c r="D73" s="16"/>
      <c r="E73" s="16"/>
      <c r="F73" s="16"/>
    </row>
    <row r="74" spans="2:6" x14ac:dyDescent="0.3">
      <c r="C74" s="2"/>
      <c r="D74" s="16"/>
      <c r="E74" s="16"/>
      <c r="F74" s="16"/>
    </row>
    <row r="75" spans="2:6" x14ac:dyDescent="0.3">
      <c r="C75" s="2"/>
      <c r="D75" s="16"/>
      <c r="E75" s="16"/>
      <c r="F75" s="16"/>
    </row>
    <row r="76" spans="2:6" x14ac:dyDescent="0.3">
      <c r="C76" s="2"/>
      <c r="D76" s="16"/>
      <c r="E76" s="16"/>
      <c r="F76" s="16"/>
    </row>
    <row r="77" spans="2:6" x14ac:dyDescent="0.3">
      <c r="C77" s="2"/>
      <c r="D77" s="16"/>
      <c r="E77" s="16"/>
      <c r="F77" s="16"/>
    </row>
    <row r="78" spans="2:6" x14ac:dyDescent="0.3">
      <c r="C78" s="2"/>
      <c r="D78" s="16"/>
      <c r="E78" s="16"/>
      <c r="F78" s="16"/>
    </row>
    <row r="79" spans="2:6" x14ac:dyDescent="0.3">
      <c r="C79" s="2"/>
      <c r="D79" s="16"/>
      <c r="E79" s="16"/>
      <c r="F79" s="16"/>
    </row>
    <row r="80" spans="2:6" x14ac:dyDescent="0.3">
      <c r="B80" s="1"/>
      <c r="C80" s="2"/>
      <c r="D80" s="16"/>
      <c r="E80" s="16"/>
      <c r="F80" s="16"/>
    </row>
    <row r="81" spans="3:6" x14ac:dyDescent="0.3">
      <c r="C81" s="2"/>
      <c r="D81" s="16"/>
      <c r="E81" s="16"/>
      <c r="F81" s="16"/>
    </row>
    <row r="82" spans="3:6" x14ac:dyDescent="0.3">
      <c r="C82" s="2"/>
      <c r="D82" s="16"/>
      <c r="E82" s="16"/>
      <c r="F82" s="16"/>
    </row>
    <row r="83" spans="3:6" x14ac:dyDescent="0.3">
      <c r="C83" s="2"/>
      <c r="D83" s="16"/>
      <c r="E83" s="16"/>
      <c r="F83" s="16"/>
    </row>
    <row r="84" spans="3:6" x14ac:dyDescent="0.3">
      <c r="C84" s="2"/>
      <c r="D84" s="16"/>
      <c r="E84" s="16"/>
      <c r="F84" s="16"/>
    </row>
    <row r="85" spans="3:6" x14ac:dyDescent="0.3">
      <c r="C85" s="2"/>
      <c r="D85" s="16"/>
      <c r="E85" s="16"/>
      <c r="F85" s="16"/>
    </row>
    <row r="86" spans="3:6" x14ac:dyDescent="0.3">
      <c r="C86" s="2"/>
      <c r="D86" s="16"/>
      <c r="E86" s="16"/>
      <c r="F86" s="16"/>
    </row>
    <row r="87" spans="3:6" x14ac:dyDescent="0.3">
      <c r="C87" s="2"/>
      <c r="D87" s="16"/>
      <c r="E87" s="16"/>
      <c r="F87" s="16"/>
    </row>
    <row r="88" spans="3:6" x14ac:dyDescent="0.3">
      <c r="C88" s="2"/>
      <c r="D88" s="16"/>
      <c r="E88" s="16"/>
      <c r="F88" s="16"/>
    </row>
    <row r="89" spans="3:6" x14ac:dyDescent="0.3">
      <c r="C89" s="2"/>
      <c r="D89" s="16"/>
      <c r="E89" s="16"/>
      <c r="F89" s="16"/>
    </row>
    <row r="90" spans="3:6" x14ac:dyDescent="0.3">
      <c r="C90" s="2"/>
      <c r="D90" s="16"/>
      <c r="E90" s="16"/>
      <c r="F90" s="16"/>
    </row>
    <row r="91" spans="3:6" x14ac:dyDescent="0.3">
      <c r="C91" s="2"/>
      <c r="D91" s="16"/>
      <c r="E91" s="16"/>
      <c r="F91" s="16"/>
    </row>
    <row r="92" spans="3:6" x14ac:dyDescent="0.3">
      <c r="C92" s="2"/>
      <c r="D92" s="16"/>
      <c r="E92" s="16"/>
      <c r="F92" s="16"/>
    </row>
    <row r="93" spans="3:6" x14ac:dyDescent="0.3">
      <c r="C93" s="2"/>
      <c r="D93" s="16"/>
      <c r="E93" s="16"/>
      <c r="F93" s="16"/>
    </row>
    <row r="94" spans="3:6" x14ac:dyDescent="0.3">
      <c r="C94" s="2"/>
      <c r="D94" s="16"/>
      <c r="E94" s="16"/>
      <c r="F94" s="16"/>
    </row>
    <row r="95" spans="3:6" x14ac:dyDescent="0.3">
      <c r="C95" s="2"/>
      <c r="D95" s="16"/>
      <c r="E95" s="16"/>
      <c r="F95" s="16"/>
    </row>
    <row r="96" spans="3:6" x14ac:dyDescent="0.3">
      <c r="C96" s="2"/>
      <c r="D96" s="16"/>
      <c r="E96" s="16"/>
      <c r="F96" s="16"/>
    </row>
    <row r="97" spans="3:6" x14ac:dyDescent="0.3">
      <c r="C97" s="2"/>
      <c r="D97" s="16"/>
      <c r="E97" s="16"/>
      <c r="F97" s="16"/>
    </row>
    <row r="98" spans="3:6" x14ac:dyDescent="0.3">
      <c r="C98" s="2"/>
      <c r="D98" s="16"/>
      <c r="E98" s="16"/>
      <c r="F98" s="16"/>
    </row>
    <row r="99" spans="3:6" x14ac:dyDescent="0.3">
      <c r="C99" s="2"/>
      <c r="D99" s="16"/>
      <c r="E99" s="16"/>
      <c r="F99" s="16"/>
    </row>
    <row r="100" spans="3:6" x14ac:dyDescent="0.3">
      <c r="C100" s="2"/>
      <c r="D100" s="16"/>
      <c r="E100" s="16"/>
      <c r="F100" s="16"/>
    </row>
    <row r="101" spans="3:6" x14ac:dyDescent="0.3">
      <c r="C101" s="2"/>
      <c r="D101" s="16"/>
      <c r="E101" s="16"/>
      <c r="F101" s="16"/>
    </row>
    <row r="102" spans="3:6" x14ac:dyDescent="0.3">
      <c r="C102" s="2"/>
      <c r="D102" s="16"/>
      <c r="E102" s="16"/>
      <c r="F102" s="16"/>
    </row>
    <row r="103" spans="3:6" x14ac:dyDescent="0.3">
      <c r="C103" s="2"/>
      <c r="D103" s="16"/>
      <c r="E103" s="16"/>
      <c r="F103" s="16"/>
    </row>
    <row r="104" spans="3:6" x14ac:dyDescent="0.3">
      <c r="C104" s="2"/>
      <c r="D104" s="16"/>
      <c r="E104" s="16"/>
      <c r="F104" s="16"/>
    </row>
    <row r="105" spans="3:6" x14ac:dyDescent="0.3">
      <c r="C105" s="2"/>
      <c r="D105" s="16"/>
      <c r="E105" s="16"/>
      <c r="F105" s="16"/>
    </row>
    <row r="106" spans="3:6" x14ac:dyDescent="0.3">
      <c r="C106" s="2"/>
      <c r="D106" s="16"/>
      <c r="E106" s="16"/>
      <c r="F106" s="16"/>
    </row>
  </sheetData>
  <mergeCells count="105">
    <mergeCell ref="AB3:AB12"/>
    <mergeCell ref="AB29:AB38"/>
    <mergeCell ref="N42:N51"/>
    <mergeCell ref="AB16:AB25"/>
    <mergeCell ref="AB42:AB51"/>
    <mergeCell ref="N16:N25"/>
    <mergeCell ref="P16:P25"/>
    <mergeCell ref="P29:P38"/>
    <mergeCell ref="P42:P51"/>
    <mergeCell ref="O2:O51"/>
    <mergeCell ref="N3:N12"/>
    <mergeCell ref="N29:N38"/>
    <mergeCell ref="R49:T49"/>
    <mergeCell ref="R50:T50"/>
    <mergeCell ref="R51:T51"/>
    <mergeCell ref="R33:T33"/>
    <mergeCell ref="R34:T34"/>
    <mergeCell ref="R18:T18"/>
    <mergeCell ref="R19:T19"/>
    <mergeCell ref="R20:T20"/>
    <mergeCell ref="R21:T21"/>
    <mergeCell ref="R22:T22"/>
    <mergeCell ref="R23:T23"/>
    <mergeCell ref="R10:T10"/>
    <mergeCell ref="B3:B12"/>
    <mergeCell ref="B16:B25"/>
    <mergeCell ref="B29:B38"/>
    <mergeCell ref="B42:B51"/>
    <mergeCell ref="P3:P12"/>
    <mergeCell ref="R43:T43"/>
    <mergeCell ref="R44:T44"/>
    <mergeCell ref="R45:T45"/>
    <mergeCell ref="R46:T46"/>
    <mergeCell ref="R47:T47"/>
    <mergeCell ref="R48:T48"/>
    <mergeCell ref="R35:T35"/>
    <mergeCell ref="R36:T36"/>
    <mergeCell ref="R37:T37"/>
    <mergeCell ref="R38:T38"/>
    <mergeCell ref="R42:T42"/>
    <mergeCell ref="R24:T24"/>
    <mergeCell ref="R25:T25"/>
    <mergeCell ref="R28:T28"/>
    <mergeCell ref="R41:T41"/>
    <mergeCell ref="R29:T29"/>
    <mergeCell ref="R30:T30"/>
    <mergeCell ref="R31:T31"/>
    <mergeCell ref="R32:T32"/>
    <mergeCell ref="R11:T11"/>
    <mergeCell ref="R12:T12"/>
    <mergeCell ref="R15:T15"/>
    <mergeCell ref="R16:T16"/>
    <mergeCell ref="R17:T17"/>
    <mergeCell ref="D50:F50"/>
    <mergeCell ref="D51:F51"/>
    <mergeCell ref="R2:T2"/>
    <mergeCell ref="R3:T3"/>
    <mergeCell ref="R4:T4"/>
    <mergeCell ref="R5:T5"/>
    <mergeCell ref="R6:T6"/>
    <mergeCell ref="R7:T7"/>
    <mergeCell ref="R8:T8"/>
    <mergeCell ref="R9:T9"/>
    <mergeCell ref="D44:F44"/>
    <mergeCell ref="D45:F45"/>
    <mergeCell ref="D46:F46"/>
    <mergeCell ref="D47:F47"/>
    <mergeCell ref="D48:F48"/>
    <mergeCell ref="D49:F49"/>
    <mergeCell ref="D36:F36"/>
    <mergeCell ref="D37:F37"/>
    <mergeCell ref="D38:F38"/>
    <mergeCell ref="D41:F41"/>
    <mergeCell ref="D42:F42"/>
    <mergeCell ref="D43:F43"/>
    <mergeCell ref="D30:F30"/>
    <mergeCell ref="D31:F31"/>
    <mergeCell ref="D32:F32"/>
    <mergeCell ref="D33:F33"/>
    <mergeCell ref="D34:F34"/>
    <mergeCell ref="D35:F35"/>
    <mergeCell ref="D22:F22"/>
    <mergeCell ref="D23:F23"/>
    <mergeCell ref="D24:F24"/>
    <mergeCell ref="D25:F25"/>
    <mergeCell ref="D28:F28"/>
    <mergeCell ref="D29:F29"/>
    <mergeCell ref="D16:F16"/>
    <mergeCell ref="D17:F17"/>
    <mergeCell ref="D18:F18"/>
    <mergeCell ref="D19:F19"/>
    <mergeCell ref="D20:F20"/>
    <mergeCell ref="D21:F21"/>
    <mergeCell ref="D9:F9"/>
    <mergeCell ref="D10:F10"/>
    <mergeCell ref="D11:F11"/>
    <mergeCell ref="D12:F12"/>
    <mergeCell ref="D2:F2"/>
    <mergeCell ref="D15:F15"/>
    <mergeCell ref="D3:F3"/>
    <mergeCell ref="D4:F4"/>
    <mergeCell ref="D5:F5"/>
    <mergeCell ref="D6:F6"/>
    <mergeCell ref="D7:F7"/>
    <mergeCell ref="D8:F8"/>
  </mergeCells>
  <conditionalFormatting sqref="I3:I12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16:I25 I29:I38 W3:W12 W16:W25 W29:W38 I42:I51 W42:W51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9302-94EA-4A62-BB46-8932DE7AF7DD}">
  <dimension ref="A1:AC102"/>
  <sheetViews>
    <sheetView workbookViewId="0">
      <selection activeCell="I20" sqref="I20"/>
    </sheetView>
  </sheetViews>
  <sheetFormatPr defaultRowHeight="16.5" x14ac:dyDescent="0.3"/>
  <cols>
    <col min="6" max="6" width="4.625" customWidth="1"/>
    <col min="8" max="8" width="9" style="3"/>
    <col min="9" max="9" width="4.625" customWidth="1"/>
    <col min="12" max="12" width="4.625" customWidth="1"/>
    <col min="14" max="14" width="9" style="3"/>
    <col min="15" max="15" width="4.625" customWidth="1"/>
    <col min="17" max="17" width="9" style="3"/>
    <col min="18" max="18" width="4" style="3" customWidth="1"/>
    <col min="21" max="21" width="4.625" style="3" customWidth="1"/>
    <col min="22" max="22" width="9" style="3"/>
    <col min="24" max="24" width="4.625" customWidth="1"/>
    <col min="27" max="27" width="4.625" customWidth="1"/>
  </cols>
  <sheetData>
    <row r="1" spans="1:29" x14ac:dyDescent="0.3">
      <c r="A1" t="s">
        <v>115</v>
      </c>
      <c r="B1" s="2" t="s">
        <v>101</v>
      </c>
      <c r="C1" s="2" t="s">
        <v>102</v>
      </c>
      <c r="D1" s="2" t="s">
        <v>103</v>
      </c>
      <c r="E1" s="2" t="s">
        <v>104</v>
      </c>
      <c r="G1" s="72" t="s">
        <v>105</v>
      </c>
      <c r="H1" s="72"/>
      <c r="I1" s="72"/>
      <c r="J1" s="72"/>
      <c r="K1" s="72"/>
      <c r="M1" s="72" t="s">
        <v>106</v>
      </c>
      <c r="N1" s="72"/>
      <c r="O1" s="72"/>
      <c r="P1" s="72"/>
      <c r="Q1" s="72"/>
      <c r="S1" s="72" t="s">
        <v>107</v>
      </c>
      <c r="T1" s="73"/>
      <c r="U1" s="73"/>
      <c r="V1" s="73"/>
      <c r="W1" s="73"/>
      <c r="Y1" s="72" t="s">
        <v>108</v>
      </c>
      <c r="Z1" s="73"/>
      <c r="AA1" s="73"/>
      <c r="AB1" s="73"/>
      <c r="AC1" s="73"/>
    </row>
    <row r="2" spans="1:29" x14ac:dyDescent="0.3">
      <c r="A2" t="s">
        <v>0</v>
      </c>
      <c r="B2" s="2">
        <f>IFERROR(RTD("cqg.rtd",,"StudyData",$A2, "PCB","BaseType=Index,Index=1", "Close", "W","0","all",,,,"T")/100,"")</f>
        <v>1.1617058416348192E-2</v>
      </c>
      <c r="C2" s="2">
        <f>IFERROR(RTD("cqg.rtd",,"StudyData",$A2, "PCB","BaseType=Index,Index=1", "Close", "M","0","all",,,,"T")/100,"")</f>
        <v>6.0848982168218303E-2</v>
      </c>
      <c r="D2" s="2">
        <f>IFERROR(RTD("cqg.rtd",,"StudyData",$A2, "PCB","BaseType=Index,Index=1", "Close", "Q","0","all",,,,"T")/100,"")</f>
        <v>0.16163256842687304</v>
      </c>
      <c r="E2" s="2">
        <f>IFERROR(RTD("cqg.rtd",,"StudyData",$A2, "PCB","BaseType=Index,Index=1", "Close", "A","0","all",,,,"T")/100,"")</f>
        <v>0.23640844552343107</v>
      </c>
      <c r="G2" s="7" t="str" cm="1">
        <f t="array" ref="G2:G11">_xlfn.CHOOSECOLS(_xlfn.TAKE(_xlfn.SORTBY(A2:B102,B2:B102,-1),10),1)</f>
        <v>S.PANW</v>
      </c>
      <c r="H2" s="6" cm="1">
        <f t="array" ref="H2:H11">_xlfn.CHOOSECOLS(_xlfn.TAKE(_xlfn.SORTBY(A2:B102,B2:B102,-1),10),2)</f>
        <v>9.959171329200045E-2</v>
      </c>
      <c r="I2" s="9"/>
      <c r="J2" s="7" t="str" cm="1">
        <f t="array" ref="J2:J11">_xlfn.CHOOSECOLS(_xlfn.DROP(_xlfn.SORTBY(A2:B102,B2:B102,-1),91),1)</f>
        <v>S.MS</v>
      </c>
      <c r="K2" s="6" cm="1">
        <f t="array" ref="K2:K11">_xlfn.CHOOSECOLS(_xlfn.DROP(_xlfn.SORTBY(A2:B102,B2:B102,-1),91),2)</f>
        <v>-5.5042447989551178E-2</v>
      </c>
      <c r="M2" s="7" t="str" cm="1">
        <f t="array" ref="M2:M11">_xlfn.CHOOSECOLS(_xlfn.TAKE(_xlfn.SORTBY(A2:C102,C2:C102,-1),10),1)</f>
        <v>S.INTC</v>
      </c>
      <c r="N2" s="6" cm="1">
        <f t="array" ref="N2:N11">_xlfn.CHOOSECOLS(_xlfn.TAKE(_xlfn.SORTBY(A2:C102,C2:C102,-1),10),3)</f>
        <v>0.21327226008267236</v>
      </c>
      <c r="O2" s="9"/>
      <c r="P2" s="7" t="str" cm="1">
        <f t="array" ref="P2:P11">_xlfn.CHOOSECOLS(_xlfn.DROP(_xlfn.SORTBY(A2:C102,C2:C102,-1),91),1)</f>
        <v>S.GS</v>
      </c>
      <c r="Q2" s="6" cm="1">
        <f t="array" ref="Q2:Q11">_xlfn.CHOOSECOLS(_xlfn.DROP(_xlfn.SORTBY(A2:C102,C2:C102,-1),91),3)</f>
        <v>-8.1781850082854157E-2</v>
      </c>
      <c r="S2" s="7" t="str" cm="1">
        <f t="array" ref="S2:S11">_xlfn.CHOOSECOLS(_xlfn.TAKE(_xlfn.SORTBY(A2:D102,D2:D102,-1),10),1)</f>
        <v>S.PLTR</v>
      </c>
      <c r="T2" s="6" cm="1">
        <f t="array" ref="T2:T11">_xlfn.CHOOSECOLS(_xlfn.TAKE(_xlfn.SORTBY(A2:D102,D2:D102,-1),10),4)</f>
        <v>0.5225850689980287</v>
      </c>
      <c r="U2" s="10"/>
      <c r="V2" s="6" t="str" cm="1">
        <f t="array" ref="V2:V11">_xlfn.CHOOSECOLS(_xlfn.DROP(_xlfn.SORTBY(A2:D102,D2:D102,-1),91),1)</f>
        <v>S.CVS</v>
      </c>
      <c r="W2" s="8" cm="1">
        <f t="array" ref="W2:W11">_xlfn.CHOOSECOLS(_xlfn.DROP(_xlfn.SORTBY(A2:D102,D2:D102,-1),91),4)</f>
        <v>-0.14122764620589656</v>
      </c>
      <c r="X2" s="3"/>
      <c r="Y2" s="6" t="str" cm="1">
        <f t="array" ref="Y2:Y11">_xlfn.CHOOSECOLS(_xlfn.TAKE(_xlfn.SORTBY(A2:E102,E2:E102,-1),10),1)</f>
        <v>S.MU</v>
      </c>
      <c r="Z2" s="6" cm="1">
        <f t="array" ref="Z2:Z11">_xlfn.CHOOSECOLS(_xlfn.TAKE(_xlfn.SORTBY(A2:E102,E2:E102,-1),10),5)</f>
        <v>2.5590904313093445</v>
      </c>
      <c r="AA2" s="10"/>
      <c r="AB2" s="6" t="str" cm="1">
        <f t="array" ref="AB2:AB11">_xlfn.CHOOSECOLS(_xlfn.DROP(_xlfn.SORTBY(A2:E102,E2:E102,-1),91),1)</f>
        <v>S.LOW</v>
      </c>
      <c r="AC2" s="6" cm="1">
        <f t="array" ref="AC2:AC11">_xlfn.CHOOSECOLS(_xlfn.DROP(_xlfn.SORTBY(A2:E102,E2:E102,-1),91),5)</f>
        <v>-0.2018162215956211</v>
      </c>
    </row>
    <row r="3" spans="1:29" x14ac:dyDescent="0.3">
      <c r="A3" t="s">
        <v>1</v>
      </c>
      <c r="B3" s="2">
        <f>IFERROR(RTD("cqg.rtd",,"StudyData",$A3, "PCB","BaseType=Index,Index=1", "Close", "W","0","all",,,,"T")/100,"")</f>
        <v>2.660236465463587E-2</v>
      </c>
      <c r="C3" s="2">
        <f>IFERROR(RTD("cqg.rtd",,"StudyData",$A3, "PCB","BaseType=Index,Index=1", "Close", "M","0","all",,,,"T")/100,"")</f>
        <v>2.9404882614460507E-2</v>
      </c>
      <c r="D3" s="2">
        <f>IFERROR(RTD("cqg.rtd",,"StudyData",$A3, "PCB","BaseType=Index,Index=1", "Close", "Q","0","all",,,,"T")/100,"")</f>
        <v>4.8958830074709754E-2</v>
      </c>
      <c r="E3" s="2">
        <f>IFERROR(RTD("cqg.rtd",,"StudyData",$A3, "PCB","BaseType=Index,Index=1", "Close", "A","0","all",,,,"T")/100,"")</f>
        <v>0.15523655302201397</v>
      </c>
      <c r="G3" s="7" t="str">
        <v>S.AMD</v>
      </c>
      <c r="H3" s="6">
        <v>8.4649216282719569E-2</v>
      </c>
      <c r="I3" s="13"/>
      <c r="J3" s="7" t="str">
        <v>S.IBM</v>
      </c>
      <c r="K3" s="6">
        <v>-5.6475810760820346E-2</v>
      </c>
      <c r="M3" s="7" t="str">
        <v>S.AMD</v>
      </c>
      <c r="N3" s="6">
        <v>0.18928450033990488</v>
      </c>
      <c r="O3" s="13"/>
      <c r="P3" s="7" t="str">
        <v>S.NOW</v>
      </c>
      <c r="Q3" s="6">
        <v>-8.4600310831813019E-2</v>
      </c>
      <c r="S3" s="7" t="str">
        <v>S.CRM</v>
      </c>
      <c r="T3" s="6">
        <v>0.51870292352866099</v>
      </c>
      <c r="U3" s="14"/>
      <c r="V3" s="6" t="str">
        <v>S.HD</v>
      </c>
      <c r="W3" s="6">
        <v>-0.14942724282635814</v>
      </c>
      <c r="X3" s="3"/>
      <c r="Y3" s="6" t="str">
        <v>S.INTC</v>
      </c>
      <c r="Z3" s="6">
        <v>1.9430894308943096</v>
      </c>
      <c r="AA3" s="14"/>
      <c r="AB3" s="6" t="str">
        <v>S.BKNG</v>
      </c>
      <c r="AC3" s="6">
        <v>-0.21618972036786333</v>
      </c>
    </row>
    <row r="4" spans="1:29" x14ac:dyDescent="0.3">
      <c r="A4" t="s">
        <v>2</v>
      </c>
      <c r="B4" s="2">
        <f>IFERROR(RTD("cqg.rtd",,"StudyData",$A4, "PCB","BaseType=Index,Index=1", "Close", "W","0","all",,,,"T")/100,"")</f>
        <v>6.4737616478665683E-3</v>
      </c>
      <c r="C4" s="2">
        <f>IFERROR(RTD("cqg.rtd",,"StudyData",$A4, "PCB","BaseType=Index,Index=1", "Close", "M","0","all",,,,"T")/100,"")</f>
        <v>-7.0224719101123587E-2</v>
      </c>
      <c r="D4" s="2">
        <f>IFERROR(RTD("cqg.rtd",,"StudyData",$A4, "PCB","BaseType=Index,Index=1", "Close", "Q","0","all",,,,"T")/100,"")</f>
        <v>0.13081331276173688</v>
      </c>
      <c r="E4" s="2">
        <f>IFERROR(RTD("cqg.rtd",,"StudyData",$A4, "PCB","BaseType=Index,Index=1", "Close", "A","0","all",,,,"T")/100,"")</f>
        <v>-0.18102003352222848</v>
      </c>
      <c r="G4" s="7" t="str">
        <v>S.TMO</v>
      </c>
      <c r="H4" s="6">
        <v>6.8266045718408691E-2</v>
      </c>
      <c r="I4" s="13"/>
      <c r="J4" s="7" t="str">
        <v>S.INTU</v>
      </c>
      <c r="K4" s="6">
        <v>-5.7157073110053788E-2</v>
      </c>
      <c r="M4" s="7" t="str">
        <v>S.META</v>
      </c>
      <c r="N4" s="6">
        <v>0.16320718454065758</v>
      </c>
      <c r="O4" s="13"/>
      <c r="P4" s="7" t="str">
        <v>S.HD</v>
      </c>
      <c r="Q4" s="6">
        <v>-8.4952566879175087E-2</v>
      </c>
      <c r="S4" s="7" t="str">
        <v>S.ACN</v>
      </c>
      <c r="T4" s="6">
        <v>0.45684667309546767</v>
      </c>
      <c r="U4" s="14"/>
      <c r="V4" s="6" t="str">
        <v>S.GE</v>
      </c>
      <c r="W4" s="6">
        <v>-0.1590988146522892</v>
      </c>
      <c r="X4" s="3"/>
      <c r="Y4" s="6" t="str">
        <v>S.HONA</v>
      </c>
      <c r="Z4" s="6">
        <v>1.6359999999999999</v>
      </c>
      <c r="AA4" s="14"/>
      <c r="AB4" s="6" t="str">
        <v>S.IBM</v>
      </c>
      <c r="AC4" s="6">
        <v>-0.22504304378650275</v>
      </c>
    </row>
    <row r="5" spans="1:29" x14ac:dyDescent="0.3">
      <c r="A5" t="s">
        <v>3</v>
      </c>
      <c r="B5" s="2">
        <f>IFERROR(RTD("cqg.rtd",,"StudyData",$A5, "PCB","BaseType=Index,Index=1", "Close", "W","0","all",,,,"T")/100,"")</f>
        <v>-1.4192495921696649E-2</v>
      </c>
      <c r="C5" s="2">
        <f>IFERROR(RTD("cqg.rtd",,"StudyData",$A5, "PCB","BaseType=Index,Index=1", "Close", "M","0","all",,,,"T")/100,"")</f>
        <v>-4.4635328836424952E-2</v>
      </c>
      <c r="D5" s="2">
        <f>IFERROR(RTD("cqg.rtd",,"StudyData",$A5, "PCB","BaseType=Index,Index=1", "Close", "Q","0","all",,,,"T")/100,"")</f>
        <v>0.45684667309546767</v>
      </c>
      <c r="E5" s="2">
        <f>IFERROR(RTD("cqg.rtd",,"StudyData",$A5, "PCB","BaseType=Index,Index=1", "Close", "A","0","all",,,,"T")/100,"")</f>
        <v>-0.32430115542303395</v>
      </c>
      <c r="G5" s="7" t="str">
        <v>S.ISRG</v>
      </c>
      <c r="H5" s="6">
        <v>6.5501828524989703E-2</v>
      </c>
      <c r="I5" s="13"/>
      <c r="J5" s="7" t="str">
        <v>S.BA</v>
      </c>
      <c r="K5" s="6">
        <v>-5.820860061772392E-2</v>
      </c>
      <c r="M5" s="7" t="str">
        <v>S.AAPL</v>
      </c>
      <c r="N5" s="6">
        <v>6.0848982168218303E-2</v>
      </c>
      <c r="O5" s="13"/>
      <c r="P5" s="7" t="str">
        <v>S.SBUX</v>
      </c>
      <c r="Q5" s="6">
        <v>-9.8070588235294132E-2</v>
      </c>
      <c r="S5" s="7" t="str">
        <v>S.NOW</v>
      </c>
      <c r="T5" s="6">
        <v>0.36452457695406926</v>
      </c>
      <c r="U5" s="14"/>
      <c r="V5" s="6" t="str">
        <v>S.IBM</v>
      </c>
      <c r="W5" s="6">
        <v>-0.18370612709363102</v>
      </c>
      <c r="X5" s="3"/>
      <c r="Y5" s="6" t="str">
        <v>S.AMD</v>
      </c>
      <c r="Z5" s="6">
        <v>1.6140268957788573</v>
      </c>
      <c r="AA5" s="14"/>
      <c r="AB5" s="6" t="str">
        <v>S.NFLX</v>
      </c>
      <c r="AC5" s="6">
        <v>-0.2343216723549488</v>
      </c>
    </row>
    <row r="6" spans="1:29" x14ac:dyDescent="0.3">
      <c r="A6" t="s">
        <v>4</v>
      </c>
      <c r="B6" s="2">
        <f>IFERROR(RTD("cqg.rtd",,"StudyData",$A6, "PCB","BaseType=Index,Index=1", "Close", "W","0","all",,,,"T")/100,"")</f>
        <v>-1.3122943345359401E-2</v>
      </c>
      <c r="C6" s="2">
        <f>IFERROR(RTD("cqg.rtd",,"StudyData",$A6, "PCB","BaseType=Index,Index=1", "Close", "M","0","all",,,,"T")/100,"")</f>
        <v>-0.14983435226612929</v>
      </c>
      <c r="D6" s="2">
        <f>IFERROR(RTD("cqg.rtd",,"StudyData",$A6, "PCB","BaseType=Index,Index=1", "Close", "Q","0","all",,,,"T")/100,"")</f>
        <v>0.21412545117549509</v>
      </c>
      <c r="E6" s="2">
        <f>IFERROR(RTD("cqg.rtd",,"StudyData",$A6, "PCB","BaseType=Index,Index=1", "Close", "A","0","all",,,,"T")/100,"")</f>
        <v>-0.28877967941941196</v>
      </c>
      <c r="G6" s="7" t="str">
        <v>S.PLTR</v>
      </c>
      <c r="H6" s="6">
        <v>6.224959636428886E-2</v>
      </c>
      <c r="I6" s="13"/>
      <c r="J6" s="7" t="str">
        <v>S.CVS</v>
      </c>
      <c r="K6" s="6">
        <v>-6.148320304246771E-2</v>
      </c>
      <c r="M6" s="7" t="str">
        <v>S.MU</v>
      </c>
      <c r="N6" s="6">
        <v>5.9526665484547318E-2</v>
      </c>
      <c r="O6" s="13"/>
      <c r="P6" s="7" t="str">
        <v>S.AMGN</v>
      </c>
      <c r="Q6" s="6">
        <v>-0.10288917837536048</v>
      </c>
      <c r="S6" s="7" t="str">
        <v>S.MSFT</v>
      </c>
      <c r="T6" s="6">
        <v>0.32373599270816589</v>
      </c>
      <c r="U6" s="14"/>
      <c r="V6" s="6" t="str">
        <v>S.GEV</v>
      </c>
      <c r="W6" s="6">
        <v>-0.19962378496161251</v>
      </c>
      <c r="X6" s="3"/>
      <c r="Y6" s="6" t="str">
        <v>S.PANW</v>
      </c>
      <c r="Z6" s="6">
        <v>0.97383279044516802</v>
      </c>
      <c r="AA6" s="14"/>
      <c r="AB6" s="6" t="str">
        <v>S.CMCSA</v>
      </c>
      <c r="AC6" s="6">
        <v>-0.23921043827367006</v>
      </c>
    </row>
    <row r="7" spans="1:29" x14ac:dyDescent="0.3">
      <c r="A7" t="s">
        <v>5</v>
      </c>
      <c r="B7" s="2">
        <f>IFERROR(RTD("cqg.rtd",,"StudyData",$A7, "PCB","BaseType=Index,Index=1", "Close", "W","0","all",,,,"T")/100,"")</f>
        <v>-2.6112291616464799E-2</v>
      </c>
      <c r="C7" s="2">
        <f>IFERROR(RTD("cqg.rtd",,"StudyData",$A7, "PCB","BaseType=Index,Index=1", "Close", "M","0","all",,,,"T")/100,"")</f>
        <v>-3.0148999760029653E-2</v>
      </c>
      <c r="D7" s="2">
        <f>IFERROR(RTD("cqg.rtd",,"StudyData",$A7, "PCB","BaseType=Index,Index=1", "Close", "Q","0","all",,,,"T")/100,"")</f>
        <v>-0.38510373443983403</v>
      </c>
      <c r="E7" s="2">
        <f>IFERROR(RTD("cqg.rtd",,"StudyData",$A7, "PCB","BaseType=Index,Index=1", "Close", "A","0","all",,,,"T")/100,"")</f>
        <v>0.72991166971477484</v>
      </c>
      <c r="G7" s="7" t="str">
        <v>S.DHR</v>
      </c>
      <c r="H7" s="6">
        <v>5.8309183571499883E-2</v>
      </c>
      <c r="I7" s="13"/>
      <c r="J7" s="7" t="str">
        <v>S.NFLX</v>
      </c>
      <c r="K7" s="6">
        <v>-7.2480620155038755E-2</v>
      </c>
      <c r="M7" s="7" t="str">
        <v>S.TMO</v>
      </c>
      <c r="N7" s="6">
        <v>5.5663587749149278E-2</v>
      </c>
      <c r="O7" s="13"/>
      <c r="P7" s="7" t="str">
        <v>S.NFLX</v>
      </c>
      <c r="Q7" s="6">
        <v>-0.11425046267735954</v>
      </c>
      <c r="S7" s="7" t="str">
        <v>S.TMO</v>
      </c>
      <c r="T7" s="6">
        <v>0.29936572522738158</v>
      </c>
      <c r="U7" s="14"/>
      <c r="V7" s="6" t="str">
        <v>S.INTC</v>
      </c>
      <c r="W7" s="6">
        <v>-0.22223017976079631</v>
      </c>
      <c r="X7" s="3"/>
      <c r="Y7" s="6" t="str">
        <v>S.AMAT</v>
      </c>
      <c r="Z7" s="6">
        <v>0.72991166971477484</v>
      </c>
      <c r="AA7" s="14"/>
      <c r="AB7" s="6" t="str">
        <v>S.ORCL</v>
      </c>
      <c r="AC7" s="6">
        <v>-0.24267610692114303</v>
      </c>
    </row>
    <row r="8" spans="1:29" x14ac:dyDescent="0.3">
      <c r="A8" t="s">
        <v>6</v>
      </c>
      <c r="B8" s="2">
        <f>IFERROR(RTD("cqg.rtd",,"StudyData",$A8, "PCB","BaseType=Index,Index=1", "Close", "W","0","all",,,,"T")/100,"")</f>
        <v>8.4649216282719569E-2</v>
      </c>
      <c r="C8" s="2">
        <f>IFERROR(RTD("cqg.rtd",,"StudyData",$A8, "PCB","BaseType=Index,Index=1", "Close", "M","0","all",,,,"T")/100,"")</f>
        <v>0.18928450033990488</v>
      </c>
      <c r="D8" s="2">
        <f>IFERROR(RTD("cqg.rtd",,"StudyData",$A8, "PCB","BaseType=Index,Index=1", "Close", "Q","0","all",,,,"T")/100,"")</f>
        <v>-3.6305107503743987E-2</v>
      </c>
      <c r="E8" s="2">
        <f>IFERROR(RTD("cqg.rtd",,"StudyData",$A8, "PCB","BaseType=Index,Index=1", "Close", "A","0","all",,,,"T")/100,"")</f>
        <v>1.6140268957788573</v>
      </c>
      <c r="G8" s="7" t="str">
        <v>S.INTC</v>
      </c>
      <c r="H8" s="6">
        <v>5.4983485525548971E-2</v>
      </c>
      <c r="I8" s="13"/>
      <c r="J8" s="7" t="str">
        <v>S.TMUS</v>
      </c>
      <c r="K8" s="6">
        <v>-7.7606537596665415E-2</v>
      </c>
      <c r="M8" s="7" t="str">
        <v>S.GEV</v>
      </c>
      <c r="N8" s="6">
        <v>4.6520427809867301E-2</v>
      </c>
      <c r="O8" s="13"/>
      <c r="P8" s="7" t="str">
        <v>S.CMCSA</v>
      </c>
      <c r="Q8" s="6">
        <v>-0.14575507137490606</v>
      </c>
      <c r="S8" s="7" t="str">
        <v>S.COP</v>
      </c>
      <c r="T8" s="6">
        <v>0.26808387841477493</v>
      </c>
      <c r="U8" s="14"/>
      <c r="V8" s="6" t="str">
        <v>S.CAT</v>
      </c>
      <c r="W8" s="6">
        <v>-0.24031364447365955</v>
      </c>
      <c r="X8" s="3"/>
      <c r="Y8" s="6" t="str">
        <v>S.LRCX</v>
      </c>
      <c r="Z8" s="6">
        <v>0.68308213576352383</v>
      </c>
      <c r="AA8" s="14"/>
      <c r="AB8" s="6" t="str">
        <v>S.ADBE</v>
      </c>
      <c r="AC8" s="6">
        <v>-0.28877967941941196</v>
      </c>
    </row>
    <row r="9" spans="1:29" x14ac:dyDescent="0.3">
      <c r="A9" t="s">
        <v>7</v>
      </c>
      <c r="B9" s="2">
        <f>IFERROR(RTD("cqg.rtd",,"StudyData",$A9, "PCB","BaseType=Index,Index=1", "Close", "W","0","all",,,,"T")/100,"")</f>
        <v>2.199549489863525E-2</v>
      </c>
      <c r="C9" s="2">
        <f>IFERROR(RTD("cqg.rtd",,"StudyData",$A9, "PCB","BaseType=Index,Index=1", "Close", "M","0","all",,,,"T")/100,"")</f>
        <v>-0.10288917837536048</v>
      </c>
      <c r="D9" s="2">
        <f>IFERROR(RTD("cqg.rtd",,"StudyData",$A9, "PCB","BaseType=Index,Index=1", "Close", "Q","0","all",,,,"T")/100,"")</f>
        <v>6.497846017894629E-2</v>
      </c>
      <c r="E9" s="2">
        <f>IFERROR(RTD("cqg.rtd",,"StudyData",$A9, "PCB","BaseType=Index,Index=1", "Close", "A","0","all",,,,"T")/100,"")</f>
        <v>0.178240811463139</v>
      </c>
      <c r="G9" s="7" t="str">
        <v>S.GILD</v>
      </c>
      <c r="H9" s="6">
        <v>4.4461452824937478E-2</v>
      </c>
      <c r="I9" s="13"/>
      <c r="J9" s="7" t="str">
        <v>S.BAC</v>
      </c>
      <c r="K9" s="6">
        <v>-7.9119476790556711E-2</v>
      </c>
      <c r="M9" s="7" t="str">
        <v>S.DE</v>
      </c>
      <c r="N9" s="6">
        <v>4.4403047747018733E-2</v>
      </c>
      <c r="O9" s="13"/>
      <c r="P9" s="7" t="str">
        <v>S.ADBE</v>
      </c>
      <c r="Q9" s="6">
        <v>-0.14983435226612929</v>
      </c>
      <c r="S9" s="7" t="str">
        <v>S.CVX</v>
      </c>
      <c r="T9" s="6">
        <v>0.26393581081081086</v>
      </c>
      <c r="U9" s="14"/>
      <c r="V9" s="6" t="str">
        <v>S.HONA</v>
      </c>
      <c r="W9" s="6">
        <v>-0.2599963814003981</v>
      </c>
      <c r="X9" s="3"/>
      <c r="Y9" s="6" t="str">
        <v>S.TXN</v>
      </c>
      <c r="Z9" s="6">
        <v>0.53691855438353775</v>
      </c>
      <c r="AA9" s="14"/>
      <c r="AB9" s="6" t="str">
        <v>S.ISRG</v>
      </c>
      <c r="AC9" s="6">
        <v>-0.30551239494314575</v>
      </c>
    </row>
    <row r="10" spans="1:29" x14ac:dyDescent="0.3">
      <c r="A10" t="s">
        <v>8</v>
      </c>
      <c r="B10" s="2">
        <f>IFERROR(RTD("cqg.rtd",,"StudyData",$A10, "PCB","BaseType=Index,Index=1", "Close", "W","0","all",,,,"T")/100,"")</f>
        <v>-2.1759910036547678E-2</v>
      </c>
      <c r="C10" s="2">
        <f>IFERROR(RTD("cqg.rtd",,"StudyData",$A10, "PCB","BaseType=Index,Index=1", "Close", "M","0","all",,,,"T")/100,"")</f>
        <v>-9.7894137734776728E-3</v>
      </c>
      <c r="D10" s="2">
        <f>IFERROR(RTD("cqg.rtd",,"StudyData",$A10, "PCB","BaseType=Index,Index=1", "Close", "Q","0","all",,,,"T")/100,"")</f>
        <v>6.3642477226875327E-2</v>
      </c>
      <c r="E10" s="2">
        <f>IFERROR(RTD("cqg.rtd",,"StudyData",$A10, "PCB","BaseType=Index,Index=1", "Close", "A","0","all",,,,"T")/100,"")</f>
        <v>-9.0562168935467528E-3</v>
      </c>
      <c r="G10" s="7" t="str">
        <v>S.MU</v>
      </c>
      <c r="H10" s="6">
        <v>4.1568402272214672E-2</v>
      </c>
      <c r="I10" s="13"/>
      <c r="J10" s="7" t="str">
        <v>S.GS</v>
      </c>
      <c r="K10" s="6">
        <v>-8.4708214306535357E-2</v>
      </c>
      <c r="M10" s="7" t="str">
        <v>S.ISRG</v>
      </c>
      <c r="N10" s="6">
        <v>4.3703231969431544E-2</v>
      </c>
      <c r="O10" s="13"/>
      <c r="P10" s="7" t="str">
        <v>S.INTU</v>
      </c>
      <c r="Q10" s="6">
        <v>-0.15616476482048433</v>
      </c>
      <c r="S10" s="7" t="str">
        <v>S.T</v>
      </c>
      <c r="T10" s="6">
        <v>0.22705314009661851</v>
      </c>
      <c r="U10" s="14"/>
      <c r="V10" s="6" t="str">
        <v>S.LRCX</v>
      </c>
      <c r="W10" s="6">
        <v>-0.33512565481272927</v>
      </c>
      <c r="X10" s="3"/>
      <c r="Y10" s="6" t="str">
        <v>S.DE</v>
      </c>
      <c r="Z10" s="6">
        <v>0.46914534871233116</v>
      </c>
      <c r="AA10" s="14"/>
      <c r="AB10" s="6" t="str">
        <v>S.ACN</v>
      </c>
      <c r="AC10" s="6">
        <v>-0.32430115542303395</v>
      </c>
    </row>
    <row r="11" spans="1:29" x14ac:dyDescent="0.3">
      <c r="A11" t="s">
        <v>9</v>
      </c>
      <c r="B11" s="2">
        <f>IFERROR(RTD("cqg.rtd",,"StudyData",$A11, "PCB","BaseType=Index,Index=1", "Close", "W","0","all",,,,"T")/100,"")</f>
        <v>-1.1955759794376592E-2</v>
      </c>
      <c r="C11" s="2">
        <f>IFERROR(RTD("cqg.rtd",,"StudyData",$A11, "PCB","BaseType=Index,Index=1", "Close", "M","0","all",,,,"T")/100,"")</f>
        <v>-2.3328328906340127E-2</v>
      </c>
      <c r="D11" s="2">
        <f>IFERROR(RTD("cqg.rtd",,"StudyData",$A11, "PCB","BaseType=Index,Index=1", "Close", "Q","0","all",,,,"T")/100,"")</f>
        <v>6.4487706637576594E-2</v>
      </c>
      <c r="E11" s="2">
        <f>IFERROR(RTD("cqg.rtd",,"StudyData",$A11, "PCB","BaseType=Index,Index=1", "Close", "A","0","all",,,,"T")/100,"")</f>
        <v>9.9168182999740132E-2</v>
      </c>
      <c r="G11" s="7" t="str">
        <v>S.HONA</v>
      </c>
      <c r="H11" s="6">
        <v>3.3741943637052969E-2</v>
      </c>
      <c r="I11" s="11"/>
      <c r="J11" s="7" t="str">
        <v>S.CMCSA</v>
      </c>
      <c r="K11" s="6">
        <v>-9.7619047619047522E-2</v>
      </c>
      <c r="M11" s="7" t="str">
        <v>S.QCOM</v>
      </c>
      <c r="N11" s="6">
        <v>4.2468324730173687E-2</v>
      </c>
      <c r="O11" s="11"/>
      <c r="P11" s="7" t="str">
        <v>S.BKNG</v>
      </c>
      <c r="Q11" s="6">
        <v>-0.15666281581194436</v>
      </c>
      <c r="S11" s="7" t="str">
        <v>S.ADBE</v>
      </c>
      <c r="T11" s="6">
        <v>0.21412545117549509</v>
      </c>
      <c r="U11" s="12"/>
      <c r="V11" s="6" t="str">
        <v>S.AMAT</v>
      </c>
      <c r="W11" s="6">
        <v>-0.38510373443983403</v>
      </c>
      <c r="X11" s="3"/>
      <c r="Y11" s="6" t="str">
        <v>S.GEV</v>
      </c>
      <c r="Z11" s="6">
        <v>0.43875942898235842</v>
      </c>
      <c r="AA11" s="12"/>
      <c r="AB11" s="6" t="str">
        <v>S.INTU</v>
      </c>
      <c r="AC11" s="6">
        <v>-0.54229944748045045</v>
      </c>
    </row>
    <row r="12" spans="1:29" x14ac:dyDescent="0.3">
      <c r="A12" t="s">
        <v>10</v>
      </c>
      <c r="B12" s="2">
        <f>IFERROR(RTD("cqg.rtd",,"StudyData",$A12, "PCB","BaseType=Index,Index=1", "Close", "W","0","all",,,,"T")/100,"")</f>
        <v>-1.209978176192711E-2</v>
      </c>
      <c r="C12" s="2">
        <f>IFERROR(RTD("cqg.rtd",,"StudyData",$A12, "PCB","BaseType=Index,Index=1", "Close", "M","0","all",,,,"T")/100,"")</f>
        <v>-3.4373818653129599E-2</v>
      </c>
      <c r="D12" s="2">
        <f>IFERROR(RTD("cqg.rtd",,"StudyData",$A12, "PCB","BaseType=Index,Index=1", "Close", "Q","0","all",,,,"T")/100,"")</f>
        <v>-5.3315684976836496E-2</v>
      </c>
      <c r="E12" s="2">
        <f>IFERROR(RTD("cqg.rtd",,"StudyData",$A12, "PCB","BaseType=Index,Index=1", "Close", "A","0","all",,,,"T")/100,"")</f>
        <v>3.3256284310892774E-2</v>
      </c>
    </row>
    <row r="13" spans="1:29" x14ac:dyDescent="0.3">
      <c r="A13" t="s">
        <v>11</v>
      </c>
      <c r="B13" s="2">
        <f>IFERROR(RTD("cqg.rtd",,"StudyData",$A13, "PCB","BaseType=Index,Index=1", "Close", "W","0","all",,,,"T")/100,"")</f>
        <v>-4.043857217653761E-2</v>
      </c>
      <c r="C13" s="2">
        <f>IFERROR(RTD("cqg.rtd",,"StudyData",$A13, "PCB","BaseType=Index,Index=1", "Close", "M","0","all",,,,"T")/100,"")</f>
        <v>-5.63649029287943E-2</v>
      </c>
      <c r="D13" s="2">
        <f>IFERROR(RTD("cqg.rtd",,"StudyData",$A13, "PCB","BaseType=Index,Index=1", "Close", "Q","0","all",,,,"T")/100,"")</f>
        <v>-7.8906134515890611E-2</v>
      </c>
      <c r="E13" s="2">
        <f>IFERROR(RTD("cqg.rtd",,"StudyData",$A13, "PCB","BaseType=Index,Index=1", "Close", "A","0","all",,,,"T")/100,"")</f>
        <v>-0.15783213947830785</v>
      </c>
    </row>
    <row r="14" spans="1:29" x14ac:dyDescent="0.3">
      <c r="A14" t="s">
        <v>12</v>
      </c>
      <c r="B14" s="2">
        <f>IFERROR(RTD("cqg.rtd",,"StudyData",$A14, "PCB","BaseType=Index,Index=1", "Close", "W","0","all",,,,"T")/100,"")</f>
        <v>-5.820860061772392E-2</v>
      </c>
      <c r="C14" s="2">
        <f>IFERROR(RTD("cqg.rtd",,"StudyData",$A14, "PCB","BaseType=Index,Index=1", "Close", "M","0","all",,,,"T")/100,"")</f>
        <v>-4.6106458754451747E-2</v>
      </c>
      <c r="D14" s="2">
        <f>IFERROR(RTD("cqg.rtd",,"StudyData",$A14, "PCB","BaseType=Index,Index=1", "Close", "Q","0","all",,,,"T")/100,"")</f>
        <v>-8.4399685868711508E-2</v>
      </c>
      <c r="E14" s="2">
        <f>IFERROR(RTD("cqg.rtd",,"StudyData",$A14, "PCB","BaseType=Index,Index=1", "Close", "A","0","all",,,,"T")/100,"")</f>
        <v>-8.7140751658069213E-2</v>
      </c>
      <c r="H14" s="3" t="s">
        <v>120</v>
      </c>
    </row>
    <row r="15" spans="1:29" x14ac:dyDescent="0.3">
      <c r="A15" t="s">
        <v>13</v>
      </c>
      <c r="B15" s="2">
        <f>IFERROR(RTD("cqg.rtd",,"StudyData",$A15, "PCB","BaseType=Index,Index=1", "Close", "W","0","all",,,,"T")/100,"")</f>
        <v>-7.9119476790556711E-2</v>
      </c>
      <c r="C15" s="2">
        <f>IFERROR(RTD("cqg.rtd",,"StudyData",$A15, "PCB","BaseType=Index,Index=1", "Close", "M","0","all",,,,"T")/100,"")</f>
        <v>-6.7969002260251862E-2</v>
      </c>
      <c r="D15" s="2">
        <f>IFERROR(RTD("cqg.rtd",,"StudyData",$A15, "PCB","BaseType=Index,Index=1", "Close", "Q","0","all",,,,"T")/100,"")</f>
        <v>1.3162513162513162E-2</v>
      </c>
      <c r="E15" s="2">
        <f>IFERROR(RTD("cqg.rtd",,"StudyData",$A15, "PCB","BaseType=Index,Index=1", "Close", "A","0","all",,,,"T")/100,"")</f>
        <v>4.9636363636363708E-2</v>
      </c>
      <c r="K15" s="3"/>
      <c r="W15" s="4"/>
    </row>
    <row r="16" spans="1:29" x14ac:dyDescent="0.3">
      <c r="A16" t="s">
        <v>14</v>
      </c>
      <c r="B16" s="2">
        <f>IFERROR(RTD("cqg.rtd",,"StudyData",$A16, "PCB","BaseType=Index,Index=1", "Close", "W","0","all",,,,"T")/100,"")</f>
        <v>-3.4613615455381844E-2</v>
      </c>
      <c r="C16" s="2">
        <f>IFERROR(RTD("cqg.rtd",,"StudyData",$A16, "PCB","BaseType=Index,Index=1", "Close", "M","0","all",,,,"T")/100,"")</f>
        <v>-0.15666281581194436</v>
      </c>
      <c r="D16" s="2">
        <f>IFERROR(RTD("cqg.rtd",,"StudyData",$A16, "PCB","BaseType=Index,Index=1", "Close", "Q","0","all",,,,"T")/100,"")</f>
        <v>-5.8011669658886919E-2</v>
      </c>
      <c r="E16" s="2">
        <f>IFERROR(RTD("cqg.rtd",,"StudyData",$A16, "PCB","BaseType=Index,Index=1", "Close", "A","0","all",,,,"T")/100,"")</f>
        <v>-0.21618972036786333</v>
      </c>
      <c r="H16" s="74" t="s">
        <v>121</v>
      </c>
      <c r="K16" s="3"/>
      <c r="U16"/>
    </row>
    <row r="17" spans="1:11" x14ac:dyDescent="0.3">
      <c r="A17" t="s">
        <v>15</v>
      </c>
      <c r="B17" s="2">
        <f>IFERROR(RTD("cqg.rtd",,"StudyData",$A17, "PCB","BaseType=Index,Index=1", "Close", "W","0","all",,,,"T")/100,"")</f>
        <v>-9.1418515259575946E-3</v>
      </c>
      <c r="C17" s="2">
        <f>IFERROR(RTD("cqg.rtd",,"StudyData",$A17, "PCB","BaseType=Index,Index=1", "Close", "M","0","all",,,,"T")/100,"")</f>
        <v>-7.427246216284053E-2</v>
      </c>
      <c r="D17" s="2">
        <f>IFERROR(RTD("cqg.rtd",,"StudyData",$A17, "PCB","BaseType=Index,Index=1", "Close", "Q","0","all",,,,"T")/100,"")</f>
        <v>0.11254627896335112</v>
      </c>
      <c r="E17" s="2">
        <f>IFERROR(RTD("cqg.rtd",,"StudyData",$A17, "PCB","BaseType=Index,Index=1", "Close", "A","0","all",,,,"T")/100,"")</f>
        <v>-5.2319823607446738E-4</v>
      </c>
      <c r="K17" s="3"/>
    </row>
    <row r="18" spans="1:11" x14ac:dyDescent="0.3">
      <c r="A18" t="s">
        <v>16</v>
      </c>
      <c r="B18" s="2">
        <f>IFERROR(RTD("cqg.rtd",,"StudyData",$A18, "PCB","BaseType=Index,Index=1", "Close", "W","0","all",,,,"T")/100,"")</f>
        <v>-9.1137649277183881E-3</v>
      </c>
      <c r="C18" s="2">
        <f>IFERROR(RTD("cqg.rtd",,"StudyData",$A18, "PCB","BaseType=Index,Index=1", "Close", "M","0","all",,,,"T")/100,"")</f>
        <v>-5.6129321957790752E-2</v>
      </c>
      <c r="D18" s="2">
        <f>IFERROR(RTD("cqg.rtd",,"StudyData",$A18, "PCB","BaseType=Index,Index=1", "Close", "Q","0","all",,,,"T")/100,"")</f>
        <v>9.4411662617146772E-2</v>
      </c>
      <c r="E18" s="2">
        <f>IFERROR(RTD("cqg.rtd",,"StudyData",$A18, "PCB","BaseType=Index,Index=1", "Close", "A","0","all",,,,"T")/100,"")</f>
        <v>0.16907675194660743</v>
      </c>
      <c r="K18" s="3"/>
    </row>
    <row r="19" spans="1:11" x14ac:dyDescent="0.3">
      <c r="A19" t="s">
        <v>17</v>
      </c>
      <c r="B19" s="2">
        <f>IFERROR(RTD("cqg.rtd",,"StudyData",$A19, "PCB","BaseType=Index,Index=1", "Close", "W","0","all",,,,"T")/100,"")</f>
        <v>-5.4530923398499957E-2</v>
      </c>
      <c r="C19" s="2">
        <f>IFERROR(RTD("cqg.rtd",,"StudyData",$A19, "PCB","BaseType=Index,Index=1", "Close", "M","0","all",,,,"T")/100,"")</f>
        <v>-4.6440972222222279E-2</v>
      </c>
      <c r="D19" s="2">
        <f>IFERROR(RTD("cqg.rtd",,"StudyData",$A19, "PCB","BaseType=Index,Index=1", "Close", "Q","0","all",,,,"T")/100,"")</f>
        <v>6.3481087061752151E-2</v>
      </c>
      <c r="E19" s="2">
        <f>IFERROR(RTD("cqg.rtd",,"StudyData",$A19, "PCB","BaseType=Index,Index=1", "Close", "A","0","all",,,,"T")/100,"")</f>
        <v>0.3247480403135497</v>
      </c>
      <c r="K19" s="3"/>
    </row>
    <row r="20" spans="1:11" x14ac:dyDescent="0.3">
      <c r="A20" t="s">
        <v>18</v>
      </c>
      <c r="B20" s="2">
        <f>IFERROR(RTD("cqg.rtd",,"StudyData",$A20, "PCB","BaseType=Index,Index=1", "Close", "W","0","all",,,,"T")/100,"")</f>
        <v>-1.1756176891274288E-3</v>
      </c>
      <c r="C20" s="2">
        <f>IFERROR(RTD("cqg.rtd",,"StudyData",$A20, "PCB","BaseType=Index,Index=1", "Close", "M","0","all",,,,"T")/100,"")</f>
        <v>1.1388211019185383E-2</v>
      </c>
      <c r="D20" s="2">
        <f>IFERROR(RTD("cqg.rtd",,"StudyData",$A20, "PCB","BaseType=Index,Index=1", "Close", "Q","0","all",,,,"T")/100,"")</f>
        <v>1.8745378604688449E-2</v>
      </c>
      <c r="E20" s="2">
        <f>IFERROR(RTD("cqg.rtd",,"StudyData",$A20, "PCB","BaseType=Index,Index=1", "Close", "A","0","all",,,,"T")/100,"")</f>
        <v>1.4164925892768337E-2</v>
      </c>
      <c r="K20" s="3"/>
    </row>
    <row r="21" spans="1:11" x14ac:dyDescent="0.3">
      <c r="A21" t="s">
        <v>19</v>
      </c>
      <c r="B21" s="2">
        <f>IFERROR(RTD("cqg.rtd",,"StudyData",$A21, "PCB","BaseType=Index,Index=1", "Close", "W","0","all",,,,"T")/100,"")</f>
        <v>-5.0785189453969044E-2</v>
      </c>
      <c r="C21" s="2">
        <f>IFERROR(RTD("cqg.rtd",,"StudyData",$A21, "PCB","BaseType=Index,Index=1", "Close", "M","0","all",,,,"T")/100,"")</f>
        <v>1.1396444309375907E-3</v>
      </c>
      <c r="D21" s="2">
        <f>IFERROR(RTD("cqg.rtd",,"StudyData",$A21, "PCB","BaseType=Index,Index=1", "Close", "Q","0","all",,,,"T")/100,"")</f>
        <v>-5.8516719062589297E-2</v>
      </c>
      <c r="E21" s="2">
        <f>IFERROR(RTD("cqg.rtd",,"StudyData",$A21, "PCB","BaseType=Index,Index=1", "Close", "A","0","all",,,,"T")/100,"")</f>
        <v>0.1292312965978234</v>
      </c>
      <c r="K21" s="3"/>
    </row>
    <row r="22" spans="1:11" x14ac:dyDescent="0.3">
      <c r="A22" t="s">
        <v>20</v>
      </c>
      <c r="B22" s="2">
        <f>IFERROR(RTD("cqg.rtd",,"StudyData",$A22, "PCB","BaseType=Index,Index=1", "Close", "W","0","all",,,,"T")/100,"")</f>
        <v>-1.1703336305997094E-2</v>
      </c>
      <c r="C22" s="2">
        <f>IFERROR(RTD("cqg.rtd",,"StudyData",$A22, "PCB","BaseType=Index,Index=1", "Close", "M","0","all",,,,"T")/100,"")</f>
        <v>1.4445684477158991E-2</v>
      </c>
      <c r="D22" s="2">
        <f>IFERROR(RTD("cqg.rtd",,"StudyData",$A22, "PCB","BaseType=Index,Index=1", "Close", "Q","0","all",,,,"T")/100,"")</f>
        <v>-0.24031364447365955</v>
      </c>
      <c r="E22" s="2">
        <f>IFERROR(RTD("cqg.rtd",,"StudyData",$A22, "PCB","BaseType=Index,Index=1", "Close", "A","0","all",,,,"T")/100,"")</f>
        <v>0.4121703004171976</v>
      </c>
      <c r="K22" s="3"/>
    </row>
    <row r="23" spans="1:11" x14ac:dyDescent="0.3">
      <c r="A23" t="s">
        <v>21</v>
      </c>
      <c r="B23" s="2">
        <f>IFERROR(RTD("cqg.rtd",,"StudyData",$A23, "PCB","BaseType=Index,Index=1", "Close", "W","0","all",,,,"T")/100,"")</f>
        <v>7.7188940092166106E-3</v>
      </c>
      <c r="C23" s="2">
        <f>IFERROR(RTD("cqg.rtd",,"StudyData",$A23, "PCB","BaseType=Index,Index=1", "Close", "M","0","all",,,,"T")/100,"")</f>
        <v>-2.6163437987085376E-2</v>
      </c>
      <c r="D23" s="2">
        <f>IFERROR(RTD("cqg.rtd",,"StudyData",$A23, "PCB","BaseType=Index,Index=1", "Close", "Q","0","all",,,,"T")/100,"")</f>
        <v>-4.5920593368237436E-2</v>
      </c>
      <c r="E23" s="2">
        <f>IFERROR(RTD("cqg.rtd",,"StudyData",$A23, "PCB","BaseType=Index,Index=1", "Close", "A","0","all",,,,"T")/100,"")</f>
        <v>0.10693495317641108</v>
      </c>
      <c r="K23" s="3"/>
    </row>
    <row r="24" spans="1:11" x14ac:dyDescent="0.3">
      <c r="A24" t="s">
        <v>22</v>
      </c>
      <c r="B24" s="2">
        <f>IFERROR(RTD("cqg.rtd",,"StudyData",$A24, "PCB","BaseType=Index,Index=1", "Close", "W","0","all",,,,"T")/100,"")</f>
        <v>-9.7619047619047522E-2</v>
      </c>
      <c r="C24" s="2">
        <f>IFERROR(RTD("cqg.rtd",,"StudyData",$A24, "PCB","BaseType=Index,Index=1", "Close", "M","0","all",,,,"T")/100,"")</f>
        <v>-0.14575507137490606</v>
      </c>
      <c r="D24" s="2">
        <f>IFERROR(RTD("cqg.rtd",,"StudyData",$A24, "PCB","BaseType=Index,Index=1", "Close", "Q","0","all",,,,"T")/100,"")</f>
        <v>-7.3727087576374695E-2</v>
      </c>
      <c r="E24" s="2">
        <f>IFERROR(RTD("cqg.rtd",,"StudyData",$A24, "PCB","BaseType=Index,Index=1", "Close", "A","0","all",,,,"T")/100,"")</f>
        <v>-0.23921043827367006</v>
      </c>
      <c r="K24" s="3"/>
    </row>
    <row r="25" spans="1:11" x14ac:dyDescent="0.3">
      <c r="A25" t="s">
        <v>23</v>
      </c>
      <c r="B25" s="2">
        <f>IFERROR(RTD("cqg.rtd",,"StudyData",$A25, "PCB","BaseType=Index,Index=1", "Close", "W","0","all",,,,"T")/100,"")</f>
        <v>-2.8180508881421047E-2</v>
      </c>
      <c r="C25" s="2">
        <f>IFERROR(RTD("cqg.rtd",,"StudyData",$A25, "PCB","BaseType=Index,Index=1", "Close", "M","0","all",,,,"T")/100,"")</f>
        <v>-5.6314390937485366E-2</v>
      </c>
      <c r="D25" s="2">
        <f>IFERROR(RTD("cqg.rtd",,"StudyData",$A25, "PCB","BaseType=Index,Index=1", "Close", "Q","0","all",,,,"T")/100,"")</f>
        <v>9.022031701724666E-3</v>
      </c>
      <c r="E25" s="2">
        <f>IFERROR(RTD("cqg.rtd",,"StudyData",$A25, "PCB","BaseType=Index,Index=1", "Close", "A","0","all",,,,"T")/100,"")</f>
        <v>-0.16475491005116358</v>
      </c>
    </row>
    <row r="26" spans="1:11" x14ac:dyDescent="0.3">
      <c r="A26" t="s">
        <v>24</v>
      </c>
      <c r="B26" s="2">
        <f>IFERROR(RTD("cqg.rtd",,"StudyData",$A26, "PCB","BaseType=Index,Index=1", "Close", "W","0","all",,,,"T")/100,"")</f>
        <v>-4.0189297415362084E-2</v>
      </c>
      <c r="C26" s="2">
        <f>IFERROR(RTD("cqg.rtd",,"StudyData",$A26, "PCB","BaseType=Index,Index=1", "Close", "M","0","all",,,,"T")/100,"")</f>
        <v>-4.9815080383424906E-3</v>
      </c>
      <c r="D26" s="2">
        <f>IFERROR(RTD("cqg.rtd",,"StudyData",$A26, "PCB","BaseType=Index,Index=1", "Close", "Q","0","all",,,,"T")/100,"")</f>
        <v>0.26808387841477493</v>
      </c>
      <c r="E26" s="2">
        <f>IFERROR(RTD("cqg.rtd",,"StudyData",$A26, "PCB","BaseType=Index,Index=1", "Close", "A","0","all",,,,"T")/100,"")</f>
        <v>0.40828971263753888</v>
      </c>
    </row>
    <row r="27" spans="1:11" x14ac:dyDescent="0.3">
      <c r="A27" t="s">
        <v>25</v>
      </c>
      <c r="B27" s="2">
        <f>IFERROR(RTD("cqg.rtd",,"StudyData",$A27, "PCB","BaseType=Index,Index=1", "Close", "W","0","all",,,,"T")/100,"")</f>
        <v>-1.0455695922720604E-2</v>
      </c>
      <c r="C27" s="2">
        <f>IFERROR(RTD("cqg.rtd",,"StudyData",$A27, "PCB","BaseType=Index,Index=1", "Close", "M","0","all",,,,"T")/100,"")</f>
        <v>-5.1467861721175054E-2</v>
      </c>
      <c r="D27" s="2">
        <f>IFERROR(RTD("cqg.rtd",,"StudyData",$A27, "PCB","BaseType=Index,Index=1", "Close", "Q","0","all",,,,"T")/100,"")</f>
        <v>-4.2930291725015196E-2</v>
      </c>
      <c r="E27" s="2">
        <f>IFERROR(RTD("cqg.rtd",,"StudyData",$A27, "PCB","BaseType=Index,Index=1", "Close", "A","0","all",,,,"T")/100,"")</f>
        <v>3.8233179488368886E-2</v>
      </c>
    </row>
    <row r="28" spans="1:11" x14ac:dyDescent="0.3">
      <c r="A28" t="s">
        <v>26</v>
      </c>
      <c r="B28" s="2">
        <f>IFERROR(RTD("cqg.rtd",,"StudyData",$A28, "PCB","BaseType=Index,Index=1", "Close", "W","0","all",,,,"T")/100,"")</f>
        <v>-3.9560794445341448E-2</v>
      </c>
      <c r="C28" s="2">
        <f>IFERROR(RTD("cqg.rtd",,"StudyData",$A28, "PCB","BaseType=Index,Index=1", "Close", "M","0","all",,,,"T")/100,"")</f>
        <v>-7.6182340607284307E-2</v>
      </c>
      <c r="D28" s="2">
        <f>IFERROR(RTD("cqg.rtd",,"StudyData",$A28, "PCB","BaseType=Index,Index=1", "Close", "Q","0","all",,,,"T")/100,"")</f>
        <v>0.51870292352866099</v>
      </c>
      <c r="E28" s="2">
        <f>IFERROR(RTD("cqg.rtd",,"StudyData",$A28, "PCB","BaseType=Index,Index=1", "Close", "A","0","all",,,,"T")/100,"")</f>
        <v>-0.10188365860103435</v>
      </c>
    </row>
    <row r="29" spans="1:11" x14ac:dyDescent="0.3">
      <c r="A29" t="s">
        <v>27</v>
      </c>
      <c r="B29" s="2">
        <f>IFERROR(RTD("cqg.rtd",,"StudyData",$A29, "PCB","BaseType=Index,Index=1", "Close", "W","0","all",,,,"T")/100,"")</f>
        <v>-2.336573619905458E-2</v>
      </c>
      <c r="C29" s="2">
        <f>IFERROR(RTD("cqg.rtd",,"StudyData",$A29, "PCB","BaseType=Index,Index=1", "Close", "M","0","all",,,,"T")/100,"")</f>
        <v>-8.8695809575527543E-3</v>
      </c>
      <c r="D29" s="2">
        <f>IFERROR(RTD("cqg.rtd",,"StudyData",$A29, "PCB","BaseType=Index,Index=1", "Close", "Q","0","all",,,,"T")/100,"")</f>
        <v>-6.7682615358419906E-2</v>
      </c>
      <c r="E29" s="2">
        <f>IFERROR(RTD("cqg.rtd",,"StudyData",$A29, "PCB","BaseType=Index,Index=1", "Close", "A","0","all",,,,"T")/100,"")</f>
        <v>0.42165390107750234</v>
      </c>
    </row>
    <row r="30" spans="1:11" x14ac:dyDescent="0.3">
      <c r="A30" t="s">
        <v>28</v>
      </c>
      <c r="B30" s="2">
        <f>IFERROR(RTD("cqg.rtd",,"StudyData",$A30, "PCB","BaseType=Index,Index=1", "Close", "W","0","all",,,,"T")/100,"")</f>
        <v>-6.148320304246771E-2</v>
      </c>
      <c r="C30" s="2">
        <f>IFERROR(RTD("cqg.rtd",,"StudyData",$A30, "PCB","BaseType=Index,Index=1", "Close", "M","0","all",,,,"T")/100,"")</f>
        <v>-5.3987860717708364E-2</v>
      </c>
      <c r="D30" s="2">
        <f>IFERROR(RTD("cqg.rtd",,"StudyData",$A30, "PCB","BaseType=Index,Index=1", "Close", "Q","0","all",,,,"T")/100,"")</f>
        <v>-0.14122764620589656</v>
      </c>
      <c r="E30" s="2">
        <f>IFERROR(RTD("cqg.rtd",,"StudyData",$A30, "PCB","BaseType=Index,Index=1", "Close", "A","0","all",,,,"T")/100,"")</f>
        <v>0.11945564516129037</v>
      </c>
    </row>
    <row r="31" spans="1:11" x14ac:dyDescent="0.3">
      <c r="A31" t="s">
        <v>29</v>
      </c>
      <c r="B31" s="2">
        <f>IFERROR(RTD("cqg.rtd",,"StudyData",$A31, "PCB","BaseType=Index,Index=1", "Close", "W","0","all",,,,"T")/100,"")</f>
        <v>-2.1255722694571669E-2</v>
      </c>
      <c r="C31" s="2">
        <f>IFERROR(RTD("cqg.rtd",,"StudyData",$A31, "PCB","BaseType=Index,Index=1", "Close", "M","0","all",,,,"T")/100,"")</f>
        <v>1.6348112932958066E-2</v>
      </c>
      <c r="D31" s="2">
        <f>IFERROR(RTD("cqg.rtd",,"StudyData",$A31, "PCB","BaseType=Index,Index=1", "Close", "Q","0","all",,,,"T")/100,"")</f>
        <v>0.26393581081081086</v>
      </c>
      <c r="E31" s="2">
        <f>IFERROR(RTD("cqg.rtd",,"StudyData",$A31, "PCB","BaseType=Index,Index=1", "Close", "A","0","all",,,,"T")/100,"")</f>
        <v>0.37464733285217505</v>
      </c>
    </row>
    <row r="32" spans="1:11" x14ac:dyDescent="0.3">
      <c r="A32" t="s">
        <v>30</v>
      </c>
      <c r="B32" s="2">
        <f>IFERROR(RTD("cqg.rtd",,"StudyData",$A32, "PCB","BaseType=Index,Index=1", "Close", "W","0","all",,,,"T")/100,"")</f>
        <v>1.2208837718649184E-2</v>
      </c>
      <c r="C32" s="2">
        <f>IFERROR(RTD("cqg.rtd",,"StudyData",$A32, "PCB","BaseType=Index,Index=1", "Close", "M","0","all",,,,"T")/100,"")</f>
        <v>4.4403047747018733E-2</v>
      </c>
      <c r="D32" s="2">
        <f>IFERROR(RTD("cqg.rtd",,"StudyData",$A32, "PCB","BaseType=Index,Index=1", "Close", "Q","0","all",,,,"T")/100,"")</f>
        <v>7.8287326785742392E-2</v>
      </c>
      <c r="E32" s="2">
        <f>IFERROR(RTD("cqg.rtd",,"StudyData",$A32, "PCB","BaseType=Index,Index=1", "Close", "A","0","all",,,,"T")/100,"")</f>
        <v>0.46914534871233116</v>
      </c>
    </row>
    <row r="33" spans="1:5" x14ac:dyDescent="0.3">
      <c r="A33" t="s">
        <v>31</v>
      </c>
      <c r="B33" s="2">
        <f>IFERROR(RTD("cqg.rtd",,"StudyData",$A33, "PCB","BaseType=Index,Index=1", "Close", "W","0","all",,,,"T")/100,"")</f>
        <v>5.8309183571499883E-2</v>
      </c>
      <c r="C33" s="2">
        <f>IFERROR(RTD("cqg.rtd",,"StudyData",$A33, "PCB","BaseType=Index,Index=1", "Close", "M","0","all",,,,"T")/100,"")</f>
        <v>-8.1944184304176809E-3</v>
      </c>
      <c r="D33" s="2">
        <f>IFERROR(RTD("cqg.rtd",,"StudyData",$A33, "PCB","BaseType=Index,Index=1", "Close", "Q","0","all",,,,"T")/100,"")</f>
        <v>0.11198026039479217</v>
      </c>
      <c r="E33" s="2">
        <f>IFERROR(RTD("cqg.rtd",,"StudyData",$A33, "PCB","BaseType=Index,Index=1", "Close", "A","0","all",,,,"T")/100,"")</f>
        <v>-7.4742268041237167E-2</v>
      </c>
    </row>
    <row r="34" spans="1:5" x14ac:dyDescent="0.3">
      <c r="A34" t="s">
        <v>32</v>
      </c>
      <c r="B34" s="2">
        <f>IFERROR(RTD("cqg.rtd",,"StudyData",$A34, "PCB","BaseType=Index,Index=1", "Close", "W","0","all",,,,"T")/100,"")</f>
        <v>-3.6414828718911267E-2</v>
      </c>
      <c r="C34" s="2">
        <f>IFERROR(RTD("cqg.rtd",,"StudyData",$A34, "PCB","BaseType=Index,Index=1", "Close", "M","0","all",,,,"T")/100,"")</f>
        <v>-4.5374244537424419E-2</v>
      </c>
      <c r="D34" s="2">
        <f>IFERROR(RTD("cqg.rtd",,"StudyData",$A34, "PCB","BaseType=Index,Index=1", "Close", "Q","0","all",,,,"T")/100,"")</f>
        <v>6.670129870129872E-2</v>
      </c>
      <c r="E34" s="2">
        <f>IFERROR(RTD("cqg.rtd",,"StudyData",$A34, "PCB","BaseType=Index,Index=1", "Close", "A","0","all",,,,"T")/100,"")</f>
        <v>-9.7565263250417478E-2</v>
      </c>
    </row>
    <row r="35" spans="1:5" x14ac:dyDescent="0.3">
      <c r="A35" t="s">
        <v>33</v>
      </c>
      <c r="B35" s="2">
        <f>IFERROR(RTD("cqg.rtd",,"StudyData",$A35, "PCB","BaseType=Index,Index=1", "Close", "W","0","all",,,,"T")/100,"")</f>
        <v>-1.5826494724501764E-2</v>
      </c>
      <c r="C35" s="2">
        <f>IFERROR(RTD("cqg.rtd",,"StudyData",$A35, "PCB","BaseType=Index,Index=1", "Close", "M","0","all",,,,"T")/100,"")</f>
        <v>-1.9848219497956766E-2</v>
      </c>
      <c r="D35" s="2">
        <f>IFERROR(RTD("cqg.rtd",,"StudyData",$A35, "PCB","BaseType=Index,Index=1", "Close", "Q","0","all",,,,"T")/100,"")</f>
        <v>-7.1496286933164774E-2</v>
      </c>
      <c r="E35" s="2">
        <f>IFERROR(RTD("cqg.rtd",,"StudyData",$A35, "PCB","BaseType=Index,Index=1", "Close", "A","0","all",,,,"T")/100,"")</f>
        <v>2.7301424793105804E-3</v>
      </c>
    </row>
    <row r="36" spans="1:5" x14ac:dyDescent="0.3">
      <c r="A36" t="s">
        <v>34</v>
      </c>
      <c r="B36" s="2">
        <f>IFERROR(RTD("cqg.rtd",,"StudyData",$A36, "PCB","BaseType=Index,Index=1", "Close", "W","0","all",,,,"T")/100,"")</f>
        <v>-1.4915566068729758E-2</v>
      </c>
      <c r="C36" s="2">
        <f>IFERROR(RTD("cqg.rtd",,"StudyData",$A36, "PCB","BaseType=Index,Index=1", "Close", "M","0","all",,,,"T")/100,"")</f>
        <v>-1.6531094200996993E-2</v>
      </c>
      <c r="D36" s="2">
        <f>IFERROR(RTD("cqg.rtd",,"StudyData",$A36, "PCB","BaseType=Index,Index=1", "Close", "Q","0","all",,,,"T")/100,"")</f>
        <v>4.7293049249039543E-2</v>
      </c>
      <c r="E36" s="2">
        <f>IFERROR(RTD("cqg.rtd",,"StudyData",$A36, "PCB","BaseType=Index,Index=1", "Close", "A","0","all",,,,"T")/100,"")</f>
        <v>0.12959614225437024</v>
      </c>
    </row>
    <row r="37" spans="1:5" x14ac:dyDescent="0.3">
      <c r="A37" t="s">
        <v>35</v>
      </c>
      <c r="B37" s="2">
        <f>IFERROR(RTD("cqg.rtd",,"StudyData",$A37, "PCB","BaseType=Index,Index=1", "Close", "W","0","all",,,,"T")/100,"")</f>
        <v>-2.6731626013654201E-2</v>
      </c>
      <c r="C37" s="2">
        <f>IFERROR(RTD("cqg.rtd",,"StudyData",$A37, "PCB","BaseType=Index,Index=1", "Close", "M","0","all",,,,"T")/100,"")</f>
        <v>-7.2541233964569324E-2</v>
      </c>
      <c r="D37" s="2">
        <f>IFERROR(RTD("cqg.rtd",,"StudyData",$A37, "PCB","BaseType=Index,Index=1", "Close", "Q","0","all",,,,"T")/100,"")</f>
        <v>-3.0274965669210747E-2</v>
      </c>
      <c r="E37" s="2">
        <f>IFERROR(RTD("cqg.rtd",,"StudyData",$A37, "PCB","BaseType=Index,Index=1", "Close", "A","0","all",,,,"T")/100,"")</f>
        <v>0.30456263962880237</v>
      </c>
    </row>
    <row r="38" spans="1:5" x14ac:dyDescent="0.3">
      <c r="A38" t="s">
        <v>36</v>
      </c>
      <c r="B38" s="2">
        <f>IFERROR(RTD("cqg.rtd",,"StudyData",$A38, "PCB","BaseType=Index,Index=1", "Close", "W","0","all",,,,"T")/100,"")</f>
        <v>-8.0078673784771629E-3</v>
      </c>
      <c r="C38" s="2">
        <f>IFERROR(RTD("cqg.rtd",,"StudyData",$A38, "PCB","BaseType=Index,Index=1", "Close", "M","0","all",,,,"T")/100,"")</f>
        <v>-4.9279655311700588E-2</v>
      </c>
      <c r="D38" s="2">
        <f>IFERROR(RTD("cqg.rtd",,"StudyData",$A38, "PCB","BaseType=Index,Index=1", "Close", "Q","0","all",,,,"T")/100,"")</f>
        <v>-3.3593044263775908E-3</v>
      </c>
      <c r="E38" s="2">
        <f>IFERROR(RTD("cqg.rtd",,"StudyData",$A38, "PCB","BaseType=Index,Index=1", "Close", "A","0","all",,,,"T")/100,"")</f>
        <v>4.8684132359056574E-2</v>
      </c>
    </row>
    <row r="39" spans="1:5" x14ac:dyDescent="0.3">
      <c r="A39" t="s">
        <v>37</v>
      </c>
      <c r="B39" s="2">
        <f>IFERROR(RTD("cqg.rtd",,"StudyData",$A39, "PCB","BaseType=Index,Index=1", "Close", "W","0","all",,,,"T")/100,"")</f>
        <v>-2.9011926095285308E-2</v>
      </c>
      <c r="C39" s="2">
        <f>IFERROR(RTD("cqg.rtd",,"StudyData",$A39, "PCB","BaseType=Index,Index=1", "Close", "M","0","all",,,,"T")/100,"")</f>
        <v>-6.3864645080575502E-2</v>
      </c>
      <c r="D39" s="2">
        <f>IFERROR(RTD("cqg.rtd",,"StudyData",$A39, "PCB","BaseType=Index,Index=1", "Close", "Q","0","all",,,,"T")/100,"")</f>
        <v>-0.1590988146522892</v>
      </c>
      <c r="E39" s="2">
        <f>IFERROR(RTD("cqg.rtd",,"StudyData",$A39, "PCB","BaseType=Index,Index=1", "Close", "A","0","all",,,,"T")/100,"")</f>
        <v>2.0257767100606928E-2</v>
      </c>
    </row>
    <row r="40" spans="1:5" x14ac:dyDescent="0.3">
      <c r="A40" t="s">
        <v>38</v>
      </c>
      <c r="B40" s="2">
        <f>IFERROR(RTD("cqg.rtd",,"StudyData",$A40, "PCB","BaseType=Index,Index=1", "Close", "W","0","all",,,,"T")/100,"")</f>
        <v>-1.7696156779174049E-2</v>
      </c>
      <c r="C40" s="2">
        <f>IFERROR(RTD("cqg.rtd",,"StudyData",$A40, "PCB","BaseType=Index,Index=1", "Close", "M","0","all",,,,"T")/100,"")</f>
        <v>4.6520427809867301E-2</v>
      </c>
      <c r="D40" s="2">
        <f>IFERROR(RTD("cqg.rtd",,"StudyData",$A40, "PCB","BaseType=Index,Index=1", "Close", "Q","0","all",,,,"T")/100,"")</f>
        <v>-0.19962378496161251</v>
      </c>
      <c r="E40" s="2">
        <f>IFERROR(RTD("cqg.rtd",,"StudyData",$A40, "PCB","BaseType=Index,Index=1", "Close", "A","0","all",,,,"T")/100,"")</f>
        <v>0.43875942898235842</v>
      </c>
    </row>
    <row r="41" spans="1:5" x14ac:dyDescent="0.3">
      <c r="A41" t="s">
        <v>39</v>
      </c>
      <c r="B41" s="2">
        <f>IFERROR(RTD("cqg.rtd",,"StudyData",$A41, "PCB","BaseType=Index,Index=1", "Close", "W","0","all",,,,"T")/100,"")</f>
        <v>4.4461452824937478E-2</v>
      </c>
      <c r="C41" s="2">
        <f>IFERROR(RTD("cqg.rtd",,"StudyData",$A41, "PCB","BaseType=Index,Index=1", "Close", "M","0","all",,,,"T")/100,"")</f>
        <v>2.5761924285909593E-2</v>
      </c>
      <c r="D41" s="2">
        <f>IFERROR(RTD("cqg.rtd",,"StudyData",$A41, "PCB","BaseType=Index,Index=1", "Close", "Q","0","all",,,,"T")/100,"")</f>
        <v>0.18814310590470168</v>
      </c>
      <c r="E41" s="2">
        <f>IFERROR(RTD("cqg.rtd",,"StudyData",$A41, "PCB","BaseType=Index,Index=1", "Close", "A","0","all",,,,"T")/100,"")</f>
        <v>0.22299168975069253</v>
      </c>
    </row>
    <row r="42" spans="1:5" x14ac:dyDescent="0.3">
      <c r="A42" t="s">
        <v>40</v>
      </c>
      <c r="B42" s="2">
        <f>IFERROR(RTD("cqg.rtd",,"StudyData",$A42, "PCB","BaseType=Index,Index=1", "Close", "W","0","all",,,,"T")/100,"")</f>
        <v>-3.9943938332165398E-2</v>
      </c>
      <c r="C42" s="2">
        <f>IFERROR(RTD("cqg.rtd",,"StudyData",$A42, "PCB","BaseType=Index,Index=1", "Close", "M","0","all",,,,"T")/100,"")</f>
        <v>-4.7729379054680311E-2</v>
      </c>
      <c r="D42" s="2">
        <f>IFERROR(RTD("cqg.rtd",,"StudyData",$A42, "PCB","BaseType=Index,Index=1", "Close", "Q","0","all",,,,"T")/100,"")</f>
        <v>6.642449403217443E-2</v>
      </c>
      <c r="E42" s="2">
        <f>IFERROR(RTD("cqg.rtd",,"StudyData",$A42, "PCB","BaseType=Index,Index=1", "Close", "A","0","all",,,,"T")/100,"")</f>
        <v>1.0821446138711206E-2</v>
      </c>
    </row>
    <row r="43" spans="1:5" x14ac:dyDescent="0.3">
      <c r="A43" t="s">
        <v>41</v>
      </c>
      <c r="B43" s="2">
        <f>IFERROR(RTD("cqg.rtd",,"StudyData",$A43, "PCB","BaseType=Index,Index=1", "Close", "W","0","all",,,,"T")/100,"")</f>
        <v>2.6710389029661753E-2</v>
      </c>
      <c r="C43" s="2">
        <f>IFERROR(RTD("cqg.rtd",,"StudyData",$A43, "PCB","BaseType=Index,Index=1", "Close", "M","0","all",,,,"T")/100,"")</f>
        <v>2.6832831460004168E-2</v>
      </c>
      <c r="D43" s="2">
        <f>IFERROR(RTD("cqg.rtd",,"StudyData",$A43, "PCB","BaseType=Index,Index=1", "Close", "Q","0","all",,,,"T")/100,"")</f>
        <v>-2.5245521184161998E-2</v>
      </c>
      <c r="E43" s="2">
        <f>IFERROR(RTD("cqg.rtd",,"StudyData",$A43, "PCB","BaseType=Index,Index=1", "Close", "A","0","all",,,,"T")/100,"")</f>
        <v>9.7546207775653315E-2</v>
      </c>
    </row>
    <row r="44" spans="1:5" x14ac:dyDescent="0.3">
      <c r="A44" t="s">
        <v>42</v>
      </c>
      <c r="B44" s="2">
        <f>IFERROR(RTD("cqg.rtd",,"StudyData",$A44, "PCB","BaseType=Index,Index=1", "Close", "W","0","all",,,,"T")/100,"")</f>
        <v>3.2614475627769632E-2</v>
      </c>
      <c r="C44" s="2">
        <f>IFERROR(RTD("cqg.rtd",,"StudyData",$A44, "PCB","BaseType=Index,Index=1", "Close", "M","0","all",,,,"T")/100,"")</f>
        <v>3.0027994695741852E-2</v>
      </c>
      <c r="D44" s="2">
        <f>IFERROR(RTD("cqg.rtd",,"StudyData",$A44, "PCB","BaseType=Index,Index=1", "Close", "Q","0","all",,,,"T")/100,"")</f>
        <v>-2.1910065198533689E-2</v>
      </c>
      <c r="E44" s="2">
        <f>IFERROR(RTD("cqg.rtd",,"StudyData",$A44, "PCB","BaseType=Index,Index=1", "Close", "A","0","all",,,,"T")/100,"")</f>
        <v>0.11674121405750805</v>
      </c>
    </row>
    <row r="45" spans="1:5" x14ac:dyDescent="0.3">
      <c r="A45" t="s">
        <v>43</v>
      </c>
      <c r="B45" s="2">
        <f>IFERROR(RTD("cqg.rtd",,"StudyData",$A45, "PCB","BaseType=Index,Index=1", "Close", "W","0","all",,,,"T")/100,"")</f>
        <v>-8.4708214306535357E-2</v>
      </c>
      <c r="C45" s="2">
        <f>IFERROR(RTD("cqg.rtd",,"StudyData",$A45, "PCB","BaseType=Index,Index=1", "Close", "M","0","all",,,,"T")/100,"")</f>
        <v>-8.1781850082854157E-2</v>
      </c>
      <c r="D45" s="2">
        <f>IFERROR(RTD("cqg.rtd",,"StudyData",$A45, "PCB","BaseType=Index,Index=1", "Close", "Q","0","all",,,,"T")/100,"")</f>
        <v>-6.8590130219405368E-2</v>
      </c>
      <c r="E45" s="2">
        <f>IFERROR(RTD("cqg.rtd",,"StudyData",$A45, "PCB","BaseType=Index,Index=1", "Close", "A","0","all",,,,"T")/100,"")</f>
        <v>7.1672354948805458E-2</v>
      </c>
    </row>
    <row r="46" spans="1:5" x14ac:dyDescent="0.3">
      <c r="A46" t="s">
        <v>44</v>
      </c>
      <c r="B46" s="2">
        <f>IFERROR(RTD("cqg.rtd",,"StudyData",$A46, "PCB","BaseType=Index,Index=1", "Close", "W","0","all",,,,"T")/100,"")</f>
        <v>-2.8373388611776872E-2</v>
      </c>
      <c r="C46" s="2">
        <f>IFERROR(RTD("cqg.rtd",,"StudyData",$A46, "PCB","BaseType=Index,Index=1", "Close", "M","0","all",,,,"T")/100,"")</f>
        <v>-8.4952566879175087E-2</v>
      </c>
      <c r="D46" s="2">
        <f>IFERROR(RTD("cqg.rtd",,"StudyData",$A46, "PCB","BaseType=Index,Index=1", "Close", "Q","0","all",,,,"T")/100,"")</f>
        <v>-0.14942724282635814</v>
      </c>
      <c r="E46" s="2">
        <f>IFERROR(RTD("cqg.rtd",,"StudyData",$A46, "PCB","BaseType=Index,Index=1", "Close", "A","0","all",,,,"T")/100,"")</f>
        <v>-0.12821854112176692</v>
      </c>
    </row>
    <row r="47" spans="1:5" x14ac:dyDescent="0.3">
      <c r="A47" t="s">
        <v>45</v>
      </c>
      <c r="B47" s="2">
        <f>IFERROR(RTD("cqg.rtd",,"StudyData",$A47, "PCB","BaseType=Index,Index=1", "Close", "W","0","all",,,,"T")/100,"")</f>
        <v>3.3741943637052969E-2</v>
      </c>
      <c r="C47" s="2">
        <f>IFERROR(RTD("cqg.rtd",,"StudyData",$A47, "PCB","BaseType=Index,Index=1", "Close", "M","0","all",,,,"T")/100,"")</f>
        <v>3.4722661438239079E-2</v>
      </c>
      <c r="D47" s="2">
        <f>IFERROR(RTD("cqg.rtd",,"StudyData",$A47, "PCB","BaseType=Index,Index=1", "Close", "Q","0","all",,,,"T")/100,"")</f>
        <v>-0.2599963814003981</v>
      </c>
      <c r="E47" s="2">
        <f>IFERROR(RTD("cqg.rtd",,"StudyData",$A47, "PCB","BaseType=Index,Index=1", "Close", "A","0","all",,,,"T")/100,"")</f>
        <v>1.6359999999999999</v>
      </c>
    </row>
    <row r="48" spans="1:5" x14ac:dyDescent="0.3">
      <c r="A48" t="s">
        <v>46</v>
      </c>
      <c r="B48" s="2">
        <f>IFERROR(RTD("cqg.rtd",,"StudyData",$A48, "PCB","BaseType=Index,Index=1", "Close", "W","0","all",,,,"T")/100,"")</f>
        <v>-5.6475810760820346E-2</v>
      </c>
      <c r="C48" s="2">
        <f>IFERROR(RTD("cqg.rtd",,"StudyData",$A48, "PCB","BaseType=Index,Index=1", "Close", "M","0","all",,,,"T")/100,"")</f>
        <v>-1.8471800572967857E-2</v>
      </c>
      <c r="D48" s="2">
        <f>IFERROR(RTD("cqg.rtd",,"StudyData",$A48, "PCB","BaseType=Index,Index=1", "Close", "Q","0","all",,,,"T")/100,"")</f>
        <v>-0.18370612709363102</v>
      </c>
      <c r="E48" s="2">
        <f>IFERROR(RTD("cqg.rtd",,"StudyData",$A48, "PCB","BaseType=Index,Index=1", "Close", "A","0","all",,,,"T")/100,"")</f>
        <v>-0.22504304378650275</v>
      </c>
    </row>
    <row r="49" spans="1:5" x14ac:dyDescent="0.3">
      <c r="A49" t="s">
        <v>47</v>
      </c>
      <c r="B49" s="2">
        <f>IFERROR(RTD("cqg.rtd",,"StudyData",$A49, "PCB","BaseType=Index,Index=1", "Close", "W","0","all",,,,"T")/100,"")</f>
        <v>5.4983485525548971E-2</v>
      </c>
      <c r="C49" s="2">
        <f>IFERROR(RTD("cqg.rtd",,"StudyData",$A49, "PCB","BaseType=Index,Index=1", "Close", "M","0","all",,,,"T")/100,"")</f>
        <v>0.21327226008267236</v>
      </c>
      <c r="D49" s="2">
        <f>IFERROR(RTD("cqg.rtd",,"StudyData",$A49, "PCB","BaseType=Index,Index=1", "Close", "Q","0","all",,,,"T")/100,"")</f>
        <v>-0.22223017976079631</v>
      </c>
      <c r="E49" s="2">
        <f>IFERROR(RTD("cqg.rtd",,"StudyData",$A49, "PCB","BaseType=Index,Index=1", "Close", "A","0","all",,,,"T")/100,"")</f>
        <v>1.9430894308943096</v>
      </c>
    </row>
    <row r="50" spans="1:5" x14ac:dyDescent="0.3">
      <c r="A50" t="s">
        <v>48</v>
      </c>
      <c r="B50" s="2">
        <f>IFERROR(RTD("cqg.rtd",,"StudyData",$A50, "PCB","BaseType=Index,Index=1", "Close", "W","0","all",,,,"T")/100,"")</f>
        <v>-5.7157073110053788E-2</v>
      </c>
      <c r="C50" s="2">
        <f>IFERROR(RTD("cqg.rtd",,"StudyData",$A50, "PCB","BaseType=Index,Index=1", "Close", "M","0","all",,,,"T")/100,"")</f>
        <v>-0.15616476482048433</v>
      </c>
      <c r="D50" s="2">
        <f>IFERROR(RTD("cqg.rtd",,"StudyData",$A50, "PCB","BaseType=Index,Index=1", "Close", "Q","0","all",,,,"T")/100,"")</f>
        <v>0.16164750957854404</v>
      </c>
      <c r="E50" s="2">
        <f>IFERROR(RTD("cqg.rtd",,"StudyData",$A50, "PCB","BaseType=Index,Index=1", "Close", "A","0","all",,,,"T")/100,"")</f>
        <v>-0.54229944748045045</v>
      </c>
    </row>
    <row r="51" spans="1:5" x14ac:dyDescent="0.3">
      <c r="A51" t="s">
        <v>49</v>
      </c>
      <c r="B51" s="2">
        <f>IFERROR(RTD("cqg.rtd",,"StudyData",$A51, "PCB","BaseType=Index,Index=1", "Close", "W","0","all",,,,"T")/100,"")</f>
        <v>6.5501828524989703E-2</v>
      </c>
      <c r="C51" s="2">
        <f>IFERROR(RTD("cqg.rtd",,"StudyData",$A51, "PCB","BaseType=Index,Index=1", "Close", "M","0","all",,,,"T")/100,"")</f>
        <v>4.3703231969431544E-2</v>
      </c>
      <c r="D51" s="2">
        <f>IFERROR(RTD("cqg.rtd",,"StudyData",$A51, "PCB","BaseType=Index,Index=1", "Close", "Q","0","all",,,,"T")/100,"")</f>
        <v>-1.0938442969221543E-2</v>
      </c>
      <c r="E51" s="2">
        <f>IFERROR(RTD("cqg.rtd",,"StudyData",$A51, "PCB","BaseType=Index,Index=1", "Close", "A","0","all",,,,"T")/100,"")</f>
        <v>-0.30551239494314575</v>
      </c>
    </row>
    <row r="52" spans="1:5" x14ac:dyDescent="0.3">
      <c r="A52" t="s">
        <v>50</v>
      </c>
      <c r="B52" s="2">
        <f>IFERROR(RTD("cqg.rtd",,"StudyData",$A52, "PCB","BaseType=Index,Index=1", "Close", "W","0","all",,,,"T")/100,"")</f>
        <v>1.6605166051660611E-2</v>
      </c>
      <c r="C52" s="2">
        <f>IFERROR(RTD("cqg.rtd",,"StudyData",$A52, "PCB","BaseType=Index,Index=1", "Close", "M","0","all",,,,"T")/100,"")</f>
        <v>1.5572691367312342E-2</v>
      </c>
      <c r="D52" s="2">
        <f>IFERROR(RTD("cqg.rtd",,"StudyData",$A52, "PCB","BaseType=Index,Index=1", "Close", "Q","0","all",,,,"T")/100,"")</f>
        <v>6.3078316336575235E-2</v>
      </c>
      <c r="E52" s="2">
        <f>IFERROR(RTD("cqg.rtd",,"StudyData",$A52, "PCB","BaseType=Index,Index=1", "Close", "A","0","all",,,,"T")/100,"")</f>
        <v>0.30461464121768533</v>
      </c>
    </row>
    <row r="53" spans="1:5" x14ac:dyDescent="0.3">
      <c r="A53" t="s">
        <v>51</v>
      </c>
      <c r="B53" s="2">
        <f>IFERROR(RTD("cqg.rtd",,"StudyData",$A53, "PCB","BaseType=Index,Index=1", "Close", "W","0","all",,,,"T")/100,"")</f>
        <v>-1.8415068916149687E-2</v>
      </c>
      <c r="C53" s="2">
        <f>IFERROR(RTD("cqg.rtd",,"StudyData",$A53, "PCB","BaseType=Index,Index=1", "Close", "M","0","all",,,,"T")/100,"")</f>
        <v>-1.7836076624908617E-2</v>
      </c>
      <c r="D53" s="2">
        <f>IFERROR(RTD("cqg.rtd",,"StudyData",$A53, "PCB","BaseType=Index,Index=1", "Close", "Q","0","all",,,,"T")/100,"")</f>
        <v>6.824916750679752E-2</v>
      </c>
      <c r="E53" s="2">
        <f>IFERROR(RTD("cqg.rtd",,"StudyData",$A53, "PCB","BaseType=Index,Index=1", "Close", "A","0","all",,,,"T")/100,"")</f>
        <v>8.5190242691328869E-2</v>
      </c>
    </row>
    <row r="54" spans="1:5" x14ac:dyDescent="0.3">
      <c r="A54" t="s">
        <v>52</v>
      </c>
      <c r="B54" s="2">
        <f>IFERROR(RTD("cqg.rtd",,"StudyData",$A54, "PCB","BaseType=Index,Index=1", "Close", "W","0","all",,,,"T")/100,"")</f>
        <v>-4.5305244082009566E-4</v>
      </c>
      <c r="C54" s="2">
        <f>IFERROR(RTD("cqg.rtd",,"StudyData",$A54, "PCB","BaseType=Index,Index=1", "Close", "M","0","all",,,,"T")/100,"")</f>
        <v>-4.7366640351866659E-3</v>
      </c>
      <c r="D54" s="2">
        <f>IFERROR(RTD("cqg.rtd",,"StudyData",$A54, "PCB","BaseType=Index,Index=1", "Close", "Q","0","all",,,,"T")/100,"")</f>
        <v>8.588655100283013E-2</v>
      </c>
      <c r="E54" s="2">
        <f>IFERROR(RTD("cqg.rtd",,"StudyData",$A54, "PCB","BaseType=Index,Index=1", "Close", "A","0","all",,,,"T")/100,"")</f>
        <v>0.26233729080246038</v>
      </c>
    </row>
    <row r="55" spans="1:5" x14ac:dyDescent="0.3">
      <c r="A55" t="s">
        <v>53</v>
      </c>
      <c r="B55" s="2">
        <f>IFERROR(RTD("cqg.rtd",,"StudyData",$A55, "PCB","BaseType=Index,Index=1", "Close", "W","0","all",,,,"T")/100,"")</f>
        <v>-1.2483376946505927E-2</v>
      </c>
      <c r="C55" s="2">
        <f>IFERROR(RTD("cqg.rtd",,"StudyData",$A55, "PCB","BaseType=Index,Index=1", "Close", "M","0","all",,,,"T")/100,"")</f>
        <v>-5.9602107929245376E-2</v>
      </c>
      <c r="D55" s="2">
        <f>IFERROR(RTD("cqg.rtd",,"StudyData",$A55, "PCB","BaseType=Index,Index=1", "Close", "Q","0","all",,,,"T")/100,"")</f>
        <v>-0.11280687555401397</v>
      </c>
      <c r="E55" s="2">
        <f>IFERROR(RTD("cqg.rtd",,"StudyData",$A55, "PCB","BaseType=Index,Index=1", "Close", "A","0","all",,,,"T")/100,"")</f>
        <v>7.976265859893536E-2</v>
      </c>
    </row>
    <row r="56" spans="1:5" x14ac:dyDescent="0.3">
      <c r="A56" t="s">
        <v>54</v>
      </c>
      <c r="B56" s="2">
        <f>IFERROR(RTD("cqg.rtd",,"StudyData",$A56, "PCB","BaseType=Index,Index=1", "Close", "W","0","all",,,,"T")/100,"")</f>
        <v>3.336918526485616E-2</v>
      </c>
      <c r="C56" s="2">
        <f>IFERROR(RTD("cqg.rtd",,"StudyData",$A56, "PCB","BaseType=Index,Index=1", "Close", "M","0","all",,,,"T")/100,"")</f>
        <v>-3.2851227166235458E-3</v>
      </c>
      <c r="D56" s="2">
        <f>IFERROR(RTD("cqg.rtd",,"StudyData",$A56, "PCB","BaseType=Index,Index=1", "Close", "Q","0","all",,,,"T")/100,"")</f>
        <v>-3.8768414997123635E-2</v>
      </c>
      <c r="E56" s="2">
        <f>IFERROR(RTD("cqg.rtd",,"StudyData",$A56, "PCB","BaseType=Index,Index=1", "Close", "A","0","all",,,,"T")/100,"")</f>
        <v>7.2812372054937277E-2</v>
      </c>
    </row>
    <row r="57" spans="1:5" x14ac:dyDescent="0.3">
      <c r="A57" t="s">
        <v>55</v>
      </c>
      <c r="B57" s="2">
        <f>IFERROR(RTD("cqg.rtd",,"StudyData",$A57, "PCB","BaseType=Index,Index=1", "Close", "W","0","all",,,,"T")/100,"")</f>
        <v>1.7531810984566548E-2</v>
      </c>
      <c r="C57" s="2">
        <f>IFERROR(RTD("cqg.rtd",,"StudyData",$A57, "PCB","BaseType=Index,Index=1", "Close", "M","0","all",,,,"T")/100,"")</f>
        <v>-4.9623149154535619E-2</v>
      </c>
      <c r="D57" s="2">
        <f>IFERROR(RTD("cqg.rtd",,"StudyData",$A57, "PCB","BaseType=Index,Index=1", "Close", "Q","0","all",,,,"T")/100,"")</f>
        <v>4.6951674321830873E-2</v>
      </c>
      <c r="E57" s="2">
        <f>IFERROR(RTD("cqg.rtd",,"StudyData",$A57, "PCB","BaseType=Index,Index=1", "Close", "A","0","all",,,,"T")/100,"")</f>
        <v>0.10277668658382776</v>
      </c>
    </row>
    <row r="58" spans="1:5" x14ac:dyDescent="0.3">
      <c r="A58" t="s">
        <v>56</v>
      </c>
      <c r="B58" s="2">
        <f>IFERROR(RTD("cqg.rtd",,"StudyData",$A58, "PCB","BaseType=Index,Index=1", "Close", "W","0","all",,,,"T")/100,"")</f>
        <v>-2.1999796768620995E-2</v>
      </c>
      <c r="C58" s="2">
        <f>IFERROR(RTD("cqg.rtd",,"StudyData",$A58, "PCB","BaseType=Index,Index=1", "Close", "M","0","all",,,,"T")/100,"")</f>
        <v>-5.9648265754763105E-2</v>
      </c>
      <c r="D58" s="2">
        <f>IFERROR(RTD("cqg.rtd",,"StudyData",$A58, "PCB","BaseType=Index,Index=1", "Close", "Q","0","all",,,,"T")/100,"")</f>
        <v>-0.12698988616263776</v>
      </c>
      <c r="E58" s="2">
        <f>IFERROR(RTD("cqg.rtd",,"StudyData",$A58, "PCB","BaseType=Index,Index=1", "Close", "A","0","all",,,,"T")/100,"")</f>
        <v>-0.2018162215956211</v>
      </c>
    </row>
    <row r="59" spans="1:5" x14ac:dyDescent="0.3">
      <c r="A59" t="s">
        <v>57</v>
      </c>
      <c r="B59" s="2">
        <f>IFERROR(RTD("cqg.rtd",,"StudyData",$A59, "PCB","BaseType=Index,Index=1", "Close", "W","0","all",,,,"T")/100,"")</f>
        <v>-3.3901146804372652E-2</v>
      </c>
      <c r="C59" s="2">
        <f>IFERROR(RTD("cqg.rtd",,"StudyData",$A59, "PCB","BaseType=Index,Index=1", "Close", "M","0","all",,,,"T")/100,"")</f>
        <v>-4.4379581412318805E-2</v>
      </c>
      <c r="D59" s="2">
        <f>IFERROR(RTD("cqg.rtd",,"StudyData",$A59, "PCB","BaseType=Index,Index=1", "Close", "Q","0","all",,,,"T")/100,"")</f>
        <v>-0.33512565481272927</v>
      </c>
      <c r="E59" s="2">
        <f>IFERROR(RTD("cqg.rtd",,"StudyData",$A59, "PCB","BaseType=Index,Index=1", "Close", "A","0","all",,,,"T")/100,"")</f>
        <v>0.68308213576352383</v>
      </c>
    </row>
    <row r="60" spans="1:5" x14ac:dyDescent="0.3">
      <c r="A60" t="s">
        <v>58</v>
      </c>
      <c r="B60" s="2">
        <f>IFERROR(RTD("cqg.rtd",,"StudyData",$A60, "PCB","BaseType=Index,Index=1", "Close", "W","0","all",,,,"T")/100,"")</f>
        <v>-6.9396862207699453E-3</v>
      </c>
      <c r="C60" s="2">
        <f>IFERROR(RTD("cqg.rtd",,"StudyData",$A60, "PCB","BaseType=Index,Index=1", "Close", "M","0","all",,,,"T")/100,"")</f>
        <v>-4.0844377322631631E-2</v>
      </c>
      <c r="D60" s="2">
        <f>IFERROR(RTD("cqg.rtd",,"StudyData",$A60, "PCB","BaseType=Index,Index=1", "Close", "Q","0","all",,,,"T")/100,"")</f>
        <v>0.10054517133956382</v>
      </c>
      <c r="E60" s="2">
        <f>IFERROR(RTD("cqg.rtd",,"StudyData",$A60, "PCB","BaseType=Index,Index=1", "Close", "A","0","all",,,,"T")/100,"")</f>
        <v>-9.8794843049327102E-3</v>
      </c>
    </row>
    <row r="61" spans="1:5" x14ac:dyDescent="0.3">
      <c r="A61" t="s">
        <v>59</v>
      </c>
      <c r="B61" s="2">
        <f>IFERROR(RTD("cqg.rtd",,"StudyData",$A61, "PCB","BaseType=Index,Index=1", "Close", "W","0","all",,,,"T")/100,"")</f>
        <v>-1.6988080624084235E-2</v>
      </c>
      <c r="C61" s="2">
        <f>IFERROR(RTD("cqg.rtd",,"StudyData",$A61, "PCB","BaseType=Index,Index=1", "Close", "M","0","all",,,,"T")/100,"")</f>
        <v>-5.8055703119071149E-2</v>
      </c>
      <c r="D61" s="2">
        <f>IFERROR(RTD("cqg.rtd",,"StudyData",$A61, "PCB","BaseType=Index,Index=1", "Close", "Q","0","all",,,,"T")/100,"")</f>
        <v>-8.1646997891309955E-2</v>
      </c>
      <c r="E61" s="2">
        <f>IFERROR(RTD("cqg.rtd",,"StudyData",$A61, "PCB","BaseType=Index,Index=1", "Close", "A","0","all",,,,"T")/100,"")</f>
        <v>-0.18777606910316391</v>
      </c>
    </row>
    <row r="62" spans="1:5" x14ac:dyDescent="0.3">
      <c r="A62" t="s">
        <v>60</v>
      </c>
      <c r="B62" s="2">
        <f>IFERROR(RTD("cqg.rtd",,"StudyData",$A62, "PCB","BaseType=Index,Index=1", "Close", "W","0","all",,,,"T")/100,"")</f>
        <v>-2.5464445868033363E-2</v>
      </c>
      <c r="C62" s="2">
        <f>IFERROR(RTD("cqg.rtd",,"StudyData",$A62, "PCB","BaseType=Index,Index=1", "Close", "M","0","all",,,,"T")/100,"")</f>
        <v>-1.9655227968422732E-2</v>
      </c>
      <c r="D62" s="2">
        <f>IFERROR(RTD("cqg.rtd",,"StudyData",$A62, "PCB","BaseType=Index,Index=1", "Close", "Q","0","all",,,,"T")/100,"")</f>
        <v>5.204011065006911E-2</v>
      </c>
      <c r="E62" s="2">
        <f>IFERROR(RTD("cqg.rtd",,"StudyData",$A62, "PCB","BaseType=Index,Index=1", "Close", "A","0","all",,,,"T")/100,"")</f>
        <v>0.13041055173694971</v>
      </c>
    </row>
    <row r="63" spans="1:5" x14ac:dyDescent="0.3">
      <c r="A63" t="s">
        <v>61</v>
      </c>
      <c r="B63" s="2">
        <f>IFERROR(RTD("cqg.rtd",,"StudyData",$A63, "PCB","BaseType=Index,Index=1", "Close", "W","0","all",,,,"T")/100,"")</f>
        <v>1.2862796833772949E-2</v>
      </c>
      <c r="C63" s="2">
        <f>IFERROR(RTD("cqg.rtd",,"StudyData",$A63, "PCB","BaseType=Index,Index=1", "Close", "M","0","all",,,,"T")/100,"")</f>
        <v>1.6326530612244785E-2</v>
      </c>
      <c r="D63" s="2">
        <f>IFERROR(RTD("cqg.rtd",,"StudyData",$A63, "PCB","BaseType=Index,Index=1", "Close", "Q","0","all",,,,"T")/100,"")</f>
        <v>0.17768119647194161</v>
      </c>
      <c r="E63" s="2">
        <f>IFERROR(RTD("cqg.rtd",,"StudyData",$A63, "PCB","BaseType=Index,Index=1", "Close", "A","0","all",,,,"T")/100,"")</f>
        <v>-4.091193004372274E-2</v>
      </c>
    </row>
    <row r="64" spans="1:5" x14ac:dyDescent="0.3">
      <c r="A64" t="s">
        <v>62</v>
      </c>
      <c r="B64" s="2">
        <f>IFERROR(RTD("cqg.rtd",,"StudyData",$A64, "PCB","BaseType=Index,Index=1", "Close", "W","0","all",,,,"T")/100,"")</f>
        <v>2.7344413067296309E-2</v>
      </c>
      <c r="C64" s="2">
        <f>IFERROR(RTD("cqg.rtd",,"StudyData",$A64, "PCB","BaseType=Index,Index=1", "Close", "M","0","all",,,,"T")/100,"")</f>
        <v>0.16320718454065758</v>
      </c>
      <c r="D64" s="2">
        <f>IFERROR(RTD("cqg.rtd",,"StudyData",$A64, "PCB","BaseType=Index,Index=1", "Close", "Q","0","all",,,,"T")/100,"")</f>
        <v>0.18189564877771669</v>
      </c>
      <c r="E64" s="2">
        <f>IFERROR(RTD("cqg.rtd",,"StudyData",$A64, "PCB","BaseType=Index,Index=1", "Close", "A","0","all",,,,"T")/100,"")</f>
        <v>8.5745883137147479E-3</v>
      </c>
    </row>
    <row r="65" spans="1:5" x14ac:dyDescent="0.3">
      <c r="A65" t="s">
        <v>63</v>
      </c>
      <c r="B65" s="2">
        <f>IFERROR(RTD("cqg.rtd",,"StudyData",$A65, "PCB","BaseType=Index,Index=1", "Close", "W","0","all",,,,"T")/100,"")</f>
        <v>5.5767715342184389E-3</v>
      </c>
      <c r="C65" s="2">
        <f>IFERROR(RTD("cqg.rtd",,"StudyData",$A65, "PCB","BaseType=Index,Index=1", "Close", "M","0","all",,,,"T")/100,"")</f>
        <v>-3.4569050806029206E-2</v>
      </c>
      <c r="D65" s="2">
        <f>IFERROR(RTD("cqg.rtd",,"StudyData",$A65, "PCB","BaseType=Index,Index=1", "Close", "Q","0","all",,,,"T")/100,"")</f>
        <v>2.458155765548773E-2</v>
      </c>
      <c r="E65" s="2">
        <f>IFERROR(RTD("cqg.rtd",,"StudyData",$A65, "PCB","BaseType=Index,Index=1", "Close", "A","0","all",,,,"T")/100,"")</f>
        <v>3.6164896939412994E-2</v>
      </c>
    </row>
    <row r="66" spans="1:5" x14ac:dyDescent="0.3">
      <c r="A66" t="s">
        <v>64</v>
      </c>
      <c r="B66" s="2">
        <f>IFERROR(RTD("cqg.rtd",,"StudyData",$A66, "PCB","BaseType=Index,Index=1", "Close", "W","0","all",,,,"T")/100,"")</f>
        <v>7.8283560452303853E-3</v>
      </c>
      <c r="C66" s="2">
        <f>IFERROR(RTD("cqg.rtd",,"StudyData",$A66, "PCB","BaseType=Index,Index=1", "Close", "M","0","all",,,,"T")/100,"")</f>
        <v>1.5186915887850349E-2</v>
      </c>
      <c r="D66" s="2">
        <f>IFERROR(RTD("cqg.rtd",,"StudyData",$A66, "PCB","BaseType=Index,Index=1", "Close", "Q","0","all",,,,"T")/100,"")</f>
        <v>-3.3773453787352421E-2</v>
      </c>
      <c r="E66" s="2">
        <f>IFERROR(RTD("cqg.rtd",,"StudyData",$A66, "PCB","BaseType=Index,Index=1", "Close", "A","0","all",,,,"T")/100,"")</f>
        <v>0.20568851890391937</v>
      </c>
    </row>
    <row r="67" spans="1:5" x14ac:dyDescent="0.3">
      <c r="A67" t="s">
        <v>65</v>
      </c>
      <c r="B67" s="2">
        <f>IFERROR(RTD("cqg.rtd",,"StudyData",$A67, "PCB","BaseType=Index,Index=1", "Close", "W","0","all",,,,"T")/100,"")</f>
        <v>2.0426596262071824E-2</v>
      </c>
      <c r="C67" s="2">
        <f>IFERROR(RTD("cqg.rtd",,"StudyData",$A67, "PCB","BaseType=Index,Index=1", "Close", "M","0","all",,,,"T")/100,"")</f>
        <v>-6.0232809962099789E-3</v>
      </c>
      <c r="D67" s="2">
        <f>IFERROR(RTD("cqg.rtd",,"StudyData",$A67, "PCB","BaseType=Index,Index=1", "Close", "Q","0","all",,,,"T")/100,"")</f>
        <v>0.14295719844357982</v>
      </c>
      <c r="E67" s="2">
        <f>IFERROR(RTD("cqg.rtd",,"StudyData",$A67, "PCB","BaseType=Index,Index=1", "Close", "A","0","all",,,,"T")/100,"")</f>
        <v>0.39530685920577618</v>
      </c>
    </row>
    <row r="68" spans="1:5" x14ac:dyDescent="0.3">
      <c r="A68" t="s">
        <v>66</v>
      </c>
      <c r="B68" s="2">
        <f>IFERROR(RTD("cqg.rtd",,"StudyData",$A68, "PCB","BaseType=Index,Index=1", "Close", "W","0","all",,,,"T")/100,"")</f>
        <v>-5.5042447989551178E-2</v>
      </c>
      <c r="C68" s="2">
        <f>IFERROR(RTD("cqg.rtd",,"StudyData",$A68, "PCB","BaseType=Index,Index=1", "Close", "M","0","all",,,,"T")/100,"")</f>
        <v>-5.0346896681042475E-2</v>
      </c>
      <c r="D68" s="2">
        <f>IFERROR(RTD("cqg.rtd",,"StudyData",$A68, "PCB","BaseType=Index,Index=1", "Close", "Q","0","all",,,,"T")/100,"")</f>
        <v>-3.090317642556439E-2</v>
      </c>
      <c r="E68" s="2">
        <f>IFERROR(RTD("cqg.rtd",,"StudyData",$A68, "PCB","BaseType=Index,Index=1", "Close", "A","0","all",,,,"T")/100,"")</f>
        <v>0.14110291218385632</v>
      </c>
    </row>
    <row r="69" spans="1:5" x14ac:dyDescent="0.3">
      <c r="A69" t="s">
        <v>67</v>
      </c>
      <c r="B69" s="2">
        <f>IFERROR(RTD("cqg.rtd",,"StudyData",$A69, "PCB","BaseType=Index,Index=1", "Close", "W","0","all",,,,"T")/100,"")</f>
        <v>-3.7326231261222403E-3</v>
      </c>
      <c r="C69" s="2">
        <f>IFERROR(RTD("cqg.rtd",,"StudyData",$A69, "PCB","BaseType=Index,Index=1", "Close", "M","0","all",,,,"T")/100,"")</f>
        <v>-2.6631709672968108E-2</v>
      </c>
      <c r="D69" s="2">
        <f>IFERROR(RTD("cqg.rtd",,"StudyData",$A69, "PCB","BaseType=Index,Index=1", "Close", "Q","0","all",,,,"T")/100,"")</f>
        <v>0.32373599270816589</v>
      </c>
      <c r="E69" s="2">
        <f>IFERROR(RTD("cqg.rtd",,"StudyData",$A69, "PCB","BaseType=Index,Index=1", "Close", "A","0","all",,,,"T")/100,"")</f>
        <v>2.1008229601753494E-2</v>
      </c>
    </row>
    <row r="70" spans="1:5" x14ac:dyDescent="0.3">
      <c r="A70" t="s">
        <v>68</v>
      </c>
      <c r="B70" s="2">
        <f>IFERROR(RTD("cqg.rtd",,"StudyData",$A70, "PCB","BaseType=Index,Index=1", "Close", "W","0","all",,,,"T")/100,"")</f>
        <v>4.1568402272214672E-2</v>
      </c>
      <c r="C70" s="2">
        <f>IFERROR(RTD("cqg.rtd",,"StudyData",$A70, "PCB","BaseType=Index,Index=1", "Close", "M","0","all",,,,"T")/100,"")</f>
        <v>5.9526665484547318E-2</v>
      </c>
      <c r="D70" s="2">
        <f>IFERROR(RTD("cqg.rtd",,"StudyData",$A70, "PCB","BaseType=Index,Index=1", "Close", "Q","0","all",,,,"T")/100,"")</f>
        <v>-0.11997851493125637</v>
      </c>
      <c r="E70" s="2">
        <f>IFERROR(RTD("cqg.rtd",,"StudyData",$A70, "PCB","BaseType=Index,Index=1", "Close", "A","0","all",,,,"T")/100,"")</f>
        <v>2.5590904313093445</v>
      </c>
    </row>
    <row r="71" spans="1:5" x14ac:dyDescent="0.3">
      <c r="A71" t="s">
        <v>69</v>
      </c>
      <c r="B71" s="2">
        <f>IFERROR(RTD("cqg.rtd",,"StudyData",$A71, "PCB","BaseType=Index,Index=1", "Close", "W","0","all",,,,"T")/100,"")</f>
        <v>-2.2354513424857291E-2</v>
      </c>
      <c r="C71" s="2">
        <f>IFERROR(RTD("cqg.rtd",,"StudyData",$A71, "PCB","BaseType=Index,Index=1", "Close", "M","0","all",,,,"T")/100,"")</f>
        <v>-2.2710711683264568E-2</v>
      </c>
      <c r="D71" s="2">
        <f>IFERROR(RTD("cqg.rtd",,"StudyData",$A71, "PCB","BaseType=Index,Index=1", "Close", "Q","0","all",,,,"T")/100,"")</f>
        <v>-8.3171926626409917E-2</v>
      </c>
      <c r="E71" s="2">
        <f>IFERROR(RTD("cqg.rtd",,"StudyData",$A71, "PCB","BaseType=Index,Index=1", "Close", "A","0","all",,,,"T")/100,"")</f>
        <v>2.3667164922770022E-3</v>
      </c>
    </row>
    <row r="72" spans="1:5" x14ac:dyDescent="0.3">
      <c r="A72" t="s">
        <v>70</v>
      </c>
      <c r="B72" s="2">
        <f>IFERROR(RTD("cqg.rtd",,"StudyData",$A72, "PCB","BaseType=Index,Index=1", "Close", "W","0","all",,,,"T")/100,"")</f>
        <v>-7.2480620155038755E-2</v>
      </c>
      <c r="C72" s="2">
        <f>IFERROR(RTD("cqg.rtd",,"StudyData",$A72, "PCB","BaseType=Index,Index=1", "Close", "M","0","all",,,,"T")/100,"")</f>
        <v>-0.11425046267735954</v>
      </c>
      <c r="D72" s="2">
        <f>IFERROR(RTD("cqg.rtd",,"StudyData",$A72, "PCB","BaseType=Index,Index=1", "Close", "Q","0","all",,,,"T")/100,"")</f>
        <v>5.4621848739495873E-3</v>
      </c>
      <c r="E72" s="2">
        <f>IFERROR(RTD("cqg.rtd",,"StudyData",$A72, "PCB","BaseType=Index,Index=1", "Close", "A","0","all",,,,"T")/100,"")</f>
        <v>-0.2343216723549488</v>
      </c>
    </row>
    <row r="73" spans="1:5" x14ac:dyDescent="0.3">
      <c r="A73" t="s">
        <v>71</v>
      </c>
      <c r="B73" s="2">
        <f>IFERROR(RTD("cqg.rtd",,"StudyData",$A73, "PCB","BaseType=Index,Index=1", "Close", "W","0","all",,,,"T")/100,"")</f>
        <v>2.218365653059683E-2</v>
      </c>
      <c r="C73" s="2">
        <f>IFERROR(RTD("cqg.rtd",,"StudyData",$A73, "PCB","BaseType=Index,Index=1", "Close", "M","0","all",,,,"T")/100,"")</f>
        <v>-8.4600310831813019E-2</v>
      </c>
      <c r="D73" s="2">
        <f>IFERROR(RTD("cqg.rtd",,"StudyData",$A73, "PCB","BaseType=Index,Index=1", "Close", "Q","0","all",,,,"T")/100,"")</f>
        <v>0.36452457695406926</v>
      </c>
      <c r="E73" s="2">
        <f>IFERROR(RTD("cqg.rtd",,"StudyData",$A73, "PCB","BaseType=Index,Index=1", "Close", "A","0","all",,,,"T")/100,"")</f>
        <v>-0.11567334682420523</v>
      </c>
    </row>
    <row r="74" spans="1:5" x14ac:dyDescent="0.3">
      <c r="A74" t="s">
        <v>72</v>
      </c>
      <c r="B74" s="2">
        <f>IFERROR(RTD("cqg.rtd",,"StudyData",$A74, "PCB","BaseType=Index,Index=1", "Close", "W","0","all",,,,"T")/100,"")</f>
        <v>1.8232626322781706E-2</v>
      </c>
      <c r="C74" s="2">
        <f>IFERROR(RTD("cqg.rtd",,"StudyData",$A74, "PCB","BaseType=Index,Index=1", "Close", "M","0","all",,,,"T")/100,"")</f>
        <v>6.748799710118711E-3</v>
      </c>
      <c r="D74" s="2">
        <f>IFERROR(RTD("cqg.rtd",,"StudyData",$A74, "PCB","BaseType=Index,Index=1", "Close", "Q","0","all",,,,"T")/100,"")</f>
        <v>0.11085011744714882</v>
      </c>
      <c r="E74" s="2">
        <f>IFERROR(RTD("cqg.rtd",,"StudyData",$A74, "PCB","BaseType=Index,Index=1", "Close", "A","0","all",,,,"T")/100,"")</f>
        <v>0.19179624664879363</v>
      </c>
    </row>
    <row r="75" spans="1:5" x14ac:dyDescent="0.3">
      <c r="A75" t="s">
        <v>73</v>
      </c>
      <c r="B75" s="2">
        <f>IFERROR(RTD("cqg.rtd",,"StudyData",$A75, "PCB","BaseType=Index,Index=1", "Close", "W","0","all",,,,"T")/100,"")</f>
        <v>-1.7766835240883599E-2</v>
      </c>
      <c r="C75" s="2">
        <f>IFERROR(RTD("cqg.rtd",,"StudyData",$A75, "PCB","BaseType=Index,Index=1", "Close", "M","0","all",,,,"T")/100,"")</f>
        <v>-1.012607296137333E-2</v>
      </c>
      <c r="D75" s="2">
        <f>IFERROR(RTD("cqg.rtd",,"StudyData",$A75, "PCB","BaseType=Index,Index=1", "Close", "Q","0","all",,,,"T")/100,"")</f>
        <v>7.2330262708973194E-3</v>
      </c>
      <c r="E75" s="2">
        <f>IFERROR(RTD("cqg.rtd",,"StudyData",$A75, "PCB","BaseType=Index,Index=1", "Close", "A","0","all",,,,"T")/100,"")</f>
        <v>-0.24267610692114303</v>
      </c>
    </row>
    <row r="76" spans="1:5" x14ac:dyDescent="0.3">
      <c r="A76" s="1" t="s">
        <v>74</v>
      </c>
      <c r="B76" s="2">
        <f>IFERROR(RTD("cqg.rtd",,"StudyData",$A76, "PCB","BaseType=Index,Index=1", "Close", "W","0","all",,,,"T")/100,"")</f>
        <v>9.959171329200045E-2</v>
      </c>
      <c r="C76" s="2">
        <f>IFERROR(RTD("cqg.rtd",,"StudyData",$A76, "PCB","BaseType=Index,Index=1", "Close", "M","0","all",,,,"T")/100,"")</f>
        <v>-4.8543689320388383E-2</v>
      </c>
      <c r="D76" s="2">
        <f>IFERROR(RTD("cqg.rtd",,"StudyData",$A76, "PCB","BaseType=Index,Index=1", "Close", "Q","0","all",,,,"T")/100,"")</f>
        <v>6.6154477743240875E-2</v>
      </c>
      <c r="E76" s="2">
        <f>IFERROR(RTD("cqg.rtd",,"StudyData",$A76, "PCB","BaseType=Index,Index=1", "Close", "A","0","all",,,,"T")/100,"")</f>
        <v>0.97383279044516802</v>
      </c>
    </row>
    <row r="77" spans="1:5" x14ac:dyDescent="0.3">
      <c r="A77" t="s">
        <v>75</v>
      </c>
      <c r="B77" s="2">
        <f>IFERROR(RTD("cqg.rtd",,"StudyData",$A77, "PCB","BaseType=Index,Index=1", "Close", "W","0","all",,,,"T")/100,"")</f>
        <v>-4.8195422535211217E-2</v>
      </c>
      <c r="C77" s="2">
        <f>IFERROR(RTD("cqg.rtd",,"StudyData",$A77, "PCB","BaseType=Index,Index=1", "Close", "M","0","all",,,,"T")/100,"")</f>
        <v>-7.5459598118854235E-2</v>
      </c>
      <c r="D77" s="2">
        <f>IFERROR(RTD("cqg.rtd",,"StudyData",$A77, "PCB","BaseType=Index,Index=1", "Close", "Q","0","all",,,,"T")/100,"")</f>
        <v>-4.1728212703101952E-2</v>
      </c>
      <c r="E77" s="2">
        <f>IFERROR(RTD("cqg.rtd",,"StudyData",$A77, "PCB","BaseType=Index,Index=1", "Close", "A","0","all",,,,"T")/100,"")</f>
        <v>-9.5944816053511767E-2</v>
      </c>
    </row>
    <row r="78" spans="1:5" x14ac:dyDescent="0.3">
      <c r="A78" t="s">
        <v>76</v>
      </c>
      <c r="B78" s="2">
        <f>IFERROR(RTD("cqg.rtd",,"StudyData",$A78, "PCB","BaseType=Index,Index=1", "Close", "W","0","all",,,,"T")/100,"")</f>
        <v>-2.1645021645021185E-3</v>
      </c>
      <c r="C78" s="2">
        <f>IFERROR(RTD("cqg.rtd",,"StudyData",$A78, "PCB","BaseType=Index,Index=1", "Close", "M","0","all",,,,"T")/100,"")</f>
        <v>-2.8109627547435023E-2</v>
      </c>
      <c r="D78" s="2">
        <f>IFERROR(RTD("cqg.rtd",,"StudyData",$A78, "PCB","BaseType=Index,Index=1", "Close", "Q","0","all",,,,"T")/100,"")</f>
        <v>0.14867109634551487</v>
      </c>
      <c r="E78" s="2">
        <f>IFERROR(RTD("cqg.rtd",,"StudyData",$A78, "PCB","BaseType=Index,Index=1", "Close", "A","0","all",,,,"T")/100,"")</f>
        <v>0.11084337349397581</v>
      </c>
    </row>
    <row r="79" spans="1:5" x14ac:dyDescent="0.3">
      <c r="A79" t="s">
        <v>77</v>
      </c>
      <c r="B79" s="2">
        <f>IFERROR(RTD("cqg.rtd",,"StudyData",$A79, "PCB","BaseType=Index,Index=1", "Close", "W","0","all",,,,"T")/100,"")</f>
        <v>7.7097817856405619E-3</v>
      </c>
      <c r="C79" s="2">
        <f>IFERROR(RTD("cqg.rtd",,"StudyData",$A79, "PCB","BaseType=Index,Index=1", "Close", "M","0","all",,,,"T")/100,"")</f>
        <v>8.7513781697905885E-3</v>
      </c>
      <c r="D79" s="2">
        <f>IFERROR(RTD("cqg.rtd",,"StudyData",$A79, "PCB","BaseType=Index,Index=1", "Close", "Q","0","all",,,,"T")/100,"")</f>
        <v>-1.7048554282596835E-3</v>
      </c>
      <c r="E79" s="2">
        <f>IFERROR(RTD("cqg.rtd",,"StudyData",$A79, "PCB","BaseType=Index,Index=1", "Close", "A","0","all",,,,"T")/100,"")</f>
        <v>2.1491870769660262E-2</v>
      </c>
    </row>
    <row r="80" spans="1:5" x14ac:dyDescent="0.3">
      <c r="A80" t="s">
        <v>78</v>
      </c>
      <c r="B80" s="2">
        <f>IFERROR(RTD("cqg.rtd",,"StudyData",$A80, "PCB","BaseType=Index,Index=1", "Close", "W","0","all",,,,"T")/100,"")</f>
        <v>6.224959636428886E-2</v>
      </c>
      <c r="C80" s="2">
        <f>IFERROR(RTD("cqg.rtd",,"StudyData",$A80, "PCB","BaseType=Index,Index=1", "Close", "M","0","all",,,,"T")/100,"")</f>
        <v>-4.6893443502521628E-2</v>
      </c>
      <c r="D80" s="2">
        <f>IFERROR(RTD("cqg.rtd",,"StudyData",$A80, "PCB","BaseType=Index,Index=1", "Close", "Q","0","all",,,,"T")/100,"")</f>
        <v>0.5225850689980287</v>
      </c>
      <c r="E80" s="2">
        <f>IFERROR(RTD("cqg.rtd",,"StudyData",$A80, "PCB","BaseType=Index,Index=1", "Close", "A","0","all",,,,"T")/100,"")</f>
        <v>-6.1884669479597872E-4</v>
      </c>
    </row>
    <row r="81" spans="1:5" x14ac:dyDescent="0.3">
      <c r="A81" t="s">
        <v>79</v>
      </c>
      <c r="B81" s="2">
        <f>IFERROR(RTD("cqg.rtd",,"StudyData",$A81, "PCB","BaseType=Index,Index=1", "Close", "W","0","all",,,,"T")/100,"")</f>
        <v>-1.2770857322307117E-2</v>
      </c>
      <c r="C81" s="2">
        <f>IFERROR(RTD("cqg.rtd",,"StudyData",$A81, "PCB","BaseType=Index,Index=1", "Close", "M","0","all",,,,"T")/100,"")</f>
        <v>7.0475173518419277E-3</v>
      </c>
      <c r="D81" s="2">
        <f>IFERROR(RTD("cqg.rtd",,"StudyData",$A81, "PCB","BaseType=Index,Index=1", "Close", "Q","0","all",,,,"T")/100,"")</f>
        <v>4.2617876292078985E-2</v>
      </c>
      <c r="E81" s="2">
        <f>IFERROR(RTD("cqg.rtd",,"StudyData",$A81, "PCB","BaseType=Index,Index=1", "Close", "A","0","all",,,,"T")/100,"")</f>
        <v>0.17593516209476309</v>
      </c>
    </row>
    <row r="82" spans="1:5" x14ac:dyDescent="0.3">
      <c r="A82" t="s">
        <v>80</v>
      </c>
      <c r="B82" s="2">
        <f>IFERROR(RTD("cqg.rtd",,"StudyData",$A82, "PCB","BaseType=Index,Index=1", "Close", "W","0","all",,,,"T")/100,"")</f>
        <v>-2.3355498159037206E-2</v>
      </c>
      <c r="C82" s="2">
        <f>IFERROR(RTD("cqg.rtd",,"StudyData",$A82, "PCB","BaseType=Index,Index=1", "Close", "M","0","all",,,,"T")/100,"")</f>
        <v>4.2468324730173687E-2</v>
      </c>
      <c r="D82" s="2">
        <f>IFERROR(RTD("cqg.rtd",,"StudyData",$A82, "PCB","BaseType=Index,Index=1", "Close", "Q","0","all",,,,"T")/100,"")</f>
        <v>-3.825964608474481E-2</v>
      </c>
      <c r="E82" s="2">
        <f>IFERROR(RTD("cqg.rtd",,"StudyData",$A82, "PCB","BaseType=Index,Index=1", "Close", "A","0","all",,,,"T")/100,"")</f>
        <v>3.8994446068400974E-2</v>
      </c>
    </row>
    <row r="83" spans="1:5" x14ac:dyDescent="0.3">
      <c r="A83" t="s">
        <v>81</v>
      </c>
      <c r="B83" s="2">
        <f>IFERROR(RTD("cqg.rtd",,"StudyData",$A83, "PCB","BaseType=Index,Index=1", "Close", "W","0","all",,,,"T")/100,"")</f>
        <v>-1.8615944961554061E-2</v>
      </c>
      <c r="C83" s="2">
        <f>IFERROR(RTD("cqg.rtd",,"StudyData",$A83, "PCB","BaseType=Index,Index=1", "Close", "M","0","all",,,,"T")/100,"")</f>
        <v>-6.6095412314061602E-2</v>
      </c>
      <c r="D83" s="2">
        <f>IFERROR(RTD("cqg.rtd",,"StudyData",$A83, "PCB","BaseType=Index,Index=1", "Close", "Q","0","all",,,,"T")/100,"")</f>
        <v>2.2505665946344858E-2</v>
      </c>
      <c r="E83" s="2">
        <f>IFERROR(RTD("cqg.rtd",,"StudyData",$A83, "PCB","BaseType=Index,Index=1", "Close", "A","0","all",,,,"T")/100,"")</f>
        <v>5.7797164667393638E-2</v>
      </c>
    </row>
    <row r="84" spans="1:5" x14ac:dyDescent="0.3">
      <c r="A84" t="s">
        <v>82</v>
      </c>
      <c r="B84" s="2">
        <f>IFERROR(RTD("cqg.rtd",,"StudyData",$A84, "PCB","BaseType=Index,Index=1", "Close", "W","0","all",,,,"T")/100,"")</f>
        <v>-2.947133886975907E-2</v>
      </c>
      <c r="C84" s="2">
        <f>IFERROR(RTD("cqg.rtd",,"StudyData",$A84, "PCB","BaseType=Index,Index=1", "Close", "M","0","all",,,,"T")/100,"")</f>
        <v>-9.8070588235294132E-2</v>
      </c>
      <c r="D84" s="2">
        <f>IFERROR(RTD("cqg.rtd",,"StudyData",$A84, "PCB","BaseType=Index,Index=1", "Close", "Q","0","all",,,,"T")/100,"")</f>
        <v>-6.2237009492122512E-2</v>
      </c>
      <c r="E84" s="2">
        <f>IFERROR(RTD("cqg.rtd",,"StudyData",$A84, "PCB","BaseType=Index,Index=1", "Close", "A","0","all",,,,"T")/100,"")</f>
        <v>0.13798836242726503</v>
      </c>
    </row>
    <row r="85" spans="1:5" x14ac:dyDescent="0.3">
      <c r="A85" t="s">
        <v>83</v>
      </c>
      <c r="B85" s="2">
        <f>IFERROR(RTD("cqg.rtd",,"StudyData",$A85, "PCB","BaseType=Index,Index=1", "Close", "W","0","all",,,,"T")/100,"")</f>
        <v>-1.8648018648018648E-2</v>
      </c>
      <c r="C85" s="2">
        <f>IFERROR(RTD("cqg.rtd",,"StudyData",$A85, "PCB","BaseType=Index,Index=1", "Close", "M","0","all",,,,"T")/100,"")</f>
        <v>-4.1613549444545692E-2</v>
      </c>
      <c r="D85" s="2">
        <f>IFERROR(RTD("cqg.rtd",,"StudyData",$A85, "PCB","BaseType=Index,Index=1", "Close", "Q","0","all",,,,"T")/100,"")</f>
        <v>0.14067410859434273</v>
      </c>
      <c r="E85" s="2">
        <f>IFERROR(RTD("cqg.rtd",,"StudyData",$A85, "PCB","BaseType=Index,Index=1", "Close", "A","0","all",,,,"T")/100,"")</f>
        <v>5.3448103292963699E-2</v>
      </c>
    </row>
    <row r="86" spans="1:5" x14ac:dyDescent="0.3">
      <c r="A86" t="s">
        <v>84</v>
      </c>
      <c r="B86" s="2">
        <f>IFERROR(RTD("cqg.rtd",,"StudyData",$A86, "PCB","BaseType=Index,Index=1", "Close", "W","0","all",,,,"T")/100,"")</f>
        <v>-1.8928530457726345E-2</v>
      </c>
      <c r="C86" s="2">
        <f>IFERROR(RTD("cqg.rtd",,"StudyData",$A86, "PCB","BaseType=Index,Index=1", "Close", "M","0","all",,,,"T")/100,"")</f>
        <v>-2.8181818181818228E-2</v>
      </c>
      <c r="D86" s="2">
        <f>IFERROR(RTD("cqg.rtd",,"StudyData",$A86, "PCB","BaseType=Index,Index=1", "Close", "Q","0","all",,,,"T")/100,"")</f>
        <v>-0.10646745376658667</v>
      </c>
      <c r="E86" s="2">
        <f>IFERROR(RTD("cqg.rtd",,"StudyData",$A86, "PCB","BaseType=Index,Index=1", "Close", "A","0","all",,,,"T")/100,"")</f>
        <v>-1.9266055045871637E-2</v>
      </c>
    </row>
    <row r="87" spans="1:5" x14ac:dyDescent="0.3">
      <c r="A87" t="s">
        <v>85</v>
      </c>
      <c r="B87" s="2">
        <f>IFERROR(RTD("cqg.rtd",,"StudyData",$A87, "PCB","BaseType=Index,Index=1", "Close", "W","0","all",,,,"T")/100,"")</f>
        <v>2.3922277010202638E-3</v>
      </c>
      <c r="C87" s="2">
        <f>IFERROR(RTD("cqg.rtd",,"StudyData",$A87, "PCB","BaseType=Index,Index=1", "Close", "M","0","all",,,,"T")/100,"")</f>
        <v>-3.2969103240391859E-2</v>
      </c>
      <c r="D87" s="2">
        <f>IFERROR(RTD("cqg.rtd",,"StudyData",$A87, "PCB","BaseType=Index,Index=1", "Close", "Q","0","all",,,,"T")/100,"")</f>
        <v>-8.1958417169684827E-2</v>
      </c>
      <c r="E87" s="2">
        <f>IFERROR(RTD("cqg.rtd",,"StudyData",$A87, "PCB","BaseType=Index,Index=1", "Close", "A","0","all",,,,"T")/100,"")</f>
        <v>0.10917832640051849</v>
      </c>
    </row>
    <row r="88" spans="1:5" x14ac:dyDescent="0.3">
      <c r="A88" t="s">
        <v>86</v>
      </c>
      <c r="B88" s="2">
        <f>IFERROR(RTD("cqg.rtd",,"StudyData",$A88, "PCB","BaseType=Index,Index=1", "Close", "W","0","all",,,,"T")/100,"")</f>
        <v>-2.5326170376055265E-2</v>
      </c>
      <c r="C88" s="2">
        <f>IFERROR(RTD("cqg.rtd",,"StudyData",$A88, "PCB","BaseType=Index,Index=1", "Close", "M","0","all",,,,"T")/100,"")</f>
        <v>-1.8926226342217013E-2</v>
      </c>
      <c r="D88" s="2">
        <f>IFERROR(RTD("cqg.rtd",,"StudyData",$A88, "PCB","BaseType=Index,Index=1", "Close", "Q","0","all",,,,"T")/100,"")</f>
        <v>0.22705314009661851</v>
      </c>
      <c r="E88" s="2">
        <f>IFERROR(RTD("cqg.rtd",,"StudyData",$A88, "PCB","BaseType=Index,Index=1", "Close", "A","0","all",,,,"T")/100,"")</f>
        <v>2.2544283413848721E-2</v>
      </c>
    </row>
    <row r="89" spans="1:5" x14ac:dyDescent="0.3">
      <c r="A89" t="s">
        <v>87</v>
      </c>
      <c r="B89" s="2">
        <f>IFERROR(RTD("cqg.rtd",,"StudyData",$A89, "PCB","BaseType=Index,Index=1", "Close", "W","0","all",,,,"T")/100,"")</f>
        <v>6.8266045718408691E-2</v>
      </c>
      <c r="C89" s="2">
        <f>IFERROR(RTD("cqg.rtd",,"StudyData",$A89, "PCB","BaseType=Index,Index=1", "Close", "M","0","all",,,,"T")/100,"")</f>
        <v>5.5663587749149278E-2</v>
      </c>
      <c r="D89" s="2">
        <f>IFERROR(RTD("cqg.rtd",,"StudyData",$A89, "PCB","BaseType=Index,Index=1", "Close", "Q","0","all",,,,"T")/100,"")</f>
        <v>0.29936572522738158</v>
      </c>
      <c r="E89" s="2">
        <f>IFERROR(RTD("cqg.rtd",,"StudyData",$A89, "PCB","BaseType=Index,Index=1", "Close", "A","0","all",,,,"T")/100,"")</f>
        <v>0.12425575977219777</v>
      </c>
    </row>
    <row r="90" spans="1:5" x14ac:dyDescent="0.3">
      <c r="A90" t="s">
        <v>88</v>
      </c>
      <c r="B90" s="2">
        <f>IFERROR(RTD("cqg.rtd",,"StudyData",$A90, "PCB","BaseType=Index,Index=1", "Close", "W","0","all",,,,"T")/100,"")</f>
        <v>-7.7606537596665415E-2</v>
      </c>
      <c r="C90" s="2">
        <f>IFERROR(RTD("cqg.rtd",,"StudyData",$A90, "PCB","BaseType=Index,Index=1", "Close", "M","0","all",,,,"T")/100,"")</f>
        <v>-6.7945023276435326E-2</v>
      </c>
      <c r="D90" s="2">
        <f>IFERROR(RTD("cqg.rtd",,"StudyData",$A90, "PCB","BaseType=Index,Index=1", "Close", "Q","0","all",,,,"T")/100,"")</f>
        <v>2.6828832051512381E-3</v>
      </c>
      <c r="E90" s="2">
        <f>IFERROR(RTD("cqg.rtd",,"StudyData",$A90, "PCB","BaseType=Index,Index=1", "Close", "A","0","all",,,,"T")/100,"")</f>
        <v>-0.17169030732860513</v>
      </c>
    </row>
    <row r="91" spans="1:5" x14ac:dyDescent="0.3">
      <c r="A91" t="s">
        <v>89</v>
      </c>
      <c r="B91" s="2">
        <f>IFERROR(RTD("cqg.rtd",,"StudyData",$A91, "PCB","BaseType=Index,Index=1", "Close", "W","0","all",,,,"T")/100,"")</f>
        <v>-3.2016199649737738E-3</v>
      </c>
      <c r="C91" s="2">
        <f>IFERROR(RTD("cqg.rtd",,"StudyData",$A91, "PCB","BaseType=Index,Index=1", "Close", "M","0","all",,,,"T")/100,"")</f>
        <v>-1.0001358880282666E-2</v>
      </c>
      <c r="D91" s="2">
        <f>IFERROR(RTD("cqg.rtd",,"StudyData",$A91, "PCB","BaseType=Index,Index=1", "Close", "Q","0","all",,,,"T")/100,"")</f>
        <v>-0.13392772230147418</v>
      </c>
      <c r="E91" s="2">
        <f>IFERROR(RTD("cqg.rtd",,"StudyData",$A91, "PCB","BaseType=Index,Index=1", "Close", "A","0","all",,,,"T")/100,"")</f>
        <v>-0.1900071155385574</v>
      </c>
    </row>
    <row r="92" spans="1:5" x14ac:dyDescent="0.3">
      <c r="A92" t="s">
        <v>90</v>
      </c>
      <c r="B92" s="2">
        <f>IFERROR(RTD("cqg.rtd",,"StudyData",$A92, "PCB","BaseType=Index,Index=1", "Close", "W","0","all",,,,"T")/100,"")</f>
        <v>-7.6665426125790926E-3</v>
      </c>
      <c r="C92" s="2">
        <f>IFERROR(RTD("cqg.rtd",,"StudyData",$A92, "PCB","BaseType=Index,Index=1", "Close", "M","0","all",,,,"T")/100,"")</f>
        <v>2.1961595952627193E-2</v>
      </c>
      <c r="D92" s="2">
        <f>IFERROR(RTD("cqg.rtd",,"StudyData",$A92, "PCB","BaseType=Index,Index=1", "Close", "Q","0","all",,,,"T")/100,"")</f>
        <v>-0.1054450296910122</v>
      </c>
      <c r="E92" s="2">
        <f>IFERROR(RTD("cqg.rtd",,"StudyData",$A92, "PCB","BaseType=Index,Index=1", "Close", "A","0","all",,,,"T")/100,"")</f>
        <v>0.53691855438353775</v>
      </c>
    </row>
    <row r="93" spans="1:5" x14ac:dyDescent="0.3">
      <c r="A93" t="s">
        <v>91</v>
      </c>
      <c r="B93" s="2">
        <f>IFERROR(RTD("cqg.rtd",,"StudyData",$A93, "PCB","BaseType=Index,Index=1", "Close", "W","0","all",,,,"T")/100,"")</f>
        <v>-1.632482210129764E-2</v>
      </c>
      <c r="C93" s="2">
        <f>IFERROR(RTD("cqg.rtd",,"StudyData",$A93, "PCB","BaseType=Index,Index=1", "Close", "M","0","all",,,,"T")/100,"")</f>
        <v>-6.8076668869795173E-2</v>
      </c>
      <c r="D93" s="2">
        <f>IFERROR(RTD("cqg.rtd",,"StudyData",$A93, "PCB","BaseType=Index,Index=1", "Close", "Q","0","all",,,,"T")/100,"")</f>
        <v>-2.3004434589800397E-2</v>
      </c>
      <c r="E93" s="2">
        <f>IFERROR(RTD("cqg.rtd",,"StudyData",$A93, "PCB","BaseType=Index,Index=1", "Close", "A","0","all",,,,"T")/100,"")</f>
        <v>-0.13719251009668348</v>
      </c>
    </row>
    <row r="94" spans="1:5" x14ac:dyDescent="0.3">
      <c r="A94" t="s">
        <v>92</v>
      </c>
      <c r="B94" s="2">
        <f>IFERROR(RTD("cqg.rtd",,"StudyData",$A94, "PCB","BaseType=Index,Index=1", "Close", "W","0","all",,,,"T")/100,"")</f>
        <v>-5.7769922709646716E-3</v>
      </c>
      <c r="C94" s="2">
        <f>IFERROR(RTD("cqg.rtd",,"StudyData",$A94, "PCB","BaseType=Index,Index=1", "Close", "M","0","all",,,,"T")/100,"")</f>
        <v>-3.2125523227446627E-2</v>
      </c>
      <c r="D94" s="2">
        <f>IFERROR(RTD("cqg.rtd",,"StudyData",$A94, "PCB","BaseType=Index,Index=1", "Close", "Q","0","all",,,,"T")/100,"")</f>
        <v>-9.3183841397396633E-2</v>
      </c>
      <c r="E94" s="2">
        <f>IFERROR(RTD("cqg.rtd",,"StudyData",$A94, "PCB","BaseType=Index,Index=1", "Close", "A","0","all",,,,"T")/100,"")</f>
        <v>0.14174063191057532</v>
      </c>
    </row>
    <row r="95" spans="1:5" x14ac:dyDescent="0.3">
      <c r="A95" t="s">
        <v>93</v>
      </c>
      <c r="B95" s="2">
        <f>IFERROR(RTD("cqg.rtd",,"StudyData",$A95, "PCB","BaseType=Index,Index=1", "Close", "W","0","all",,,,"T")/100,"")</f>
        <v>-1.7686357243319371E-2</v>
      </c>
      <c r="C95" s="2">
        <f>IFERROR(RTD("cqg.rtd",,"StudyData",$A95, "PCB","BaseType=Index,Index=1", "Close", "M","0","all",,,,"T")/100,"")</f>
        <v>-7.0841786676422686E-2</v>
      </c>
      <c r="D95" s="2">
        <f>IFERROR(RTD("cqg.rtd",,"StudyData",$A95, "PCB","BaseType=Index,Index=1", "Close", "Q","0","all",,,,"T")/100,"")</f>
        <v>2.7095588235294135E-2</v>
      </c>
      <c r="E95" s="2">
        <f>IFERROR(RTD("cqg.rtd",,"StudyData",$A95, "PCB","BaseType=Index,Index=1", "Close", "A","0","all",,,,"T")/100,"")</f>
        <v>0.2077209061040983</v>
      </c>
    </row>
    <row r="96" spans="1:5" x14ac:dyDescent="0.3">
      <c r="A96" t="s">
        <v>94</v>
      </c>
      <c r="B96" s="2">
        <f>IFERROR(RTD("cqg.rtd",,"StudyData",$A96, "PCB","BaseType=Index,Index=1", "Close", "W","0","all",,,,"T")/100,"")</f>
        <v>-1.2165935380933374E-2</v>
      </c>
      <c r="C96" s="2">
        <f>IFERROR(RTD("cqg.rtd",,"StudyData",$A96, "PCB","BaseType=Index,Index=1", "Close", "M","0","all",,,,"T")/100,"")</f>
        <v>-4.9601842080015369E-2</v>
      </c>
      <c r="D96" s="2">
        <f>IFERROR(RTD("cqg.rtd",,"StudyData",$A96, "PCB","BaseType=Index,Index=1", "Close", "Q","0","all",,,,"T")/100,"")</f>
        <v>-7.8511627906976716E-2</v>
      </c>
      <c r="E96" s="2">
        <f>IFERROR(RTD("cqg.rtd",,"StudyData",$A96, "PCB","BaseType=Index,Index=1", "Close", "A","0","all",,,,"T")/100,"")</f>
        <v>-1.3106159895150263E-3</v>
      </c>
    </row>
    <row r="97" spans="1:5" x14ac:dyDescent="0.3">
      <c r="A97" t="s">
        <v>95</v>
      </c>
      <c r="B97" s="2">
        <f>IFERROR(RTD("cqg.rtd",,"StudyData",$A97, "PCB","BaseType=Index,Index=1", "Close", "W","0","all",,,,"T")/100,"")</f>
        <v>-4.4239338001273089E-2</v>
      </c>
      <c r="C97" s="2">
        <f>IFERROR(RTD("cqg.rtd",,"StudyData",$A97, "PCB","BaseType=Index,Index=1", "Close", "M","0","all",,,,"T")/100,"")</f>
        <v>-2.4683338746346154E-2</v>
      </c>
      <c r="D97" s="2">
        <f>IFERROR(RTD("cqg.rtd",,"StudyData",$A97, "PCB","BaseType=Index,Index=1", "Close", "Q","0","all",,,,"T")/100,"")</f>
        <v>-5.6291390728476212E-3</v>
      </c>
      <c r="E97" s="2">
        <f>IFERROR(RTD("cqg.rtd",,"StudyData",$A97, "PCB","BaseType=Index,Index=1", "Close", "A","0","all",,,,"T")/100,"")</f>
        <v>0.12556221889055477</v>
      </c>
    </row>
    <row r="98" spans="1:5" x14ac:dyDescent="0.3">
      <c r="A98" t="s">
        <v>96</v>
      </c>
      <c r="B98" s="2">
        <f>IFERROR(RTD("cqg.rtd",,"StudyData",$A98, "PCB","BaseType=Index,Index=1", "Close", "W","0","all",,,,"T")/100,"")</f>
        <v>-5.830746389526166E-3</v>
      </c>
      <c r="C98" s="2">
        <f>IFERROR(RTD("cqg.rtd",,"StudyData",$A98, "PCB","BaseType=Index,Index=1", "Close", "M","0","all",,,,"T")/100,"")</f>
        <v>-2.9206315733979978E-2</v>
      </c>
      <c r="D98" s="2">
        <f>IFERROR(RTD("cqg.rtd",,"StudyData",$A98, "PCB","BaseType=Index,Index=1", "Close", "Q","0","all",,,,"T")/100,"")</f>
        <v>7.3450115130140742E-2</v>
      </c>
      <c r="E98" s="2">
        <f>IFERROR(RTD("cqg.rtd",,"StudyData",$A98, "PCB","BaseType=Index,Index=1", "Close", "A","0","all",,,,"T")/100,"")</f>
        <v>5.0126885460922255E-2</v>
      </c>
    </row>
    <row r="99" spans="1:5" x14ac:dyDescent="0.3">
      <c r="A99" t="s">
        <v>97</v>
      </c>
      <c r="B99" s="2">
        <f>IFERROR(RTD("cqg.rtd",,"StudyData",$A99, "PCB","BaseType=Index,Index=1", "Close", "W","0","all",,,,"T")/100,"")</f>
        <v>-4.979253112033187E-2</v>
      </c>
      <c r="C99" s="2">
        <f>IFERROR(RTD("cqg.rtd",,"StudyData",$A99, "PCB","BaseType=Index,Index=1", "Close", "M","0","all",,,,"T")/100,"")</f>
        <v>-3.8584566173530586E-2</v>
      </c>
      <c r="D99" s="2">
        <f>IFERROR(RTD("cqg.rtd",,"StudyData",$A99, "PCB","BaseType=Index,Index=1", "Close", "Q","0","all",,,,"T")/100,"")</f>
        <v>0.13580538497874348</v>
      </c>
      <c r="E99" s="2">
        <f>IFERROR(RTD("cqg.rtd",,"StudyData",$A99, "PCB","BaseType=Index,Index=1", "Close", "A","0","all",,,,"T")/100,"")</f>
        <v>0.18070218512153199</v>
      </c>
    </row>
    <row r="100" spans="1:5" x14ac:dyDescent="0.3">
      <c r="A100" t="s">
        <v>98</v>
      </c>
      <c r="B100" s="2">
        <f>IFERROR(RTD("cqg.rtd",,"StudyData",$A100, "PCB","BaseType=Index,Index=1", "Close", "W","0","all",,,,"T")/100,"")</f>
        <v>-4.6184516557758348E-2</v>
      </c>
      <c r="C100" s="2">
        <f>IFERROR(RTD("cqg.rtd",,"StudyData",$A100, "PCB","BaseType=Index,Index=1", "Close", "M","0","all",,,,"T")/100,"")</f>
        <v>-3.1253617316818615E-3</v>
      </c>
      <c r="D100" s="2">
        <f>IFERROR(RTD("cqg.rtd",,"StudyData",$A100, "PCB","BaseType=Index,Index=1", "Close", "Q","0","all",,,,"T")/100,"")</f>
        <v>4.2110358180058129E-2</v>
      </c>
      <c r="E100" s="2">
        <f>IFERROR(RTD("cqg.rtd",,"StudyData",$A100, "PCB","BaseType=Index,Index=1", "Close", "A","0","all",,,,"T")/100,"")</f>
        <v>-7.5965665236051472E-2</v>
      </c>
    </row>
    <row r="101" spans="1:5" x14ac:dyDescent="0.3">
      <c r="A101" t="s">
        <v>99</v>
      </c>
      <c r="B101" s="2">
        <f>IFERROR(RTD("cqg.rtd",,"StudyData",$A101, "PCB","BaseType=Index,Index=1", "Close", "W","0","all",,,,"T")/100,"")</f>
        <v>-3.9197386840877429E-3</v>
      </c>
      <c r="C101" s="2">
        <f>IFERROR(RTD("cqg.rtd",,"StudyData",$A101, "PCB","BaseType=Index,Index=1", "Close", "M","0","all",,,,"T")/100,"")</f>
        <v>1.7736244874606649E-2</v>
      </c>
      <c r="D101" s="2">
        <f>IFERROR(RTD("cqg.rtd",,"StudyData",$A101, "PCB","BaseType=Index,Index=1", "Close", "Q","0","all",,,,"T")/100,"")</f>
        <v>-5.7654953205015014E-2</v>
      </c>
      <c r="E101" s="2">
        <f>IFERROR(RTD("cqg.rtd",,"StudyData",$A101, "PCB","BaseType=Index,Index=1", "Close", "A","0","all",,,,"T")/100,"")</f>
        <v>-4.2007001166861083E-2</v>
      </c>
    </row>
    <row r="102" spans="1:5" x14ac:dyDescent="0.3">
      <c r="A102" t="s">
        <v>100</v>
      </c>
      <c r="B102" s="2">
        <f>IFERROR(RTD("cqg.rtd",,"StudyData",$A102, "PCB","BaseType=Index,Index=1", "Close", "W","0","all",,,,"T")/100,"")</f>
        <v>-1.4759925296704723E-2</v>
      </c>
      <c r="C102" s="2">
        <f>IFERROR(RTD("cqg.rtd",,"StudyData",$A102, "PCB","BaseType=Index,Index=1", "Close", "M","0","all",,,,"T")/100,"")</f>
        <v>1.6091954022988349E-2</v>
      </c>
      <c r="D102" s="2">
        <f>IFERROR(RTD("cqg.rtd",,"StudyData",$A102, "PCB","BaseType=Index,Index=1", "Close", "Q","0","all",,,,"T")/100,"")</f>
        <v>0.19616734932709182</v>
      </c>
      <c r="E102" s="2">
        <f>IFERROR(RTD("cqg.rtd",,"StudyData",$A102, "PCB","BaseType=Index,Index=1", "Close", "A","0","all",,,,"T")/100,"")</f>
        <v>0.35898288183480126</v>
      </c>
    </row>
  </sheetData>
  <mergeCells count="4">
    <mergeCell ref="G1:K1"/>
    <mergeCell ref="M1:Q1"/>
    <mergeCell ref="S1:W1"/>
    <mergeCell ref="Y1:AC1"/>
  </mergeCells>
  <hyperlinks>
    <hyperlink ref="H16" r:id="rId1" xr:uid="{135D0931-D47D-477F-A14E-4FE36EB51F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Display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Hartle</dc:creator>
  <cp:lastModifiedBy>Thom Hartle</cp:lastModifiedBy>
  <dcterms:created xsi:type="dcterms:W3CDTF">2026-09-18T14:49:47Z</dcterms:created>
  <dcterms:modified xsi:type="dcterms:W3CDTF">2026-09-20T23:17:07Z</dcterms:modified>
</cp:coreProperties>
</file>