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130"/>
  </bookViews>
  <sheets>
    <sheet name="Data" sheetId="1" r:id="rId1"/>
    <sheet name="Chart" sheetId="2" r:id="rId2"/>
  </sheets>
  <calcPr calcId="162913"/>
</workbook>
</file>

<file path=xl/calcChain.xml><?xml version="1.0" encoding="utf-8"?>
<calcChain xmlns="http://schemas.openxmlformats.org/spreadsheetml/2006/main">
  <c r="L3" i="1" l="1"/>
  <c r="L4" i="1" s="1"/>
  <c r="L5" i="1" s="1"/>
  <c r="L6" i="1" s="1"/>
  <c r="L7" i="1" s="1"/>
  <c r="L8" i="1" s="1"/>
  <c r="L9" i="1" s="1"/>
  <c r="L10" i="1" s="1"/>
  <c r="L11" i="1" l="1"/>
  <c r="P10" i="1"/>
  <c r="P2" i="1"/>
  <c r="J13" i="1"/>
  <c r="I13" i="1"/>
  <c r="I11" i="1"/>
  <c r="L12" i="1" l="1"/>
  <c r="P12" i="1" s="1"/>
  <c r="P11" i="1"/>
  <c r="H58" i="1"/>
  <c r="H57" i="1"/>
  <c r="P9" i="1"/>
  <c r="E57" i="1"/>
  <c r="B58" i="1"/>
  <c r="E58" i="1"/>
  <c r="D58" i="1"/>
  <c r="D57" i="1"/>
  <c r="B57" i="1"/>
  <c r="P3" i="1" l="1"/>
  <c r="P4" i="1"/>
  <c r="P5" i="1"/>
  <c r="P6" i="1"/>
  <c r="P7" i="1"/>
  <c r="P8" i="1"/>
  <c r="F58" i="1"/>
  <c r="M58" i="1" s="1"/>
  <c r="F57" i="1"/>
  <c r="M57" i="1" s="1"/>
  <c r="H3" i="1" l="1"/>
  <c r="D3" i="1"/>
  <c r="B3" i="1"/>
  <c r="E3" i="1"/>
  <c r="F3" i="1" l="1"/>
  <c r="M3" i="1" s="1"/>
  <c r="H4" i="1"/>
  <c r="H2" i="1"/>
  <c r="E2" i="1"/>
  <c r="D2" i="1"/>
  <c r="D4" i="1"/>
  <c r="B2" i="1"/>
  <c r="B4" i="1"/>
  <c r="E4" i="1"/>
  <c r="F2" i="1" l="1"/>
  <c r="F4" i="1"/>
  <c r="M4" i="1" s="1"/>
  <c r="H5" i="1"/>
  <c r="D5" i="1"/>
  <c r="B5" i="1"/>
  <c r="E5" i="1"/>
  <c r="F5" i="1" l="1"/>
  <c r="M5" i="1" s="1"/>
  <c r="H6" i="1"/>
  <c r="M2" i="1"/>
  <c r="B6" i="1"/>
  <c r="D6" i="1"/>
  <c r="E6" i="1"/>
  <c r="F6" i="1" l="1"/>
  <c r="H7" i="1"/>
  <c r="D7" i="1"/>
  <c r="B7" i="1"/>
  <c r="E7" i="1"/>
  <c r="F7" i="1" l="1"/>
  <c r="M7" i="1" s="1"/>
  <c r="H8" i="1"/>
  <c r="M6" i="1"/>
  <c r="D8" i="1"/>
  <c r="E8" i="1"/>
  <c r="B8" i="1"/>
  <c r="F8" i="1" l="1"/>
  <c r="H9" i="1"/>
  <c r="B9" i="1"/>
  <c r="E9" i="1"/>
  <c r="D9" i="1"/>
  <c r="F9" i="1" l="1"/>
  <c r="M9" i="1" s="1"/>
  <c r="H10" i="1"/>
  <c r="M8" i="1"/>
  <c r="D10" i="1"/>
  <c r="B10" i="1"/>
  <c r="E10" i="1"/>
  <c r="F10" i="1" l="1"/>
  <c r="H11" i="1"/>
  <c r="B11" i="1"/>
  <c r="D11" i="1"/>
  <c r="E11" i="1"/>
  <c r="F11" i="1" l="1"/>
  <c r="M11" i="1" s="1"/>
  <c r="H12" i="1"/>
  <c r="M10" i="1"/>
  <c r="D12" i="1"/>
  <c r="B12" i="1"/>
  <c r="E12" i="1"/>
  <c r="F12" i="1" l="1"/>
  <c r="H13" i="1"/>
  <c r="B13" i="1"/>
  <c r="E13" i="1"/>
  <c r="D13" i="1"/>
  <c r="F13" i="1" l="1"/>
  <c r="M13" i="1" s="1"/>
  <c r="H14" i="1"/>
  <c r="M12" i="1"/>
  <c r="B14" i="1"/>
  <c r="E14" i="1"/>
  <c r="D14" i="1"/>
  <c r="F14" i="1" l="1"/>
  <c r="M14" i="1" s="1"/>
  <c r="H15" i="1"/>
  <c r="E15" i="1"/>
  <c r="B15" i="1"/>
  <c r="D15" i="1"/>
  <c r="F15" i="1" l="1"/>
  <c r="M15" i="1" s="1"/>
  <c r="H16" i="1"/>
  <c r="D16" i="1"/>
  <c r="E16" i="1"/>
  <c r="B16" i="1"/>
  <c r="F16" i="1" l="1"/>
  <c r="M16" i="1" s="1"/>
  <c r="H17" i="1"/>
  <c r="B17" i="1"/>
  <c r="E17" i="1"/>
  <c r="D17" i="1"/>
  <c r="F17" i="1" l="1"/>
  <c r="M17" i="1" s="1"/>
  <c r="H18" i="1"/>
  <c r="B18" i="1"/>
  <c r="D18" i="1"/>
  <c r="E18" i="1"/>
  <c r="F18" i="1" l="1"/>
  <c r="M18" i="1" s="1"/>
  <c r="H19" i="1"/>
  <c r="D19" i="1"/>
  <c r="B19" i="1"/>
  <c r="E19" i="1"/>
  <c r="F19" i="1" l="1"/>
  <c r="M19" i="1" s="1"/>
  <c r="H20" i="1"/>
  <c r="B20" i="1"/>
  <c r="E20" i="1"/>
  <c r="D20" i="1"/>
  <c r="F20" i="1" l="1"/>
  <c r="M20" i="1" s="1"/>
  <c r="H21" i="1"/>
  <c r="E21" i="1"/>
  <c r="D21" i="1"/>
  <c r="B21" i="1"/>
  <c r="F21" i="1" l="1"/>
  <c r="M21" i="1" s="1"/>
  <c r="H22" i="1"/>
  <c r="D22" i="1"/>
  <c r="B22" i="1"/>
  <c r="E22" i="1"/>
  <c r="F22" i="1" l="1"/>
  <c r="M22" i="1" s="1"/>
  <c r="H23" i="1"/>
  <c r="B23" i="1"/>
  <c r="E23" i="1"/>
  <c r="D23" i="1"/>
  <c r="F23" i="1" l="1"/>
  <c r="M23" i="1" s="1"/>
  <c r="H24" i="1"/>
  <c r="E24" i="1"/>
  <c r="B24" i="1"/>
  <c r="D24" i="1"/>
  <c r="F24" i="1" l="1"/>
  <c r="M24" i="1" s="1"/>
  <c r="H25" i="1"/>
  <c r="D25" i="1"/>
  <c r="B25" i="1"/>
  <c r="E25" i="1"/>
  <c r="F25" i="1" l="1"/>
  <c r="M25" i="1" s="1"/>
  <c r="H26" i="1"/>
  <c r="D26" i="1"/>
  <c r="E26" i="1"/>
  <c r="B26" i="1"/>
  <c r="F26" i="1" l="1"/>
  <c r="M26" i="1" s="1"/>
  <c r="H27" i="1"/>
  <c r="E27" i="1"/>
  <c r="B27" i="1"/>
  <c r="D27" i="1"/>
  <c r="F27" i="1" l="1"/>
  <c r="M27" i="1" s="1"/>
  <c r="H28" i="1"/>
  <c r="B28" i="1"/>
  <c r="E28" i="1"/>
  <c r="D28" i="1"/>
  <c r="F28" i="1" l="1"/>
  <c r="M28" i="1" s="1"/>
  <c r="H29" i="1"/>
  <c r="D29" i="1"/>
  <c r="B29" i="1"/>
  <c r="E29" i="1"/>
  <c r="F29" i="1" l="1"/>
  <c r="M29" i="1" s="1"/>
  <c r="H30" i="1"/>
  <c r="B30" i="1"/>
  <c r="E30" i="1"/>
  <c r="D30" i="1"/>
  <c r="F30" i="1" l="1"/>
  <c r="M30" i="1" s="1"/>
  <c r="H31" i="1"/>
  <c r="B31" i="1"/>
  <c r="E31" i="1"/>
  <c r="D31" i="1"/>
  <c r="F31" i="1" l="1"/>
  <c r="M31" i="1" s="1"/>
  <c r="H32" i="1"/>
  <c r="D32" i="1"/>
  <c r="B32" i="1"/>
  <c r="E32" i="1"/>
  <c r="F32" i="1" l="1"/>
  <c r="M32" i="1" s="1"/>
  <c r="H33" i="1"/>
  <c r="E33" i="1"/>
  <c r="B33" i="1"/>
  <c r="D33" i="1"/>
  <c r="F33" i="1" l="1"/>
  <c r="M33" i="1" s="1"/>
  <c r="H34" i="1"/>
  <c r="D34" i="1"/>
  <c r="E34" i="1"/>
  <c r="B34" i="1"/>
  <c r="F34" i="1" l="1"/>
  <c r="M34" i="1" s="1"/>
  <c r="H35" i="1"/>
  <c r="E35" i="1"/>
  <c r="D35" i="1"/>
  <c r="B35" i="1"/>
  <c r="F35" i="1" l="1"/>
  <c r="M35" i="1" s="1"/>
  <c r="H36" i="1"/>
  <c r="D36" i="1"/>
  <c r="E36" i="1"/>
  <c r="B36" i="1"/>
  <c r="F36" i="1" l="1"/>
  <c r="M36" i="1" s="1"/>
  <c r="H37" i="1"/>
  <c r="E37" i="1"/>
  <c r="B37" i="1"/>
  <c r="D37" i="1"/>
  <c r="F37" i="1" l="1"/>
  <c r="M37" i="1" s="1"/>
  <c r="H38" i="1"/>
  <c r="E38" i="1"/>
  <c r="B38" i="1"/>
  <c r="D38" i="1"/>
  <c r="F38" i="1" l="1"/>
  <c r="M38" i="1" s="1"/>
  <c r="H39" i="1"/>
  <c r="D39" i="1"/>
  <c r="B39" i="1"/>
  <c r="E39" i="1"/>
  <c r="F39" i="1" l="1"/>
  <c r="M39" i="1" s="1"/>
  <c r="H40" i="1"/>
  <c r="B40" i="1"/>
  <c r="D40" i="1"/>
  <c r="E40" i="1"/>
  <c r="F40" i="1" l="1"/>
  <c r="M40" i="1" s="1"/>
  <c r="H41" i="1"/>
  <c r="D41" i="1"/>
  <c r="E41" i="1"/>
  <c r="B41" i="1"/>
  <c r="F41" i="1" l="1"/>
  <c r="M41" i="1" s="1"/>
  <c r="H42" i="1"/>
  <c r="B42" i="1"/>
  <c r="D42" i="1"/>
  <c r="E42" i="1"/>
  <c r="F42" i="1" l="1"/>
  <c r="M42" i="1" s="1"/>
  <c r="H43" i="1"/>
  <c r="B43" i="1"/>
  <c r="E43" i="1"/>
  <c r="D43" i="1"/>
  <c r="F43" i="1" l="1"/>
  <c r="M43" i="1" s="1"/>
  <c r="H44" i="1"/>
  <c r="D44" i="1"/>
  <c r="E44" i="1"/>
  <c r="B44" i="1"/>
  <c r="F44" i="1" l="1"/>
  <c r="M44" i="1" s="1"/>
  <c r="H45" i="1"/>
  <c r="E45" i="1"/>
  <c r="B45" i="1"/>
  <c r="D45" i="1"/>
  <c r="F45" i="1" l="1"/>
  <c r="M45" i="1" s="1"/>
  <c r="H46" i="1"/>
  <c r="E46" i="1"/>
  <c r="D46" i="1"/>
  <c r="B46" i="1"/>
  <c r="F46" i="1" l="1"/>
  <c r="M46" i="1" s="1"/>
  <c r="H47" i="1"/>
  <c r="D47" i="1"/>
  <c r="E47" i="1"/>
  <c r="B47" i="1"/>
  <c r="F47" i="1" l="1"/>
  <c r="M47" i="1" s="1"/>
  <c r="H48" i="1"/>
  <c r="D48" i="1"/>
  <c r="E48" i="1"/>
  <c r="B48" i="1"/>
  <c r="F48" i="1" l="1"/>
  <c r="M48" i="1" s="1"/>
  <c r="H49" i="1"/>
  <c r="B49" i="1"/>
  <c r="D49" i="1"/>
  <c r="E49" i="1"/>
  <c r="F49" i="1" l="1"/>
  <c r="M49" i="1" s="1"/>
  <c r="H50" i="1"/>
  <c r="D50" i="1"/>
  <c r="B50" i="1"/>
  <c r="E50" i="1"/>
  <c r="F50" i="1" l="1"/>
  <c r="M50" i="1" s="1"/>
  <c r="H51" i="1"/>
  <c r="B51" i="1"/>
  <c r="E51" i="1"/>
  <c r="D51" i="1"/>
  <c r="F51" i="1" l="1"/>
  <c r="M51" i="1" s="1"/>
  <c r="H52" i="1"/>
  <c r="E52" i="1"/>
  <c r="D52" i="1"/>
  <c r="B52" i="1"/>
  <c r="F52" i="1" l="1"/>
  <c r="M52" i="1" s="1"/>
  <c r="H53" i="1"/>
  <c r="E53" i="1"/>
  <c r="D53" i="1"/>
  <c r="B53" i="1"/>
  <c r="F53" i="1" l="1"/>
  <c r="M53" i="1" s="1"/>
  <c r="H54" i="1"/>
  <c r="B54" i="1"/>
  <c r="D54" i="1"/>
  <c r="E54" i="1"/>
  <c r="F54" i="1" l="1"/>
  <c r="M54" i="1" s="1"/>
  <c r="H55" i="1"/>
  <c r="E55" i="1"/>
  <c r="B55" i="1"/>
  <c r="D55" i="1"/>
  <c r="F55" i="1" l="1"/>
  <c r="M55" i="1" s="1"/>
  <c r="H56" i="1"/>
  <c r="E56" i="1"/>
  <c r="D56" i="1"/>
  <c r="B56" i="1"/>
  <c r="F56" i="1" l="1"/>
  <c r="M56" i="1" l="1"/>
  <c r="J5" i="1"/>
  <c r="J6" i="1"/>
  <c r="J7" i="1"/>
  <c r="N2" i="1" l="1" a="1"/>
  <c r="N2" i="1" l="1"/>
  <c r="O2" i="1" s="1"/>
  <c r="N9" i="1"/>
  <c r="O9" i="1" s="1"/>
  <c r="N3" i="1"/>
  <c r="O3" i="1" s="1"/>
  <c r="N8" i="1"/>
  <c r="O8" i="1" s="1"/>
  <c r="N6" i="1"/>
  <c r="O6" i="1" s="1"/>
  <c r="N10" i="1"/>
  <c r="O10" i="1" s="1"/>
  <c r="N12" i="1"/>
  <c r="O12" i="1" s="1"/>
  <c r="N5" i="1"/>
  <c r="O5" i="1" s="1"/>
  <c r="N11" i="1"/>
  <c r="O11" i="1" s="1"/>
  <c r="N4" i="1"/>
  <c r="O4" i="1" s="1"/>
  <c r="N7" i="1"/>
  <c r="O7" i="1" s="1"/>
  <c r="O13" i="1" l="1"/>
</calcChain>
</file>

<file path=xl/sharedStrings.xml><?xml version="1.0" encoding="utf-8"?>
<sst xmlns="http://schemas.openxmlformats.org/spreadsheetml/2006/main" count="73" uniqueCount="72">
  <si>
    <t>S.US.TSLA</t>
  </si>
  <si>
    <t>S.US.SQ</t>
  </si>
  <si>
    <t>S.US.ROKU</t>
  </si>
  <si>
    <t>High for the Year</t>
  </si>
  <si>
    <t>S.US.TDOC</t>
  </si>
  <si>
    <t>Median</t>
  </si>
  <si>
    <t>S.US.Z</t>
  </si>
  <si>
    <t>S.US.BIDU</t>
  </si>
  <si>
    <t>S.US.SPOT</t>
  </si>
  <si>
    <t>S.US.CRSP</t>
  </si>
  <si>
    <t>S.US.SHOP</t>
  </si>
  <si>
    <t>S.US.ZM</t>
  </si>
  <si>
    <t>S.US.NVTA</t>
  </si>
  <si>
    <t>S.US.EXAS</t>
  </si>
  <si>
    <t>S.US.U</t>
  </si>
  <si>
    <t>S.US.DOCU</t>
  </si>
  <si>
    <t>S.US.PSTG</t>
  </si>
  <si>
    <t>S.US.IOVA</t>
  </si>
  <si>
    <t>S.US.TWST</t>
  </si>
  <si>
    <t>S.US.PRLB</t>
  </si>
  <si>
    <t>S.US.NTLA</t>
  </si>
  <si>
    <t>F.US.TCH</t>
  </si>
  <si>
    <t>S.US.BEKE</t>
  </si>
  <si>
    <t>S.JP.J7974</t>
  </si>
  <si>
    <t>S.US.ICE</t>
  </si>
  <si>
    <t>S.US.IRDM</t>
  </si>
  <si>
    <t>S.US.TXG</t>
  </si>
  <si>
    <t>S.US.EDIT</t>
  </si>
  <si>
    <t>S.US.TWOU</t>
  </si>
  <si>
    <t>S.US.PD</t>
  </si>
  <si>
    <t>S.US.PLTR</t>
  </si>
  <si>
    <t>S.US.PCAR</t>
  </si>
  <si>
    <t>S.US.TREE</t>
  </si>
  <si>
    <t>S.US.SE</t>
  </si>
  <si>
    <t>S.US.TWTR</t>
  </si>
  <si>
    <t>S.US.NVS</t>
  </si>
  <si>
    <t>S.US.VCYT</t>
  </si>
  <si>
    <t>S.US.PACB</t>
  </si>
  <si>
    <t>S.US.SNPS</t>
  </si>
  <si>
    <t>S.US.REGN</t>
  </si>
  <si>
    <t>S.US.MTLS</t>
  </si>
  <si>
    <t>S.US.BEAM</t>
  </si>
  <si>
    <t>S.US.FATE</t>
  </si>
  <si>
    <t>S.US.HUYA</t>
  </si>
  <si>
    <t>S.US.MCRB</t>
  </si>
  <si>
    <t>S.US.SSYS</t>
  </si>
  <si>
    <t>S.US.TER</t>
  </si>
  <si>
    <t>S.US.DKNG</t>
  </si>
  <si>
    <t>S.US.NSTG</t>
  </si>
  <si>
    <t>S.US.CERS</t>
  </si>
  <si>
    <t>S.US.BLI</t>
  </si>
  <si>
    <t>S.US.CGEN</t>
  </si>
  <si>
    <t>S.US.SYRS</t>
  </si>
  <si>
    <t>S.US.COIN</t>
  </si>
  <si>
    <t>S.US.PATH</t>
  </si>
  <si>
    <t>S.US.SKLZ</t>
  </si>
  <si>
    <t>S.US.TRMB</t>
  </si>
  <si>
    <t>S.US.TSP</t>
  </si>
  <si>
    <t>S.US.TWLO</t>
  </si>
  <si>
    <t>Symbols as of 5/7/21</t>
  </si>
  <si>
    <t>Annual High</t>
  </si>
  <si>
    <t>Maximum</t>
  </si>
  <si>
    <t>Minimum</t>
  </si>
  <si>
    <t>Last</t>
  </si>
  <si>
    <t>Percentage</t>
  </si>
  <si>
    <t>Frequency Distribution</t>
  </si>
  <si>
    <t>Count</t>
  </si>
  <si>
    <t>Symbols</t>
  </si>
  <si>
    <t>ARKK % Distance from</t>
  </si>
  <si>
    <t>High</t>
  </si>
  <si>
    <t>high for the Year</t>
  </si>
  <si>
    <t>% Distance from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</si>
</sst>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10" fontId="1" fillId="0" borderId="0" xfId="0" applyNumberFormat="1" applyFont="1" applyAlignment="1">
      <alignment horizontal="left"/>
    </xf>
    <xf numFmtId="10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-7.32017823042648</v>
        <stp/>
        <stp>ContractData</stp>
        <stp>S.US.SKLZ</stp>
        <stp>PercentNetLastTrade</stp>
        <stp/>
        <stp>T</stp>
        <tr r="B38" s="1"/>
      </tp>
      <tp>
        <v>-2.4517409345119971</v>
        <stp/>
        <stp>ContractData</stp>
        <stp>S.US.SHOP</stp>
        <stp>PercentNetLastTrade</stp>
        <stp/>
        <stp>T</stp>
        <tr r="B37" s="1"/>
      </tp>
      <tp>
        <v>-4.2259345021501815</v>
        <stp/>
        <stp>ContractData</stp>
        <stp>S.US.SNPS</stp>
        <stp>PercentNetLastTrade</stp>
        <stp/>
        <stp>T</stp>
        <tr r="B39" s="1"/>
      </tp>
      <tp>
        <v>-2.3076923076923075</v>
        <stp/>
        <stp>ContractData</stp>
        <stp>S.US.SYRS</stp>
        <stp>PercentNetLastTrade</stp>
        <stp/>
        <stp>T</stp>
        <tr r="B43" s="1"/>
      </tp>
      <tp>
        <v>-6.0847880299251873</v>
        <stp/>
        <stp>ContractData</stp>
        <stp>S.US.SSYS</stp>
        <stp>PercentNetLastTrade</stp>
        <stp/>
        <stp>T</stp>
        <tr r="B42" s="1"/>
      </tp>
      <tp>
        <v>-4.4567896077858071</v>
        <stp/>
        <stp>ContractData</stp>
        <stp>S.US.SPOT</stp>
        <stp>PercentNetLastTrade</stp>
        <stp/>
        <stp>T</stp>
        <tr r="B40" s="1"/>
      </tp>
      <tp>
        <v>-4.6403785488958986</v>
        <stp/>
        <stp>ContractData</stp>
        <stp>S.US.ROKU</stp>
        <stp>PercentNetLastTrade</stp>
        <stp/>
        <stp>T</stp>
        <tr r="B35" s="1"/>
      </tp>
      <tp>
        <v>1.447408152994464</v>
        <stp/>
        <stp>ContractData</stp>
        <stp>S.US.REGN</stp>
        <stp>PercentNetLastTrade</stp>
        <stp/>
        <stp>T</stp>
        <tr r="B34" s="1"/>
      </tp>
      <tp>
        <v>112.9</v>
        <stp/>
        <stp>ContractData</stp>
        <stp>S.US.Z</stp>
        <stp>LastTrade</stp>
        <stp/>
        <stp>T</stp>
        <tr r="E57" s="1"/>
      </tp>
      <tp>
        <v>82.76</v>
        <stp/>
        <stp>ContractData</stp>
        <stp>S.US.U</stp>
        <stp>LastTrade</stp>
        <stp/>
        <stp>T</stp>
        <tr r="E55" s="1"/>
      </tp>
      <tp>
        <v>-5.924050632911392</v>
        <stp/>
        <stp>ContractData</stp>
        <stp>S.US.PLTR</stp>
        <stp>PercentNetLastTrade</stp>
        <stp/>
        <stp>T</stp>
        <tr r="B31" s="1"/>
      </tp>
      <tp>
        <v>1.5132275132275133</v>
        <stp/>
        <stp>ContractData</stp>
        <stp>S.US.PCAR</stp>
        <stp>PercentNetLastTrade</stp>
        <stp/>
        <stp>T</stp>
        <tr r="B29" s="1"/>
      </tp>
      <tp>
        <v>-6.1866125760649089</v>
        <stp/>
        <stp>ContractData</stp>
        <stp>S.US.PATH</stp>
        <stp>PercentNetLastTrade</stp>
        <stp/>
        <stp>T</stp>
        <tr r="B28" s="1"/>
      </tp>
      <tp>
        <v>-7.151466452390518</v>
        <stp/>
        <stp>ContractData</stp>
        <stp>S.US.PACB</stp>
        <stp>PercentNetLastTrade</stp>
        <stp/>
        <stp>T</stp>
        <tr r="B27" s="1"/>
      </tp>
      <tp>
        <v>-6.1236564441376586</v>
        <stp/>
        <stp>ContractData</stp>
        <stp>S.US.PRLB</stp>
        <stp>PercentNetLastTrade</stp>
        <stp/>
        <stp>T</stp>
        <tr r="B32" s="1"/>
      </tp>
      <tp>
        <v>-3.4371643394199785</v>
        <stp/>
        <stp>ContractData</stp>
        <stp>S.US.PSTG</stp>
        <stp>PercentNetLastTrade</stp>
        <stp/>
        <stp>T</stp>
        <tr r="B33" s="1"/>
      </tp>
      <tp>
        <v>-7.4479982106911207</v>
        <stp/>
        <stp>ContractData</stp>
        <stp>S.US.U</stp>
        <stp>PercentNetLastTrade</stp>
        <stp/>
        <stp>T</stp>
        <tr r="B55" s="1"/>
      </tp>
      <tp>
        <v>-4.7578876328665434</v>
        <stp/>
        <stp>ContractData</stp>
        <stp>S.US.Z</stp>
        <stp>PercentNetLastTrade</stp>
        <stp/>
        <stp>T</stp>
        <tr r="B57" s="1"/>
      </tp>
      <tp>
        <v>-4.3742953776775648</v>
        <stp/>
        <stp>ContractData</stp>
        <stp>S.US.VCYT</stp>
        <stp>PercentNetLastTrade</stp>
        <stp/>
        <stp>T</stp>
        <tr r="B56" s="1"/>
      </tp>
      <tp>
        <v>-6.3824152542372881</v>
        <stp/>
        <stp>ContractData</stp>
        <stp>S.US.TDOC</stp>
        <stp>PercentNetLastTrade</stp>
        <stp/>
        <stp>T</stp>
        <tr r="B44" s="1"/>
      </tp>
      <tp>
        <v>-8.4187486653854364</v>
        <stp/>
        <stp>ContractData</stp>
        <stp>S.US.TREE</stp>
        <stp>PercentNetLastTrade</stp>
        <stp/>
        <stp>T</stp>
        <tr r="B46" s="1"/>
      </tp>
      <tp>
        <v>-1.7647800327744863</v>
        <stp/>
        <stp>ContractData</stp>
        <stp>S.US.TRMB</stp>
        <stp>PercentNetLastTrade</stp>
        <stp/>
        <stp>T</stp>
        <tr r="B47" s="1"/>
      </tp>
      <tp>
        <v>-5.2857801508098223</v>
        <stp/>
        <stp>ContractData</stp>
        <stp>S.US.TSLA</stp>
        <stp>PercentNetLastTrade</stp>
        <stp/>
        <stp>T</stp>
        <tr r="B48" s="1"/>
      </tp>
      <tp>
        <v>-16.995031694363544</v>
        <stp/>
        <stp>ContractData</stp>
        <stp>S.US.TWST</stp>
        <stp>PercentNetLastTrade</stp>
        <stp/>
        <stp>T</stp>
        <tr r="B52" s="1"/>
      </tp>
      <tp>
        <v>-3.2905744562186281</v>
        <stp/>
        <stp>ContractData</stp>
        <stp>S.US.TWTR</stp>
        <stp>PercentNetLastTrade</stp>
        <stp/>
        <stp>T</stp>
        <tr r="B53" s="1"/>
      </tp>
      <tp>
        <v>-3.7766563568289109</v>
        <stp/>
        <stp>ContractData</stp>
        <stp>S.US.TWLO</stp>
        <stp>PercentNetLastTrade</stp>
        <stp/>
        <stp>T</stp>
        <tr r="B50" s="1"/>
      </tp>
      <tp>
        <v>-4.3050757374435289</v>
        <stp/>
        <stp>ContractData</stp>
        <stp>S.US.TWOU</stp>
        <stp>PercentNetLastTrade</stp>
        <stp/>
        <stp>T</stp>
        <tr r="B51" s="1"/>
      </tp>
      <tp>
        <v>-5.1411827384123603</v>
        <stp/>
        <stp>ContractData</stp>
        <stp>S.US.PD</stp>
        <stp>PercentNetLastTrade</stp>
        <stp/>
        <stp>T</stp>
        <tr r="B30" s="1"/>
      </tp>
      <tp>
        <v>-6.4923934004713946</v>
        <stp/>
        <stp>ContractData</stp>
        <stp>S.US.SQ</stp>
        <stp>PercentNetLastTrade</stp>
        <stp/>
        <stp>T</stp>
        <tr r="B41" s="1"/>
      </tp>
      <tp>
        <v>-7.0126519061095385</v>
        <stp/>
        <stp>ContractData</stp>
        <stp>S.US.SE</stp>
        <stp>PercentNetLastTrade</stp>
        <stp/>
        <stp>T</stp>
        <tr r="B36" s="1"/>
      </tp>
      <tp>
        <v>-1.5580544641647474</v>
        <stp/>
        <stp>ContractData</stp>
        <stp>S.US.ZM</stp>
        <stp>PercentNetLastTrade</stp>
        <stp/>
        <stp>T</stp>
        <tr r="B58" s="1"/>
      </tp>
      <tp>
        <v>10.436101630640879</v>
        <stp/>
        <stp>ContractData</stp>
        <stp>S.US.COIN</stp>
        <stp>PercentNetLastTrade</stp>
        <stp/>
        <stp>T</stp>
        <tr r="B10" s="1"/>
      </tp>
      <tp>
        <v>-4.7493403693931402</v>
        <stp/>
        <stp>ContractData</stp>
        <stp>S.US.CGEN</stp>
        <stp>PercentNetLastTrade</stp>
        <stp/>
        <stp>T</stp>
        <tr r="B9" s="1"/>
      </tp>
      <tp>
        <v>-5.3833605220228389</v>
        <stp/>
        <stp>ContractData</stp>
        <stp>S.US.CERS</stp>
        <stp>PercentNetLastTrade</stp>
        <stp/>
        <stp>T</stp>
        <tr r="B8" s="1"/>
      </tp>
      <tp>
        <v>-5.5617455896007426</v>
        <stp/>
        <stp>ContractData</stp>
        <stp>S.US.CRSP</stp>
        <stp>PercentNetLastTrade</stp>
        <stp/>
        <stp>T</stp>
        <tr r="B11" s="1"/>
      </tp>
      <tp>
        <v>-3.8527799530148785</v>
        <stp/>
        <stp>ContractData</stp>
        <stp>S.US.BIDU</stp>
        <stp>PercentNetLastTrade</stp>
        <stp/>
        <stp>T</stp>
        <tr r="B6" s="1"/>
      </tp>
      <tp>
        <v>-8.1191753741880817</v>
        <stp/>
        <stp>ContractData</stp>
        <stp>S.US.BEAM</stp>
        <stp>PercentNetLastTrade</stp>
        <stp/>
        <stp>T</stp>
        <tr r="B4" s="1"/>
      </tp>
      <tp>
        <v>-8.3104125736738705</v>
        <stp/>
        <stp>ContractData</stp>
        <stp>S.US.BEKE</stp>
        <stp>PercentNetLastTrade</stp>
        <stp/>
        <stp>T</stp>
        <tr r="B5" s="1"/>
      </tp>
      <tp>
        <v>-0.75826905477840245</v>
        <stp/>
        <stp>ContractData</stp>
        <stp>S.US.FATE</stp>
        <stp>PercentNetLastTrade</stp>
        <stp/>
        <stp>T</stp>
        <tr r="B16" s="1"/>
      </tp>
      <tp>
        <v>-7.1826443858106126</v>
        <stp/>
        <stp>ContractData</stp>
        <stp>S.US.EDIT</stp>
        <stp>PercentNetLastTrade</stp>
        <stp/>
        <stp>T</stp>
        <tr r="B14" s="1"/>
      </tp>
      <tp>
        <v>-5.1483253588516744</v>
        <stp/>
        <stp>ContractData</stp>
        <stp>S.US.EXAS</stp>
        <stp>PercentNetLastTrade</stp>
        <stp/>
        <stp>T</stp>
        <tr r="B15" s="1"/>
      </tp>
      <tp>
        <v>-6.5468814539446507</v>
        <stp/>
        <stp>ContractData</stp>
        <stp>S.US.DKNG</stp>
        <stp>PercentNetLastTrade</stp>
        <stp/>
        <stp>T</stp>
        <tr r="B12" s="1"/>
      </tp>
      <tp>
        <v>-2.601392871773863</v>
        <stp/>
        <stp>ContractData</stp>
        <stp>S.US.DOCU</stp>
        <stp>PercentNetLastTrade</stp>
        <stp/>
        <stp>T</stp>
        <tr r="B13" s="1"/>
      </tp>
      <tp>
        <v>-7.5736325385694245</v>
        <stp/>
        <stp>ContractData</stp>
        <stp>S.US.IOVA</stp>
        <stp>PercentNetLastTrade</stp>
        <stp/>
        <stp>T</stp>
        <tr r="B19" s="1"/>
      </tp>
      <tp>
        <v>-2.4255206960189821</v>
        <stp/>
        <stp>ContractData</stp>
        <stp>S.US.IRDM</stp>
        <stp>PercentNetLastTrade</stp>
        <stp/>
        <stp>T</stp>
        <tr r="B20" s="1"/>
      </tp>
      <tp>
        <v>-3.9095907147220523</v>
        <stp/>
        <stp>ContractData</stp>
        <stp>S.US.HUYA</stp>
        <stp>PercentNetLastTrade</stp>
        <stp/>
        <stp>T</stp>
        <tr r="B17" s="1"/>
      </tp>
      <tp>
        <v>-9.7316962255570711</v>
        <stp/>
        <stp>ContractData</stp>
        <stp>S.US.NSTG</stp>
        <stp>PercentNetLastTrade</stp>
        <stp/>
        <stp>T</stp>
        <tr r="B23" s="1"/>
      </tp>
      <tp>
        <v>-8.8480801335559267</v>
        <stp/>
        <stp>ContractData</stp>
        <stp>S.US.NVTA</stp>
        <stp>PercentNetLastTrade</stp>
        <stp/>
        <stp>T</stp>
        <tr r="B26" s="1"/>
      </tp>
      <tp>
        <v>-7.7354591083554771</v>
        <stp/>
        <stp>ContractData</stp>
        <stp>S.US.NTLA</stp>
        <stp>PercentNetLastTrade</stp>
        <stp/>
        <stp>T</stp>
        <tr r="B24" s="1"/>
      </tp>
      <tp>
        <v>-2.363724071394115</v>
        <stp/>
        <stp>ContractData</stp>
        <stp>S.US.MCRB</stp>
        <stp>PercentNetLastTrade</stp>
        <stp/>
        <stp>T</stp>
        <tr r="B21" s="1"/>
      </tp>
      <tp>
        <v>-5.6737588652482271</v>
        <stp/>
        <stp>ContractData</stp>
        <stp>S.US.MTLS</stp>
        <stp>PercentNetLastTrade</stp>
        <stp/>
        <stp>T</stp>
        <tr r="B22" s="1"/>
      </tp>
      <tp>
        <v>-1.384487072560467</v>
        <stp/>
        <stp>ContractData</stp>
        <stp>F.US.TCH</stp>
        <stp>PercentNetLastTrade</stp>
        <stp/>
        <stp>T</stp>
        <tr r="B2" s="1"/>
      </tp>
      <tp>
        <v>2.9961926833305745</v>
        <stp/>
        <stp>ContractData</stp>
        <stp>S.JP.J7974</stp>
        <stp>PercentNetLastTrade</stp>
        <stp/>
        <stp>T</stp>
        <tr r="B3" s="1"/>
      </tp>
      <tp>
        <v>62220</v>
        <stp/>
        <stp>ContractData</stp>
        <stp>S.JP.J7974</stp>
        <stp>LastTrade</stp>
        <stp/>
        <stp>T</stp>
        <tr r="E3" s="1"/>
      </tp>
      <tp>
        <v>290.64</v>
        <stp/>
        <stp>ContractData</stp>
        <stp>S.US.ZM</stp>
        <stp>LastTrade</stp>
        <stp/>
        <stp>T</stp>
        <tr r="E58" s="1"/>
      </tp>
      <tp>
        <v>0.83132207026012339</v>
        <stp/>
        <stp>ContractData</stp>
        <stp>S.US.TSP</stp>
        <stp>PercentNetLastTrade</stp>
        <stp/>
        <stp>T</stp>
        <tr r="B49" s="1"/>
      </tp>
      <tp>
        <v>-7.1125990707843672</v>
        <stp/>
        <stp>ContractData</stp>
        <stp>S.US.TXG</stp>
        <stp>PercentNetLastTrade</stp>
        <stp/>
        <stp>T</stp>
        <tr r="B54" s="1"/>
      </tp>
      <tp>
        <v>-3.7372239993758289</v>
        <stp/>
        <stp>ContractData</stp>
        <stp>S.US.TER</stp>
        <stp>PercentNetLastTrade</stp>
        <stp/>
        <stp>T</stp>
        <tr r="B45" s="1"/>
      </tp>
      <tp>
        <v>0.20463847203274216</v>
        <stp/>
        <stp>ContractData</stp>
        <stp>S.US.NVS</stp>
        <stp>PercentNetLastTrade</stp>
        <stp/>
        <stp>T</stp>
        <tr r="B25" s="1"/>
      </tp>
      <tp>
        <v>1.7420085358418255E-2</v>
        <stp/>
        <stp>ContractData</stp>
        <stp>S.US.ICE</stp>
        <stp>PercentNetLastTrade</stp>
        <stp/>
        <stp>T</stp>
        <tr r="B18" s="1"/>
      </tp>
      <tp>
        <v>-1.4623655913978495</v>
        <stp/>
        <stp>ContractData</stp>
        <stp>S.US.BLI</stp>
        <stp>PercentNetLastTrade</stp>
        <stp/>
        <stp>T</stp>
        <tr r="B7" s="1"/>
      </tp>
      <tp>
        <v>35.61</v>
        <stp/>
        <stp>ContractData</stp>
        <stp>S.US.PD</stp>
        <stp>LastTrade</stp>
        <stp/>
        <stp>T</stp>
        <tr r="E30" s="1"/>
      </tp>
      <tp>
        <v>218.20000000000002</v>
        <stp/>
        <stp>ContractData</stp>
        <stp>S.US.SQ</stp>
        <stp>LastTrade</stp>
        <stp/>
        <stp>T</stp>
        <tr r="E41" s="1"/>
      </tp>
      <tp>
        <v>223.43</v>
        <stp/>
        <stp>ContractData</stp>
        <stp>S.US.SE</stp>
        <stp>LastTrade</stp>
        <stp/>
        <stp>T</stp>
        <tr r="E36" s="1"/>
      </tp>
      <tp>
        <v>126.9</v>
        <stp/>
        <stp>StudyData</stp>
        <stp>S.US.BEAM</stp>
        <stp>Bar</stp>
        <stp/>
        <stp>High</stp>
        <stp>A</stp>
        <stp>0</stp>
        <stp/>
        <stp/>
        <stp/>
        <stp/>
        <stp>T</stp>
        <tr r="D4" s="1"/>
      </tp>
      <tp>
        <v>558.91</v>
        <stp/>
        <stp>StudyData</stp>
        <stp>S.US.REGN</stp>
        <stp>Bar</stp>
        <stp/>
        <stp>High</stp>
        <stp>A</stp>
        <stp>0</stp>
        <stp/>
        <stp/>
        <stp/>
        <stp/>
        <stp>T</stp>
        <tr r="D34" s="1"/>
      </tp>
      <tp>
        <v>78</v>
        <stp/>
        <stp>StudyData</stp>
        <stp>S.US.BEKE</stp>
        <stp>Bar</stp>
        <stp/>
        <stp>High</stp>
        <stp>A</stp>
        <stp>0</stp>
        <stp/>
        <stp/>
        <stp/>
        <stp/>
        <stp>T</stp>
        <tr r="D5" s="1"/>
      </tp>
      <tp>
        <v>8.41</v>
        <stp/>
        <stp>StudyData</stp>
        <stp>S.US.CERS</stp>
        <stp>Bar</stp>
        <stp/>
        <stp>High</stp>
        <stp>A</stp>
        <stp>0</stp>
        <stp/>
        <stp/>
        <stp/>
        <stp/>
        <stp>T</stp>
        <tr r="D8" s="1"/>
      </tp>
      <tp>
        <v>99.95</v>
        <stp/>
        <stp>StudyData</stp>
        <stp>S.US.EDIT</stp>
        <stp>Bar</stp>
        <stp/>
        <stp>High</stp>
        <stp>A</stp>
        <stp>0</stp>
        <stp/>
        <stp/>
        <stp/>
        <stp/>
        <stp>T</stp>
        <tr r="D14" s="1"/>
      </tp>
      <tp>
        <v>308</v>
        <stp/>
        <stp>StudyData</stp>
        <stp>S.US.TDOC</stp>
        <stp>Bar</stp>
        <stp/>
        <stp>High</stp>
        <stp>A</stp>
        <stp>0</stp>
        <stp/>
        <stp/>
        <stp/>
        <stp/>
        <stp>T</stp>
        <tr r="D44" s="1"/>
      </tp>
      <tp>
        <v>14.3</v>
        <stp/>
        <stp>StudyData</stp>
        <stp>S.US.CGEN</stp>
        <stp>Bar</stp>
        <stp/>
        <stp>High</stp>
        <stp>A</stp>
        <stp>0</stp>
        <stp/>
        <stp/>
        <stp/>
        <stp/>
        <stp>T</stp>
        <tr r="D9" s="1"/>
      </tp>
      <tp>
        <v>53.69</v>
        <stp/>
        <stp>StudyData</stp>
        <stp>S.US.PACB</stp>
        <stp>Bar</stp>
        <stp/>
        <stp>High</stp>
        <stp>A</stp>
        <stp>0</stp>
        <stp/>
        <stp/>
        <stp/>
        <stp/>
        <stp>T</stp>
        <tr r="D27" s="1"/>
      </tp>
      <tp>
        <v>83.4</v>
        <stp/>
        <stp>StudyData</stp>
        <stp>S.US.PATH</stp>
        <stp>Bar</stp>
        <stp/>
        <stp>High</stp>
        <stp>A</stp>
        <stp>0</stp>
        <stp/>
        <stp/>
        <stp/>
        <stp/>
        <stp>T</stp>
        <tr r="D28" s="1"/>
      </tp>
      <tp>
        <v>121.16</v>
        <stp/>
        <stp>StudyData</stp>
        <stp>S.US.FATE</stp>
        <stp>Bar</stp>
        <stp/>
        <stp>High</stp>
        <stp>A</stp>
        <stp>0</stp>
        <stp/>
        <stp/>
        <stp/>
        <stp/>
        <stp>T</stp>
        <tr r="D16" s="1"/>
      </tp>
      <tp>
        <v>103.19</v>
        <stp/>
        <stp>StudyData</stp>
        <stp>S.US.PCAR</stp>
        <stp>Bar</stp>
        <stp/>
        <stp>High</stp>
        <stp>A</stp>
        <stp>0</stp>
        <stp/>
        <stp/>
        <stp/>
        <stp/>
        <stp>T</stp>
        <tr r="D29" s="1"/>
      </tp>
      <tp>
        <v>29.9</v>
        <stp/>
        <stp>StudyData</stp>
        <stp>S.US.MCRB</stp>
        <stp>Bar</stp>
        <stp/>
        <stp>High</stp>
        <stp>A</stp>
        <stp>0</stp>
        <stp/>
        <stp/>
        <stp/>
        <stp/>
        <stp>T</stp>
        <tr r="D21" s="1"/>
      </tp>
      <tp>
        <v>86.03</v>
        <stp/>
        <stp>StudyData</stp>
        <stp>S.US.VCYT</stp>
        <stp>Bar</stp>
        <stp/>
        <stp>High</stp>
        <stp>A</stp>
        <stp>0</stp>
        <stp/>
        <stp/>
        <stp/>
        <stp/>
        <stp>T</stp>
        <tr r="D56" s="1"/>
      </tp>
      <tp>
        <v>45</v>
        <stp/>
        <stp>StudyData</stp>
        <stp>S.US.PLTR</stp>
        <stp>Bar</stp>
        <stp/>
        <stp>High</stp>
        <stp>A</stp>
        <stp>0</stp>
        <stp/>
        <stp/>
        <stp/>
        <stp/>
        <stp>T</stp>
        <tr r="D31" s="1"/>
      </tp>
      <tp>
        <v>275.45999999999998</v>
        <stp/>
        <stp>StudyData</stp>
        <stp>S.US.DOCU</stp>
        <stp>Bar</stp>
        <stp/>
        <stp>High</stp>
        <stp>A</stp>
        <stp>0</stp>
        <stp/>
        <stp/>
        <stp/>
        <stp/>
        <stp>T</stp>
        <tr r="D13" s="1"/>
      </tp>
      <tp>
        <v>429.54</v>
        <stp/>
        <stp>StudyData</stp>
        <stp>S.US.COIN</stp>
        <stp>Bar</stp>
        <stp/>
        <stp>High</stp>
        <stp>A</stp>
        <stp>0</stp>
        <stp/>
        <stp/>
        <stp/>
        <stp/>
        <stp>T</stp>
        <tr r="D10" s="1"/>
      </tp>
      <tp>
        <v>486.72</v>
        <stp/>
        <stp>StudyData</stp>
        <stp>S.US.ROKU</stp>
        <stp>Bar</stp>
        <stp/>
        <stp>High</stp>
        <stp>A</stp>
        <stp>0</stp>
        <stp/>
        <stp/>
        <stp/>
        <stp/>
        <stp>T</stp>
        <tr r="D35" s="1"/>
      </tp>
      <tp>
        <v>54.2</v>
        <stp/>
        <stp>StudyData</stp>
        <stp>S.US.IOVA</stp>
        <stp>Bar</stp>
        <stp/>
        <stp>High</stp>
        <stp>A</stp>
        <stp>0</stp>
        <stp/>
        <stp/>
        <stp/>
        <stp/>
        <stp>T</stp>
        <tr r="D19" s="1"/>
      </tp>
      <tp>
        <v>300.91000000000003</v>
        <stp/>
        <stp>StudyData</stp>
        <stp>S.US.SNPS</stp>
        <stp>Bar</stp>
        <stp/>
        <stp>High</stp>
        <stp>A</stp>
        <stp>0</stp>
        <stp/>
        <stp/>
        <stp/>
        <stp/>
        <stp>T</stp>
        <tr r="D39" s="1"/>
      </tp>
      <tp>
        <v>354.82</v>
        <stp/>
        <stp>StudyData</stp>
        <stp>S.US.BIDU</stp>
        <stp>Bar</stp>
        <stp/>
        <stp>High</stp>
        <stp>A</stp>
        <stp>0</stp>
        <stp/>
        <stp/>
        <stp/>
        <stp/>
        <stp>T</stp>
        <tr r="D6" s="1"/>
      </tp>
      <tp>
        <v>1499.75</v>
        <stp/>
        <stp>StudyData</stp>
        <stp>S.US.SHOP</stp>
        <stp>Bar</stp>
        <stp/>
        <stp>High</stp>
        <stp>A</stp>
        <stp>0</stp>
        <stp/>
        <stp/>
        <stp/>
        <stp/>
        <stp>T</stp>
        <tr r="D37" s="1"/>
      </tp>
      <tp>
        <v>46.29</v>
        <stp/>
        <stp>StudyData</stp>
        <stp>S.US.SKLZ</stp>
        <stp>Bar</stp>
        <stp/>
        <stp>High</stp>
        <stp>A</stp>
        <stp>0</stp>
        <stp/>
        <stp/>
        <stp/>
        <stp/>
        <stp>T</stp>
        <tr r="D38" s="1"/>
      </tp>
      <tp>
        <v>74.38</v>
        <stp/>
        <stp>StudyData</stp>
        <stp>S.US.DKNG</stp>
        <stp>Bar</stp>
        <stp/>
        <stp>High</stp>
        <stp>A</stp>
        <stp>0</stp>
        <stp/>
        <stp/>
        <stp/>
        <stp/>
        <stp>T</stp>
        <tr r="D12" s="1"/>
      </tp>
      <tp>
        <v>69830</v>
        <stp/>
        <stp>StudyData</stp>
        <stp>S.JP.J7974</stp>
        <stp>Bar</stp>
        <stp/>
        <stp>High</stp>
        <stp>A</stp>
        <stp>0</stp>
        <stp/>
        <stp/>
        <stp/>
        <stp/>
        <stp>T</stp>
        <tr r="D3" s="1"/>
      </tp>
      <tp>
        <v>36.33</v>
        <stp/>
        <stp>StudyData</stp>
        <stp>S.US.HUYA</stp>
        <stp>Bar</stp>
        <stp/>
        <stp>High</stp>
        <stp>A</stp>
        <stp>0</stp>
        <stp/>
        <stp/>
        <stp/>
        <stp/>
        <stp>T</stp>
        <tr r="D17" s="1"/>
      </tp>
      <tp>
        <v>91.99</v>
        <stp/>
        <stp>StudyData</stp>
        <stp>S.US.NTLA</stp>
        <stp>Bar</stp>
        <stp/>
        <stp>High</stp>
        <stp>A</stp>
        <stp>0</stp>
        <stp/>
        <stp/>
        <stp/>
        <stp/>
        <stp>T</stp>
        <tr r="D24" s="1"/>
      </tp>
      <tp>
        <v>87.4</v>
        <stp/>
        <stp>StudyData</stp>
        <stp>S.US.MTLS</stp>
        <stp>Bar</stp>
        <stp/>
        <stp>High</stp>
        <stp>A</stp>
        <stp>0</stp>
        <stp/>
        <stp/>
        <stp/>
        <stp/>
        <stp>T</stp>
        <tr r="D22" s="1"/>
      </tp>
      <tp>
        <v>457.3</v>
        <stp/>
        <stp>StudyData</stp>
        <stp>S.US.TWLO</stp>
        <stp>Bar</stp>
        <stp/>
        <stp>High</stp>
        <stp>A</stp>
        <stp>0</stp>
        <stp/>
        <stp/>
        <stp/>
        <stp/>
        <stp>T</stp>
        <tr r="D50" s="1"/>
      </tp>
      <tp>
        <v>59.74</v>
        <stp/>
        <stp>StudyData</stp>
        <stp>S.US.TWOU</stp>
        <stp>Bar</stp>
        <stp/>
        <stp>High</stp>
        <stp>A</stp>
        <stp>0</stp>
        <stp/>
        <stp/>
        <stp/>
        <stp/>
        <stp>T</stp>
        <tr r="D51" s="1"/>
      </tp>
      <tp>
        <v>214.07</v>
        <stp/>
        <stp>StudyData</stp>
        <stp>S.US.TWST</stp>
        <stp>Bar</stp>
        <stp/>
        <stp>High</stp>
        <stp>A</stp>
        <stp>0</stp>
        <stp/>
        <stp/>
        <stp/>
        <stp/>
        <stp>T</stp>
        <tr r="D52" s="1"/>
      </tp>
      <tp>
        <v>80.75</v>
        <stp/>
        <stp>StudyData</stp>
        <stp>S.US.TWTR</stp>
        <stp>Bar</stp>
        <stp/>
        <stp>High</stp>
        <stp>A</stp>
        <stp>0</stp>
        <stp/>
        <stp/>
        <stp/>
        <stp/>
        <stp>T</stp>
        <tr r="D53" s="1"/>
      </tp>
      <tp>
        <v>60.24</v>
        <stp/>
        <stp>StudyData</stp>
        <stp>S.US.NVTA</stp>
        <stp>Bar</stp>
        <stp/>
        <stp>High</stp>
        <stp>A</stp>
        <stp>0</stp>
        <stp/>
        <stp/>
        <stp/>
        <stp/>
        <stp>T</stp>
        <tr r="D26" s="1"/>
      </tp>
      <tp>
        <v>387.44</v>
        <stp/>
        <stp>StudyData</stp>
        <stp>S.US.SPOT</stp>
        <stp>Bar</stp>
        <stp/>
        <stp>High</stp>
        <stp>A</stp>
        <stp>0</stp>
        <stp/>
        <stp/>
        <stp/>
        <stp/>
        <stp>T</stp>
        <tr r="D40" s="1"/>
      </tp>
      <tp>
        <v>900.4</v>
        <stp/>
        <stp>StudyData</stp>
        <stp>S.US.TSLA</stp>
        <stp>Bar</stp>
        <stp/>
        <stp>High</stp>
        <stp>A</stp>
        <stp>0</stp>
        <stp/>
        <stp/>
        <stp/>
        <stp/>
        <stp>T</stp>
        <tr r="D48" s="1"/>
      </tp>
      <tp>
        <v>86.42</v>
        <stp/>
        <stp>StudyData</stp>
        <stp>S.US.NSTG</stp>
        <stp>Bar</stp>
        <stp/>
        <stp>High</stp>
        <stp>A</stp>
        <stp>0</stp>
        <stp/>
        <stp/>
        <stp/>
        <stp/>
        <stp>T</stp>
        <tr r="D23" s="1"/>
      </tp>
      <tp>
        <v>29.53</v>
        <stp/>
        <stp>StudyData</stp>
        <stp>S.US.PSTG</stp>
        <stp>Bar</stp>
        <stp/>
        <stp>High</stp>
        <stp>A</stp>
        <stp>0</stp>
        <stp/>
        <stp/>
        <stp/>
        <stp/>
        <stp>T</stp>
        <tr r="D33" s="1"/>
      </tp>
      <tp>
        <v>56.95</v>
        <stp/>
        <stp>StudyData</stp>
        <stp>S.US.SSYS</stp>
        <stp>Bar</stp>
        <stp/>
        <stp>High</stp>
        <stp>A</stp>
        <stp>0</stp>
        <stp/>
        <stp/>
        <stp/>
        <stp/>
        <stp>T</stp>
        <tr r="D42" s="1"/>
      </tp>
      <tp>
        <v>54.65</v>
        <stp/>
        <stp>StudyData</stp>
        <stp>S.US.IRDM</stp>
        <stp>Bar</stp>
        <stp/>
        <stp>High</stp>
        <stp>A</stp>
        <stp>0</stp>
        <stp/>
        <stp/>
        <stp/>
        <stp/>
        <stp>T</stp>
        <tr r="D20" s="1"/>
      </tp>
      <tp>
        <v>372.64</v>
        <stp/>
        <stp>StudyData</stp>
        <stp>S.US.TREE</stp>
        <stp>Bar</stp>
        <stp/>
        <stp>High</stp>
        <stp>A</stp>
        <stp>0</stp>
        <stp/>
        <stp/>
        <stp/>
        <stp/>
        <stp>T</stp>
        <tr r="D46" s="1"/>
      </tp>
      <tp>
        <v>286.57</v>
        <stp/>
        <stp>StudyData</stp>
        <stp>S.US.PRLB</stp>
        <stp>Bar</stp>
        <stp/>
        <stp>High</stp>
        <stp>A</stp>
        <stp>0</stp>
        <stp/>
        <stp/>
        <stp/>
        <stp/>
        <stp>T</stp>
        <tr r="D32" s="1"/>
      </tp>
      <tp>
        <v>84.86</v>
        <stp/>
        <stp>StudyData</stp>
        <stp>S.US.TRMB</stp>
        <stp>Bar</stp>
        <stp/>
        <stp>High</stp>
        <stp>A</stp>
        <stp>0</stp>
        <stp/>
        <stp/>
        <stp/>
        <stp/>
        <stp>T</stp>
        <tr r="D47" s="1"/>
      </tp>
      <tp>
        <v>220.2</v>
        <stp/>
        <stp>StudyData</stp>
        <stp>S.US.CRSP</stp>
        <stp>Bar</stp>
        <stp/>
        <stp>High</stp>
        <stp>A</stp>
        <stp>0</stp>
        <stp/>
        <stp/>
        <stp/>
        <stp/>
        <stp>T</stp>
        <tr r="D11" s="1"/>
      </tp>
      <tp>
        <v>15.49</v>
        <stp/>
        <stp>StudyData</stp>
        <stp>S.US.SYRS</stp>
        <stp>Bar</stp>
        <stp/>
        <stp>High</stp>
        <stp>A</stp>
        <stp>0</stp>
        <stp/>
        <stp/>
        <stp/>
        <stp/>
        <stp>T</stp>
        <tr r="D43" s="1"/>
      </tp>
      <tp>
        <v>159.54</v>
        <stp/>
        <stp>StudyData</stp>
        <stp>S.US.EXAS</stp>
        <stp>Bar</stp>
        <stp/>
        <stp>High</stp>
        <stp>A</stp>
        <stp>0</stp>
        <stp/>
        <stp/>
        <stp/>
        <stp/>
        <stp>T</stp>
        <tr r="D15" s="1"/>
      </tp>
      <tp>
        <v>451.77</v>
        <stp/>
        <stp>StudyData</stp>
        <stp>S.US.ZM</stp>
        <stp>Bar</stp>
        <stp/>
        <stp>High</stp>
        <stp>A</stp>
        <stp>0</stp>
        <stp/>
        <stp/>
        <stp/>
        <stp/>
        <stp>T</stp>
        <tr r="D58" s="1"/>
      </tp>
      <tp>
        <v>283.18</v>
        <stp/>
        <stp>StudyData</stp>
        <stp>S.US.SQ</stp>
        <stp>Bar</stp>
        <stp/>
        <stp>High</stp>
        <stp>A</stp>
        <stp>0</stp>
        <stp/>
        <stp/>
        <stp/>
        <stp/>
        <stp>T</stp>
        <tr r="D41" s="1"/>
      </tp>
      <tp>
        <v>285</v>
        <stp/>
        <stp>StudyData</stp>
        <stp>S.US.SE</stp>
        <stp>Bar</stp>
        <stp/>
        <stp>High</stp>
        <stp>A</stp>
        <stp>0</stp>
        <stp/>
        <stp/>
        <stp/>
        <stp/>
        <stp>T</stp>
        <tr r="D36" s="1"/>
      </tp>
      <tp>
        <v>58.36</v>
        <stp/>
        <stp>StudyData</stp>
        <stp>S.US.PD</stp>
        <stp>Bar</stp>
        <stp/>
        <stp>High</stp>
        <stp>A</stp>
        <stp>0</stp>
        <stp/>
        <stp/>
        <stp/>
        <stp/>
        <stp>T</stp>
        <tr r="D30" s="1"/>
      </tp>
      <tp>
        <v>15.73</v>
        <stp/>
        <stp>ContractData</stp>
        <stp>S.US.HUYA</stp>
        <stp>LastTrade</stp>
        <stp/>
        <stp>T</stp>
        <tr r="E17" s="1"/>
      </tp>
      <tp>
        <v>18.830000000000002</v>
        <stp/>
        <stp>ContractData</stp>
        <stp>S.US.SSYS</stp>
        <stp>LastTrade</stp>
        <stp/>
        <stp>T</stp>
        <tr r="E42" s="1"/>
      </tp>
      <tp>
        <v>42.410000000000004</v>
        <stp/>
        <stp>ContractData</stp>
        <stp>S.US.VCYT</stp>
        <stp>LastTrade</stp>
        <stp/>
        <stp>T</stp>
        <tr r="E56" s="1"/>
      </tp>
      <tp>
        <v>135.94999999999999</v>
        <stp/>
        <stp>ContractData</stp>
        <stp>S.US.TXG</stp>
        <stp>LastTrade</stp>
        <stp/>
        <stp>T</stp>
        <tr r="E54" s="1"/>
      </tp>
      <tp>
        <v>104.54</v>
        <stp/>
        <stp>ContractData</stp>
        <stp>S.ARKK</stp>
        <stp>LastTrade</stp>
        <stp/>
        <stp>T</stp>
        <tr r="I11" s="1"/>
        <tr r="J13" s="1"/>
      </tp>
      <tp>
        <v>231.62</v>
        <stp/>
        <stp>ContractData</stp>
        <stp>S.US.SNPS</stp>
        <stp>LastTrade</stp>
        <stp/>
        <stp>T</stp>
        <tr r="E39" s="1"/>
      </tp>
      <tp>
        <v>37.6</v>
        <stp/>
        <stp>ContractData</stp>
        <stp>S.US.TSP</stp>
        <stp>LastTrade</stp>
        <stp/>
        <stp>T</stp>
        <tr r="E49" s="1"/>
      </tp>
      <tp>
        <v>101.71000000000001</v>
        <stp/>
        <stp>ContractData</stp>
        <stp>S.US.CRSP</stp>
        <stp>LastTrade</stp>
        <stp/>
        <stp>T</stp>
        <tr r="E11" s="1"/>
      </tp>
      <tp>
        <v>96.9</v>
        <stp/>
        <stp>ContractData</stp>
        <stp>S.US.TWST</stp>
        <stp>LastTrade</stp>
        <stp/>
        <stp>T</stp>
        <tr r="E52" s="1"/>
      </tp>
      <tp>
        <v>20.240000000000002</v>
        <stp/>
        <stp>ContractData</stp>
        <stp>S.US.MCRB</stp>
        <stp>LastTrade</stp>
        <stp/>
        <stp>T</stp>
        <tr r="E21" s="1"/>
      </tp>
      <tp>
        <v>5.08</v>
        <stp/>
        <stp>ContractData</stp>
        <stp>S.US.SYRS</stp>
        <stp>LastTrade</stp>
        <stp/>
        <stp>T</stp>
        <tr r="E43" s="1"/>
      </tp>
      <tp>
        <v>5.8</v>
        <stp/>
        <stp>ContractData</stp>
        <stp>S.US.CERS</stp>
        <stp>LastTrade</stp>
        <stp/>
        <stp>T</stp>
        <tr r="E8" s="1"/>
      </tp>
      <tp>
        <v>41.5</v>
        <stp/>
        <stp>StudyData</stp>
        <stp>S.US.TSP</stp>
        <stp>Bar</stp>
        <stp/>
        <stp>High</stp>
        <stp>A</stp>
        <stp>0</stp>
        <stp/>
        <stp/>
        <stp/>
        <stp/>
        <stp>T</stp>
        <tr r="D49" s="1"/>
      </tp>
      <tp>
        <v>203.25</v>
        <stp/>
        <stp>StudyData</stp>
        <stp>S.US.TXG</stp>
        <stp>Bar</stp>
        <stp/>
        <stp>High</stp>
        <stp>A</stp>
        <stp>0</stp>
        <stp/>
        <stp/>
        <stp/>
        <stp/>
        <stp>T</stp>
        <tr r="D54" s="1"/>
      </tp>
      <tp>
        <v>88.14</v>
        <stp/>
        <stp>ContractData</stp>
        <stp>S.US.NVS</stp>
        <stp>LastTrade</stp>
        <stp/>
        <stp>T</stp>
        <tr r="E25" s="1"/>
      </tp>
      <tp>
        <v>774.74</v>
        <stp/>
        <stp>StudyData</stp>
        <stp>F.US.TCH</stp>
        <stp>Bar</stp>
        <stp/>
        <stp>High</stp>
        <stp>A</stp>
        <stp>0</stp>
        <stp/>
        <stp/>
        <stp/>
        <stp/>
        <stp>T</stp>
        <tr r="D2" s="1"/>
      </tp>
      <tp>
        <v>147.9</v>
        <stp/>
        <stp>StudyData</stp>
        <stp>S.US.TER</stp>
        <stp>Bar</stp>
        <stp/>
        <stp>High</stp>
        <stp>A</stp>
        <stp>0</stp>
        <stp/>
        <stp/>
        <stp/>
        <stp/>
        <stp>T</stp>
        <tr r="D45" s="1"/>
      </tp>
      <tp>
        <v>27.3</v>
        <stp/>
        <stp>ContractData</stp>
        <stp>S.US.NVTA</stp>
        <stp>LastTrade</stp>
        <stp/>
        <stp>T</stp>
        <tr r="E26" s="1"/>
      </tp>
      <tp>
        <v>17.98</v>
        <stp/>
        <stp>ContractData</stp>
        <stp>S.US.PSTG</stp>
        <stp>LastTrade</stp>
        <stp/>
        <stp>T</stp>
        <tr r="E33" s="1"/>
      </tp>
      <tp>
        <v>59.550000000000004</v>
        <stp/>
        <stp>ContractData</stp>
        <stp>S.US.NSTG</stp>
        <stp>LastTrade</stp>
        <stp/>
        <stp>T</stp>
        <tr r="E23" s="1"/>
      </tp>
      <tp>
        <v>75.91</v>
        <stp/>
        <stp>ContractData</stp>
        <stp>S.US.FATE</stp>
        <stp>LastTrade</stp>
        <stp/>
        <stp>T</stp>
        <tr r="E16" s="1"/>
      </tp>
      <tp>
        <v>64.75</v>
        <stp/>
        <stp>ContractData</stp>
        <stp>S.US.PATH</stp>
        <stp>LastTrade</stp>
        <stp/>
        <stp>T</stp>
        <tr r="E28" s="1"/>
      </tp>
      <tp>
        <v>18.580000000000002</v>
        <stp/>
        <stp>ContractData</stp>
        <stp>S.US.PLTR</stp>
        <stp>LastTrade</stp>
        <stp/>
        <stp>T</stp>
        <tr r="E31" s="1"/>
      </tp>
      <tp>
        <v>52.02</v>
        <stp/>
        <stp>ContractData</stp>
        <stp>S.US.TWTR</stp>
        <stp>LastTrade</stp>
        <stp/>
        <stp>T</stp>
        <tr r="E53" s="1"/>
      </tp>
      <tp>
        <v>26.36</v>
        <stp/>
        <stp>ContractData</stp>
        <stp>S.US.IOVA</stp>
        <stp>LastTrade</stp>
        <stp/>
        <stp>T</stp>
        <tr r="E19" s="1"/>
      </tp>
      <tp>
        <v>291.22000000000003</v>
        <stp/>
        <stp>ContractData</stp>
        <stp>S.US.COIN</stp>
        <stp>LastTrade</stp>
        <stp/>
        <stp>T</stp>
        <tr r="E10" s="1"/>
      </tp>
      <tp>
        <v>31.66</v>
        <stp/>
        <stp>ContractData</stp>
        <stp>S.US.EDIT</stp>
        <stp>LastTrade</stp>
        <stp/>
        <stp>T</stp>
        <tr r="E14" s="1"/>
      </tp>
      <tp>
        <v>121.96</v>
        <stp/>
        <stp>StudyData</stp>
        <stp>S.US.ICE</stp>
        <stp>Bar</stp>
        <stp/>
        <stp>High</stp>
        <stp>A</stp>
        <stp>0</stp>
        <stp/>
        <stp/>
        <stp/>
        <stp/>
        <stp>T</stp>
        <tr r="D18" s="1"/>
      </tp>
      <tp>
        <v>46.67</v>
        <stp/>
        <stp>ContractData</stp>
        <stp>S.US.BEKE</stp>
        <stp>LastTrade</stp>
        <stp/>
        <stp>T</stp>
        <tr r="E5" s="1"/>
      </tp>
      <tp>
        <v>302.29000000000002</v>
        <stp/>
        <stp>ContractData</stp>
        <stp>S.US.ROKU</stp>
        <stp>LastTrade</stp>
        <stp/>
        <stp>T</stp>
        <tr r="E35" s="1"/>
      </tp>
      <tp>
        <v>77.930000000000007</v>
        <stp/>
        <stp>ContractData</stp>
        <stp>S.US.TRMB</stp>
        <stp>LastTrade</stp>
        <stp/>
        <stp>T</stp>
        <tr r="E47" s="1"/>
      </tp>
      <tp>
        <v>95.2</v>
        <stp/>
        <stp>ContractData</stp>
        <stp>S.US.PRLB</stp>
        <stp>LastTrade</stp>
        <stp/>
        <stp>T</stp>
        <tr r="E32" s="1"/>
      </tp>
      <tp>
        <v>636.83000000000004</v>
        <stp/>
        <stp>ContractData</stp>
        <stp>S.US.TSLA</stp>
        <stp>LastTrade</stp>
        <stp/>
        <stp>T</stp>
        <tr r="E48" s="1"/>
      </tp>
      <tp>
        <v>62.5</v>
        <stp/>
        <stp>ContractData</stp>
        <stp>S.US.NTLA</stp>
        <stp>LastTrade</stp>
        <stp/>
        <stp>T</stp>
        <tr r="E24" s="1"/>
      </tp>
      <tp>
        <v>295.55</v>
        <stp/>
        <stp>ContractData</stp>
        <stp>S.US.TWLO</stp>
        <stp>LastTrade</stp>
        <stp/>
        <stp>T</stp>
        <tr r="E50" s="1"/>
      </tp>
      <tp>
        <v>25.27</v>
        <stp/>
        <stp>ContractData</stp>
        <stp>S.US.MTLS</stp>
        <stp>LastTrade</stp>
        <stp/>
        <stp>T</stp>
        <tr r="E22" s="1"/>
      </tp>
      <tp>
        <v>14.56</v>
        <stp/>
        <stp>ContractData</stp>
        <stp>S.US.SKLZ</stp>
        <stp>LastTrade</stp>
        <stp/>
        <stp>T</stp>
        <tr r="E38" s="1"/>
      </tp>
      <tp>
        <v>141.4</v>
        <stp/>
        <stp>ContractData</stp>
        <stp>S.US.TDOC</stp>
        <stp>LastTrade</stp>
        <stp/>
        <stp>T</stp>
        <tr r="E44" s="1"/>
      </tp>
      <tp>
        <v>1081.42</v>
        <stp/>
        <stp>ContractData</stp>
        <stp>S.US.SHOP</stp>
        <stp>LastTrade</stp>
        <stp/>
        <stp>T</stp>
        <tr r="E37" s="1"/>
      </tp>
      <tp>
        <v>228.74</v>
        <stp/>
        <stp>ContractData</stp>
        <stp>S.US.SPOT</stp>
        <stp>LastTrade</stp>
        <stp/>
        <stp>T</stp>
        <tr r="E40" s="1"/>
      </tp>
      <tp>
        <v>36.01</v>
        <stp/>
        <stp>ContractData</stp>
        <stp>S.US.TWOU</stp>
        <stp>LastTrade</stp>
        <stp/>
        <stp>T</stp>
        <tr r="E51" s="1"/>
      </tp>
      <tp>
        <v>98.52</v>
        <stp/>
        <stp>StudyData</stp>
        <stp>S.US.NVS</stp>
        <stp>Bar</stp>
        <stp/>
        <stp>High</stp>
        <stp>A</stp>
        <stp>0</stp>
        <stp/>
        <stp/>
        <stp/>
        <stp/>
        <stp>T</stp>
        <tr r="D25" s="1"/>
      </tp>
      <tp>
        <v>45.82</v>
        <stp/>
        <stp>ContractData</stp>
        <stp>S.US.BLI</stp>
        <stp>LastTrade</stp>
        <stp/>
        <stp>T</stp>
        <tr r="E7" s="1"/>
      </tp>
      <tp>
        <v>45.25</v>
        <stp/>
        <stp>ContractData</stp>
        <stp>S.US.DKNG</stp>
        <stp>LastTrade</stp>
        <stp/>
        <stp>T</stp>
        <tr r="E12" s="1"/>
      </tp>
      <tp>
        <v>65.070000000000007</v>
        <stp/>
        <stp>ContractData</stp>
        <stp>S.US.BEAM</stp>
        <stp>LastTrade</stp>
        <stp/>
        <stp>T</stp>
        <tr r="E4" s="1"/>
      </tp>
      <tp>
        <v>95.93</v>
        <stp/>
        <stp>ContractData</stp>
        <stp>S.US.PCAR</stp>
        <stp>LastTrade</stp>
        <stp/>
        <stp>T</stp>
        <tr r="E29" s="1"/>
      </tp>
      <tp>
        <v>99.12</v>
        <stp/>
        <stp>ContractData</stp>
        <stp>S.US.EXAS</stp>
        <stp>LastTrade</stp>
        <stp/>
        <stp>T</stp>
        <tr r="E15" s="1"/>
      </tp>
      <tp>
        <v>208.11</v>
        <stp/>
        <stp>StudyData</stp>
        <stp>S.US.Z</stp>
        <stp>Bar</stp>
        <stp/>
        <stp>High</stp>
        <stp>A</stp>
        <stp>0</stp>
        <stp/>
        <stp/>
        <stp/>
        <stp/>
        <stp>T</stp>
        <tr r="D57" s="1"/>
      </tp>
      <tp>
        <v>167.32</v>
        <stp/>
        <stp>StudyData</stp>
        <stp>S.US.U</stp>
        <stp>Bar</stp>
        <stp/>
        <stp>High</stp>
        <stp>A</stp>
        <stp>0</stp>
        <stp/>
        <stp/>
        <stp/>
        <stp/>
        <stp>T</stp>
        <tr r="D55" s="1"/>
      </tp>
      <tp>
        <v>159.69999999999999</v>
        <stp/>
        <stp>StudyData</stp>
        <stp>S.ARKK</stp>
        <stp>Bar</stp>
        <stp/>
        <stp>High</stp>
        <stp>A</stp>
        <stp>0</stp>
        <stp/>
        <stp/>
        <stp/>
        <stp/>
        <stp>T</stp>
        <tr r="I11" s="1"/>
        <tr r="I11" s="1"/>
        <tr r="I13" s="1"/>
      </tp>
      <tp>
        <v>591.20000000000005</v>
        <stp/>
        <stp>ContractData</stp>
        <stp>F.US.TCH</stp>
        <stp>LastTrade</stp>
        <stp/>
        <stp>T</stp>
        <tr r="E2" s="1"/>
      </tp>
      <tp>
        <v>114.83</v>
        <stp/>
        <stp>ContractData</stp>
        <stp>S.US.ICE</stp>
        <stp>LastTrade</stp>
        <stp/>
        <stp>T</stp>
        <tr r="E18" s="1"/>
      </tp>
      <tp>
        <v>23.11</v>
        <stp/>
        <stp>ContractData</stp>
        <stp>S.US.PACB</stp>
        <stp>LastTrade</stp>
        <stp/>
        <stp>T</stp>
        <tr r="E27" s="1"/>
      </tp>
      <tp>
        <v>190.20000000000002</v>
        <stp/>
        <stp>ContractData</stp>
        <stp>S.US.DOCU</stp>
        <stp>LastTrade</stp>
        <stp/>
        <stp>T</stp>
        <tr r="E13" s="1"/>
      </tp>
      <tp>
        <v>98.39</v>
        <stp/>
        <stp>StudyData</stp>
        <stp>S.US.BLI</stp>
        <stp>Bar</stp>
        <stp/>
        <stp>High</stp>
        <stp>A</stp>
        <stp>0</stp>
        <stp/>
        <stp/>
        <stp/>
        <stp/>
        <stp>T</stp>
        <tr r="D7" s="1"/>
      </tp>
      <tp>
        <v>171.55</v>
        <stp/>
        <stp>ContractData</stp>
        <stp>S.US.TREE</stp>
        <stp>LastTrade</stp>
        <stp/>
        <stp>T</stp>
        <tr r="E46" s="1"/>
      </tp>
      <tp>
        <v>7.22</v>
        <stp/>
        <stp>ContractData</stp>
        <stp>S.US.CGEN</stp>
        <stp>LastTrade</stp>
        <stp/>
        <stp>T</stp>
        <tr r="E9" s="1"/>
      </tp>
      <tp>
        <v>37.01</v>
        <stp/>
        <stp>ContractData</stp>
        <stp>S.US.IRDM</stp>
        <stp>LastTrade</stp>
        <stp/>
        <stp>T</stp>
        <tr r="E20" s="1"/>
      </tp>
      <tp>
        <v>184.17000000000002</v>
        <stp/>
        <stp>ContractData</stp>
        <stp>S.US.BIDU</stp>
        <stp>LastTrade</stp>
        <stp/>
        <stp>T</stp>
        <tr r="E6" s="1"/>
      </tp>
      <tp>
        <v>503.94</v>
        <stp/>
        <stp>ContractData</stp>
        <stp>S.US.REGN</stp>
        <stp>LastTrade</stp>
        <stp/>
        <stp>T</stp>
        <tr r="E34" s="1"/>
      </tp>
      <tp>
        <v>123.38000000000001</v>
        <stp/>
        <stp>ContractData</stp>
        <stp>S.US.TER</stp>
        <stp>LastTrade</stp>
        <stp/>
        <stp>T</stp>
        <tr r="E45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sz="1200" baseline="0"/>
              <a:t>ARKK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EBBBDE15-D6E7-4AB2-B862-4A996C4E0C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7A57-4EBF-A745-83809BDFC92C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476B06AE-2D49-4F8F-A0CB-3AE301EE7F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A57-4EBF-A745-83809BDFC92C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31CEB870-91A0-491F-B2C7-744C48E2A9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A57-4EBF-A745-83809BDFC92C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9811E2C5-8D1C-4A44-826B-BBD4D866D7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A57-4EBF-A745-83809BDFC92C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7CCC77C-991B-45E9-BB79-B38A94C2BF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A57-4EBF-A745-83809BDFC92C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CEB91A6E-BEF6-4CCF-A3B3-722130D011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A57-4EBF-A745-83809BDFC92C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F698CC10-F302-48B1-AB92-DCF01C49EE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A57-4EBF-A745-83809BDFC92C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D3AE0736-CAE8-4093-9F64-A205160A92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A57-4EBF-A745-83809BDFC92C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6410C3DD-B503-4057-8F80-17324DDB87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A57-4EBF-A745-83809BDFC92C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E0B01945-4DF6-4FF4-81E4-62C861E591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A57-4EBF-A745-83809BDFC92C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3E114067-EFB8-4B17-86FC-189479D22E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A57-4EBF-A745-83809BDFC92C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A233AC65-A084-4255-9A62-19C496F11D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A57-4EBF-A745-83809BDFC92C}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6862117A-778E-4F20-BBCB-B42C46F576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A57-4EBF-A745-83809BDFC92C}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9B6AA0F6-E873-4C61-A811-0A12DCDA4E6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A57-4EBF-A745-83809BDFC92C}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F702DC21-C80D-4EE2-AED0-99389726DE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A57-4EBF-A745-83809BDFC92C}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7798ACED-A4AD-4B22-81EF-07F975B9512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A57-4EBF-A745-83809BDFC92C}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8E19A420-8BD7-4D09-95BC-C0F5246CA7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A57-4EBF-A745-83809BDFC92C}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84B3A664-0E2B-46AD-9408-78B4E6F697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A57-4EBF-A745-83809BDFC92C}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22B4D150-F1D2-42EF-93DE-2830A131D7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A57-4EBF-A745-83809BDFC92C}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352AA353-7DD2-4E20-B287-63AFD45527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A57-4EBF-A745-83809BDFC92C}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55F46FEC-06CD-44EE-A808-A145EE4427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A57-4EBF-A745-83809BDFC92C}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50815CB3-F6F8-498B-9BDE-BE46A09B3F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A57-4EBF-A745-83809BDFC92C}"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fld id="{8ECE66C8-77B9-4C18-B7B6-66D7A27B36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A57-4EBF-A745-83809BDFC92C}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fld id="{1888CC8B-A593-4A64-B7EF-A8A225E283E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A57-4EBF-A745-83809BDFC92C}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fld id="{18164F1A-9A0F-46CD-9FE6-EFD311B435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A57-4EBF-A745-83809BDFC92C}"/>
                </c:ext>
              </c:extLst>
            </c:dLbl>
            <c:dLbl>
              <c:idx val="25"/>
              <c:layout/>
              <c:tx>
                <c:rich>
                  <a:bodyPr/>
                  <a:lstStyle/>
                  <a:p>
                    <a:fld id="{CBBF8EAB-9C45-4381-ABE1-FC0B1C62F5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A57-4EBF-A745-83809BDFC92C}"/>
                </c:ext>
              </c:extLst>
            </c:dLbl>
            <c:dLbl>
              <c:idx val="26"/>
              <c:layout/>
              <c:tx>
                <c:rich>
                  <a:bodyPr/>
                  <a:lstStyle/>
                  <a:p>
                    <a:fld id="{BEB88FA4-81B4-4E7F-AB6E-01C626B808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A57-4EBF-A745-83809BDFC92C}"/>
                </c:ext>
              </c:extLst>
            </c:dLbl>
            <c:dLbl>
              <c:idx val="27"/>
              <c:layout/>
              <c:tx>
                <c:rich>
                  <a:bodyPr/>
                  <a:lstStyle/>
                  <a:p>
                    <a:fld id="{34A7EEC8-43B1-4AD7-B81C-E8451D88F5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7A57-4EBF-A745-83809BDFC92C}"/>
                </c:ext>
              </c:extLst>
            </c:dLbl>
            <c:dLbl>
              <c:idx val="28"/>
              <c:layout/>
              <c:tx>
                <c:rich>
                  <a:bodyPr/>
                  <a:lstStyle/>
                  <a:p>
                    <a:fld id="{DB8E7448-9C93-4EE8-AEF9-5F4D072036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7A57-4EBF-A745-83809BDFC92C}"/>
                </c:ext>
              </c:extLst>
            </c:dLbl>
            <c:dLbl>
              <c:idx val="29"/>
              <c:layout/>
              <c:tx>
                <c:rich>
                  <a:bodyPr/>
                  <a:lstStyle/>
                  <a:p>
                    <a:fld id="{5DD217A5-D269-4944-ADC7-904B453107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7A57-4EBF-A745-83809BDFC92C}"/>
                </c:ext>
              </c:extLst>
            </c:dLbl>
            <c:dLbl>
              <c:idx val="30"/>
              <c:layout/>
              <c:tx>
                <c:rich>
                  <a:bodyPr/>
                  <a:lstStyle/>
                  <a:p>
                    <a:fld id="{3B574D90-B1F4-4D90-94CC-FF50DDF8C99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7A57-4EBF-A745-83809BDFC92C}"/>
                </c:ext>
              </c:extLst>
            </c:dLbl>
            <c:dLbl>
              <c:idx val="31"/>
              <c:layout/>
              <c:tx>
                <c:rich>
                  <a:bodyPr/>
                  <a:lstStyle/>
                  <a:p>
                    <a:fld id="{E50D4546-1835-4EAB-AE68-08665E3338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7A57-4EBF-A745-83809BDFC92C}"/>
                </c:ext>
              </c:extLst>
            </c:dLbl>
            <c:dLbl>
              <c:idx val="32"/>
              <c:layout/>
              <c:tx>
                <c:rich>
                  <a:bodyPr/>
                  <a:lstStyle/>
                  <a:p>
                    <a:fld id="{44621745-BA59-4B5D-809C-FDD906A8986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7A57-4EBF-A745-83809BDFC92C}"/>
                </c:ext>
              </c:extLst>
            </c:dLbl>
            <c:dLbl>
              <c:idx val="33"/>
              <c:layout/>
              <c:tx>
                <c:rich>
                  <a:bodyPr/>
                  <a:lstStyle/>
                  <a:p>
                    <a:fld id="{EA7156D8-8B9E-43B7-A896-3E07CCE98A6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7A57-4EBF-A745-83809BDFC92C}"/>
                </c:ext>
              </c:extLst>
            </c:dLbl>
            <c:dLbl>
              <c:idx val="34"/>
              <c:layout/>
              <c:tx>
                <c:rich>
                  <a:bodyPr/>
                  <a:lstStyle/>
                  <a:p>
                    <a:fld id="{4DB30EFD-85DE-41C4-A301-1550DC2217B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7A57-4EBF-A745-83809BDFC92C}"/>
                </c:ext>
              </c:extLst>
            </c:dLbl>
            <c:dLbl>
              <c:idx val="35"/>
              <c:layout/>
              <c:tx>
                <c:rich>
                  <a:bodyPr/>
                  <a:lstStyle/>
                  <a:p>
                    <a:fld id="{1071D235-AEE5-45E3-BB59-4B71CFBCAC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7A57-4EBF-A745-83809BDFC92C}"/>
                </c:ext>
              </c:extLst>
            </c:dLbl>
            <c:dLbl>
              <c:idx val="36"/>
              <c:layout/>
              <c:tx>
                <c:rich>
                  <a:bodyPr/>
                  <a:lstStyle/>
                  <a:p>
                    <a:fld id="{4B391065-58DC-4A72-AE2A-865638A934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7A57-4EBF-A745-83809BDFC92C}"/>
                </c:ext>
              </c:extLst>
            </c:dLbl>
            <c:dLbl>
              <c:idx val="37"/>
              <c:layout/>
              <c:tx>
                <c:rich>
                  <a:bodyPr/>
                  <a:lstStyle/>
                  <a:p>
                    <a:fld id="{F19EB752-9B1F-4DDB-BC57-09C73CEFA1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7A57-4EBF-A745-83809BDFC92C}"/>
                </c:ext>
              </c:extLst>
            </c:dLbl>
            <c:dLbl>
              <c:idx val="38"/>
              <c:layout/>
              <c:tx>
                <c:rich>
                  <a:bodyPr/>
                  <a:lstStyle/>
                  <a:p>
                    <a:fld id="{1FB86699-3223-4C6F-B849-81C031E123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7A57-4EBF-A745-83809BDFC92C}"/>
                </c:ext>
              </c:extLst>
            </c:dLbl>
            <c:dLbl>
              <c:idx val="39"/>
              <c:layout/>
              <c:tx>
                <c:rich>
                  <a:bodyPr/>
                  <a:lstStyle/>
                  <a:p>
                    <a:fld id="{26C36E0D-E779-451E-A57A-2A9939D6D5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7A57-4EBF-A745-83809BDFC92C}"/>
                </c:ext>
              </c:extLst>
            </c:dLbl>
            <c:dLbl>
              <c:idx val="40"/>
              <c:layout/>
              <c:tx>
                <c:rich>
                  <a:bodyPr/>
                  <a:lstStyle/>
                  <a:p>
                    <a:fld id="{07D50877-644B-4F94-B57A-EC8661AE29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7A57-4EBF-A745-83809BDFC92C}"/>
                </c:ext>
              </c:extLst>
            </c:dLbl>
            <c:dLbl>
              <c:idx val="41"/>
              <c:layout/>
              <c:tx>
                <c:rich>
                  <a:bodyPr/>
                  <a:lstStyle/>
                  <a:p>
                    <a:fld id="{FE1F6DFB-69FA-4802-B997-5509267D80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7A57-4EBF-A745-83809BDFC92C}"/>
                </c:ext>
              </c:extLst>
            </c:dLbl>
            <c:dLbl>
              <c:idx val="42"/>
              <c:layout/>
              <c:tx>
                <c:rich>
                  <a:bodyPr/>
                  <a:lstStyle/>
                  <a:p>
                    <a:fld id="{5344E36C-FACB-4C65-A329-94DE2A0798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7A57-4EBF-A745-83809BDFC92C}"/>
                </c:ext>
              </c:extLst>
            </c:dLbl>
            <c:dLbl>
              <c:idx val="43"/>
              <c:layout/>
              <c:tx>
                <c:rich>
                  <a:bodyPr/>
                  <a:lstStyle/>
                  <a:p>
                    <a:fld id="{B288213F-352A-4EAF-A7AC-02BF31CBBF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7A57-4EBF-A745-83809BDFC92C}"/>
                </c:ext>
              </c:extLst>
            </c:dLbl>
            <c:dLbl>
              <c:idx val="44"/>
              <c:layout/>
              <c:tx>
                <c:rich>
                  <a:bodyPr/>
                  <a:lstStyle/>
                  <a:p>
                    <a:fld id="{CE623113-27E9-4A46-941F-6BD97F0455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7A57-4EBF-A745-83809BDFC92C}"/>
                </c:ext>
              </c:extLst>
            </c:dLbl>
            <c:dLbl>
              <c:idx val="45"/>
              <c:layout/>
              <c:tx>
                <c:rich>
                  <a:bodyPr/>
                  <a:lstStyle/>
                  <a:p>
                    <a:fld id="{F245C21C-945D-437D-A497-09E61B96844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7A57-4EBF-A745-83809BDFC92C}"/>
                </c:ext>
              </c:extLst>
            </c:dLbl>
            <c:dLbl>
              <c:idx val="46"/>
              <c:layout/>
              <c:tx>
                <c:rich>
                  <a:bodyPr/>
                  <a:lstStyle/>
                  <a:p>
                    <a:fld id="{82432215-FF77-489C-9A7D-41C3B3BBA3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7A57-4EBF-A745-83809BDFC92C}"/>
                </c:ext>
              </c:extLst>
            </c:dLbl>
            <c:dLbl>
              <c:idx val="47"/>
              <c:layout/>
              <c:tx>
                <c:rich>
                  <a:bodyPr/>
                  <a:lstStyle/>
                  <a:p>
                    <a:fld id="{2536A7AF-E757-4A29-AD7E-DC45CC10AD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7A57-4EBF-A745-83809BDFC92C}"/>
                </c:ext>
              </c:extLst>
            </c:dLbl>
            <c:dLbl>
              <c:idx val="48"/>
              <c:layout/>
              <c:tx>
                <c:rich>
                  <a:bodyPr/>
                  <a:lstStyle/>
                  <a:p>
                    <a:fld id="{4F19782B-62CA-4EDA-A959-AA6915276C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7A57-4EBF-A745-83809BDFC92C}"/>
                </c:ext>
              </c:extLst>
            </c:dLbl>
            <c:dLbl>
              <c:idx val="49"/>
              <c:layout/>
              <c:tx>
                <c:rich>
                  <a:bodyPr/>
                  <a:lstStyle/>
                  <a:p>
                    <a:fld id="{B5D3F9E3-5FF2-4E78-B1AD-635492919E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7A57-4EBF-A745-83809BDFC92C}"/>
                </c:ext>
              </c:extLst>
            </c:dLbl>
            <c:dLbl>
              <c:idx val="50"/>
              <c:layout/>
              <c:tx>
                <c:rich>
                  <a:bodyPr/>
                  <a:lstStyle/>
                  <a:p>
                    <a:fld id="{5B962275-CF65-4D0F-9E08-31CF747FA2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7A57-4EBF-A745-83809BDFC92C}"/>
                </c:ext>
              </c:extLst>
            </c:dLbl>
            <c:dLbl>
              <c:idx val="51"/>
              <c:layout/>
              <c:tx>
                <c:rich>
                  <a:bodyPr/>
                  <a:lstStyle/>
                  <a:p>
                    <a:fld id="{C877CFF8-481B-4E6C-AA88-EC47360C1D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7A57-4EBF-A745-83809BDFC92C}"/>
                </c:ext>
              </c:extLst>
            </c:dLbl>
            <c:dLbl>
              <c:idx val="52"/>
              <c:layout/>
              <c:tx>
                <c:rich>
                  <a:bodyPr/>
                  <a:lstStyle/>
                  <a:p>
                    <a:fld id="{9353DF0C-A5FD-452A-A352-3EF79FBC33B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7A57-4EBF-A745-83809BDFC92C}"/>
                </c:ext>
              </c:extLst>
            </c:dLbl>
            <c:dLbl>
              <c:idx val="53"/>
              <c:layout/>
              <c:tx>
                <c:rich>
                  <a:bodyPr/>
                  <a:lstStyle/>
                  <a:p>
                    <a:fld id="{A0E5BBFE-8734-41E2-BDCF-9862DA061A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7A57-4EBF-A745-83809BDFC92C}"/>
                </c:ext>
              </c:extLst>
            </c:dLbl>
            <c:dLbl>
              <c:idx val="54"/>
              <c:layout/>
              <c:tx>
                <c:rich>
                  <a:bodyPr/>
                  <a:lstStyle/>
                  <a:p>
                    <a:fld id="{AA2FBFE3-DEC2-4B3F-A0DD-FF9509BB932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7A57-4EBF-A745-83809BDFC92C}"/>
                </c:ext>
              </c:extLst>
            </c:dLbl>
            <c:dLbl>
              <c:idx val="55"/>
              <c:layout/>
              <c:tx>
                <c:rich>
                  <a:bodyPr/>
                  <a:lstStyle/>
                  <a:p>
                    <a:fld id="{0B0E130E-616D-432D-86B4-A0E0504AD0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7A57-4EBF-A745-83809BDFC92C}"/>
                </c:ext>
              </c:extLst>
            </c:dLbl>
            <c:dLbl>
              <c:idx val="56"/>
              <c:layout/>
              <c:tx>
                <c:rich>
                  <a:bodyPr/>
                  <a:lstStyle/>
                  <a:p>
                    <a:fld id="{B669FC26-8B67-451F-A5AD-A4371A4A54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7A57-4EBF-A745-83809BDFC9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Data!$H$2:$H$58</c:f>
              <c:strCache>
                <c:ptCount val="57"/>
                <c:pt idx="0">
                  <c:v>TCH</c:v>
                </c:pt>
                <c:pt idx="1">
                  <c:v>J7974</c:v>
                </c:pt>
                <c:pt idx="2">
                  <c:v>BEAM</c:v>
                </c:pt>
                <c:pt idx="3">
                  <c:v>BEKE</c:v>
                </c:pt>
                <c:pt idx="4">
                  <c:v>BIDU</c:v>
                </c:pt>
                <c:pt idx="5">
                  <c:v>BLI</c:v>
                </c:pt>
                <c:pt idx="6">
                  <c:v>CERS</c:v>
                </c:pt>
                <c:pt idx="7">
                  <c:v>CGEN</c:v>
                </c:pt>
                <c:pt idx="8">
                  <c:v>COIN</c:v>
                </c:pt>
                <c:pt idx="9">
                  <c:v>CRSP</c:v>
                </c:pt>
                <c:pt idx="10">
                  <c:v>DKNG</c:v>
                </c:pt>
                <c:pt idx="11">
                  <c:v>DOCU</c:v>
                </c:pt>
                <c:pt idx="12">
                  <c:v>EDIT</c:v>
                </c:pt>
                <c:pt idx="13">
                  <c:v>EXAS</c:v>
                </c:pt>
                <c:pt idx="14">
                  <c:v>FATE</c:v>
                </c:pt>
                <c:pt idx="15">
                  <c:v>HUYA</c:v>
                </c:pt>
                <c:pt idx="16">
                  <c:v>ICE</c:v>
                </c:pt>
                <c:pt idx="17">
                  <c:v>IOVA</c:v>
                </c:pt>
                <c:pt idx="18">
                  <c:v>IRDM</c:v>
                </c:pt>
                <c:pt idx="19">
                  <c:v>MCRB</c:v>
                </c:pt>
                <c:pt idx="20">
                  <c:v>MTLS</c:v>
                </c:pt>
                <c:pt idx="21">
                  <c:v>NSTG</c:v>
                </c:pt>
                <c:pt idx="22">
                  <c:v>NTLA</c:v>
                </c:pt>
                <c:pt idx="23">
                  <c:v>NVS</c:v>
                </c:pt>
                <c:pt idx="24">
                  <c:v>NVTA</c:v>
                </c:pt>
                <c:pt idx="25">
                  <c:v>PACB</c:v>
                </c:pt>
                <c:pt idx="26">
                  <c:v>PATH</c:v>
                </c:pt>
                <c:pt idx="27">
                  <c:v>PCAR</c:v>
                </c:pt>
                <c:pt idx="28">
                  <c:v>PD</c:v>
                </c:pt>
                <c:pt idx="29">
                  <c:v>PLTR</c:v>
                </c:pt>
                <c:pt idx="30">
                  <c:v>PRLB</c:v>
                </c:pt>
                <c:pt idx="31">
                  <c:v>PSTG</c:v>
                </c:pt>
                <c:pt idx="32">
                  <c:v>REGN</c:v>
                </c:pt>
                <c:pt idx="33">
                  <c:v>ROKU</c:v>
                </c:pt>
                <c:pt idx="34">
                  <c:v>SE</c:v>
                </c:pt>
                <c:pt idx="35">
                  <c:v>SHOP</c:v>
                </c:pt>
                <c:pt idx="36">
                  <c:v>SKLZ</c:v>
                </c:pt>
                <c:pt idx="37">
                  <c:v>SNPS</c:v>
                </c:pt>
                <c:pt idx="38">
                  <c:v>SPOT</c:v>
                </c:pt>
                <c:pt idx="39">
                  <c:v>SQ</c:v>
                </c:pt>
                <c:pt idx="40">
                  <c:v>SSYS</c:v>
                </c:pt>
                <c:pt idx="41">
                  <c:v>SYRS</c:v>
                </c:pt>
                <c:pt idx="42">
                  <c:v>TDOC</c:v>
                </c:pt>
                <c:pt idx="43">
                  <c:v>TER</c:v>
                </c:pt>
                <c:pt idx="44">
                  <c:v>TREE</c:v>
                </c:pt>
                <c:pt idx="45">
                  <c:v>TRMB</c:v>
                </c:pt>
                <c:pt idx="46">
                  <c:v>TSLA</c:v>
                </c:pt>
                <c:pt idx="47">
                  <c:v>TSP</c:v>
                </c:pt>
                <c:pt idx="48">
                  <c:v>TWLO</c:v>
                </c:pt>
                <c:pt idx="49">
                  <c:v>TWOU</c:v>
                </c:pt>
                <c:pt idx="50">
                  <c:v>TWST</c:v>
                </c:pt>
                <c:pt idx="51">
                  <c:v>TWTR</c:v>
                </c:pt>
                <c:pt idx="52">
                  <c:v>TXG</c:v>
                </c:pt>
                <c:pt idx="53">
                  <c:v>U</c:v>
                </c:pt>
                <c:pt idx="54">
                  <c:v>VCYT</c:v>
                </c:pt>
                <c:pt idx="55">
                  <c:v>Z</c:v>
                </c:pt>
                <c:pt idx="56">
                  <c:v>ZM</c:v>
                </c:pt>
              </c:strCache>
            </c:strRef>
          </c:cat>
          <c:val>
            <c:numRef>
              <c:f>Data!$F$2:$F$58</c:f>
              <c:numCache>
                <c:formatCode>0.00%</c:formatCode>
                <c:ptCount val="57"/>
                <c:pt idx="0">
                  <c:v>-0.23690528435346048</c:v>
                </c:pt>
                <c:pt idx="1">
                  <c:v>-0.10897894887584132</c:v>
                </c:pt>
                <c:pt idx="2">
                  <c:v>-0.48723404255319147</c:v>
                </c:pt>
                <c:pt idx="3">
                  <c:v>-0.40166666666666667</c:v>
                </c:pt>
                <c:pt idx="4">
                  <c:v>-0.48094808635364406</c:v>
                </c:pt>
                <c:pt idx="5">
                  <c:v>-0.53430226649049695</c:v>
                </c:pt>
                <c:pt idx="6">
                  <c:v>-0.31034482758620691</c:v>
                </c:pt>
                <c:pt idx="7">
                  <c:v>-0.49510489510489514</c:v>
                </c:pt>
                <c:pt idx="8">
                  <c:v>-0.32201890394375376</c:v>
                </c:pt>
                <c:pt idx="9">
                  <c:v>-0.53810172570390546</c:v>
                </c:pt>
                <c:pt idx="10">
                  <c:v>-0.39163753697230436</c:v>
                </c:pt>
                <c:pt idx="11">
                  <c:v>-0.30951862339359604</c:v>
                </c:pt>
                <c:pt idx="12">
                  <c:v>-0.68324162081040529</c:v>
                </c:pt>
                <c:pt idx="13">
                  <c:v>-0.3787138021812711</c:v>
                </c:pt>
                <c:pt idx="14">
                  <c:v>-0.37347309343017498</c:v>
                </c:pt>
                <c:pt idx="15">
                  <c:v>-0.5670244976603358</c:v>
                </c:pt>
                <c:pt idx="16">
                  <c:v>-5.846179075106589E-2</c:v>
                </c:pt>
                <c:pt idx="17">
                  <c:v>-0.51365313653136535</c:v>
                </c:pt>
                <c:pt idx="18">
                  <c:v>-0.32278133577310159</c:v>
                </c:pt>
                <c:pt idx="19">
                  <c:v>-0.32307692307692298</c:v>
                </c:pt>
                <c:pt idx="20">
                  <c:v>-0.71086956521739142</c:v>
                </c:pt>
                <c:pt idx="21">
                  <c:v>-0.31092339736172181</c:v>
                </c:pt>
                <c:pt idx="22">
                  <c:v>-0.32057832373084028</c:v>
                </c:pt>
                <c:pt idx="23">
                  <c:v>-0.10535931790499387</c:v>
                </c:pt>
                <c:pt idx="24">
                  <c:v>-0.54681274900398402</c:v>
                </c:pt>
                <c:pt idx="25">
                  <c:v>-0.56956602719314586</c:v>
                </c:pt>
                <c:pt idx="26">
                  <c:v>-0.22362110311750605</c:v>
                </c:pt>
                <c:pt idx="27">
                  <c:v>-7.0355654617695426E-2</c:v>
                </c:pt>
                <c:pt idx="28">
                  <c:v>-0.38982179575051407</c:v>
                </c:pt>
                <c:pt idx="29">
                  <c:v>-0.58711111111111103</c:v>
                </c:pt>
                <c:pt idx="30">
                  <c:v>-0.66779495411243328</c:v>
                </c:pt>
                <c:pt idx="31">
                  <c:v>-0.39112766677954625</c:v>
                </c:pt>
                <c:pt idx="32">
                  <c:v>-9.835214971999065E-2</c:v>
                </c:pt>
                <c:pt idx="33">
                  <c:v>-0.37892422748191978</c:v>
                </c:pt>
                <c:pt idx="34">
                  <c:v>-0.21603508771929822</c:v>
                </c:pt>
                <c:pt idx="35">
                  <c:v>-0.27893315552592096</c:v>
                </c:pt>
                <c:pt idx="36">
                  <c:v>-0.68546122272629073</c:v>
                </c:pt>
                <c:pt idx="37">
                  <c:v>-0.23026818650094719</c:v>
                </c:pt>
                <c:pt idx="38">
                  <c:v>-0.40961181086103654</c:v>
                </c:pt>
                <c:pt idx="39">
                  <c:v>-0.229465357723003</c:v>
                </c:pt>
                <c:pt idx="40">
                  <c:v>-0.66935908691834944</c:v>
                </c:pt>
                <c:pt idx="41">
                  <c:v>-0.67204648160103297</c:v>
                </c:pt>
                <c:pt idx="42">
                  <c:v>-0.54090909090909089</c:v>
                </c:pt>
                <c:pt idx="43">
                  <c:v>-0.16578769438810004</c:v>
                </c:pt>
                <c:pt idx="44">
                  <c:v>-0.53963610991841993</c:v>
                </c:pt>
                <c:pt idx="45">
                  <c:v>-8.1663917039830225E-2</c:v>
                </c:pt>
                <c:pt idx="46">
                  <c:v>-0.29272545535317629</c:v>
                </c:pt>
                <c:pt idx="47">
                  <c:v>-9.3975903614457804E-2</c:v>
                </c:pt>
                <c:pt idx="48">
                  <c:v>-0.35370653837743277</c:v>
                </c:pt>
                <c:pt idx="49">
                  <c:v>-0.39722129226648817</c:v>
                </c:pt>
                <c:pt idx="50">
                  <c:v>-0.54734432662213295</c:v>
                </c:pt>
                <c:pt idx="51">
                  <c:v>-0.35578947368421049</c:v>
                </c:pt>
                <c:pt idx="52">
                  <c:v>-0.331119311193112</c:v>
                </c:pt>
                <c:pt idx="53">
                  <c:v>-0.50537891465455409</c:v>
                </c:pt>
                <c:pt idx="54">
                  <c:v>-0.50703243054748337</c:v>
                </c:pt>
                <c:pt idx="55">
                  <c:v>-0.45749843832588538</c:v>
                </c:pt>
                <c:pt idx="56">
                  <c:v>-0.35666378909622154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Data!$H$2:$H$58</c15:f>
                <c15:dlblRangeCache>
                  <c:ptCount val="57"/>
                  <c:pt idx="0">
                    <c:v>TCH</c:v>
                  </c:pt>
                  <c:pt idx="1">
                    <c:v>J7974</c:v>
                  </c:pt>
                  <c:pt idx="2">
                    <c:v>BEAM</c:v>
                  </c:pt>
                  <c:pt idx="3">
                    <c:v>BEKE</c:v>
                  </c:pt>
                  <c:pt idx="4">
                    <c:v>BIDU</c:v>
                  </c:pt>
                  <c:pt idx="5">
                    <c:v>BLI</c:v>
                  </c:pt>
                  <c:pt idx="6">
                    <c:v>CERS</c:v>
                  </c:pt>
                  <c:pt idx="7">
                    <c:v>CGEN</c:v>
                  </c:pt>
                  <c:pt idx="8">
                    <c:v>COIN</c:v>
                  </c:pt>
                  <c:pt idx="9">
                    <c:v>CRSP</c:v>
                  </c:pt>
                  <c:pt idx="10">
                    <c:v>DKNG</c:v>
                  </c:pt>
                  <c:pt idx="11">
                    <c:v>DOCU</c:v>
                  </c:pt>
                  <c:pt idx="12">
                    <c:v>EDIT</c:v>
                  </c:pt>
                  <c:pt idx="13">
                    <c:v>EXAS</c:v>
                  </c:pt>
                  <c:pt idx="14">
                    <c:v>FATE</c:v>
                  </c:pt>
                  <c:pt idx="15">
                    <c:v>HUYA</c:v>
                  </c:pt>
                  <c:pt idx="16">
                    <c:v>ICE</c:v>
                  </c:pt>
                  <c:pt idx="17">
                    <c:v>IOVA</c:v>
                  </c:pt>
                  <c:pt idx="18">
                    <c:v>IRDM</c:v>
                  </c:pt>
                  <c:pt idx="19">
                    <c:v>MCRB</c:v>
                  </c:pt>
                  <c:pt idx="20">
                    <c:v>MTLS</c:v>
                  </c:pt>
                  <c:pt idx="21">
                    <c:v>NSTG</c:v>
                  </c:pt>
                  <c:pt idx="22">
                    <c:v>NTLA</c:v>
                  </c:pt>
                  <c:pt idx="23">
                    <c:v>NVS</c:v>
                  </c:pt>
                  <c:pt idx="24">
                    <c:v>NVTA</c:v>
                  </c:pt>
                  <c:pt idx="25">
                    <c:v>PACB</c:v>
                  </c:pt>
                  <c:pt idx="26">
                    <c:v>PATH</c:v>
                  </c:pt>
                  <c:pt idx="27">
                    <c:v>PCAR</c:v>
                  </c:pt>
                  <c:pt idx="28">
                    <c:v>PD</c:v>
                  </c:pt>
                  <c:pt idx="29">
                    <c:v>PLTR</c:v>
                  </c:pt>
                  <c:pt idx="30">
                    <c:v>PRLB</c:v>
                  </c:pt>
                  <c:pt idx="31">
                    <c:v>PSTG</c:v>
                  </c:pt>
                  <c:pt idx="32">
                    <c:v>REGN</c:v>
                  </c:pt>
                  <c:pt idx="33">
                    <c:v>ROKU</c:v>
                  </c:pt>
                  <c:pt idx="34">
                    <c:v>SE</c:v>
                  </c:pt>
                  <c:pt idx="35">
                    <c:v>SHOP</c:v>
                  </c:pt>
                  <c:pt idx="36">
                    <c:v>SKLZ</c:v>
                  </c:pt>
                  <c:pt idx="37">
                    <c:v>SNPS</c:v>
                  </c:pt>
                  <c:pt idx="38">
                    <c:v>SPOT</c:v>
                  </c:pt>
                  <c:pt idx="39">
                    <c:v>SQ</c:v>
                  </c:pt>
                  <c:pt idx="40">
                    <c:v>SSYS</c:v>
                  </c:pt>
                  <c:pt idx="41">
                    <c:v>SYRS</c:v>
                  </c:pt>
                  <c:pt idx="42">
                    <c:v>TDOC</c:v>
                  </c:pt>
                  <c:pt idx="43">
                    <c:v>TER</c:v>
                  </c:pt>
                  <c:pt idx="44">
                    <c:v>TREE</c:v>
                  </c:pt>
                  <c:pt idx="45">
                    <c:v>TRMB</c:v>
                  </c:pt>
                  <c:pt idx="46">
                    <c:v>TSLA</c:v>
                  </c:pt>
                  <c:pt idx="47">
                    <c:v>TSP</c:v>
                  </c:pt>
                  <c:pt idx="48">
                    <c:v>TWLO</c:v>
                  </c:pt>
                  <c:pt idx="49">
                    <c:v>TWOU</c:v>
                  </c:pt>
                  <c:pt idx="50">
                    <c:v>TWST</c:v>
                  </c:pt>
                  <c:pt idx="51">
                    <c:v>TWTR</c:v>
                  </c:pt>
                  <c:pt idx="52">
                    <c:v>TXG</c:v>
                  </c:pt>
                  <c:pt idx="53">
                    <c:v>U</c:v>
                  </c:pt>
                  <c:pt idx="54">
                    <c:v>VCYT</c:v>
                  </c:pt>
                  <c:pt idx="55">
                    <c:v>Z</c:v>
                  </c:pt>
                  <c:pt idx="56">
                    <c:v>ZM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9-7A57-4EBF-A745-83809BDFC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overlap val="43"/>
        <c:axId val="960569280"/>
        <c:axId val="960570112"/>
      </c:barChart>
      <c:catAx>
        <c:axId val="960569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60570112"/>
        <c:crosses val="autoZero"/>
        <c:auto val="1"/>
        <c:lblAlgn val="ctr"/>
        <c:lblOffset val="100"/>
        <c:noMultiLvlLbl val="0"/>
      </c:catAx>
      <c:valAx>
        <c:axId val="96057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60569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 baseline="0"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47625</xdr:rowOff>
    </xdr:from>
    <xdr:to>
      <xdr:col>18</xdr:col>
      <xdr:colOff>476250</xdr:colOff>
      <xdr:row>30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workbookViewId="0">
      <selection activeCell="A3" sqref="A3"/>
    </sheetView>
  </sheetViews>
  <sheetFormatPr defaultRowHeight="16.5" x14ac:dyDescent="0.3"/>
  <cols>
    <col min="1" max="2" width="8.88671875" style="2"/>
    <col min="3" max="3" width="5.77734375" style="2" customWidth="1"/>
    <col min="4" max="4" width="12.44140625" style="2" customWidth="1"/>
    <col min="5" max="5" width="8.88671875" style="2"/>
    <col min="6" max="6" width="11.5546875" style="2" customWidth="1"/>
    <col min="7" max="7" width="5.77734375" style="2" customWidth="1"/>
    <col min="8" max="8" width="8.6640625" style="2" customWidth="1"/>
    <col min="9" max="10" width="8.88671875" style="1"/>
    <col min="11" max="11" width="5.77734375" style="1" customWidth="1"/>
    <col min="12" max="12" width="8.88671875" style="2"/>
    <col min="13" max="13" width="10.109375" style="2" customWidth="1"/>
    <col min="14" max="16" width="8.88671875" style="2"/>
    <col min="17" max="16384" width="8.88671875" style="1"/>
  </cols>
  <sheetData>
    <row r="1" spans="1:16" s="3" customFormat="1" ht="14.25" x14ac:dyDescent="0.2">
      <c r="A1" s="10" t="s">
        <v>59</v>
      </c>
      <c r="B1" s="10"/>
      <c r="D1" s="3" t="s">
        <v>60</v>
      </c>
      <c r="E1" s="3" t="s">
        <v>63</v>
      </c>
      <c r="F1" s="3" t="s">
        <v>64</v>
      </c>
      <c r="H1" s="3" t="s">
        <v>67</v>
      </c>
      <c r="L1" s="10" t="s">
        <v>65</v>
      </c>
      <c r="M1" s="10"/>
      <c r="N1" s="3" t="s">
        <v>66</v>
      </c>
    </row>
    <row r="2" spans="1:16" ht="17.25" x14ac:dyDescent="0.3">
      <c r="A2" s="5" t="s">
        <v>21</v>
      </c>
      <c r="B2" s="4">
        <f>RTD("cqg.rtd", ,"ContractData",A2, "PercentNetLastTrade",, "T")/100</f>
        <v>-1.3844870725604671E-2</v>
      </c>
      <c r="D2" s="2">
        <f xml:space="preserve"> RTD("cqg.rtd",,"StudyData",A2, "Bar", "", "High","A","0",,,,,"T")</f>
        <v>774.74</v>
      </c>
      <c r="E2" s="2">
        <f>RTD("cqg.rtd", ,"ContractData",A2, "LastTrade",, "T")</f>
        <v>591.20000000000005</v>
      </c>
      <c r="F2" s="4">
        <f>(E2-D2)/D2</f>
        <v>-0.23690528435346048</v>
      </c>
      <c r="H2" s="2" t="str">
        <f>RIGHT(A2,LEN(A2)-5)</f>
        <v>TCH</v>
      </c>
      <c r="L2" s="4">
        <v>-1</v>
      </c>
      <c r="M2" s="4">
        <f>F2</f>
        <v>-0.23690528435346048</v>
      </c>
      <c r="N2" s="1">
        <f t="array" ref="N2:N12">FREQUENCY(M2:M58,L2:L12)</f>
        <v>0</v>
      </c>
      <c r="O2" s="4">
        <f>N2/57</f>
        <v>0</v>
      </c>
      <c r="P2" s="4">
        <f>L2</f>
        <v>-1</v>
      </c>
    </row>
    <row r="3" spans="1:16" ht="17.25" x14ac:dyDescent="0.3">
      <c r="A3" s="5" t="s">
        <v>23</v>
      </c>
      <c r="B3" s="4">
        <f>RTD("cqg.rtd", ,"ContractData",A3, "PercentNetLastTrade",, "T")/100</f>
        <v>2.9961926833305744E-2</v>
      </c>
      <c r="D3" s="2">
        <f xml:space="preserve"> RTD("cqg.rtd",,"StudyData",A3, "Bar", "", "High","A","0",,,,,"T")</f>
        <v>69830</v>
      </c>
      <c r="E3" s="2">
        <f>RTD("cqg.rtd", ,"ContractData",A3, "LastTrade",, "T")</f>
        <v>62220</v>
      </c>
      <c r="F3" s="4">
        <f t="shared" ref="F3:F56" si="0">(E3-D3)/D3</f>
        <v>-0.10897894887584132</v>
      </c>
      <c r="H3" s="2" t="str">
        <f t="shared" ref="H3:H56" si="1">RIGHT(A3,LEN(A3)-5)</f>
        <v>J7974</v>
      </c>
      <c r="I3" s="11" t="s">
        <v>71</v>
      </c>
      <c r="J3" s="11"/>
      <c r="L3" s="6">
        <f>L2+0.1</f>
        <v>-0.9</v>
      </c>
      <c r="M3" s="4">
        <f t="shared" ref="M3:M58" si="2">F3</f>
        <v>-0.10897894887584132</v>
      </c>
      <c r="N3" s="1">
        <v>0</v>
      </c>
      <c r="O3" s="4">
        <f>N3/57</f>
        <v>0</v>
      </c>
      <c r="P3" s="4">
        <f>L3</f>
        <v>-0.9</v>
      </c>
    </row>
    <row r="4" spans="1:16" ht="17.25" x14ac:dyDescent="0.3">
      <c r="A4" s="5" t="s">
        <v>41</v>
      </c>
      <c r="B4" s="4">
        <f>RTD("cqg.rtd", ,"ContractData",A4, "PercentNetLastTrade",, "T")/100</f>
        <v>-8.1191753741880812E-2</v>
      </c>
      <c r="D4" s="2">
        <f xml:space="preserve"> RTD("cqg.rtd",,"StudyData",A4, "Bar", "", "High","A","0",,,,,"T")</f>
        <v>126.9</v>
      </c>
      <c r="E4" s="2">
        <f>RTD("cqg.rtd", ,"ContractData",A4, "LastTrade",, "T")</f>
        <v>65.070000000000007</v>
      </c>
      <c r="F4" s="4">
        <f t="shared" si="0"/>
        <v>-0.48723404255319147</v>
      </c>
      <c r="H4" s="2" t="str">
        <f t="shared" si="1"/>
        <v>BEAM</v>
      </c>
      <c r="I4" s="11" t="s">
        <v>70</v>
      </c>
      <c r="J4" s="11"/>
      <c r="L4" s="6">
        <f t="shared" ref="L4:L12" si="3">L3+0.1</f>
        <v>-0.8</v>
      </c>
      <c r="M4" s="4">
        <f t="shared" si="2"/>
        <v>-0.48723404255319147</v>
      </c>
      <c r="N4" s="1">
        <v>0</v>
      </c>
      <c r="O4" s="4">
        <f t="shared" ref="O4:O12" si="4">N4/57</f>
        <v>0</v>
      </c>
      <c r="P4" s="4">
        <f t="shared" ref="P4:P12" si="5">L4</f>
        <v>-0.8</v>
      </c>
    </row>
    <row r="5" spans="1:16" ht="17.25" x14ac:dyDescent="0.3">
      <c r="A5" s="5" t="s">
        <v>22</v>
      </c>
      <c r="B5" s="4">
        <f>RTD("cqg.rtd", ,"ContractData",A5, "PercentNetLastTrade",, "T")/100</f>
        <v>-8.3104125736738699E-2</v>
      </c>
      <c r="D5" s="2">
        <f xml:space="preserve"> RTD("cqg.rtd",,"StudyData",A5, "Bar", "", "High","A","0",,,,,"T")</f>
        <v>78</v>
      </c>
      <c r="E5" s="2">
        <f>RTD("cqg.rtd", ,"ContractData",A5, "LastTrade",, "T")</f>
        <v>46.67</v>
      </c>
      <c r="F5" s="4">
        <f t="shared" si="0"/>
        <v>-0.40166666666666667</v>
      </c>
      <c r="H5" s="2" t="str">
        <f t="shared" si="1"/>
        <v>BEKE</v>
      </c>
      <c r="I5" s="7" t="s">
        <v>5</v>
      </c>
      <c r="J5" s="8">
        <f>MEDIAN(F2:F56)</f>
        <v>-0.37892422748191978</v>
      </c>
      <c r="L5" s="6">
        <f t="shared" si="3"/>
        <v>-0.70000000000000007</v>
      </c>
      <c r="M5" s="4">
        <f t="shared" si="2"/>
        <v>-0.40166666666666667</v>
      </c>
      <c r="N5" s="1">
        <v>1</v>
      </c>
      <c r="O5" s="4">
        <f t="shared" si="4"/>
        <v>1.7543859649122806E-2</v>
      </c>
      <c r="P5" s="4">
        <f t="shared" si="5"/>
        <v>-0.70000000000000007</v>
      </c>
    </row>
    <row r="6" spans="1:16" ht="17.25" x14ac:dyDescent="0.3">
      <c r="A6" s="5" t="s">
        <v>7</v>
      </c>
      <c r="B6" s="4">
        <f>RTD("cqg.rtd", ,"ContractData",A6, "PercentNetLastTrade",, "T")/100</f>
        <v>-3.8527799530148787E-2</v>
      </c>
      <c r="D6" s="2">
        <f xml:space="preserve"> RTD("cqg.rtd",,"StudyData",A6, "Bar", "", "High","A","0",,,,,"T")</f>
        <v>354.82</v>
      </c>
      <c r="E6" s="2">
        <f>RTD("cqg.rtd", ,"ContractData",A6, "LastTrade",, "T")</f>
        <v>184.17000000000002</v>
      </c>
      <c r="F6" s="4">
        <f t="shared" si="0"/>
        <v>-0.48094808635364406</v>
      </c>
      <c r="H6" s="2" t="str">
        <f t="shared" si="1"/>
        <v>BIDU</v>
      </c>
      <c r="I6" s="7" t="s">
        <v>61</v>
      </c>
      <c r="J6" s="8">
        <f>MAX(F2:F56)</f>
        <v>-5.846179075106589E-2</v>
      </c>
      <c r="L6" s="6">
        <f t="shared" si="3"/>
        <v>-0.60000000000000009</v>
      </c>
      <c r="M6" s="4">
        <f t="shared" si="2"/>
        <v>-0.48094808635364406</v>
      </c>
      <c r="N6" s="1">
        <v>5</v>
      </c>
      <c r="O6" s="4">
        <f t="shared" si="4"/>
        <v>8.771929824561403E-2</v>
      </c>
      <c r="P6" s="4">
        <f t="shared" si="5"/>
        <v>-0.60000000000000009</v>
      </c>
    </row>
    <row r="7" spans="1:16" ht="17.25" x14ac:dyDescent="0.3">
      <c r="A7" s="5" t="s">
        <v>50</v>
      </c>
      <c r="B7" s="4">
        <f>RTD("cqg.rtd", ,"ContractData",A7, "PercentNetLastTrade",, "T")/100</f>
        <v>-1.4623655913978495E-2</v>
      </c>
      <c r="D7" s="2">
        <f xml:space="preserve"> RTD("cqg.rtd",,"StudyData",A7, "Bar", "", "High","A","0",,,,,"T")</f>
        <v>98.39</v>
      </c>
      <c r="E7" s="2">
        <f>RTD("cqg.rtd", ,"ContractData",A7, "LastTrade",, "T")</f>
        <v>45.82</v>
      </c>
      <c r="F7" s="4">
        <f t="shared" si="0"/>
        <v>-0.53430226649049695</v>
      </c>
      <c r="H7" s="2" t="str">
        <f t="shared" si="1"/>
        <v>BLI</v>
      </c>
      <c r="I7" s="7" t="s">
        <v>62</v>
      </c>
      <c r="J7" s="8">
        <f>MIN(F2:F56)</f>
        <v>-0.71086956521739142</v>
      </c>
      <c r="L7" s="6">
        <f t="shared" si="3"/>
        <v>-0.50000000000000011</v>
      </c>
      <c r="M7" s="4">
        <f t="shared" si="2"/>
        <v>-0.53430226649049695</v>
      </c>
      <c r="N7" s="1">
        <v>12</v>
      </c>
      <c r="O7" s="4">
        <f t="shared" si="4"/>
        <v>0.21052631578947367</v>
      </c>
      <c r="P7" s="4">
        <f t="shared" si="5"/>
        <v>-0.50000000000000011</v>
      </c>
    </row>
    <row r="8" spans="1:16" ht="17.25" x14ac:dyDescent="0.3">
      <c r="A8" s="5" t="s">
        <v>49</v>
      </c>
      <c r="B8" s="4">
        <f>RTD("cqg.rtd", ,"ContractData",A8, "PercentNetLastTrade",, "T")/100</f>
        <v>-5.3833605220228391E-2</v>
      </c>
      <c r="D8" s="2">
        <f xml:space="preserve"> RTD("cqg.rtd",,"StudyData",A8, "Bar", "", "High","A","0",,,,,"T")</f>
        <v>8.41</v>
      </c>
      <c r="E8" s="2">
        <f>RTD("cqg.rtd", ,"ContractData",A8, "LastTrade",, "T")</f>
        <v>5.8</v>
      </c>
      <c r="F8" s="4">
        <f t="shared" si="0"/>
        <v>-0.31034482758620691</v>
      </c>
      <c r="H8" s="2" t="str">
        <f t="shared" si="1"/>
        <v>CERS</v>
      </c>
      <c r="L8" s="6">
        <f t="shared" si="3"/>
        <v>-0.40000000000000013</v>
      </c>
      <c r="M8" s="4">
        <f t="shared" si="2"/>
        <v>-0.31034482758620691</v>
      </c>
      <c r="N8" s="1">
        <v>6</v>
      </c>
      <c r="O8" s="4">
        <f t="shared" si="4"/>
        <v>0.10526315789473684</v>
      </c>
      <c r="P8" s="4">
        <f t="shared" si="5"/>
        <v>-0.40000000000000013</v>
      </c>
    </row>
    <row r="9" spans="1:16" ht="17.25" x14ac:dyDescent="0.3">
      <c r="A9" s="5" t="s">
        <v>51</v>
      </c>
      <c r="B9" s="4">
        <f>RTD("cqg.rtd", ,"ContractData",A9, "PercentNetLastTrade",, "T")/100</f>
        <v>-4.7493403693931402E-2</v>
      </c>
      <c r="D9" s="2">
        <f xml:space="preserve"> RTD("cqg.rtd",,"StudyData",A9, "Bar", "", "High","A","0",,,,,"T")</f>
        <v>14.3</v>
      </c>
      <c r="E9" s="2">
        <f>RTD("cqg.rtd", ,"ContractData",A9, "LastTrade",, "T")</f>
        <v>7.22</v>
      </c>
      <c r="F9" s="4">
        <f t="shared" si="0"/>
        <v>-0.49510489510489514</v>
      </c>
      <c r="H9" s="2" t="str">
        <f t="shared" si="1"/>
        <v>CGEN</v>
      </c>
      <c r="I9" s="11" t="s">
        <v>68</v>
      </c>
      <c r="J9" s="11"/>
      <c r="L9" s="6">
        <f t="shared" si="3"/>
        <v>-0.30000000000000016</v>
      </c>
      <c r="M9" s="4">
        <f t="shared" si="2"/>
        <v>-0.49510489510489514</v>
      </c>
      <c r="N9" s="1">
        <v>18</v>
      </c>
      <c r="O9" s="4">
        <f t="shared" si="4"/>
        <v>0.31578947368421051</v>
      </c>
      <c r="P9" s="4">
        <f t="shared" si="5"/>
        <v>-0.30000000000000016</v>
      </c>
    </row>
    <row r="10" spans="1:16" ht="17.25" x14ac:dyDescent="0.3">
      <c r="A10" s="5" t="s">
        <v>53</v>
      </c>
      <c r="B10" s="4">
        <f>RTD("cqg.rtd", ,"ContractData",A10, "PercentNetLastTrade",, "T")/100</f>
        <v>0.10436101630640879</v>
      </c>
      <c r="D10" s="2">
        <f xml:space="preserve"> RTD("cqg.rtd",,"StudyData",A10, "Bar", "", "High","A","0",,,,,"T")</f>
        <v>429.54</v>
      </c>
      <c r="E10" s="2">
        <f>RTD("cqg.rtd", ,"ContractData",A10, "LastTrade",, "T")</f>
        <v>291.22000000000003</v>
      </c>
      <c r="F10" s="4">
        <f t="shared" si="0"/>
        <v>-0.32201890394375376</v>
      </c>
      <c r="H10" s="2" t="str">
        <f t="shared" si="1"/>
        <v>COIN</v>
      </c>
      <c r="I10" s="11" t="s">
        <v>3</v>
      </c>
      <c r="J10" s="11"/>
      <c r="L10" s="6">
        <f t="shared" si="3"/>
        <v>-0.20000000000000015</v>
      </c>
      <c r="M10" s="4">
        <f t="shared" si="2"/>
        <v>-0.32201890394375376</v>
      </c>
      <c r="N10" s="1">
        <v>7</v>
      </c>
      <c r="O10" s="6">
        <f t="shared" si="4"/>
        <v>0.12280701754385964</v>
      </c>
      <c r="P10" s="6">
        <f t="shared" si="5"/>
        <v>-0.20000000000000015</v>
      </c>
    </row>
    <row r="11" spans="1:16" ht="17.25" x14ac:dyDescent="0.3">
      <c r="A11" s="5" t="s">
        <v>9</v>
      </c>
      <c r="B11" s="4">
        <f>RTD("cqg.rtd", ,"ContractData",A11, "PercentNetLastTrade",, "T")/100</f>
        <v>-5.5617455896007424E-2</v>
      </c>
      <c r="D11" s="2">
        <f xml:space="preserve"> RTD("cqg.rtd",,"StudyData",A11, "Bar", "", "High","A","0",,,,,"T")</f>
        <v>220.2</v>
      </c>
      <c r="E11" s="2">
        <f>RTD("cqg.rtd", ,"ContractData",A11, "LastTrade",, "T")</f>
        <v>101.71000000000001</v>
      </c>
      <c r="F11" s="4">
        <f t="shared" si="0"/>
        <v>-0.53810172570390546</v>
      </c>
      <c r="H11" s="2" t="str">
        <f t="shared" si="1"/>
        <v>CRSP</v>
      </c>
      <c r="I11" s="9">
        <f>(RTD("cqg.rtd", ,"ContractData","S.ARKK", "LastTrade",, "T")-RTD("cqg.rtd",,"StudyData","S.ARKK", "Bar", "", "High","A","0",,,,,"T"))/RTD("cqg.rtd",,"StudyData","S.ARKK", "Bar", "", "High","A","0",,,,,"T")</f>
        <v>-0.34539762053850964</v>
      </c>
      <c r="J11" s="9"/>
      <c r="L11" s="6">
        <f t="shared" si="3"/>
        <v>-0.10000000000000014</v>
      </c>
      <c r="M11" s="4">
        <f t="shared" si="2"/>
        <v>-0.53810172570390546</v>
      </c>
      <c r="N11" s="1">
        <v>3</v>
      </c>
      <c r="O11" s="6">
        <f t="shared" si="4"/>
        <v>5.2631578947368418E-2</v>
      </c>
      <c r="P11" s="6">
        <f t="shared" si="5"/>
        <v>-0.10000000000000014</v>
      </c>
    </row>
    <row r="12" spans="1:16" ht="17.25" x14ac:dyDescent="0.3">
      <c r="A12" s="5" t="s">
        <v>47</v>
      </c>
      <c r="B12" s="4">
        <f>RTD("cqg.rtd", ,"ContractData",A12, "PercentNetLastTrade",, "T")/100</f>
        <v>-6.5468814539446502E-2</v>
      </c>
      <c r="D12" s="2">
        <f xml:space="preserve"> RTD("cqg.rtd",,"StudyData",A12, "Bar", "", "High","A","0",,,,,"T")</f>
        <v>74.38</v>
      </c>
      <c r="E12" s="2">
        <f>RTD("cqg.rtd", ,"ContractData",A12, "LastTrade",, "T")</f>
        <v>45.25</v>
      </c>
      <c r="F12" s="4">
        <f t="shared" si="0"/>
        <v>-0.39163753697230436</v>
      </c>
      <c r="H12" s="2" t="str">
        <f t="shared" si="1"/>
        <v>DKNG</v>
      </c>
      <c r="I12" s="2" t="s">
        <v>69</v>
      </c>
      <c r="J12" s="2" t="s">
        <v>63</v>
      </c>
      <c r="L12" s="6">
        <f t="shared" si="3"/>
        <v>-1.3877787807814457E-16</v>
      </c>
      <c r="M12" s="4">
        <f t="shared" si="2"/>
        <v>-0.39163753697230436</v>
      </c>
      <c r="N12" s="1">
        <v>5</v>
      </c>
      <c r="O12" s="6">
        <f t="shared" si="4"/>
        <v>8.771929824561403E-2</v>
      </c>
      <c r="P12" s="6">
        <f t="shared" si="5"/>
        <v>-1.3877787807814457E-16</v>
      </c>
    </row>
    <row r="13" spans="1:16" ht="17.25" x14ac:dyDescent="0.3">
      <c r="A13" s="5" t="s">
        <v>15</v>
      </c>
      <c r="B13" s="4">
        <f>RTD("cqg.rtd", ,"ContractData",A13, "PercentNetLastTrade",, "T")/100</f>
        <v>-2.6013928717738631E-2</v>
      </c>
      <c r="D13" s="2">
        <f xml:space="preserve"> RTD("cqg.rtd",,"StudyData",A13, "Bar", "", "High","A","0",,,,,"T")</f>
        <v>275.45999999999998</v>
      </c>
      <c r="E13" s="2">
        <f>RTD("cqg.rtd", ,"ContractData",A13, "LastTrade",, "T")</f>
        <v>190.20000000000002</v>
      </c>
      <c r="F13" s="4">
        <f t="shared" si="0"/>
        <v>-0.30951862339359604</v>
      </c>
      <c r="H13" s="2" t="str">
        <f t="shared" si="1"/>
        <v>DOCU</v>
      </c>
      <c r="I13" s="2">
        <f>RTD("cqg.rtd",,"StudyData","S.ARKK", "Bar", "", "High","A","0",,,,,"T")</f>
        <v>159.69999999999999</v>
      </c>
      <c r="J13" s="2">
        <f>RTD("cqg.rtd", ,"ContractData","S.ARKK", "LastTrade",, "T")</f>
        <v>104.54</v>
      </c>
      <c r="M13" s="4">
        <f t="shared" si="2"/>
        <v>-0.30951862339359604</v>
      </c>
      <c r="N13" s="1"/>
      <c r="O13" s="6">
        <f>SUM(O2:O12)</f>
        <v>1</v>
      </c>
      <c r="P13" s="6"/>
    </row>
    <row r="14" spans="1:16" ht="17.25" x14ac:dyDescent="0.3">
      <c r="A14" s="5" t="s">
        <v>27</v>
      </c>
      <c r="B14" s="4">
        <f>RTD("cqg.rtd", ,"ContractData",A14, "PercentNetLastTrade",, "T")/100</f>
        <v>-7.1826443858106132E-2</v>
      </c>
      <c r="D14" s="2">
        <f xml:space="preserve"> RTD("cqg.rtd",,"StudyData",A14, "Bar", "", "High","A","0",,,,,"T")</f>
        <v>99.95</v>
      </c>
      <c r="E14" s="2">
        <f>RTD("cqg.rtd", ,"ContractData",A14, "LastTrade",, "T")</f>
        <v>31.66</v>
      </c>
      <c r="F14" s="4">
        <f t="shared" si="0"/>
        <v>-0.68324162081040529</v>
      </c>
      <c r="H14" s="2" t="str">
        <f t="shared" si="1"/>
        <v>EDIT</v>
      </c>
      <c r="M14" s="4">
        <f t="shared" si="2"/>
        <v>-0.68324162081040529</v>
      </c>
      <c r="N14" s="1"/>
    </row>
    <row r="15" spans="1:16" ht="17.25" x14ac:dyDescent="0.3">
      <c r="A15" s="5" t="s">
        <v>13</v>
      </c>
      <c r="B15" s="4">
        <f>RTD("cqg.rtd", ,"ContractData",A15, "PercentNetLastTrade",, "T")/100</f>
        <v>-5.1483253588516742E-2</v>
      </c>
      <c r="D15" s="2">
        <f xml:space="preserve"> RTD("cqg.rtd",,"StudyData",A15, "Bar", "", "High","A","0",,,,,"T")</f>
        <v>159.54</v>
      </c>
      <c r="E15" s="2">
        <f>RTD("cqg.rtd", ,"ContractData",A15, "LastTrade",, "T")</f>
        <v>99.12</v>
      </c>
      <c r="F15" s="4">
        <f t="shared" si="0"/>
        <v>-0.3787138021812711</v>
      </c>
      <c r="H15" s="2" t="str">
        <f t="shared" si="1"/>
        <v>EXAS</v>
      </c>
      <c r="M15" s="4">
        <f t="shared" si="2"/>
        <v>-0.3787138021812711</v>
      </c>
      <c r="N15" s="1"/>
    </row>
    <row r="16" spans="1:16" ht="17.25" x14ac:dyDescent="0.3">
      <c r="A16" s="5" t="s">
        <v>42</v>
      </c>
      <c r="B16" s="4">
        <f>RTD("cqg.rtd", ,"ContractData",A16, "PercentNetLastTrade",, "T")/100</f>
        <v>-7.5826905477840243E-3</v>
      </c>
      <c r="D16" s="2">
        <f xml:space="preserve"> RTD("cqg.rtd",,"StudyData",A16, "Bar", "", "High","A","0",,,,,"T")</f>
        <v>121.16</v>
      </c>
      <c r="E16" s="2">
        <f>RTD("cqg.rtd", ,"ContractData",A16, "LastTrade",, "T")</f>
        <v>75.91</v>
      </c>
      <c r="F16" s="4">
        <f t="shared" si="0"/>
        <v>-0.37347309343017498</v>
      </c>
      <c r="H16" s="2" t="str">
        <f t="shared" si="1"/>
        <v>FATE</v>
      </c>
      <c r="M16" s="4">
        <f t="shared" si="2"/>
        <v>-0.37347309343017498</v>
      </c>
      <c r="N16" s="1"/>
    </row>
    <row r="17" spans="1:13" ht="17.25" x14ac:dyDescent="0.3">
      <c r="A17" s="5" t="s">
        <v>43</v>
      </c>
      <c r="B17" s="4">
        <f>RTD("cqg.rtd", ,"ContractData",A17, "PercentNetLastTrade",, "T")/100</f>
        <v>-3.9095907147220527E-2</v>
      </c>
      <c r="D17" s="2">
        <f xml:space="preserve"> RTD("cqg.rtd",,"StudyData",A17, "Bar", "", "High","A","0",,,,,"T")</f>
        <v>36.33</v>
      </c>
      <c r="E17" s="2">
        <f>RTD("cqg.rtd", ,"ContractData",A17, "LastTrade",, "T")</f>
        <v>15.73</v>
      </c>
      <c r="F17" s="4">
        <f t="shared" si="0"/>
        <v>-0.5670244976603358</v>
      </c>
      <c r="H17" s="2" t="str">
        <f t="shared" si="1"/>
        <v>HUYA</v>
      </c>
      <c r="M17" s="4">
        <f t="shared" si="2"/>
        <v>-0.5670244976603358</v>
      </c>
    </row>
    <row r="18" spans="1:13" ht="17.25" x14ac:dyDescent="0.3">
      <c r="A18" s="5" t="s">
        <v>24</v>
      </c>
      <c r="B18" s="4">
        <f>RTD("cqg.rtd", ,"ContractData",A18, "PercentNetLastTrade",, "T")/100</f>
        <v>1.7420085358418256E-4</v>
      </c>
      <c r="D18" s="2">
        <f xml:space="preserve"> RTD("cqg.rtd",,"StudyData",A18, "Bar", "", "High","A","0",,,,,"T")</f>
        <v>121.96</v>
      </c>
      <c r="E18" s="2">
        <f>RTD("cqg.rtd", ,"ContractData",A18, "LastTrade",, "T")</f>
        <v>114.83</v>
      </c>
      <c r="F18" s="4">
        <f t="shared" si="0"/>
        <v>-5.846179075106589E-2</v>
      </c>
      <c r="H18" s="2" t="str">
        <f t="shared" si="1"/>
        <v>ICE</v>
      </c>
      <c r="M18" s="4">
        <f t="shared" si="2"/>
        <v>-5.846179075106589E-2</v>
      </c>
    </row>
    <row r="19" spans="1:13" ht="17.25" x14ac:dyDescent="0.3">
      <c r="A19" s="5" t="s">
        <v>17</v>
      </c>
      <c r="B19" s="4">
        <f>RTD("cqg.rtd", ,"ContractData",A19, "PercentNetLastTrade",, "T")/100</f>
        <v>-7.5736325385694248E-2</v>
      </c>
      <c r="D19" s="2">
        <f xml:space="preserve"> RTD("cqg.rtd",,"StudyData",A19, "Bar", "", "High","A","0",,,,,"T")</f>
        <v>54.2</v>
      </c>
      <c r="E19" s="2">
        <f>RTD("cqg.rtd", ,"ContractData",A19, "LastTrade",, "T")</f>
        <v>26.36</v>
      </c>
      <c r="F19" s="4">
        <f t="shared" si="0"/>
        <v>-0.51365313653136535</v>
      </c>
      <c r="H19" s="2" t="str">
        <f t="shared" si="1"/>
        <v>IOVA</v>
      </c>
      <c r="M19" s="4">
        <f t="shared" si="2"/>
        <v>-0.51365313653136535</v>
      </c>
    </row>
    <row r="20" spans="1:13" ht="17.25" x14ac:dyDescent="0.3">
      <c r="A20" s="5" t="s">
        <v>25</v>
      </c>
      <c r="B20" s="4">
        <f>RTD("cqg.rtd", ,"ContractData",A20, "PercentNetLastTrade",, "T")/100</f>
        <v>-2.4255206960189821E-2</v>
      </c>
      <c r="D20" s="2">
        <f xml:space="preserve"> RTD("cqg.rtd",,"StudyData",A20, "Bar", "", "High","A","0",,,,,"T")</f>
        <v>54.65</v>
      </c>
      <c r="E20" s="2">
        <f>RTD("cqg.rtd", ,"ContractData",A20, "LastTrade",, "T")</f>
        <v>37.01</v>
      </c>
      <c r="F20" s="4">
        <f t="shared" si="0"/>
        <v>-0.32278133577310159</v>
      </c>
      <c r="H20" s="2" t="str">
        <f t="shared" si="1"/>
        <v>IRDM</v>
      </c>
      <c r="M20" s="4">
        <f t="shared" si="2"/>
        <v>-0.32278133577310159</v>
      </c>
    </row>
    <row r="21" spans="1:13" ht="17.25" x14ac:dyDescent="0.3">
      <c r="A21" s="5" t="s">
        <v>44</v>
      </c>
      <c r="B21" s="4">
        <f>RTD("cqg.rtd", ,"ContractData",A21, "PercentNetLastTrade",, "T")/100</f>
        <v>-2.363724071394115E-2</v>
      </c>
      <c r="D21" s="2">
        <f xml:space="preserve"> RTD("cqg.rtd",,"StudyData",A21, "Bar", "", "High","A","0",,,,,"T")</f>
        <v>29.9</v>
      </c>
      <c r="E21" s="2">
        <f>RTD("cqg.rtd", ,"ContractData",A21, "LastTrade",, "T")</f>
        <v>20.240000000000002</v>
      </c>
      <c r="F21" s="4">
        <f t="shared" si="0"/>
        <v>-0.32307692307692298</v>
      </c>
      <c r="H21" s="2" t="str">
        <f t="shared" si="1"/>
        <v>MCRB</v>
      </c>
      <c r="M21" s="4">
        <f t="shared" si="2"/>
        <v>-0.32307692307692298</v>
      </c>
    </row>
    <row r="22" spans="1:13" ht="17.25" x14ac:dyDescent="0.3">
      <c r="A22" s="5" t="s">
        <v>40</v>
      </c>
      <c r="B22" s="4">
        <f>RTD("cqg.rtd", ,"ContractData",A22, "PercentNetLastTrade",, "T")/100</f>
        <v>-5.6737588652482268E-2</v>
      </c>
      <c r="D22" s="2">
        <f xml:space="preserve"> RTD("cqg.rtd",,"StudyData",A22, "Bar", "", "High","A","0",,,,,"T")</f>
        <v>87.4</v>
      </c>
      <c r="E22" s="2">
        <f>RTD("cqg.rtd", ,"ContractData",A22, "LastTrade",, "T")</f>
        <v>25.27</v>
      </c>
      <c r="F22" s="4">
        <f t="shared" si="0"/>
        <v>-0.71086956521739142</v>
      </c>
      <c r="H22" s="2" t="str">
        <f t="shared" si="1"/>
        <v>MTLS</v>
      </c>
      <c r="M22" s="4">
        <f t="shared" si="2"/>
        <v>-0.71086956521739142</v>
      </c>
    </row>
    <row r="23" spans="1:13" ht="17.25" x14ac:dyDescent="0.3">
      <c r="A23" s="5" t="s">
        <v>48</v>
      </c>
      <c r="B23" s="4">
        <f>RTD("cqg.rtd", ,"ContractData",A23, "PercentNetLastTrade",, "T")/100</f>
        <v>-9.731696225557071E-2</v>
      </c>
      <c r="D23" s="2">
        <f xml:space="preserve"> RTD("cqg.rtd",,"StudyData",A23, "Bar", "", "High","A","0",,,,,"T")</f>
        <v>86.42</v>
      </c>
      <c r="E23" s="2">
        <f>RTD("cqg.rtd", ,"ContractData",A23, "LastTrade",, "T")</f>
        <v>59.550000000000004</v>
      </c>
      <c r="F23" s="4">
        <f t="shared" si="0"/>
        <v>-0.31092339736172181</v>
      </c>
      <c r="H23" s="2" t="str">
        <f t="shared" si="1"/>
        <v>NSTG</v>
      </c>
      <c r="M23" s="4">
        <f t="shared" si="2"/>
        <v>-0.31092339736172181</v>
      </c>
    </row>
    <row r="24" spans="1:13" ht="17.25" x14ac:dyDescent="0.3">
      <c r="A24" s="5" t="s">
        <v>20</v>
      </c>
      <c r="B24" s="4">
        <f>RTD("cqg.rtd", ,"ContractData",A24, "PercentNetLastTrade",, "T")/100</f>
        <v>-7.7354591083554775E-2</v>
      </c>
      <c r="D24" s="2">
        <f xml:space="preserve"> RTD("cqg.rtd",,"StudyData",A24, "Bar", "", "High","A","0",,,,,"T")</f>
        <v>91.99</v>
      </c>
      <c r="E24" s="2">
        <f>RTD("cqg.rtd", ,"ContractData",A24, "LastTrade",, "T")</f>
        <v>62.5</v>
      </c>
      <c r="F24" s="4">
        <f t="shared" si="0"/>
        <v>-0.32057832373084028</v>
      </c>
      <c r="H24" s="2" t="str">
        <f t="shared" si="1"/>
        <v>NTLA</v>
      </c>
      <c r="M24" s="4">
        <f t="shared" si="2"/>
        <v>-0.32057832373084028</v>
      </c>
    </row>
    <row r="25" spans="1:13" ht="17.25" x14ac:dyDescent="0.3">
      <c r="A25" s="5" t="s">
        <v>35</v>
      </c>
      <c r="B25" s="4">
        <f>RTD("cqg.rtd", ,"ContractData",A25, "PercentNetLastTrade",, "T")/100</f>
        <v>2.0463847203274215E-3</v>
      </c>
      <c r="D25" s="2">
        <f xml:space="preserve"> RTD("cqg.rtd",,"StudyData",A25, "Bar", "", "High","A","0",,,,,"T")</f>
        <v>98.52</v>
      </c>
      <c r="E25" s="2">
        <f>RTD("cqg.rtd", ,"ContractData",A25, "LastTrade",, "T")</f>
        <v>88.14</v>
      </c>
      <c r="F25" s="4">
        <f t="shared" si="0"/>
        <v>-0.10535931790499387</v>
      </c>
      <c r="H25" s="2" t="str">
        <f t="shared" si="1"/>
        <v>NVS</v>
      </c>
      <c r="M25" s="4">
        <f t="shared" si="2"/>
        <v>-0.10535931790499387</v>
      </c>
    </row>
    <row r="26" spans="1:13" ht="17.25" x14ac:dyDescent="0.3">
      <c r="A26" s="5" t="s">
        <v>12</v>
      </c>
      <c r="B26" s="4">
        <f>RTD("cqg.rtd", ,"ContractData",A26, "PercentNetLastTrade",, "T")/100</f>
        <v>-8.8480801335559273E-2</v>
      </c>
      <c r="D26" s="2">
        <f xml:space="preserve"> RTD("cqg.rtd",,"StudyData",A26, "Bar", "", "High","A","0",,,,,"T")</f>
        <v>60.24</v>
      </c>
      <c r="E26" s="2">
        <f>RTD("cqg.rtd", ,"ContractData",A26, "LastTrade",, "T")</f>
        <v>27.3</v>
      </c>
      <c r="F26" s="4">
        <f t="shared" si="0"/>
        <v>-0.54681274900398402</v>
      </c>
      <c r="H26" s="2" t="str">
        <f t="shared" si="1"/>
        <v>NVTA</v>
      </c>
      <c r="M26" s="4">
        <f t="shared" si="2"/>
        <v>-0.54681274900398402</v>
      </c>
    </row>
    <row r="27" spans="1:13" ht="17.25" x14ac:dyDescent="0.3">
      <c r="A27" s="5" t="s">
        <v>37</v>
      </c>
      <c r="B27" s="4">
        <f>RTD("cqg.rtd", ,"ContractData",A27, "PercentNetLastTrade",, "T")/100</f>
        <v>-7.1514664523905175E-2</v>
      </c>
      <c r="D27" s="2">
        <f xml:space="preserve"> RTD("cqg.rtd",,"StudyData",A27, "Bar", "", "High","A","0",,,,,"T")</f>
        <v>53.69</v>
      </c>
      <c r="E27" s="2">
        <f>RTD("cqg.rtd", ,"ContractData",A27, "LastTrade",, "T")</f>
        <v>23.11</v>
      </c>
      <c r="F27" s="4">
        <f t="shared" si="0"/>
        <v>-0.56956602719314586</v>
      </c>
      <c r="H27" s="2" t="str">
        <f t="shared" si="1"/>
        <v>PACB</v>
      </c>
      <c r="M27" s="4">
        <f t="shared" si="2"/>
        <v>-0.56956602719314586</v>
      </c>
    </row>
    <row r="28" spans="1:13" ht="17.25" x14ac:dyDescent="0.3">
      <c r="A28" s="5" t="s">
        <v>54</v>
      </c>
      <c r="B28" s="4">
        <f>RTD("cqg.rtd", ,"ContractData",A28, "PercentNetLastTrade",, "T")/100</f>
        <v>-6.1866125760649086E-2</v>
      </c>
      <c r="D28" s="2">
        <f xml:space="preserve"> RTD("cqg.rtd",,"StudyData",A28, "Bar", "", "High","A","0",,,,,"T")</f>
        <v>83.4</v>
      </c>
      <c r="E28" s="2">
        <f>RTD("cqg.rtd", ,"ContractData",A28, "LastTrade",, "T")</f>
        <v>64.75</v>
      </c>
      <c r="F28" s="4">
        <f t="shared" si="0"/>
        <v>-0.22362110311750605</v>
      </c>
      <c r="H28" s="2" t="str">
        <f t="shared" si="1"/>
        <v>PATH</v>
      </c>
      <c r="M28" s="4">
        <f t="shared" si="2"/>
        <v>-0.22362110311750605</v>
      </c>
    </row>
    <row r="29" spans="1:13" ht="17.25" x14ac:dyDescent="0.3">
      <c r="A29" s="5" t="s">
        <v>31</v>
      </c>
      <c r="B29" s="4">
        <f>RTD("cqg.rtd", ,"ContractData",A29, "PercentNetLastTrade",, "T")/100</f>
        <v>1.5132275132275132E-2</v>
      </c>
      <c r="D29" s="2">
        <f xml:space="preserve"> RTD("cqg.rtd",,"StudyData",A29, "Bar", "", "High","A","0",,,,,"T")</f>
        <v>103.19</v>
      </c>
      <c r="E29" s="2">
        <f>RTD("cqg.rtd", ,"ContractData",A29, "LastTrade",, "T")</f>
        <v>95.93</v>
      </c>
      <c r="F29" s="4">
        <f t="shared" si="0"/>
        <v>-7.0355654617695426E-2</v>
      </c>
      <c r="H29" s="2" t="str">
        <f t="shared" si="1"/>
        <v>PCAR</v>
      </c>
      <c r="M29" s="4">
        <f t="shared" si="2"/>
        <v>-7.0355654617695426E-2</v>
      </c>
    </row>
    <row r="30" spans="1:13" ht="17.25" x14ac:dyDescent="0.3">
      <c r="A30" s="5" t="s">
        <v>29</v>
      </c>
      <c r="B30" s="4">
        <f>RTD("cqg.rtd", ,"ContractData",A30, "PercentNetLastTrade",, "T")/100</f>
        <v>-5.1411827384123601E-2</v>
      </c>
      <c r="D30" s="2">
        <f xml:space="preserve"> RTD("cqg.rtd",,"StudyData",A30, "Bar", "", "High","A","0",,,,,"T")</f>
        <v>58.36</v>
      </c>
      <c r="E30" s="2">
        <f>RTD("cqg.rtd", ,"ContractData",A30, "LastTrade",, "T")</f>
        <v>35.61</v>
      </c>
      <c r="F30" s="4">
        <f t="shared" si="0"/>
        <v>-0.38982179575051407</v>
      </c>
      <c r="H30" s="2" t="str">
        <f t="shared" si="1"/>
        <v>PD</v>
      </c>
      <c r="M30" s="4">
        <f t="shared" si="2"/>
        <v>-0.38982179575051407</v>
      </c>
    </row>
    <row r="31" spans="1:13" ht="17.25" x14ac:dyDescent="0.3">
      <c r="A31" s="5" t="s">
        <v>30</v>
      </c>
      <c r="B31" s="4">
        <f>RTD("cqg.rtd", ,"ContractData",A31, "PercentNetLastTrade",, "T")/100</f>
        <v>-5.9240506329113922E-2</v>
      </c>
      <c r="D31" s="2">
        <f xml:space="preserve"> RTD("cqg.rtd",,"StudyData",A31, "Bar", "", "High","A","0",,,,,"T")</f>
        <v>45</v>
      </c>
      <c r="E31" s="2">
        <f>RTD("cqg.rtd", ,"ContractData",A31, "LastTrade",, "T")</f>
        <v>18.580000000000002</v>
      </c>
      <c r="F31" s="4">
        <f t="shared" si="0"/>
        <v>-0.58711111111111103</v>
      </c>
      <c r="H31" s="2" t="str">
        <f t="shared" si="1"/>
        <v>PLTR</v>
      </c>
      <c r="M31" s="4">
        <f t="shared" si="2"/>
        <v>-0.58711111111111103</v>
      </c>
    </row>
    <row r="32" spans="1:13" ht="17.25" x14ac:dyDescent="0.3">
      <c r="A32" s="5" t="s">
        <v>19</v>
      </c>
      <c r="B32" s="4">
        <f>RTD("cqg.rtd", ,"ContractData",A32, "PercentNetLastTrade",, "T")/100</f>
        <v>-6.1236564441376588E-2</v>
      </c>
      <c r="D32" s="2">
        <f xml:space="preserve"> RTD("cqg.rtd",,"StudyData",A32, "Bar", "", "High","A","0",,,,,"T")</f>
        <v>286.57</v>
      </c>
      <c r="E32" s="2">
        <f>RTD("cqg.rtd", ,"ContractData",A32, "LastTrade",, "T")</f>
        <v>95.2</v>
      </c>
      <c r="F32" s="4">
        <f t="shared" si="0"/>
        <v>-0.66779495411243328</v>
      </c>
      <c r="H32" s="2" t="str">
        <f t="shared" si="1"/>
        <v>PRLB</v>
      </c>
      <c r="M32" s="4">
        <f t="shared" si="2"/>
        <v>-0.66779495411243328</v>
      </c>
    </row>
    <row r="33" spans="1:13" ht="17.25" x14ac:dyDescent="0.3">
      <c r="A33" s="5" t="s">
        <v>16</v>
      </c>
      <c r="B33" s="4">
        <f>RTD("cqg.rtd", ,"ContractData",A33, "PercentNetLastTrade",, "T")/100</f>
        <v>-3.4371643394199784E-2</v>
      </c>
      <c r="D33" s="2">
        <f xml:space="preserve"> RTD("cqg.rtd",,"StudyData",A33, "Bar", "", "High","A","0",,,,,"T")</f>
        <v>29.53</v>
      </c>
      <c r="E33" s="2">
        <f>RTD("cqg.rtd", ,"ContractData",A33, "LastTrade",, "T")</f>
        <v>17.98</v>
      </c>
      <c r="F33" s="4">
        <f t="shared" si="0"/>
        <v>-0.39112766677954625</v>
      </c>
      <c r="H33" s="2" t="str">
        <f t="shared" si="1"/>
        <v>PSTG</v>
      </c>
      <c r="M33" s="4">
        <f t="shared" si="2"/>
        <v>-0.39112766677954625</v>
      </c>
    </row>
    <row r="34" spans="1:13" ht="17.25" x14ac:dyDescent="0.3">
      <c r="A34" s="5" t="s">
        <v>39</v>
      </c>
      <c r="B34" s="4">
        <f>RTD("cqg.rtd", ,"ContractData",A34, "PercentNetLastTrade",, "T")/100</f>
        <v>1.447408152994464E-2</v>
      </c>
      <c r="D34" s="2">
        <f xml:space="preserve"> RTD("cqg.rtd",,"StudyData",A34, "Bar", "", "High","A","0",,,,,"T")</f>
        <v>558.91</v>
      </c>
      <c r="E34" s="2">
        <f>RTD("cqg.rtd", ,"ContractData",A34, "LastTrade",, "T")</f>
        <v>503.94</v>
      </c>
      <c r="F34" s="4">
        <f t="shared" si="0"/>
        <v>-9.835214971999065E-2</v>
      </c>
      <c r="H34" s="2" t="str">
        <f t="shared" si="1"/>
        <v>REGN</v>
      </c>
      <c r="M34" s="4">
        <f t="shared" si="2"/>
        <v>-9.835214971999065E-2</v>
      </c>
    </row>
    <row r="35" spans="1:13" ht="17.25" x14ac:dyDescent="0.3">
      <c r="A35" s="5" t="s">
        <v>2</v>
      </c>
      <c r="B35" s="4">
        <f>RTD("cqg.rtd", ,"ContractData",A35, "PercentNetLastTrade",, "T")/100</f>
        <v>-4.6403785488958987E-2</v>
      </c>
      <c r="D35" s="2">
        <f xml:space="preserve"> RTD("cqg.rtd",,"StudyData",A35, "Bar", "", "High","A","0",,,,,"T")</f>
        <v>486.72</v>
      </c>
      <c r="E35" s="2">
        <f>RTD("cqg.rtd", ,"ContractData",A35, "LastTrade",, "T")</f>
        <v>302.29000000000002</v>
      </c>
      <c r="F35" s="4">
        <f t="shared" si="0"/>
        <v>-0.37892422748191978</v>
      </c>
      <c r="H35" s="2" t="str">
        <f t="shared" si="1"/>
        <v>ROKU</v>
      </c>
      <c r="M35" s="4">
        <f t="shared" si="2"/>
        <v>-0.37892422748191978</v>
      </c>
    </row>
    <row r="36" spans="1:13" ht="17.25" x14ac:dyDescent="0.3">
      <c r="A36" s="5" t="s">
        <v>33</v>
      </c>
      <c r="B36" s="4">
        <f>RTD("cqg.rtd", ,"ContractData",A36, "PercentNetLastTrade",, "T")/100</f>
        <v>-7.0126519061095391E-2</v>
      </c>
      <c r="D36" s="2">
        <f xml:space="preserve"> RTD("cqg.rtd",,"StudyData",A36, "Bar", "", "High","A","0",,,,,"T")</f>
        <v>285</v>
      </c>
      <c r="E36" s="2">
        <f>RTD("cqg.rtd", ,"ContractData",A36, "LastTrade",, "T")</f>
        <v>223.43</v>
      </c>
      <c r="F36" s="4">
        <f t="shared" si="0"/>
        <v>-0.21603508771929822</v>
      </c>
      <c r="H36" s="2" t="str">
        <f t="shared" si="1"/>
        <v>SE</v>
      </c>
      <c r="M36" s="4">
        <f t="shared" si="2"/>
        <v>-0.21603508771929822</v>
      </c>
    </row>
    <row r="37" spans="1:13" ht="17.25" x14ac:dyDescent="0.3">
      <c r="A37" s="5" t="s">
        <v>10</v>
      </c>
      <c r="B37" s="4">
        <f>RTD("cqg.rtd", ,"ContractData",A37, "PercentNetLastTrade",, "T")/100</f>
        <v>-2.4517409345119971E-2</v>
      </c>
      <c r="D37" s="2">
        <f xml:space="preserve"> RTD("cqg.rtd",,"StudyData",A37, "Bar", "", "High","A","0",,,,,"T")</f>
        <v>1499.75</v>
      </c>
      <c r="E37" s="2">
        <f>RTD("cqg.rtd", ,"ContractData",A37, "LastTrade",, "T")</f>
        <v>1081.42</v>
      </c>
      <c r="F37" s="4">
        <f t="shared" si="0"/>
        <v>-0.27893315552592096</v>
      </c>
      <c r="H37" s="2" t="str">
        <f t="shared" si="1"/>
        <v>SHOP</v>
      </c>
      <c r="M37" s="4">
        <f t="shared" si="2"/>
        <v>-0.27893315552592096</v>
      </c>
    </row>
    <row r="38" spans="1:13" ht="17.25" x14ac:dyDescent="0.3">
      <c r="A38" s="5" t="s">
        <v>55</v>
      </c>
      <c r="B38" s="4">
        <f>RTD("cqg.rtd", ,"ContractData",A38, "PercentNetLastTrade",, "T")/100</f>
        <v>-7.3201782304264801E-2</v>
      </c>
      <c r="D38" s="2">
        <f xml:space="preserve"> RTD("cqg.rtd",,"StudyData",A38, "Bar", "", "High","A","0",,,,,"T")</f>
        <v>46.29</v>
      </c>
      <c r="E38" s="2">
        <f>RTD("cqg.rtd", ,"ContractData",A38, "LastTrade",, "T")</f>
        <v>14.56</v>
      </c>
      <c r="F38" s="4">
        <f t="shared" si="0"/>
        <v>-0.68546122272629073</v>
      </c>
      <c r="H38" s="2" t="str">
        <f t="shared" si="1"/>
        <v>SKLZ</v>
      </c>
      <c r="M38" s="4">
        <f t="shared" si="2"/>
        <v>-0.68546122272629073</v>
      </c>
    </row>
    <row r="39" spans="1:13" ht="17.25" x14ac:dyDescent="0.3">
      <c r="A39" s="5" t="s">
        <v>38</v>
      </c>
      <c r="B39" s="4">
        <f>RTD("cqg.rtd", ,"ContractData",A39, "PercentNetLastTrade",, "T")/100</f>
        <v>-4.2259345021501818E-2</v>
      </c>
      <c r="D39" s="2">
        <f xml:space="preserve"> RTD("cqg.rtd",,"StudyData",A39, "Bar", "", "High","A","0",,,,,"T")</f>
        <v>300.91000000000003</v>
      </c>
      <c r="E39" s="2">
        <f>RTD("cqg.rtd", ,"ContractData",A39, "LastTrade",, "T")</f>
        <v>231.62</v>
      </c>
      <c r="F39" s="4">
        <f t="shared" si="0"/>
        <v>-0.23026818650094719</v>
      </c>
      <c r="H39" s="2" t="str">
        <f t="shared" si="1"/>
        <v>SNPS</v>
      </c>
      <c r="M39" s="4">
        <f t="shared" si="2"/>
        <v>-0.23026818650094719</v>
      </c>
    </row>
    <row r="40" spans="1:13" ht="17.25" x14ac:dyDescent="0.3">
      <c r="A40" s="5" t="s">
        <v>8</v>
      </c>
      <c r="B40" s="4">
        <f>RTD("cqg.rtd", ,"ContractData",A40, "PercentNetLastTrade",, "T")/100</f>
        <v>-4.456789607785807E-2</v>
      </c>
      <c r="D40" s="2">
        <f xml:space="preserve"> RTD("cqg.rtd",,"StudyData",A40, "Bar", "", "High","A","0",,,,,"T")</f>
        <v>387.44</v>
      </c>
      <c r="E40" s="2">
        <f>RTD("cqg.rtd", ,"ContractData",A40, "LastTrade",, "T")</f>
        <v>228.74</v>
      </c>
      <c r="F40" s="4">
        <f t="shared" si="0"/>
        <v>-0.40961181086103654</v>
      </c>
      <c r="H40" s="2" t="str">
        <f t="shared" si="1"/>
        <v>SPOT</v>
      </c>
      <c r="M40" s="4">
        <f t="shared" si="2"/>
        <v>-0.40961181086103654</v>
      </c>
    </row>
    <row r="41" spans="1:13" ht="17.25" x14ac:dyDescent="0.3">
      <c r="A41" s="5" t="s">
        <v>1</v>
      </c>
      <c r="B41" s="4">
        <f>RTD("cqg.rtd", ,"ContractData",A41, "PercentNetLastTrade",, "T")/100</f>
        <v>-6.492393400471394E-2</v>
      </c>
      <c r="D41" s="2">
        <f xml:space="preserve"> RTD("cqg.rtd",,"StudyData",A41, "Bar", "", "High","A","0",,,,,"T")</f>
        <v>283.18</v>
      </c>
      <c r="E41" s="2">
        <f>RTD("cqg.rtd", ,"ContractData",A41, "LastTrade",, "T")</f>
        <v>218.20000000000002</v>
      </c>
      <c r="F41" s="4">
        <f t="shared" si="0"/>
        <v>-0.229465357723003</v>
      </c>
      <c r="H41" s="2" t="str">
        <f t="shared" si="1"/>
        <v>SQ</v>
      </c>
      <c r="M41" s="4">
        <f t="shared" si="2"/>
        <v>-0.229465357723003</v>
      </c>
    </row>
    <row r="42" spans="1:13" ht="17.25" x14ac:dyDescent="0.3">
      <c r="A42" s="5" t="s">
        <v>45</v>
      </c>
      <c r="B42" s="4">
        <f>RTD("cqg.rtd", ,"ContractData",A42, "PercentNetLastTrade",, "T")/100</f>
        <v>-6.0847880299251873E-2</v>
      </c>
      <c r="D42" s="2">
        <f xml:space="preserve"> RTD("cqg.rtd",,"StudyData",A42, "Bar", "", "High","A","0",,,,,"T")</f>
        <v>56.95</v>
      </c>
      <c r="E42" s="2">
        <f>RTD("cqg.rtd", ,"ContractData",A42, "LastTrade",, "T")</f>
        <v>18.830000000000002</v>
      </c>
      <c r="F42" s="4">
        <f t="shared" si="0"/>
        <v>-0.66935908691834944</v>
      </c>
      <c r="H42" s="2" t="str">
        <f t="shared" si="1"/>
        <v>SSYS</v>
      </c>
      <c r="M42" s="4">
        <f t="shared" si="2"/>
        <v>-0.66935908691834944</v>
      </c>
    </row>
    <row r="43" spans="1:13" ht="17.25" x14ac:dyDescent="0.3">
      <c r="A43" s="5" t="s">
        <v>52</v>
      </c>
      <c r="B43" s="4">
        <f>RTD("cqg.rtd", ,"ContractData",A43, "PercentNetLastTrade",, "T")/100</f>
        <v>-2.3076923076923075E-2</v>
      </c>
      <c r="D43" s="2">
        <f xml:space="preserve"> RTD("cqg.rtd",,"StudyData",A43, "Bar", "", "High","A","0",,,,,"T")</f>
        <v>15.49</v>
      </c>
      <c r="E43" s="2">
        <f>RTD("cqg.rtd", ,"ContractData",A43, "LastTrade",, "T")</f>
        <v>5.08</v>
      </c>
      <c r="F43" s="4">
        <f t="shared" si="0"/>
        <v>-0.67204648160103297</v>
      </c>
      <c r="H43" s="2" t="str">
        <f t="shared" si="1"/>
        <v>SYRS</v>
      </c>
      <c r="M43" s="4">
        <f t="shared" si="2"/>
        <v>-0.67204648160103297</v>
      </c>
    </row>
    <row r="44" spans="1:13" ht="17.25" x14ac:dyDescent="0.3">
      <c r="A44" s="5" t="s">
        <v>4</v>
      </c>
      <c r="B44" s="4">
        <f>RTD("cqg.rtd", ,"ContractData",A44, "PercentNetLastTrade",, "T")/100</f>
        <v>-6.3824152542372878E-2</v>
      </c>
      <c r="D44" s="2">
        <f xml:space="preserve"> RTD("cqg.rtd",,"StudyData",A44, "Bar", "", "High","A","0",,,,,"T")</f>
        <v>308</v>
      </c>
      <c r="E44" s="2">
        <f>RTD("cqg.rtd", ,"ContractData",A44, "LastTrade",, "T")</f>
        <v>141.4</v>
      </c>
      <c r="F44" s="4">
        <f t="shared" si="0"/>
        <v>-0.54090909090909089</v>
      </c>
      <c r="H44" s="2" t="str">
        <f t="shared" si="1"/>
        <v>TDOC</v>
      </c>
      <c r="M44" s="4">
        <f t="shared" si="2"/>
        <v>-0.54090909090909089</v>
      </c>
    </row>
    <row r="45" spans="1:13" ht="17.25" x14ac:dyDescent="0.3">
      <c r="A45" s="5" t="s">
        <v>46</v>
      </c>
      <c r="B45" s="4">
        <f>RTD("cqg.rtd", ,"ContractData",A45, "PercentNetLastTrade",, "T")/100</f>
        <v>-3.7372239993758292E-2</v>
      </c>
      <c r="D45" s="2">
        <f xml:space="preserve"> RTD("cqg.rtd",,"StudyData",A45, "Bar", "", "High","A","0",,,,,"T")</f>
        <v>147.9</v>
      </c>
      <c r="E45" s="2">
        <f>RTD("cqg.rtd", ,"ContractData",A45, "LastTrade",, "T")</f>
        <v>123.38000000000001</v>
      </c>
      <c r="F45" s="4">
        <f t="shared" si="0"/>
        <v>-0.16578769438810004</v>
      </c>
      <c r="H45" s="2" t="str">
        <f t="shared" si="1"/>
        <v>TER</v>
      </c>
      <c r="M45" s="4">
        <f t="shared" si="2"/>
        <v>-0.16578769438810004</v>
      </c>
    </row>
    <row r="46" spans="1:13" ht="17.25" x14ac:dyDescent="0.3">
      <c r="A46" s="5" t="s">
        <v>32</v>
      </c>
      <c r="B46" s="4">
        <f>RTD("cqg.rtd", ,"ContractData",A46, "PercentNetLastTrade",, "T")/100</f>
        <v>-8.4187486653854365E-2</v>
      </c>
      <c r="D46" s="2">
        <f xml:space="preserve"> RTD("cqg.rtd",,"StudyData",A46, "Bar", "", "High","A","0",,,,,"T")</f>
        <v>372.64</v>
      </c>
      <c r="E46" s="2">
        <f>RTD("cqg.rtd", ,"ContractData",A46, "LastTrade",, "T")</f>
        <v>171.55</v>
      </c>
      <c r="F46" s="4">
        <f t="shared" si="0"/>
        <v>-0.53963610991841993</v>
      </c>
      <c r="H46" s="2" t="str">
        <f t="shared" si="1"/>
        <v>TREE</v>
      </c>
      <c r="M46" s="4">
        <f t="shared" si="2"/>
        <v>-0.53963610991841993</v>
      </c>
    </row>
    <row r="47" spans="1:13" ht="17.25" x14ac:dyDescent="0.3">
      <c r="A47" s="5" t="s">
        <v>56</v>
      </c>
      <c r="B47" s="4">
        <f>RTD("cqg.rtd", ,"ContractData",A47, "PercentNetLastTrade",, "T")/100</f>
        <v>-1.7647800327744864E-2</v>
      </c>
      <c r="D47" s="2">
        <f xml:space="preserve"> RTD("cqg.rtd",,"StudyData",A47, "Bar", "", "High","A","0",,,,,"T")</f>
        <v>84.86</v>
      </c>
      <c r="E47" s="2">
        <f>RTD("cqg.rtd", ,"ContractData",A47, "LastTrade",, "T")</f>
        <v>77.930000000000007</v>
      </c>
      <c r="F47" s="4">
        <f t="shared" si="0"/>
        <v>-8.1663917039830225E-2</v>
      </c>
      <c r="H47" s="2" t="str">
        <f t="shared" si="1"/>
        <v>TRMB</v>
      </c>
      <c r="M47" s="4">
        <f t="shared" si="2"/>
        <v>-8.1663917039830225E-2</v>
      </c>
    </row>
    <row r="48" spans="1:13" ht="17.25" x14ac:dyDescent="0.3">
      <c r="A48" s="5" t="s">
        <v>0</v>
      </c>
      <c r="B48" s="4">
        <f>RTD("cqg.rtd", ,"ContractData",A48, "PercentNetLastTrade",, "T")/100</f>
        <v>-5.2857801508098226E-2</v>
      </c>
      <c r="D48" s="2">
        <f xml:space="preserve"> RTD("cqg.rtd",,"StudyData",A48, "Bar", "", "High","A","0",,,,,"T")</f>
        <v>900.4</v>
      </c>
      <c r="E48" s="2">
        <f>RTD("cqg.rtd", ,"ContractData",A48, "LastTrade",, "T")</f>
        <v>636.83000000000004</v>
      </c>
      <c r="F48" s="4">
        <f t="shared" si="0"/>
        <v>-0.29272545535317629</v>
      </c>
      <c r="H48" s="2" t="str">
        <f t="shared" si="1"/>
        <v>TSLA</v>
      </c>
      <c r="M48" s="4">
        <f t="shared" si="2"/>
        <v>-0.29272545535317629</v>
      </c>
    </row>
    <row r="49" spans="1:13" ht="17.25" x14ac:dyDescent="0.3">
      <c r="A49" s="5" t="s">
        <v>57</v>
      </c>
      <c r="B49" s="4">
        <f>RTD("cqg.rtd", ,"ContractData",A49, "PercentNetLastTrade",, "T")/100</f>
        <v>8.3132207026012338E-3</v>
      </c>
      <c r="D49" s="2">
        <f xml:space="preserve"> RTD("cqg.rtd",,"StudyData",A49, "Bar", "", "High","A","0",,,,,"T")</f>
        <v>41.5</v>
      </c>
      <c r="E49" s="2">
        <f>RTD("cqg.rtd", ,"ContractData",A49, "LastTrade",, "T")</f>
        <v>37.6</v>
      </c>
      <c r="F49" s="4">
        <f t="shared" si="0"/>
        <v>-9.3975903614457804E-2</v>
      </c>
      <c r="H49" s="2" t="str">
        <f t="shared" si="1"/>
        <v>TSP</v>
      </c>
      <c r="M49" s="4">
        <f t="shared" si="2"/>
        <v>-9.3975903614457804E-2</v>
      </c>
    </row>
    <row r="50" spans="1:13" ht="17.25" x14ac:dyDescent="0.3">
      <c r="A50" s="5" t="s">
        <v>58</v>
      </c>
      <c r="B50" s="4">
        <f>RTD("cqg.rtd", ,"ContractData",A50, "PercentNetLastTrade",, "T")/100</f>
        <v>-3.7766563568289106E-2</v>
      </c>
      <c r="D50" s="2">
        <f xml:space="preserve"> RTD("cqg.rtd",,"StudyData",A50, "Bar", "", "High","A","0",,,,,"T")</f>
        <v>457.3</v>
      </c>
      <c r="E50" s="2">
        <f>RTD("cqg.rtd", ,"ContractData",A50, "LastTrade",, "T")</f>
        <v>295.55</v>
      </c>
      <c r="F50" s="4">
        <f t="shared" si="0"/>
        <v>-0.35370653837743277</v>
      </c>
      <c r="H50" s="2" t="str">
        <f t="shared" si="1"/>
        <v>TWLO</v>
      </c>
      <c r="M50" s="4">
        <f t="shared" si="2"/>
        <v>-0.35370653837743277</v>
      </c>
    </row>
    <row r="51" spans="1:13" ht="17.25" x14ac:dyDescent="0.3">
      <c r="A51" s="5" t="s">
        <v>28</v>
      </c>
      <c r="B51" s="4">
        <f>RTD("cqg.rtd", ,"ContractData",A51, "PercentNetLastTrade",, "T")/100</f>
        <v>-4.305075737443529E-2</v>
      </c>
      <c r="D51" s="2">
        <f xml:space="preserve"> RTD("cqg.rtd",,"StudyData",A51, "Bar", "", "High","A","0",,,,,"T")</f>
        <v>59.74</v>
      </c>
      <c r="E51" s="2">
        <f>RTD("cqg.rtd", ,"ContractData",A51, "LastTrade",, "T")</f>
        <v>36.01</v>
      </c>
      <c r="F51" s="4">
        <f t="shared" si="0"/>
        <v>-0.39722129226648817</v>
      </c>
      <c r="H51" s="2" t="str">
        <f t="shared" si="1"/>
        <v>TWOU</v>
      </c>
      <c r="M51" s="4">
        <f t="shared" si="2"/>
        <v>-0.39722129226648817</v>
      </c>
    </row>
    <row r="52" spans="1:13" ht="17.25" x14ac:dyDescent="0.3">
      <c r="A52" s="5" t="s">
        <v>18</v>
      </c>
      <c r="B52" s="4">
        <f>RTD("cqg.rtd", ,"ContractData",A52, "PercentNetLastTrade",, "T")/100</f>
        <v>-0.16995031694363544</v>
      </c>
      <c r="D52" s="2">
        <f xml:space="preserve"> RTD("cqg.rtd",,"StudyData",A52, "Bar", "", "High","A","0",,,,,"T")</f>
        <v>214.07</v>
      </c>
      <c r="E52" s="2">
        <f>RTD("cqg.rtd", ,"ContractData",A52, "LastTrade",, "T")</f>
        <v>96.9</v>
      </c>
      <c r="F52" s="4">
        <f t="shared" si="0"/>
        <v>-0.54734432662213295</v>
      </c>
      <c r="H52" s="2" t="str">
        <f t="shared" si="1"/>
        <v>TWST</v>
      </c>
      <c r="M52" s="4">
        <f t="shared" si="2"/>
        <v>-0.54734432662213295</v>
      </c>
    </row>
    <row r="53" spans="1:13" ht="17.25" x14ac:dyDescent="0.3">
      <c r="A53" s="5" t="s">
        <v>34</v>
      </c>
      <c r="B53" s="4">
        <f>RTD("cqg.rtd", ,"ContractData",A53, "PercentNetLastTrade",, "T")/100</f>
        <v>-3.2905744562186284E-2</v>
      </c>
      <c r="D53" s="2">
        <f xml:space="preserve"> RTD("cqg.rtd",,"StudyData",A53, "Bar", "", "High","A","0",,,,,"T")</f>
        <v>80.75</v>
      </c>
      <c r="E53" s="2">
        <f>RTD("cqg.rtd", ,"ContractData",A53, "LastTrade",, "T")</f>
        <v>52.02</v>
      </c>
      <c r="F53" s="4">
        <f t="shared" si="0"/>
        <v>-0.35578947368421049</v>
      </c>
      <c r="H53" s="2" t="str">
        <f t="shared" si="1"/>
        <v>TWTR</v>
      </c>
      <c r="M53" s="4">
        <f t="shared" si="2"/>
        <v>-0.35578947368421049</v>
      </c>
    </row>
    <row r="54" spans="1:13" ht="17.25" x14ac:dyDescent="0.3">
      <c r="A54" s="5" t="s">
        <v>26</v>
      </c>
      <c r="B54" s="4">
        <f>RTD("cqg.rtd", ,"ContractData",A54, "PercentNetLastTrade",, "T")/100</f>
        <v>-7.1125990707843673E-2</v>
      </c>
      <c r="D54" s="2">
        <f xml:space="preserve"> RTD("cqg.rtd",,"StudyData",A54, "Bar", "", "High","A","0",,,,,"T")</f>
        <v>203.25</v>
      </c>
      <c r="E54" s="2">
        <f>RTD("cqg.rtd", ,"ContractData",A54, "LastTrade",, "T")</f>
        <v>135.94999999999999</v>
      </c>
      <c r="F54" s="4">
        <f t="shared" si="0"/>
        <v>-0.331119311193112</v>
      </c>
      <c r="H54" s="2" t="str">
        <f t="shared" si="1"/>
        <v>TXG</v>
      </c>
      <c r="M54" s="4">
        <f t="shared" si="2"/>
        <v>-0.331119311193112</v>
      </c>
    </row>
    <row r="55" spans="1:13" ht="17.25" x14ac:dyDescent="0.3">
      <c r="A55" s="5" t="s">
        <v>14</v>
      </c>
      <c r="B55" s="4">
        <f>RTD("cqg.rtd", ,"ContractData",A55, "PercentNetLastTrade",, "T")/100</f>
        <v>-7.4479982106911202E-2</v>
      </c>
      <c r="D55" s="2">
        <f xml:space="preserve"> RTD("cqg.rtd",,"StudyData",A55, "Bar", "", "High","A","0",,,,,"T")</f>
        <v>167.32</v>
      </c>
      <c r="E55" s="2">
        <f>RTD("cqg.rtd", ,"ContractData",A55, "LastTrade",, "T")</f>
        <v>82.76</v>
      </c>
      <c r="F55" s="4">
        <f t="shared" si="0"/>
        <v>-0.50537891465455409</v>
      </c>
      <c r="H55" s="2" t="str">
        <f t="shared" si="1"/>
        <v>U</v>
      </c>
      <c r="M55" s="4">
        <f t="shared" si="2"/>
        <v>-0.50537891465455409</v>
      </c>
    </row>
    <row r="56" spans="1:13" ht="17.25" x14ac:dyDescent="0.3">
      <c r="A56" s="5" t="s">
        <v>36</v>
      </c>
      <c r="B56" s="4">
        <f>RTD("cqg.rtd", ,"ContractData",A56, "PercentNetLastTrade",, "T")/100</f>
        <v>-4.3742953776775645E-2</v>
      </c>
      <c r="D56" s="2">
        <f xml:space="preserve"> RTD("cqg.rtd",,"StudyData",A56, "Bar", "", "High","A","0",,,,,"T")</f>
        <v>86.03</v>
      </c>
      <c r="E56" s="2">
        <f>RTD("cqg.rtd", ,"ContractData",A56, "LastTrade",, "T")</f>
        <v>42.410000000000004</v>
      </c>
      <c r="F56" s="4">
        <f t="shared" si="0"/>
        <v>-0.50703243054748337</v>
      </c>
      <c r="H56" s="2" t="str">
        <f t="shared" si="1"/>
        <v>VCYT</v>
      </c>
      <c r="M56" s="4">
        <f t="shared" si="2"/>
        <v>-0.50703243054748337</v>
      </c>
    </row>
    <row r="57" spans="1:13" ht="17.25" x14ac:dyDescent="0.3">
      <c r="A57" s="5" t="s">
        <v>6</v>
      </c>
      <c r="B57" s="4">
        <f>RTD("cqg.rtd", ,"ContractData",A57, "PercentNetLastTrade",, "T")/100</f>
        <v>-4.7578876328665434E-2</v>
      </c>
      <c r="D57" s="2">
        <f xml:space="preserve"> RTD("cqg.rtd",,"StudyData",A57, "Bar", "", "High","A","0",,,,,"T")</f>
        <v>208.11</v>
      </c>
      <c r="E57" s="2">
        <f>RTD("cqg.rtd", ,"ContractData",A57, "LastTrade",, "T")</f>
        <v>112.9</v>
      </c>
      <c r="F57" s="4">
        <f t="shared" ref="F57:F58" si="6">(E57-D57)/D57</f>
        <v>-0.45749843832588538</v>
      </c>
      <c r="H57" s="2" t="str">
        <f t="shared" ref="H57:H58" si="7">RIGHT(A57,LEN(A57)-5)</f>
        <v>Z</v>
      </c>
      <c r="M57" s="4">
        <f t="shared" si="2"/>
        <v>-0.45749843832588538</v>
      </c>
    </row>
    <row r="58" spans="1:13" ht="17.25" x14ac:dyDescent="0.3">
      <c r="A58" s="5" t="s">
        <v>11</v>
      </c>
      <c r="B58" s="4">
        <f>RTD("cqg.rtd", ,"ContractData",A58, "PercentNetLastTrade",, "T")/100</f>
        <v>-1.5580544641647473E-2</v>
      </c>
      <c r="D58" s="2">
        <f xml:space="preserve"> RTD("cqg.rtd",,"StudyData",A58, "Bar", "", "High","A","0",,,,,"T")</f>
        <v>451.77</v>
      </c>
      <c r="E58" s="2">
        <f>RTD("cqg.rtd", ,"ContractData",A58, "LastTrade",, "T")</f>
        <v>290.64</v>
      </c>
      <c r="F58" s="4">
        <f t="shared" si="6"/>
        <v>-0.35666378909622154</v>
      </c>
      <c r="H58" s="2" t="str">
        <f t="shared" si="7"/>
        <v>ZM</v>
      </c>
      <c r="M58" s="4">
        <f t="shared" si="2"/>
        <v>-0.35666378909622154</v>
      </c>
    </row>
  </sheetData>
  <sortState ref="A1:A59">
    <sortCondition ref="A1"/>
  </sortState>
  <mergeCells count="7">
    <mergeCell ref="I11:J11"/>
    <mergeCell ref="L1:M1"/>
    <mergeCell ref="A1:B1"/>
    <mergeCell ref="I4:J4"/>
    <mergeCell ref="I3:J3"/>
    <mergeCell ref="I9:J9"/>
    <mergeCell ref="I10:J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5" sqref="F35"/>
    </sheetView>
  </sheetViews>
  <sheetFormatPr defaultRowHeight="17.25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2021-05-09T20:01:11Z</dcterms:created>
  <dcterms:modified xsi:type="dcterms:W3CDTF">2021-05-10T18:40:03Z</dcterms:modified>
</cp:coreProperties>
</file>