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artle\Desktop\Excel Apps\All Stuff\"/>
    </mc:Choice>
  </mc:AlternateContent>
  <bookViews>
    <workbookView xWindow="0" yWindow="0" windowWidth="28800" windowHeight="14130"/>
  </bookViews>
  <sheets>
    <sheet name="Account" sheetId="3" r:id="rId1"/>
    <sheet name="Orders" sheetId="1" state="hidden" r:id="rId2"/>
    <sheet name="SortedbyStatusTime" sheetId="5" r:id="rId3"/>
    <sheet name="Positions" sheetId="2" r:id="rId4"/>
    <sheet name="SortedbyTimeData" sheetId="4" state="hidden" r:id="rId5"/>
  </sheets>
  <calcPr calcId="162913"/>
</workbook>
</file>

<file path=xl/calcChain.xml><?xml version="1.0" encoding="utf-8"?>
<calcChain xmlns="http://schemas.openxmlformats.org/spreadsheetml/2006/main">
  <c r="W1" i="4" l="1"/>
  <c r="AC1" i="4"/>
  <c r="AD1" i="4" l="1"/>
  <c r="AE1" i="4"/>
  <c r="Z1" i="4" l="1"/>
  <c r="BA1" i="4" s="1"/>
  <c r="Y1" i="4"/>
  <c r="S1" i="4"/>
  <c r="S1" i="5" s="1"/>
  <c r="R1" i="4"/>
  <c r="R1" i="5" s="1"/>
  <c r="F1" i="4"/>
  <c r="E1" i="4"/>
  <c r="D1" i="4"/>
  <c r="C1" i="4"/>
  <c r="AX1" i="4" l="1"/>
  <c r="AW1" i="4"/>
  <c r="V1" i="4"/>
  <c r="AB1" i="4"/>
  <c r="T1" i="4"/>
  <c r="X1" i="4"/>
  <c r="AZ1" i="4"/>
  <c r="U1" i="5" s="1"/>
  <c r="A3" i="5"/>
  <c r="A4" i="5" s="1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Q1" i="4"/>
  <c r="Q1" i="5" s="1"/>
  <c r="P1" i="4"/>
  <c r="P1" i="5" s="1"/>
  <c r="O1" i="4"/>
  <c r="O1" i="5" s="1"/>
  <c r="A2" i="4"/>
  <c r="N1" i="4"/>
  <c r="N1" i="5" s="1"/>
  <c r="M1" i="4"/>
  <c r="M1" i="5" s="1"/>
  <c r="L1" i="4"/>
  <c r="L1" i="5" s="1"/>
  <c r="K1" i="4"/>
  <c r="K1" i="5" s="1"/>
  <c r="J1" i="4"/>
  <c r="J1" i="5" s="1"/>
  <c r="I1" i="4"/>
  <c r="I1" i="5" s="1"/>
  <c r="H1" i="4"/>
  <c r="H1" i="5" s="1"/>
  <c r="G1" i="4"/>
  <c r="G1" i="5" s="1"/>
  <c r="B1" i="4"/>
  <c r="B1" i="5" s="1"/>
  <c r="A101" i="4"/>
  <c r="A100" i="4"/>
  <c r="A99" i="4"/>
  <c r="A98" i="4"/>
  <c r="A97" i="4"/>
  <c r="A96" i="4"/>
  <c r="A95" i="4"/>
  <c r="A94" i="4"/>
  <c r="A93" i="4"/>
  <c r="A92" i="4"/>
  <c r="A91" i="4"/>
  <c r="A90" i="4"/>
  <c r="A89" i="4"/>
  <c r="A88" i="4"/>
  <c r="A87" i="4"/>
  <c r="A86" i="4"/>
  <c r="A85" i="4"/>
  <c r="A84" i="4"/>
  <c r="A83" i="4"/>
  <c r="A82" i="4"/>
  <c r="A81" i="4"/>
  <c r="A80" i="4"/>
  <c r="A79" i="4"/>
  <c r="A78" i="4"/>
  <c r="A77" i="4"/>
  <c r="A76" i="4"/>
  <c r="A75" i="4"/>
  <c r="A74" i="4"/>
  <c r="A73" i="4"/>
  <c r="A72" i="4"/>
  <c r="A71" i="4"/>
  <c r="A70" i="4"/>
  <c r="A69" i="4"/>
  <c r="A68" i="4"/>
  <c r="A67" i="4"/>
  <c r="A66" i="4"/>
  <c r="A65" i="4"/>
  <c r="A64" i="4"/>
  <c r="A63" i="4"/>
  <c r="A62" i="4"/>
  <c r="A61" i="4"/>
  <c r="A60" i="4"/>
  <c r="A59" i="4"/>
  <c r="A58" i="4"/>
  <c r="A57" i="4"/>
  <c r="A56" i="4"/>
  <c r="A55" i="4"/>
  <c r="A54" i="4"/>
  <c r="A53" i="4"/>
  <c r="A52" i="4"/>
  <c r="A51" i="4"/>
  <c r="A50" i="4"/>
  <c r="A49" i="4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A4" i="4"/>
  <c r="A3" i="4"/>
  <c r="A1" i="4"/>
  <c r="AI1" i="4" l="1"/>
  <c r="D1" i="5"/>
  <c r="AJ1" i="4"/>
  <c r="E1" i="5"/>
  <c r="AK1" i="4"/>
  <c r="F1" i="5"/>
  <c r="AH1" i="4"/>
  <c r="C1" i="5"/>
  <c r="AU1" i="4"/>
  <c r="AL1" i="4"/>
  <c r="AY1" i="4"/>
  <c r="T1" i="5" s="1"/>
  <c r="AS1" i="4"/>
  <c r="AT1" i="4"/>
  <c r="AM1" i="4"/>
  <c r="AV1" i="4"/>
  <c r="AG1" i="4"/>
  <c r="AN1" i="4"/>
  <c r="AO1" i="4"/>
  <c r="AP1" i="4"/>
  <c r="AQ1" i="4"/>
  <c r="AR1" i="4"/>
  <c r="Z1" i="1" l="1"/>
  <c r="Y1" i="1"/>
  <c r="M1" i="2" s="1"/>
  <c r="N1" i="2" l="1"/>
  <c r="B6" i="1" l="1"/>
  <c r="H24" i="1"/>
  <c r="H2" i="1"/>
  <c r="T8" i="1"/>
  <c r="G50" i="1"/>
  <c r="H34" i="1"/>
  <c r="L93" i="1"/>
  <c r="Q34" i="1"/>
  <c r="U96" i="1"/>
  <c r="E35" i="1"/>
  <c r="I100" i="1"/>
  <c r="F35" i="1"/>
  <c r="Q100" i="1"/>
  <c r="G35" i="1"/>
  <c r="D101" i="1"/>
  <c r="M2" i="1"/>
  <c r="K9" i="1"/>
  <c r="R51" i="1"/>
  <c r="J5" i="1"/>
  <c r="I19" i="1"/>
  <c r="H13" i="1"/>
  <c r="Q37" i="1"/>
  <c r="Q13" i="1"/>
  <c r="E38" i="1"/>
  <c r="E14" i="1"/>
  <c r="N38" i="1"/>
  <c r="F14" i="1"/>
  <c r="O38" i="1"/>
  <c r="G14" i="1"/>
  <c r="P38" i="1"/>
  <c r="P14" i="1"/>
  <c r="K17" i="1"/>
  <c r="E23" i="1"/>
  <c r="J8" i="1"/>
  <c r="I40" i="1"/>
  <c r="Q4" i="1"/>
  <c r="S22" i="1"/>
  <c r="G47" i="1"/>
  <c r="G23" i="1"/>
  <c r="P47" i="1"/>
  <c r="P23" i="1"/>
  <c r="D48" i="1"/>
  <c r="Q23" i="1"/>
  <c r="E48" i="1"/>
  <c r="R23" i="1"/>
  <c r="F48" i="1"/>
  <c r="F24" i="1"/>
  <c r="U44" i="1"/>
  <c r="U4" i="1"/>
  <c r="M15" i="1"/>
  <c r="I9" i="1"/>
  <c r="E8" i="1"/>
  <c r="G26" i="1"/>
  <c r="P50" i="1"/>
  <c r="P26" i="1"/>
  <c r="D51" i="1"/>
  <c r="D27" i="1"/>
  <c r="M51" i="1"/>
  <c r="E27" i="1"/>
  <c r="N51" i="1"/>
  <c r="F27" i="1"/>
  <c r="O51" i="1"/>
  <c r="O27" i="1"/>
  <c r="F26" i="1"/>
  <c r="I8" i="1"/>
  <c r="B43" i="1"/>
  <c r="H4" i="1"/>
  <c r="O13" i="1"/>
  <c r="P29" i="1"/>
  <c r="U56" i="1"/>
  <c r="D30" i="1"/>
  <c r="I60" i="1"/>
  <c r="M30" i="1"/>
  <c r="R63" i="1"/>
  <c r="N30" i="1"/>
  <c r="E64" i="1"/>
  <c r="O30" i="1"/>
  <c r="M64" i="1"/>
  <c r="D31" i="1"/>
  <c r="T4" i="1"/>
  <c r="E15" i="1"/>
  <c r="T10" i="1"/>
  <c r="Q7" i="1"/>
  <c r="D41" i="1"/>
  <c r="E33" i="1"/>
  <c r="I84" i="1"/>
  <c r="N33" i="1"/>
  <c r="R87" i="1"/>
  <c r="B34" i="1"/>
  <c r="F91" i="1"/>
  <c r="M56" i="1"/>
  <c r="C6" i="1"/>
  <c r="P24" i="1"/>
  <c r="B2" i="1"/>
  <c r="H9" i="1"/>
  <c r="U80" i="1"/>
  <c r="K6" i="1"/>
  <c r="Q27" i="1"/>
  <c r="J2" i="1"/>
  <c r="P9" i="1"/>
  <c r="R27" i="1"/>
  <c r="F52" i="1"/>
  <c r="F28" i="1"/>
  <c r="O52" i="1"/>
  <c r="O28" i="1"/>
  <c r="C53" i="1"/>
  <c r="P28" i="1"/>
  <c r="D53" i="1"/>
  <c r="Q28" i="1"/>
  <c r="E53" i="1"/>
  <c r="C13" i="1"/>
  <c r="M13" i="1"/>
  <c r="B49" i="1"/>
  <c r="J25" i="1"/>
  <c r="S49" i="1"/>
  <c r="T67" i="1"/>
  <c r="H92" i="1"/>
  <c r="H68" i="1"/>
  <c r="P92" i="1"/>
  <c r="R68" i="1"/>
  <c r="E93" i="1"/>
  <c r="F69" i="1"/>
  <c r="N93" i="1"/>
  <c r="O69" i="1"/>
  <c r="B94" i="1"/>
  <c r="P69" i="1"/>
  <c r="H28" i="1"/>
  <c r="E2" i="1"/>
  <c r="C9" i="1"/>
  <c r="Q48" i="1"/>
  <c r="B5" i="1"/>
  <c r="H16" i="1"/>
  <c r="U12" i="1"/>
  <c r="I37" i="1"/>
  <c r="I13" i="1"/>
  <c r="R37" i="1"/>
  <c r="R13" i="1"/>
  <c r="F38" i="1"/>
  <c r="S13" i="1"/>
  <c r="G38" i="1"/>
  <c r="T13" i="1"/>
  <c r="H38" i="1"/>
  <c r="H14" i="1"/>
  <c r="N5" i="1"/>
  <c r="T20" i="1"/>
  <c r="J35" i="1"/>
  <c r="K8" i="1"/>
  <c r="R43" i="1"/>
  <c r="I16" i="1"/>
  <c r="R40" i="1"/>
  <c r="R16" i="1"/>
  <c r="F41" i="1"/>
  <c r="F17" i="1"/>
  <c r="O41" i="1"/>
  <c r="G17" i="1"/>
  <c r="P41" i="1"/>
  <c r="H17" i="1"/>
  <c r="Q41" i="1"/>
  <c r="Q17" i="1"/>
  <c r="T41" i="1"/>
  <c r="M4" i="1"/>
  <c r="L12" i="1"/>
  <c r="P6" i="1"/>
  <c r="R7" i="1"/>
  <c r="T25" i="1"/>
  <c r="H50" i="1"/>
  <c r="H26" i="1"/>
  <c r="Q50" i="1"/>
  <c r="Q26" i="1"/>
  <c r="E51" i="1"/>
  <c r="R26" i="1"/>
  <c r="F51" i="1"/>
  <c r="S26" i="1"/>
  <c r="G51" i="1"/>
  <c r="G27" i="1"/>
  <c r="D10" i="1"/>
  <c r="V7" i="1"/>
  <c r="V39" i="1"/>
  <c r="U3" i="1"/>
  <c r="H11" i="1"/>
  <c r="H29" i="1"/>
  <c r="T53" i="1"/>
  <c r="Q29" i="1"/>
  <c r="H57" i="1"/>
  <c r="E30" i="1"/>
  <c r="Q60" i="1"/>
  <c r="F30" i="1"/>
  <c r="D61" i="1"/>
  <c r="G30" i="1"/>
  <c r="L61" i="1"/>
  <c r="Q30" i="1"/>
  <c r="L4" i="1"/>
  <c r="D12" i="1"/>
  <c r="K7" i="1"/>
  <c r="I7" i="1"/>
  <c r="C38" i="1"/>
  <c r="R32" i="1"/>
  <c r="H81" i="1"/>
  <c r="F33" i="1"/>
  <c r="R84" i="1"/>
  <c r="O33" i="1"/>
  <c r="E88" i="1"/>
  <c r="P33" i="1"/>
  <c r="M88" i="1"/>
  <c r="Q33" i="1"/>
  <c r="U88" i="1"/>
  <c r="Q9" i="1"/>
  <c r="U7" i="1"/>
  <c r="N39" i="1"/>
  <c r="T3" i="1"/>
  <c r="R10" i="1"/>
  <c r="R11" i="1"/>
  <c r="F36" i="1"/>
  <c r="F12" i="1"/>
  <c r="O36" i="1"/>
  <c r="O12" i="1"/>
  <c r="C37" i="1"/>
  <c r="P12" i="1"/>
  <c r="F2" i="1"/>
  <c r="D9" i="1"/>
  <c r="D49" i="1"/>
  <c r="C5" i="1"/>
  <c r="Q19" i="1"/>
  <c r="N2" i="1"/>
  <c r="L9" i="1"/>
  <c r="E52" i="1"/>
  <c r="K5" i="1"/>
  <c r="R22" i="1"/>
  <c r="T30" i="1"/>
  <c r="C66" i="1"/>
  <c r="H31" i="1"/>
  <c r="L69" i="1"/>
  <c r="Q31" i="1"/>
  <c r="U72" i="1"/>
  <c r="R31" i="1"/>
  <c r="H73" i="1"/>
  <c r="S31" i="1"/>
  <c r="P73" i="1"/>
  <c r="U27" i="1"/>
  <c r="H22" i="1"/>
  <c r="C52" i="1"/>
  <c r="K28" i="1"/>
  <c r="T52" i="1"/>
  <c r="U70" i="1"/>
  <c r="H95" i="1"/>
  <c r="I71" i="1"/>
  <c r="Q95" i="1"/>
  <c r="S71" i="1"/>
  <c r="F96" i="1"/>
  <c r="G72" i="1"/>
  <c r="O96" i="1"/>
  <c r="P72" i="1"/>
  <c r="C97" i="1"/>
  <c r="F15" i="1"/>
  <c r="F5" i="1"/>
  <c r="S17" i="1"/>
  <c r="I32" i="1"/>
  <c r="C8" i="1"/>
  <c r="Q40" i="1"/>
  <c r="V15" i="1"/>
  <c r="J40" i="1"/>
  <c r="J16" i="1"/>
  <c r="S40" i="1"/>
  <c r="S16" i="1"/>
  <c r="G41" i="1"/>
  <c r="T16" i="1"/>
  <c r="H41" i="1"/>
  <c r="U16" i="1"/>
  <c r="I41" i="1"/>
  <c r="I17" i="1"/>
  <c r="O8" i="1"/>
  <c r="H45" i="1"/>
  <c r="V4" i="1"/>
  <c r="T12" i="1"/>
  <c r="I11" i="1"/>
  <c r="J19" i="1"/>
  <c r="S43" i="1"/>
  <c r="S19" i="1"/>
  <c r="G44" i="1"/>
  <c r="G20" i="1"/>
  <c r="P44" i="1"/>
  <c r="H20" i="1"/>
  <c r="Q44" i="1"/>
  <c r="I20" i="1"/>
  <c r="R44" i="1"/>
  <c r="R20" i="1"/>
  <c r="C7" i="1"/>
  <c r="N7" i="1"/>
  <c r="U36" i="1"/>
  <c r="M3" i="1"/>
  <c r="S10" i="1"/>
  <c r="U28" i="1"/>
  <c r="I53" i="1"/>
  <c r="I29" i="1"/>
  <c r="G54" i="1"/>
  <c r="R29" i="1"/>
  <c r="P57" i="1"/>
  <c r="S29" i="1"/>
  <c r="C58" i="1"/>
  <c r="T29" i="1"/>
  <c r="K58" i="1"/>
  <c r="H30" i="1"/>
  <c r="D4" i="1"/>
  <c r="B11" i="1"/>
  <c r="E5" i="1"/>
  <c r="V6" i="1"/>
  <c r="B35" i="1"/>
  <c r="J32" i="1"/>
  <c r="G78" i="1"/>
  <c r="S32" i="1"/>
  <c r="P81" i="1"/>
  <c r="G33" i="1"/>
  <c r="D85" i="1"/>
  <c r="H33" i="1"/>
  <c r="L85" i="1"/>
  <c r="I33" i="1"/>
  <c r="S85" i="1"/>
  <c r="F8" i="1"/>
  <c r="M7" i="1"/>
  <c r="M36" i="1"/>
  <c r="L3" i="1"/>
  <c r="J10" i="1"/>
  <c r="J11" i="1"/>
  <c r="S35" i="1"/>
  <c r="S11" i="1"/>
  <c r="G36" i="1"/>
  <c r="G12" i="1"/>
  <c r="P36" i="1"/>
  <c r="H12" i="1"/>
  <c r="Q36" i="1"/>
  <c r="I12" i="1"/>
  <c r="R36" i="1"/>
  <c r="R12" i="1"/>
  <c r="C4" i="1"/>
  <c r="V10" i="1"/>
  <c r="H6" i="1"/>
  <c r="U6" i="1"/>
  <c r="N31" i="1"/>
  <c r="S14" i="1"/>
  <c r="G39" i="1"/>
  <c r="G15" i="1"/>
  <c r="P39" i="1"/>
  <c r="P15" i="1"/>
  <c r="D40" i="1"/>
  <c r="Q15" i="1"/>
  <c r="G5" i="1"/>
  <c r="F18" i="1"/>
  <c r="G29" i="1"/>
  <c r="D8" i="1"/>
  <c r="E44" i="1"/>
  <c r="O5" i="1"/>
  <c r="G21" i="1"/>
  <c r="O50" i="1"/>
  <c r="L8" i="1"/>
  <c r="F47" i="1"/>
  <c r="U33" i="1"/>
  <c r="K90" i="1"/>
  <c r="I34" i="1"/>
  <c r="T93" i="1"/>
  <c r="R34" i="1"/>
  <c r="H97" i="1"/>
  <c r="S34" i="1"/>
  <c r="P97" i="1"/>
  <c r="T34" i="1"/>
  <c r="E12" i="1"/>
  <c r="E40" i="1"/>
  <c r="R28" i="1"/>
  <c r="U64" i="1"/>
  <c r="M31" i="1"/>
  <c r="J71" i="1"/>
  <c r="V73" i="1"/>
  <c r="I98" i="1"/>
  <c r="J74" i="1"/>
  <c r="Q98" i="1"/>
  <c r="T74" i="1"/>
  <c r="G99" i="1"/>
  <c r="H75" i="1"/>
  <c r="P99" i="1"/>
  <c r="Q75" i="1"/>
  <c r="D100" i="1"/>
  <c r="O39" i="1"/>
  <c r="G8" i="1"/>
  <c r="G42" i="1"/>
  <c r="N4" i="1"/>
  <c r="D11" i="1"/>
  <c r="N8" i="1"/>
  <c r="B19" i="1"/>
  <c r="K43" i="1"/>
  <c r="K19" i="1"/>
  <c r="T43" i="1"/>
  <c r="T19" i="1"/>
  <c r="H44" i="1"/>
  <c r="U19" i="1"/>
  <c r="I44" i="1"/>
  <c r="V19" i="1"/>
  <c r="J44" i="1"/>
  <c r="J20" i="1"/>
  <c r="J14" i="1"/>
  <c r="L10" i="1"/>
  <c r="B8" i="1"/>
  <c r="H37" i="1"/>
  <c r="I4" i="1"/>
  <c r="K22" i="1"/>
  <c r="T46" i="1"/>
  <c r="T22" i="1"/>
  <c r="H47" i="1"/>
  <c r="H23" i="1"/>
  <c r="Q47" i="1"/>
  <c r="I23" i="1"/>
  <c r="R47" i="1"/>
  <c r="J23" i="1"/>
  <c r="S47" i="1"/>
  <c r="S23" i="1"/>
  <c r="Q3" i="1"/>
  <c r="O10" i="1"/>
  <c r="G3" i="1"/>
  <c r="N6" i="1"/>
  <c r="V31" i="1"/>
  <c r="B32" i="1"/>
  <c r="F75" i="1"/>
  <c r="K32" i="1"/>
  <c r="O78" i="1"/>
  <c r="T32" i="1"/>
  <c r="C82" i="1"/>
  <c r="U32" i="1"/>
  <c r="K82" i="1"/>
  <c r="V32" i="1"/>
  <c r="S82" i="1"/>
  <c r="U5" i="1"/>
  <c r="E7" i="1"/>
  <c r="L33" i="1"/>
  <c r="D3" i="1"/>
  <c r="B10" i="1"/>
  <c r="F99" i="1"/>
  <c r="K35" i="1"/>
  <c r="K11" i="1"/>
  <c r="T35" i="1"/>
  <c r="T11" i="1"/>
  <c r="H36" i="1"/>
  <c r="U11" i="1"/>
  <c r="I36" i="1"/>
  <c r="V11" i="1"/>
  <c r="J36" i="1"/>
  <c r="J12" i="1"/>
  <c r="P3" i="1"/>
  <c r="N10" i="1"/>
  <c r="O3" i="1"/>
  <c r="M6" i="1"/>
  <c r="L28" i="1"/>
  <c r="K14" i="1"/>
  <c r="T38" i="1"/>
  <c r="T14" i="1"/>
  <c r="H39" i="1"/>
  <c r="H15" i="1"/>
  <c r="Q39" i="1"/>
  <c r="I15" i="1"/>
  <c r="R39" i="1"/>
  <c r="J15" i="1"/>
  <c r="S39" i="1"/>
  <c r="S15" i="1"/>
  <c r="D7" i="1"/>
  <c r="D33" i="1"/>
  <c r="K3" i="1"/>
  <c r="V9" i="1"/>
  <c r="R71" i="1"/>
  <c r="T17" i="1"/>
  <c r="H42" i="1"/>
  <c r="H18" i="1"/>
  <c r="Q42" i="1"/>
  <c r="Q18" i="1"/>
  <c r="E43" i="1"/>
  <c r="D20" i="1"/>
  <c r="H8" i="1"/>
  <c r="O42" i="1"/>
  <c r="G4" i="1"/>
  <c r="G11" i="1"/>
  <c r="Q53" i="1"/>
  <c r="P8" i="1"/>
  <c r="P45" i="1"/>
  <c r="O4" i="1"/>
  <c r="G13" i="1"/>
  <c r="M12" i="1"/>
  <c r="V36" i="1"/>
  <c r="V12" i="1"/>
  <c r="J37" i="1"/>
  <c r="J13" i="1"/>
  <c r="S37" i="1"/>
  <c r="K13" i="1"/>
  <c r="T37" i="1"/>
  <c r="L13" i="1"/>
  <c r="U37" i="1"/>
  <c r="N36" i="1"/>
  <c r="I52" i="1"/>
  <c r="R33" i="1"/>
  <c r="H89" i="1"/>
  <c r="N34" i="1"/>
  <c r="R95" i="1"/>
  <c r="B77" i="1"/>
  <c r="J101" i="1"/>
  <c r="K77" i="1"/>
  <c r="S101" i="1"/>
  <c r="U77" i="1"/>
  <c r="V53" i="1"/>
  <c r="I78" i="1"/>
  <c r="J54" i="1"/>
  <c r="R78" i="1"/>
  <c r="K54" i="1"/>
  <c r="O15" i="1"/>
  <c r="P11" i="1"/>
  <c r="S7" i="1"/>
  <c r="O7" i="1"/>
  <c r="G34" i="1"/>
  <c r="V3" i="1"/>
  <c r="C22" i="1"/>
  <c r="L46" i="1"/>
  <c r="L22" i="1"/>
  <c r="U46" i="1"/>
  <c r="U22" i="1"/>
  <c r="I47" i="1"/>
  <c r="V22" i="1"/>
  <c r="J47" i="1"/>
  <c r="B23" i="1"/>
  <c r="K47" i="1"/>
  <c r="K23" i="1"/>
  <c r="S38" i="1"/>
  <c r="E4" i="1"/>
  <c r="C11" i="1"/>
  <c r="B4" i="1"/>
  <c r="J7" i="1"/>
  <c r="L25" i="1"/>
  <c r="U49" i="1"/>
  <c r="U25" i="1"/>
  <c r="I50" i="1"/>
  <c r="I26" i="1"/>
  <c r="R50" i="1"/>
  <c r="J26" i="1"/>
  <c r="S50" i="1"/>
  <c r="K26" i="1"/>
  <c r="T50" i="1"/>
  <c r="T2" i="1"/>
  <c r="R6" i="1"/>
  <c r="J30" i="1"/>
  <c r="Q2" i="1"/>
  <c r="O9" i="1"/>
  <c r="S74" i="1"/>
  <c r="C35" i="1"/>
  <c r="N99" i="1"/>
  <c r="L35" i="1"/>
  <c r="L11" i="1"/>
  <c r="U35" i="1"/>
  <c r="M11" i="1"/>
  <c r="V35" i="1"/>
  <c r="N11" i="1"/>
  <c r="B36" i="1"/>
  <c r="B12" i="1"/>
  <c r="H3" i="1"/>
  <c r="F10" i="1"/>
  <c r="B87" i="1"/>
  <c r="E6" i="1"/>
  <c r="K25" i="1"/>
  <c r="C14" i="1"/>
  <c r="L38" i="1"/>
  <c r="L14" i="1"/>
  <c r="U38" i="1"/>
  <c r="U14" i="1"/>
  <c r="I39" i="1"/>
  <c r="V14" i="1"/>
  <c r="J39" i="1"/>
  <c r="B15" i="1"/>
  <c r="K39" i="1"/>
  <c r="K15" i="1"/>
  <c r="Q6" i="1"/>
  <c r="B30" i="1"/>
  <c r="C3" i="1"/>
  <c r="N9" i="1"/>
  <c r="U52" i="1"/>
  <c r="L17" i="1"/>
  <c r="U41" i="1"/>
  <c r="U17" i="1"/>
  <c r="I42" i="1"/>
  <c r="I18" i="1"/>
  <c r="R42" i="1"/>
  <c r="J18" i="1"/>
  <c r="S42" i="1"/>
  <c r="K18" i="1"/>
  <c r="T42" i="1"/>
  <c r="T18" i="1"/>
  <c r="E10" i="1"/>
  <c r="U83" i="1"/>
  <c r="L6" i="1"/>
  <c r="C25" i="1"/>
  <c r="S2" i="1"/>
  <c r="U20" i="1"/>
  <c r="I45" i="1"/>
  <c r="I21" i="1"/>
  <c r="R45" i="1"/>
  <c r="R21" i="1"/>
  <c r="F46" i="1"/>
  <c r="K4" i="1"/>
  <c r="Q11" i="1"/>
  <c r="V8" i="1"/>
  <c r="H7" i="1"/>
  <c r="O34" i="1"/>
  <c r="S4" i="1"/>
  <c r="R14" i="1"/>
  <c r="B14" i="1"/>
  <c r="P7" i="1"/>
  <c r="P37" i="1"/>
  <c r="N15" i="1"/>
  <c r="B40" i="1"/>
  <c r="B16" i="1"/>
  <c r="K40" i="1"/>
  <c r="K16" i="1"/>
  <c r="T40" i="1"/>
  <c r="L16" i="1"/>
  <c r="U40" i="1"/>
  <c r="M16" i="1"/>
  <c r="V40" i="1"/>
  <c r="N12" i="1"/>
  <c r="R15" i="1"/>
  <c r="S36" i="1"/>
  <c r="F13" i="1"/>
  <c r="O37" i="1"/>
  <c r="P55" i="1"/>
  <c r="C80" i="1"/>
  <c r="D56" i="1"/>
  <c r="L80" i="1"/>
  <c r="N56" i="1"/>
  <c r="V80" i="1"/>
  <c r="B57" i="1"/>
  <c r="J81" i="1"/>
  <c r="K57" i="1"/>
  <c r="S81" i="1"/>
  <c r="L57" i="1"/>
  <c r="C40" i="1"/>
  <c r="R35" i="1"/>
  <c r="R3" i="1"/>
  <c r="P10" i="1"/>
  <c r="D93" i="1"/>
  <c r="B7" i="1"/>
  <c r="D25" i="1"/>
  <c r="M49" i="1"/>
  <c r="M25" i="1"/>
  <c r="V49" i="1"/>
  <c r="V25" i="1"/>
  <c r="J50" i="1"/>
  <c r="B26" i="1"/>
  <c r="K50" i="1"/>
  <c r="C26" i="1"/>
  <c r="L50" i="1"/>
  <c r="L26" i="1"/>
  <c r="R4" i="1"/>
  <c r="F7" i="1"/>
  <c r="T33" i="1"/>
  <c r="E3" i="1"/>
  <c r="K10" i="1"/>
  <c r="M28" i="1"/>
  <c r="V52" i="1"/>
  <c r="V28" i="1"/>
  <c r="J53" i="1"/>
  <c r="J29" i="1"/>
  <c r="O54" i="1"/>
  <c r="K29" i="1"/>
  <c r="B55" i="1"/>
  <c r="L29" i="1"/>
  <c r="J55" i="1"/>
  <c r="U2" i="1"/>
  <c r="S9" i="1"/>
  <c r="O62" i="1"/>
  <c r="R5" i="1"/>
  <c r="J22" i="1"/>
  <c r="P13" i="1"/>
  <c r="D38" i="1"/>
  <c r="D14" i="1"/>
  <c r="M38" i="1"/>
  <c r="M14" i="1"/>
  <c r="V38" i="1"/>
  <c r="N14" i="1"/>
  <c r="B39" i="1"/>
  <c r="O14" i="1"/>
  <c r="C39" i="1"/>
  <c r="C15" i="1"/>
  <c r="I6" i="1"/>
  <c r="V26" i="1"/>
  <c r="P2" i="1"/>
  <c r="F9" i="1"/>
  <c r="T49" i="1"/>
  <c r="D17" i="1"/>
  <c r="M41" i="1"/>
  <c r="M17" i="1"/>
  <c r="V41" i="1"/>
  <c r="V17" i="1"/>
  <c r="J42" i="1"/>
  <c r="B18" i="1"/>
  <c r="K42" i="1"/>
  <c r="C18" i="1"/>
  <c r="L42" i="1"/>
  <c r="L18" i="1"/>
  <c r="R9" i="1"/>
  <c r="N59" i="1"/>
  <c r="D6" i="1"/>
  <c r="B22" i="1"/>
  <c r="K2" i="1"/>
  <c r="M20" i="1"/>
  <c r="V44" i="1"/>
  <c r="V20" i="1"/>
  <c r="J45" i="1"/>
  <c r="J21" i="1"/>
  <c r="S45" i="1"/>
  <c r="K21" i="1"/>
  <c r="T45" i="1"/>
  <c r="L21" i="1"/>
  <c r="U45" i="1"/>
  <c r="U21" i="1"/>
  <c r="N26" i="1"/>
  <c r="O2" i="1"/>
  <c r="M9" i="1"/>
  <c r="L49" i="1"/>
  <c r="T5" i="1"/>
  <c r="V23" i="1"/>
  <c r="J48" i="1"/>
  <c r="J24" i="1"/>
  <c r="S48" i="1"/>
  <c r="S24" i="1"/>
  <c r="G49" i="1"/>
  <c r="L7" i="1"/>
  <c r="E36" i="1"/>
  <c r="S3" i="1"/>
  <c r="I10" i="1"/>
  <c r="E96" i="1"/>
  <c r="T7" i="1"/>
  <c r="F39" i="1"/>
  <c r="F4" i="1"/>
  <c r="Q10" i="1"/>
  <c r="J4" i="1"/>
  <c r="O18" i="1"/>
  <c r="C43" i="1"/>
  <c r="C19" i="1"/>
  <c r="L43" i="1"/>
  <c r="L19" i="1"/>
  <c r="U43" i="1"/>
  <c r="M19" i="1"/>
  <c r="V43" i="1"/>
  <c r="N19" i="1"/>
  <c r="B44" i="1"/>
  <c r="B37" i="1"/>
  <c r="V27" i="1"/>
  <c r="T39" i="1"/>
  <c r="G16" i="1"/>
  <c r="P40" i="1"/>
  <c r="Q58" i="1"/>
  <c r="D83" i="1"/>
  <c r="E59" i="1"/>
  <c r="M83" i="1"/>
  <c r="O59" i="1"/>
  <c r="B84" i="1"/>
  <c r="C60" i="1"/>
  <c r="K84" i="1"/>
  <c r="L60" i="1"/>
  <c r="T84" i="1"/>
  <c r="M60" i="1"/>
  <c r="C16" i="1"/>
  <c r="L2" i="1"/>
  <c r="S6" i="1"/>
  <c r="S30" i="1"/>
  <c r="R2" i="1"/>
  <c r="C10" i="1"/>
  <c r="E28" i="1"/>
  <c r="N52" i="1"/>
  <c r="N28" i="1"/>
  <c r="B53" i="1"/>
  <c r="B29" i="1"/>
  <c r="K53" i="1"/>
  <c r="C29" i="1"/>
  <c r="L53" i="1"/>
  <c r="D29" i="1"/>
  <c r="M53" i="1"/>
  <c r="M29" i="1"/>
  <c r="I3" i="1"/>
  <c r="G10" i="1"/>
  <c r="C90" i="1"/>
  <c r="F6" i="1"/>
  <c r="T28" i="1"/>
  <c r="O31" i="1"/>
  <c r="E72" i="1"/>
  <c r="C32" i="1"/>
  <c r="N75" i="1"/>
  <c r="L32" i="1"/>
  <c r="B79" i="1"/>
  <c r="M32" i="1"/>
  <c r="J79" i="1"/>
  <c r="N32" i="1"/>
  <c r="R79" i="1"/>
  <c r="V5" i="1"/>
  <c r="U23" i="1"/>
  <c r="T77" i="1"/>
  <c r="S8" i="1"/>
  <c r="S46" i="1"/>
  <c r="Q16" i="1"/>
  <c r="E41" i="1"/>
  <c r="E17" i="1"/>
  <c r="N41" i="1"/>
  <c r="N17" i="1"/>
  <c r="B42" i="1"/>
  <c r="O17" i="1"/>
  <c r="C42" i="1"/>
  <c r="P17" i="1"/>
  <c r="D42" i="1"/>
  <c r="D18" i="1"/>
  <c r="J9" i="1"/>
  <c r="J51" i="1"/>
  <c r="Q5" i="1"/>
  <c r="V18" i="1"/>
  <c r="C2" i="1"/>
  <c r="E20" i="1"/>
  <c r="N44" i="1"/>
  <c r="N20" i="1"/>
  <c r="B45" i="1"/>
  <c r="B21" i="1"/>
  <c r="K45" i="1"/>
  <c r="C21" i="1"/>
  <c r="L45" i="1"/>
  <c r="D21" i="1"/>
  <c r="M45" i="1"/>
  <c r="M21" i="1"/>
  <c r="M23" i="1"/>
  <c r="G2" i="1"/>
  <c r="E9" i="1"/>
  <c r="K46" i="1"/>
  <c r="L5" i="1"/>
  <c r="N23" i="1"/>
  <c r="B48" i="1"/>
  <c r="B24" i="1"/>
  <c r="K48" i="1"/>
  <c r="K24" i="1"/>
  <c r="T48" i="1"/>
  <c r="L24" i="1"/>
  <c r="U48" i="1"/>
  <c r="M24" i="1"/>
  <c r="V48" i="1"/>
  <c r="V24" i="1"/>
  <c r="B51" i="1"/>
  <c r="P5" i="1"/>
  <c r="O21" i="1"/>
  <c r="L41" i="1"/>
  <c r="U8" i="1"/>
  <c r="B27" i="1"/>
  <c r="K51" i="1"/>
  <c r="K27" i="1"/>
  <c r="T51" i="1"/>
  <c r="T27" i="1"/>
  <c r="H52" i="1"/>
  <c r="M10" i="1"/>
  <c r="D2" i="1"/>
  <c r="T6" i="1"/>
  <c r="D28" i="1"/>
  <c r="F3" i="1"/>
  <c r="U10" i="1"/>
  <c r="M5" i="1"/>
  <c r="G7" i="1"/>
  <c r="F31" i="1"/>
  <c r="N3" i="1"/>
  <c r="P21" i="1"/>
  <c r="D46" i="1"/>
  <c r="D22" i="1"/>
  <c r="M46" i="1"/>
  <c r="M22" i="1"/>
  <c r="V46" i="1"/>
  <c r="N22" i="1"/>
  <c r="B47" i="1"/>
  <c r="O22" i="1"/>
  <c r="C47" i="1"/>
  <c r="B13" i="1"/>
  <c r="F40" i="1"/>
  <c r="U42" i="1"/>
  <c r="H19" i="1"/>
  <c r="Q43" i="1"/>
  <c r="R61" i="1"/>
  <c r="E86" i="1"/>
  <c r="F62" i="1"/>
  <c r="N86" i="1"/>
  <c r="P62" i="1"/>
  <c r="C87" i="1"/>
  <c r="D63" i="1"/>
  <c r="L87" i="1"/>
  <c r="M63" i="1"/>
  <c r="U87" i="1"/>
  <c r="N63" i="1"/>
  <c r="L40" i="1"/>
  <c r="V2" i="1"/>
  <c r="T9" i="1"/>
  <c r="P65" i="1"/>
  <c r="S5" i="1"/>
  <c r="S25" i="1"/>
  <c r="G31" i="1"/>
  <c r="D69" i="1"/>
  <c r="P31" i="1"/>
  <c r="M72" i="1"/>
  <c r="D32" i="1"/>
  <c r="V75" i="1"/>
  <c r="E32" i="1"/>
  <c r="I76" i="1"/>
  <c r="F32" i="1"/>
  <c r="Q76" i="1"/>
  <c r="O32" i="1"/>
  <c r="J6" i="1"/>
  <c r="I27" i="1"/>
  <c r="I2" i="1"/>
  <c r="G9" i="1"/>
  <c r="H53" i="1"/>
  <c r="P34" i="1"/>
  <c r="M96" i="1"/>
  <c r="D35" i="1"/>
  <c r="V99" i="1"/>
  <c r="M35" i="1"/>
  <c r="E11" i="1"/>
  <c r="N35" i="1"/>
  <c r="F11" i="1"/>
  <c r="O35" i="1"/>
  <c r="O11" i="1"/>
  <c r="B9" i="1"/>
  <c r="I48" i="1"/>
  <c r="I5" i="1"/>
  <c r="U15" i="1"/>
  <c r="K38" i="1"/>
  <c r="R19" i="1"/>
  <c r="F44" i="1"/>
  <c r="F20" i="1"/>
  <c r="O44" i="1"/>
  <c r="O20" i="1"/>
  <c r="C45" i="1"/>
  <c r="P20" i="1"/>
  <c r="D45" i="1"/>
  <c r="Q20" i="1"/>
  <c r="E45" i="1"/>
  <c r="E21" i="1"/>
  <c r="L20" i="1"/>
  <c r="M44" i="1"/>
  <c r="R8" i="1"/>
  <c r="J43" i="1"/>
  <c r="D5" i="1"/>
  <c r="F23" i="1"/>
  <c r="O47" i="1"/>
  <c r="O23" i="1"/>
  <c r="C48" i="1"/>
  <c r="C24" i="1"/>
  <c r="L48" i="1"/>
  <c r="D24" i="1"/>
  <c r="M48" i="1"/>
  <c r="E24" i="1"/>
  <c r="N48" i="1"/>
  <c r="N24" i="1"/>
  <c r="V47" i="1"/>
  <c r="H5" i="1"/>
  <c r="N18" i="1"/>
  <c r="C17" i="1"/>
  <c r="M8" i="1"/>
  <c r="O26" i="1"/>
  <c r="C51" i="1"/>
  <c r="C27" i="1"/>
  <c r="L51" i="1"/>
  <c r="L27" i="1"/>
  <c r="U51" i="1"/>
  <c r="M27" i="1"/>
  <c r="V51" i="1"/>
  <c r="N27" i="1"/>
  <c r="B52" i="1"/>
  <c r="B28" i="1"/>
  <c r="N47" i="1"/>
  <c r="Q8" i="1"/>
  <c r="C46" i="1"/>
  <c r="P4" i="1"/>
  <c r="P16" i="1"/>
  <c r="C30" i="1"/>
  <c r="V59" i="1"/>
  <c r="L30" i="1"/>
  <c r="J63" i="1"/>
  <c r="V30" i="1"/>
  <c r="S66" i="1"/>
  <c r="O29" i="1"/>
  <c r="B3" i="1"/>
  <c r="U9" i="1"/>
  <c r="M52" i="1"/>
  <c r="G6" i="1"/>
  <c r="Q32" i="1"/>
  <c r="J3" i="1"/>
  <c r="H10" i="1"/>
  <c r="Q68" i="1"/>
  <c r="O6" i="1"/>
  <c r="Q24" i="1"/>
  <c r="E49" i="1"/>
  <c r="E25" i="1"/>
  <c r="N49" i="1"/>
  <c r="N25" i="1"/>
  <c r="B50" i="1"/>
  <c r="O25" i="1"/>
  <c r="C50" i="1"/>
  <c r="P25" i="1"/>
  <c r="D50" i="1"/>
  <c r="K37" i="1"/>
  <c r="J52" i="1"/>
  <c r="V45" i="1"/>
  <c r="I22" i="1"/>
  <c r="R46" i="1"/>
  <c r="S64" i="1"/>
  <c r="F89" i="1"/>
  <c r="U90" i="1"/>
  <c r="R52" i="1"/>
  <c r="I46" i="1"/>
  <c r="Q22" i="1"/>
  <c r="E47" i="1"/>
  <c r="F65" i="1"/>
  <c r="N89" i="1"/>
  <c r="O65" i="1"/>
  <c r="B90" i="1"/>
  <c r="D66" i="1"/>
  <c r="L90" i="1"/>
  <c r="M66" i="1"/>
  <c r="V90" i="1"/>
  <c r="V66" i="1"/>
  <c r="I91" i="1"/>
  <c r="B67" i="1"/>
  <c r="R18" i="1"/>
  <c r="F16" i="1"/>
  <c r="R49" i="1"/>
  <c r="E26" i="1"/>
  <c r="N50" i="1"/>
  <c r="O68" i="1"/>
  <c r="B93" i="1"/>
  <c r="C69" i="1"/>
  <c r="K93" i="1"/>
  <c r="M69" i="1"/>
  <c r="U93" i="1"/>
  <c r="V69" i="1"/>
  <c r="I94" i="1"/>
  <c r="J70" i="1"/>
  <c r="R94" i="1"/>
  <c r="K70" i="1"/>
  <c r="E19" i="1"/>
  <c r="N16" i="1"/>
  <c r="E50" i="1"/>
  <c r="M26" i="1"/>
  <c r="V50" i="1"/>
  <c r="B69" i="1"/>
  <c r="J93" i="1"/>
  <c r="K69" i="1"/>
  <c r="S93" i="1"/>
  <c r="U69" i="1"/>
  <c r="H94" i="1"/>
  <c r="I70" i="1"/>
  <c r="Q94" i="1"/>
  <c r="R70" i="1"/>
  <c r="E95" i="1"/>
  <c r="S70" i="1"/>
  <c r="C34" i="1"/>
  <c r="Q25" i="1"/>
  <c r="N53" i="1"/>
  <c r="V29" i="1"/>
  <c r="F59" i="1"/>
  <c r="K72" i="1"/>
  <c r="T96" i="1"/>
  <c r="T72" i="1"/>
  <c r="G97" i="1"/>
  <c r="I73" i="1"/>
  <c r="R97" i="1"/>
  <c r="R73" i="1"/>
  <c r="E98" i="1"/>
  <c r="F74" i="1"/>
  <c r="N98" i="1"/>
  <c r="J27" i="1"/>
  <c r="O46" i="1"/>
  <c r="G32" i="1"/>
  <c r="E80" i="1"/>
  <c r="K33" i="1"/>
  <c r="O86" i="1"/>
  <c r="T75" i="1"/>
  <c r="G100" i="1"/>
  <c r="H76" i="1"/>
  <c r="P100" i="1"/>
  <c r="R76" i="1"/>
  <c r="E101" i="1"/>
  <c r="F77" i="1"/>
  <c r="N101" i="1"/>
  <c r="O77" i="1"/>
  <c r="P30" i="1"/>
  <c r="U30" i="1"/>
  <c r="U24" i="1"/>
  <c r="D39" i="1"/>
  <c r="L15" i="1"/>
  <c r="U39" i="1"/>
  <c r="V57" i="1"/>
  <c r="I82" i="1"/>
  <c r="J58" i="1"/>
  <c r="R82" i="1"/>
  <c r="T58" i="1"/>
  <c r="G83" i="1"/>
  <c r="H59" i="1"/>
  <c r="P83" i="1"/>
  <c r="Q59" i="1"/>
  <c r="M33" i="1"/>
  <c r="P49" i="1"/>
  <c r="J33" i="1"/>
  <c r="G86" i="1"/>
  <c r="F34" i="1"/>
  <c r="Q92" i="1"/>
  <c r="O76" i="1"/>
  <c r="B101" i="1"/>
  <c r="C77" i="1"/>
  <c r="K101" i="1"/>
  <c r="M77" i="1"/>
  <c r="U101" i="1"/>
  <c r="M87" i="1"/>
  <c r="I88" i="1"/>
  <c r="R64" i="1"/>
  <c r="E89" i="1"/>
  <c r="H72" i="1"/>
  <c r="P85" i="1"/>
  <c r="D62" i="1"/>
  <c r="L86" i="1"/>
  <c r="H99" i="1"/>
  <c r="B83" i="1"/>
  <c r="K59" i="1"/>
  <c r="S83" i="1"/>
  <c r="B54" i="1"/>
  <c r="I83" i="1"/>
  <c r="S59" i="1"/>
  <c r="F84" i="1"/>
  <c r="O93" i="1"/>
  <c r="U89" i="1"/>
  <c r="H66" i="1"/>
  <c r="P90" i="1"/>
  <c r="N71" i="1"/>
  <c r="G65" i="1"/>
  <c r="O66" i="1"/>
  <c r="U13" i="1"/>
  <c r="J49" i="1"/>
  <c r="R25" i="1"/>
  <c r="F50" i="1"/>
  <c r="G68" i="1"/>
  <c r="O92" i="1"/>
  <c r="P68" i="1"/>
  <c r="C93" i="1"/>
  <c r="E69" i="1"/>
  <c r="M93" i="1"/>
  <c r="N69" i="1"/>
  <c r="V93" i="1"/>
  <c r="B70" i="1"/>
  <c r="J94" i="1"/>
  <c r="C70" i="1"/>
  <c r="B31" i="1"/>
  <c r="C23" i="1"/>
  <c r="S52" i="1"/>
  <c r="F29" i="1"/>
  <c r="O53" i="1"/>
  <c r="P71" i="1"/>
  <c r="C96" i="1"/>
  <c r="D72" i="1"/>
  <c r="L96" i="1"/>
  <c r="N72" i="1"/>
  <c r="V96" i="1"/>
  <c r="B73" i="1"/>
  <c r="J97" i="1"/>
  <c r="K73" i="1"/>
  <c r="S97" i="1"/>
  <c r="L73" i="1"/>
  <c r="J31" i="1"/>
  <c r="I25" i="1"/>
  <c r="F53" i="1"/>
  <c r="N29" i="1"/>
  <c r="E56" i="1"/>
  <c r="C72" i="1"/>
  <c r="K96" i="1"/>
  <c r="L72" i="1"/>
  <c r="S96" i="1"/>
  <c r="V72" i="1"/>
  <c r="I97" i="1"/>
  <c r="J73" i="1"/>
  <c r="Q97" i="1"/>
  <c r="S73" i="1"/>
  <c r="F98" i="1"/>
  <c r="I24" i="1"/>
  <c r="G46" i="1"/>
  <c r="T31" i="1"/>
  <c r="D77" i="1"/>
  <c r="C33" i="1"/>
  <c r="N83" i="1"/>
  <c r="L75" i="1"/>
  <c r="T99" i="1"/>
  <c r="U75" i="1"/>
  <c r="H100" i="1"/>
  <c r="J76" i="1"/>
  <c r="R100" i="1"/>
  <c r="S76" i="1"/>
  <c r="F101" i="1"/>
  <c r="G77" i="1"/>
  <c r="O101" i="1"/>
  <c r="S51" i="1"/>
  <c r="O94" i="1"/>
  <c r="P35" i="1"/>
  <c r="C12" i="1"/>
  <c r="L36" i="1"/>
  <c r="M54" i="1"/>
  <c r="U78" i="1"/>
  <c r="V54" i="1"/>
  <c r="I79" i="1"/>
  <c r="K55" i="1"/>
  <c r="S79" i="1"/>
  <c r="T55" i="1"/>
  <c r="G80" i="1"/>
  <c r="H56" i="1"/>
  <c r="P80" i="1"/>
  <c r="I56" i="1"/>
  <c r="K66" i="1"/>
  <c r="E37" i="1"/>
  <c r="E42" i="1"/>
  <c r="M18" i="1"/>
  <c r="V42" i="1"/>
  <c r="B61" i="1"/>
  <c r="J85" i="1"/>
  <c r="K61" i="1"/>
  <c r="T85" i="1"/>
  <c r="U61" i="1"/>
  <c r="H86" i="1"/>
  <c r="I62" i="1"/>
  <c r="Q86" i="1"/>
  <c r="R62" i="1"/>
  <c r="J87" i="1"/>
  <c r="D13" i="1"/>
  <c r="K36" i="1"/>
  <c r="S12" i="1"/>
  <c r="G37" i="1"/>
  <c r="H55" i="1"/>
  <c r="P79" i="1"/>
  <c r="Q55" i="1"/>
  <c r="D80" i="1"/>
  <c r="F56" i="1"/>
  <c r="N80" i="1"/>
  <c r="O56" i="1"/>
  <c r="Q99" i="1"/>
  <c r="J91" i="1"/>
  <c r="S67" i="1"/>
  <c r="F92" i="1"/>
  <c r="F90" i="1"/>
  <c r="Q88" i="1"/>
  <c r="E65" i="1"/>
  <c r="M89" i="1"/>
  <c r="I75" i="1"/>
  <c r="C86" i="1"/>
  <c r="L62" i="1"/>
  <c r="T86" i="1"/>
  <c r="J78" i="1"/>
  <c r="K86" i="1"/>
  <c r="T62" i="1"/>
  <c r="G87" i="1"/>
  <c r="D57" i="1"/>
  <c r="U92" i="1"/>
  <c r="I69" i="1"/>
  <c r="Q93" i="1"/>
  <c r="B75" i="1"/>
  <c r="J99" i="1"/>
  <c r="O89" i="1"/>
  <c r="D16" i="1"/>
  <c r="P22" i="1"/>
  <c r="K52" i="1"/>
  <c r="S28" i="1"/>
  <c r="G53" i="1"/>
  <c r="H71" i="1"/>
  <c r="P95" i="1"/>
  <c r="Q71" i="1"/>
  <c r="D96" i="1"/>
  <c r="F72" i="1"/>
  <c r="N96" i="1"/>
  <c r="O72" i="1"/>
  <c r="B97" i="1"/>
  <c r="C73" i="1"/>
  <c r="K97" i="1"/>
  <c r="G18" i="1"/>
  <c r="F43" i="1"/>
  <c r="U29" i="1"/>
  <c r="B71" i="1"/>
  <c r="H32" i="1"/>
  <c r="L77" i="1"/>
  <c r="Q74" i="1"/>
  <c r="D99" i="1"/>
  <c r="E75" i="1"/>
  <c r="M99" i="1"/>
  <c r="O75" i="1"/>
  <c r="B100" i="1"/>
  <c r="C76" i="1"/>
  <c r="K100" i="1"/>
  <c r="L76" i="1"/>
  <c r="T100" i="1"/>
  <c r="H21" i="1"/>
  <c r="N43" i="1"/>
  <c r="L31" i="1"/>
  <c r="C74" i="1"/>
  <c r="P32" i="1"/>
  <c r="M80" i="1"/>
  <c r="D75" i="1"/>
  <c r="L99" i="1"/>
  <c r="M75" i="1"/>
  <c r="U99" i="1"/>
  <c r="B76" i="1"/>
  <c r="J100" i="1"/>
  <c r="K76" i="1"/>
  <c r="S100" i="1"/>
  <c r="T76" i="1"/>
  <c r="H101" i="1"/>
  <c r="R48" i="1"/>
  <c r="N91" i="1"/>
  <c r="H35" i="1"/>
  <c r="L101" i="1"/>
  <c r="D36" i="1"/>
  <c r="E54" i="1"/>
  <c r="M78" i="1"/>
  <c r="N54" i="1"/>
  <c r="V78" i="1"/>
  <c r="C55" i="1"/>
  <c r="K79" i="1"/>
  <c r="L55" i="1"/>
  <c r="T79" i="1"/>
  <c r="U55" i="1"/>
  <c r="H80" i="1"/>
  <c r="V55" i="1"/>
  <c r="S27" i="1"/>
  <c r="G22" i="1"/>
  <c r="Q38" i="1"/>
  <c r="D15" i="1"/>
  <c r="M39" i="1"/>
  <c r="N57" i="1"/>
  <c r="V81" i="1"/>
  <c r="B58" i="1"/>
  <c r="J82" i="1"/>
  <c r="L58" i="1"/>
  <c r="T82" i="1"/>
  <c r="U58" i="1"/>
  <c r="H83" i="1"/>
  <c r="I59" i="1"/>
  <c r="R83" i="1"/>
  <c r="J59" i="1"/>
  <c r="I31" i="1"/>
  <c r="I49" i="1"/>
  <c r="F45" i="1"/>
  <c r="N21" i="1"/>
  <c r="B46" i="1"/>
  <c r="C64" i="1"/>
  <c r="J88" i="1"/>
  <c r="L64" i="1"/>
  <c r="S88" i="1"/>
  <c r="V64" i="1"/>
  <c r="I89" i="1"/>
  <c r="J65" i="1"/>
  <c r="R89" i="1"/>
  <c r="S65" i="1"/>
  <c r="V33" i="1"/>
  <c r="H25" i="1"/>
  <c r="L39" i="1"/>
  <c r="T15" i="1"/>
  <c r="H40" i="1"/>
  <c r="I58" i="1"/>
  <c r="Q82" i="1"/>
  <c r="R58" i="1"/>
  <c r="E83" i="1"/>
  <c r="G59" i="1"/>
  <c r="O83" i="1"/>
  <c r="P59" i="1"/>
  <c r="F63" i="1"/>
  <c r="K94" i="1"/>
  <c r="T70" i="1"/>
  <c r="G95" i="1"/>
  <c r="P53" i="1"/>
  <c r="R91" i="1"/>
  <c r="F68" i="1"/>
  <c r="N92" i="1"/>
  <c r="N90" i="1"/>
  <c r="D89" i="1"/>
  <c r="M65" i="1"/>
  <c r="T89" i="1"/>
  <c r="G93" i="1"/>
  <c r="K89" i="1"/>
  <c r="U65" i="1"/>
  <c r="H90" i="1"/>
  <c r="H69" i="1"/>
  <c r="V95" i="1"/>
  <c r="J72" i="1"/>
  <c r="R96" i="1"/>
  <c r="C78" i="1"/>
  <c r="L54" i="1"/>
  <c r="Q65" i="1"/>
  <c r="M40" i="1"/>
  <c r="E29" i="1"/>
  <c r="V67" i="1"/>
  <c r="U31" i="1"/>
  <c r="K74" i="1"/>
  <c r="I74" i="1"/>
  <c r="R98" i="1"/>
  <c r="R74" i="1"/>
  <c r="E99" i="1"/>
  <c r="G75" i="1"/>
  <c r="O99" i="1"/>
  <c r="P75" i="1"/>
  <c r="C100" i="1"/>
  <c r="D76" i="1"/>
  <c r="L100" i="1"/>
  <c r="P42" i="1"/>
  <c r="F67" i="1"/>
  <c r="M34" i="1"/>
  <c r="J95" i="1"/>
  <c r="I35" i="1"/>
  <c r="T101" i="1"/>
  <c r="R77" i="1"/>
  <c r="S53" i="1"/>
  <c r="F78" i="1"/>
  <c r="H54" i="1"/>
  <c r="P78" i="1"/>
  <c r="Q54" i="1"/>
  <c r="D79" i="1"/>
  <c r="E55" i="1"/>
  <c r="M79" i="1"/>
  <c r="F55" i="1"/>
  <c r="Q45" i="1"/>
  <c r="G70" i="1"/>
  <c r="U34" i="1"/>
  <c r="L98" i="1"/>
  <c r="Q35" i="1"/>
  <c r="R53" i="1"/>
  <c r="E78" i="1"/>
  <c r="F54" i="1"/>
  <c r="N78" i="1"/>
  <c r="P54" i="1"/>
  <c r="C79" i="1"/>
  <c r="D55" i="1"/>
  <c r="L79" i="1"/>
  <c r="M55" i="1"/>
  <c r="U79" i="1"/>
  <c r="N55" i="1"/>
  <c r="R24" i="1"/>
  <c r="T21" i="1"/>
  <c r="I38" i="1"/>
  <c r="Q14" i="1"/>
  <c r="E39" i="1"/>
  <c r="F57" i="1"/>
  <c r="N81" i="1"/>
  <c r="O57" i="1"/>
  <c r="B82" i="1"/>
  <c r="D58" i="1"/>
  <c r="L82" i="1"/>
  <c r="M58" i="1"/>
  <c r="U82" i="1"/>
  <c r="V58" i="1"/>
  <c r="J83" i="1"/>
  <c r="B59" i="1"/>
  <c r="G52" i="1"/>
  <c r="L34" i="1"/>
  <c r="R41" i="1"/>
  <c r="E18" i="1"/>
  <c r="N42" i="1"/>
  <c r="O60" i="1"/>
  <c r="B85" i="1"/>
  <c r="C61" i="1"/>
  <c r="K85" i="1"/>
  <c r="M61" i="1"/>
  <c r="U85" i="1"/>
  <c r="V61" i="1"/>
  <c r="I86" i="1"/>
  <c r="J62" i="1"/>
  <c r="R86" i="1"/>
  <c r="K62" i="1"/>
  <c r="T69" i="1"/>
  <c r="C98" i="1"/>
  <c r="G48" i="1"/>
  <c r="O24" i="1"/>
  <c r="C49" i="1"/>
  <c r="D67" i="1"/>
  <c r="L91" i="1"/>
  <c r="M67" i="1"/>
  <c r="T91" i="1"/>
  <c r="B68" i="1"/>
  <c r="J92" i="1"/>
  <c r="K68" i="1"/>
  <c r="S92" i="1"/>
  <c r="T68" i="1"/>
  <c r="S90" i="1"/>
  <c r="M37" i="1"/>
  <c r="M42" i="1"/>
  <c r="U18" i="1"/>
  <c r="I43" i="1"/>
  <c r="J61" i="1"/>
  <c r="R85" i="1"/>
  <c r="S61" i="1"/>
  <c r="F86" i="1"/>
  <c r="H62" i="1"/>
  <c r="P86" i="1"/>
  <c r="Q62" i="1"/>
  <c r="Q72" i="1"/>
  <c r="L97" i="1"/>
  <c r="U73" i="1"/>
  <c r="H98" i="1"/>
  <c r="T65" i="1"/>
  <c r="S94" i="1"/>
  <c r="G71" i="1"/>
  <c r="O95" i="1"/>
  <c r="C54" i="1"/>
  <c r="E92" i="1"/>
  <c r="N68" i="1"/>
  <c r="V92" i="1"/>
  <c r="Q56" i="1"/>
  <c r="L92" i="1"/>
  <c r="V68" i="1"/>
  <c r="I93" i="1"/>
  <c r="O74" i="1"/>
  <c r="C99" i="1"/>
  <c r="K75" i="1"/>
  <c r="C84" i="1"/>
  <c r="D81" i="1"/>
  <c r="D90" i="1"/>
  <c r="Q52" i="1"/>
  <c r="E34" i="1"/>
  <c r="I92" i="1"/>
  <c r="V34" i="1"/>
  <c r="S98" i="1"/>
  <c r="J77" i="1"/>
  <c r="R101" i="1"/>
  <c r="S77" i="1"/>
  <c r="U53" i="1"/>
  <c r="H78" i="1"/>
  <c r="I54" i="1"/>
  <c r="Q78" i="1"/>
  <c r="R54" i="1"/>
  <c r="E79" i="1"/>
  <c r="S54" i="1"/>
  <c r="P18" i="1"/>
  <c r="S18" i="1"/>
  <c r="N37" i="1"/>
  <c r="V13" i="1"/>
  <c r="J38" i="1"/>
  <c r="K56" i="1"/>
  <c r="S80" i="1"/>
  <c r="T56" i="1"/>
  <c r="G81" i="1"/>
  <c r="I57" i="1"/>
  <c r="Q81" i="1"/>
  <c r="R57" i="1"/>
  <c r="E82" i="1"/>
  <c r="F58" i="1"/>
  <c r="N82" i="1"/>
  <c r="G58" i="1"/>
  <c r="Q21" i="1"/>
  <c r="F19" i="1"/>
  <c r="V37" i="1"/>
  <c r="I14" i="1"/>
  <c r="R38" i="1"/>
  <c r="S56" i="1"/>
  <c r="F81" i="1"/>
  <c r="G57" i="1"/>
  <c r="O81" i="1"/>
  <c r="Q57" i="1"/>
  <c r="D82" i="1"/>
  <c r="E58" i="1"/>
  <c r="M82" i="1"/>
  <c r="N58" i="1"/>
  <c r="V82" i="1"/>
  <c r="O58" i="1"/>
  <c r="F49" i="1"/>
  <c r="D34" i="1"/>
  <c r="J41" i="1"/>
  <c r="R17" i="1"/>
  <c r="F42" i="1"/>
  <c r="G60" i="1"/>
  <c r="N84" i="1"/>
  <c r="P60" i="1"/>
  <c r="C85" i="1"/>
  <c r="E61" i="1"/>
  <c r="N85" i="1"/>
  <c r="N61" i="1"/>
  <c r="V85" i="1"/>
  <c r="B62" i="1"/>
  <c r="J86" i="1"/>
  <c r="C62" i="1"/>
  <c r="G28" i="1"/>
  <c r="P46" i="1"/>
  <c r="S44" i="1"/>
  <c r="F21" i="1"/>
  <c r="O45" i="1"/>
  <c r="P63" i="1"/>
  <c r="C88" i="1"/>
  <c r="D64" i="1"/>
  <c r="L88" i="1"/>
  <c r="N64" i="1"/>
  <c r="V88" i="1"/>
  <c r="B65" i="1"/>
  <c r="J89" i="1"/>
  <c r="K65" i="1"/>
  <c r="S89" i="1"/>
  <c r="L65" i="1"/>
  <c r="T24" i="1"/>
  <c r="O19" i="1"/>
  <c r="H51" i="1"/>
  <c r="P27" i="1"/>
  <c r="D52" i="1"/>
  <c r="E70" i="1"/>
  <c r="M94" i="1"/>
  <c r="N70" i="1"/>
  <c r="V94" i="1"/>
  <c r="C71" i="1"/>
  <c r="K95" i="1"/>
  <c r="L71" i="1"/>
  <c r="T95" i="1"/>
  <c r="U71" i="1"/>
  <c r="J34" i="1"/>
  <c r="Q49" i="1"/>
  <c r="N45" i="1"/>
  <c r="V21" i="1"/>
  <c r="J46" i="1"/>
  <c r="K64" i="1"/>
  <c r="T88" i="1"/>
  <c r="T64" i="1"/>
  <c r="G89" i="1"/>
  <c r="I65" i="1"/>
  <c r="Q89" i="1"/>
  <c r="R65" i="1"/>
  <c r="E76" i="1"/>
  <c r="M100" i="1"/>
  <c r="V76" i="1"/>
  <c r="I101" i="1"/>
  <c r="D73" i="1"/>
  <c r="T97" i="1"/>
  <c r="H74" i="1"/>
  <c r="P98" i="1"/>
  <c r="G66" i="1"/>
  <c r="F95" i="1"/>
  <c r="O71" i="1"/>
  <c r="B96" i="1"/>
  <c r="U68" i="1"/>
  <c r="N95" i="1"/>
  <c r="B72" i="1"/>
  <c r="K99" i="1"/>
  <c r="P77" i="1"/>
  <c r="D54" i="1"/>
  <c r="L78" i="1"/>
  <c r="D60" i="1"/>
  <c r="E84" i="1"/>
  <c r="E66" i="1"/>
  <c r="E16" i="1"/>
  <c r="F37" i="1"/>
  <c r="N13" i="1"/>
  <c r="B38" i="1"/>
  <c r="C56" i="1"/>
  <c r="K80" i="1"/>
  <c r="L56" i="1"/>
  <c r="T80" i="1"/>
  <c r="V56" i="1"/>
  <c r="I81" i="1"/>
  <c r="J57" i="1"/>
  <c r="R81" i="1"/>
  <c r="S57" i="1"/>
  <c r="F82" i="1"/>
  <c r="T57" i="1"/>
  <c r="D43" i="1"/>
  <c r="C31" i="1"/>
  <c r="O40" i="1"/>
  <c r="B17" i="1"/>
  <c r="K41" i="1"/>
  <c r="L59" i="1"/>
  <c r="T83" i="1"/>
  <c r="U59" i="1"/>
  <c r="H84" i="1"/>
  <c r="J60" i="1"/>
  <c r="Q84" i="1"/>
  <c r="S60" i="1"/>
  <c r="F85" i="1"/>
  <c r="G61" i="1"/>
  <c r="O85" i="1"/>
  <c r="H61" i="1"/>
  <c r="E46" i="1"/>
  <c r="K31" i="1"/>
  <c r="B41" i="1"/>
  <c r="J17" i="1"/>
  <c r="S41" i="1"/>
  <c r="T59" i="1"/>
  <c r="G84" i="1"/>
  <c r="H60" i="1"/>
  <c r="P84" i="1"/>
  <c r="R60" i="1"/>
  <c r="E85" i="1"/>
  <c r="F61" i="1"/>
  <c r="M85" i="1"/>
  <c r="O61" i="1"/>
  <c r="B86" i="1"/>
  <c r="P61" i="1"/>
  <c r="F25" i="1"/>
  <c r="H46" i="1"/>
  <c r="K44" i="1"/>
  <c r="S20" i="1"/>
  <c r="G45" i="1"/>
  <c r="H63" i="1"/>
  <c r="P87" i="1"/>
  <c r="Q63" i="1"/>
  <c r="D88" i="1"/>
  <c r="F64" i="1"/>
  <c r="N88" i="1"/>
  <c r="O64" i="1"/>
  <c r="B89" i="1"/>
  <c r="C65" i="1"/>
  <c r="L89" i="1"/>
  <c r="D65" i="1"/>
  <c r="P52" i="1"/>
  <c r="B95" i="1"/>
  <c r="T47" i="1"/>
  <c r="G24" i="1"/>
  <c r="P48" i="1"/>
  <c r="Q66" i="1"/>
  <c r="D91" i="1"/>
  <c r="E67" i="1"/>
  <c r="M91" i="1"/>
  <c r="O67" i="1"/>
  <c r="B92" i="1"/>
  <c r="C68" i="1"/>
  <c r="K92" i="1"/>
  <c r="L68" i="1"/>
  <c r="T92" i="1"/>
  <c r="M68" i="1"/>
  <c r="D37" i="1"/>
  <c r="T26" i="1"/>
  <c r="S58" i="1"/>
  <c r="R30" i="1"/>
  <c r="H65" i="1"/>
  <c r="F73" i="1"/>
  <c r="N97" i="1"/>
  <c r="O73" i="1"/>
  <c r="B98" i="1"/>
  <c r="D74" i="1"/>
  <c r="K98" i="1"/>
  <c r="M74" i="1"/>
  <c r="V98" i="1"/>
  <c r="V74" i="1"/>
  <c r="G94" i="1"/>
  <c r="E13" i="1"/>
  <c r="O48" i="1"/>
  <c r="B25" i="1"/>
  <c r="K49" i="1"/>
  <c r="L67" i="1"/>
  <c r="U91" i="1"/>
  <c r="U67" i="1"/>
  <c r="G92" i="1"/>
  <c r="J68" i="1"/>
  <c r="R92" i="1"/>
  <c r="S68" i="1"/>
  <c r="F79" i="1"/>
  <c r="O55" i="1"/>
  <c r="B80" i="1"/>
  <c r="J96" i="1"/>
  <c r="M76" i="1"/>
  <c r="U100" i="1"/>
  <c r="I77" i="1"/>
  <c r="Q101" i="1"/>
  <c r="T73" i="1"/>
  <c r="G98" i="1"/>
  <c r="P74" i="1"/>
  <c r="B99" i="1"/>
  <c r="G74" i="1"/>
  <c r="O98" i="1"/>
  <c r="C75" i="1"/>
  <c r="B81" i="1"/>
  <c r="Q80" i="1"/>
  <c r="E57" i="1"/>
  <c r="M81" i="1"/>
  <c r="D84" i="1"/>
  <c r="F87" i="1"/>
  <c r="M90" i="1"/>
  <c r="I28" i="1"/>
  <c r="G40" i="1"/>
  <c r="O16" i="1"/>
  <c r="C41" i="1"/>
  <c r="D59" i="1"/>
  <c r="L83" i="1"/>
  <c r="M59" i="1"/>
  <c r="V83" i="1"/>
  <c r="B60" i="1"/>
  <c r="J84" i="1"/>
  <c r="K60" i="1"/>
  <c r="S84" i="1"/>
  <c r="T60" i="1"/>
  <c r="G85" i="1"/>
  <c r="U60" i="1"/>
  <c r="D19" i="1"/>
  <c r="G43" i="1"/>
  <c r="P43" i="1"/>
  <c r="C20" i="1"/>
  <c r="L44" i="1"/>
  <c r="M62" i="1"/>
  <c r="U86" i="1"/>
  <c r="V62" i="1"/>
  <c r="I87" i="1"/>
  <c r="K63" i="1"/>
  <c r="S87" i="1"/>
  <c r="T63" i="1"/>
  <c r="G88" i="1"/>
  <c r="H64" i="1"/>
  <c r="P88" i="1"/>
  <c r="I64" i="1"/>
  <c r="E22" i="1"/>
  <c r="O43" i="1"/>
  <c r="C44" i="1"/>
  <c r="K20" i="1"/>
  <c r="T44" i="1"/>
  <c r="U62" i="1"/>
  <c r="H87" i="1"/>
  <c r="I63" i="1"/>
  <c r="Q87" i="1"/>
  <c r="S63" i="1"/>
  <c r="F88" i="1"/>
  <c r="G64" i="1"/>
  <c r="O88" i="1"/>
  <c r="P64" i="1"/>
  <c r="C89" i="1"/>
  <c r="Q64" i="1"/>
  <c r="O49" i="1"/>
  <c r="V91" i="1"/>
  <c r="L47" i="1"/>
  <c r="T23" i="1"/>
  <c r="H48" i="1"/>
  <c r="I66" i="1"/>
  <c r="Q90" i="1"/>
  <c r="R66" i="1"/>
  <c r="E91" i="1"/>
  <c r="G67" i="1"/>
  <c r="O91" i="1"/>
  <c r="P67" i="1"/>
  <c r="C92" i="1"/>
  <c r="D68" i="1"/>
  <c r="M92" i="1"/>
  <c r="E68" i="1"/>
  <c r="F22" i="1"/>
  <c r="G19" i="1"/>
  <c r="U50" i="1"/>
  <c r="H27" i="1"/>
  <c r="Q51" i="1"/>
  <c r="R69" i="1"/>
  <c r="E94" i="1"/>
  <c r="F70" i="1"/>
  <c r="N94" i="1"/>
  <c r="P70" i="1"/>
  <c r="C95" i="1"/>
  <c r="D71" i="1"/>
  <c r="L95" i="1"/>
  <c r="M71" i="1"/>
  <c r="U95" i="1"/>
  <c r="K30" i="1"/>
  <c r="H49" i="1"/>
  <c r="B33" i="1"/>
  <c r="F83" i="1"/>
  <c r="S33" i="1"/>
  <c r="P89" i="1"/>
  <c r="G76" i="1"/>
  <c r="O100" i="1"/>
  <c r="P76" i="1"/>
  <c r="C101" i="1"/>
  <c r="E77" i="1"/>
  <c r="M101" i="1"/>
  <c r="N77" i="1"/>
  <c r="V101" i="1"/>
  <c r="B78" i="1"/>
  <c r="G25" i="1"/>
  <c r="B20" i="1"/>
  <c r="P51" i="1"/>
  <c r="C28" i="1"/>
  <c r="L52" i="1"/>
  <c r="M70" i="1"/>
  <c r="U94" i="1"/>
  <c r="V70" i="1"/>
  <c r="I95" i="1"/>
  <c r="K71" i="1"/>
  <c r="S95" i="1"/>
  <c r="F93" i="1"/>
  <c r="G82" i="1"/>
  <c r="P58" i="1"/>
  <c r="C83" i="1"/>
  <c r="T71" i="1"/>
  <c r="N79" i="1"/>
  <c r="B56" i="1"/>
  <c r="J80" i="1"/>
  <c r="V100" i="1"/>
  <c r="U76" i="1"/>
  <c r="G101" i="1"/>
  <c r="Q77" i="1"/>
  <c r="S99" i="1"/>
  <c r="H77" i="1"/>
  <c r="P101" i="1"/>
  <c r="D78" i="1"/>
  <c r="C57" i="1"/>
  <c r="Q83" i="1"/>
  <c r="F60" i="1"/>
  <c r="O84" i="1"/>
  <c r="H96" i="1"/>
  <c r="G90" i="1"/>
  <c r="N66" i="1"/>
  <c r="N40" i="1"/>
  <c r="H43" i="1"/>
  <c r="P19" i="1"/>
  <c r="D44" i="1"/>
  <c r="E62" i="1"/>
  <c r="M86" i="1"/>
  <c r="N62" i="1"/>
  <c r="V86" i="1"/>
  <c r="C63" i="1"/>
  <c r="K87" i="1"/>
  <c r="L63" i="1"/>
  <c r="T87" i="1"/>
  <c r="U63" i="1"/>
  <c r="H88" i="1"/>
  <c r="V63" i="1"/>
  <c r="M43" i="1"/>
  <c r="N67" i="1"/>
  <c r="Q46" i="1"/>
  <c r="D23" i="1"/>
  <c r="M47" i="1"/>
  <c r="N65" i="1"/>
  <c r="V89" i="1"/>
  <c r="B66" i="1"/>
  <c r="J90" i="1"/>
  <c r="L66" i="1"/>
  <c r="T90" i="1"/>
  <c r="U66" i="1"/>
  <c r="H91" i="1"/>
  <c r="I67" i="1"/>
  <c r="Q91" i="1"/>
  <c r="J67" i="1"/>
  <c r="N46" i="1"/>
  <c r="R90" i="1"/>
  <c r="S21" i="1"/>
  <c r="F94" i="1"/>
  <c r="K34" i="1"/>
  <c r="O97" i="1"/>
  <c r="Q12" i="1"/>
  <c r="S55" i="1"/>
  <c r="T61" i="1"/>
  <c r="T98" i="1"/>
  <c r="K83" i="1"/>
  <c r="E81" i="1"/>
  <c r="M57" i="1"/>
  <c r="U81" i="1"/>
  <c r="D87" i="1"/>
  <c r="L81" i="1"/>
  <c r="U57" i="1"/>
  <c r="H82" i="1"/>
  <c r="E87" i="1"/>
  <c r="V87" i="1"/>
  <c r="J64" i="1"/>
  <c r="R88" i="1"/>
  <c r="B16" i="2"/>
  <c r="D16" i="2"/>
  <c r="C8" i="2"/>
  <c r="G10" i="2"/>
  <c r="E7" i="2"/>
  <c r="H20" i="2"/>
  <c r="E3" i="2"/>
  <c r="B18" i="2"/>
  <c r="D14" i="2"/>
  <c r="C6" i="2"/>
  <c r="H3" i="2"/>
  <c r="G19" i="2"/>
  <c r="H16" i="2"/>
  <c r="G6" i="2"/>
  <c r="E20" i="2"/>
  <c r="H18" i="2"/>
  <c r="B2" i="2"/>
  <c r="P91" i="1"/>
  <c r="P56" i="1"/>
  <c r="R80" i="1"/>
  <c r="E60" i="1"/>
  <c r="R75" i="1"/>
  <c r="B21" i="2"/>
  <c r="D3" i="2"/>
  <c r="B10" i="2"/>
  <c r="E17" i="2"/>
  <c r="F13" i="2"/>
  <c r="E19" i="2"/>
  <c r="C14" i="2"/>
  <c r="B7" i="2"/>
  <c r="O70" i="1"/>
  <c r="T66" i="1"/>
  <c r="V16" i="1"/>
  <c r="H70" i="1"/>
  <c r="D26" i="1"/>
  <c r="Q73" i="1"/>
  <c r="C36" i="1"/>
  <c r="F80" i="1"/>
  <c r="E31" i="1"/>
  <c r="G69" i="1"/>
  <c r="U74" i="1"/>
  <c r="K81" i="1"/>
  <c r="N60" i="1"/>
  <c r="V84" i="1"/>
  <c r="E63" i="1"/>
  <c r="M84" i="1"/>
  <c r="V60" i="1"/>
  <c r="I85" i="1"/>
  <c r="I99" i="1"/>
  <c r="B91" i="1"/>
  <c r="K67" i="1"/>
  <c r="S91" i="1"/>
  <c r="F17" i="2"/>
  <c r="F19" i="2"/>
  <c r="F9" i="2"/>
  <c r="C7" i="2"/>
  <c r="F10" i="2"/>
  <c r="B15" i="2"/>
  <c r="C10" i="2"/>
  <c r="H5" i="2"/>
  <c r="B19" i="2"/>
  <c r="E13" i="2"/>
  <c r="E15" i="2"/>
  <c r="G13" i="2"/>
  <c r="F4" i="2"/>
  <c r="H10" i="2"/>
  <c r="G3" i="2"/>
  <c r="H17" i="2"/>
  <c r="B17" i="2"/>
  <c r="I51" i="1"/>
  <c r="M98" i="1"/>
  <c r="V97" i="1"/>
  <c r="D94" i="1"/>
  <c r="L94" i="1"/>
  <c r="N76" i="1"/>
  <c r="H12" i="2"/>
  <c r="E4" i="2"/>
  <c r="F11" i="2"/>
  <c r="F7" i="2"/>
  <c r="D13" i="2"/>
  <c r="C2" i="2"/>
  <c r="F18" i="2"/>
  <c r="D47" i="1"/>
  <c r="G91" i="1"/>
  <c r="M50" i="1"/>
  <c r="P94" i="1"/>
  <c r="R55" i="1"/>
  <c r="D98" i="1"/>
  <c r="K12" i="1"/>
  <c r="G56" i="1"/>
  <c r="I68" i="1"/>
  <c r="H85" i="1"/>
  <c r="V79" i="1"/>
  <c r="S86" i="1"/>
  <c r="O63" i="1"/>
  <c r="B88" i="1"/>
  <c r="L84" i="1"/>
  <c r="N87" i="1"/>
  <c r="B64" i="1"/>
  <c r="K88" i="1"/>
  <c r="S62" i="1"/>
  <c r="C94" i="1"/>
  <c r="L70" i="1"/>
  <c r="T94" i="1"/>
  <c r="G4" i="2"/>
  <c r="C17" i="2"/>
  <c r="C12" i="2"/>
  <c r="H7" i="2"/>
  <c r="H6" i="2"/>
  <c r="H21" i="2"/>
  <c r="D4" i="2"/>
  <c r="C19" i="2"/>
  <c r="G7" i="2"/>
  <c r="E8" i="2"/>
  <c r="G2" i="2"/>
  <c r="D18" i="2"/>
  <c r="D10" i="2"/>
  <c r="G11" i="2"/>
  <c r="F3" i="2"/>
  <c r="E10" i="2"/>
  <c r="C15" i="2"/>
  <c r="D95" i="1"/>
  <c r="G62" i="1"/>
  <c r="D86" i="1"/>
  <c r="Q69" i="1"/>
  <c r="D70" i="1"/>
  <c r="E2" i="2"/>
  <c r="G15" i="2"/>
  <c r="G16" i="2"/>
  <c r="E11" i="2"/>
  <c r="Q85" i="1"/>
  <c r="B20" i="2"/>
  <c r="C21" i="2"/>
  <c r="H2" i="2"/>
  <c r="L23" i="1"/>
  <c r="H67" i="1"/>
  <c r="U26" i="1"/>
  <c r="Q70" i="1"/>
  <c r="I30" i="1"/>
  <c r="E74" i="1"/>
  <c r="T36" i="1"/>
  <c r="O80" i="1"/>
  <c r="N73" i="1"/>
  <c r="Q61" i="1"/>
  <c r="J56" i="1"/>
  <c r="G63" i="1"/>
  <c r="P66" i="1"/>
  <c r="C91" i="1"/>
  <c r="P96" i="1"/>
  <c r="O90" i="1"/>
  <c r="C67" i="1"/>
  <c r="K91" i="1"/>
  <c r="I72" i="1"/>
  <c r="D97" i="1"/>
  <c r="M73" i="1"/>
  <c r="U97" i="1"/>
  <c r="D6" i="2"/>
  <c r="E14" i="2"/>
  <c r="C9" i="2"/>
  <c r="D21" i="2"/>
  <c r="E18" i="2"/>
  <c r="B13" i="2"/>
  <c r="E16" i="2"/>
  <c r="B3" i="2"/>
  <c r="C3" i="2"/>
  <c r="E12" i="2"/>
  <c r="H15" i="2"/>
  <c r="F20" i="2"/>
  <c r="F15" i="2"/>
  <c r="B11" i="2"/>
  <c r="C20" i="2"/>
  <c r="D19" i="2"/>
  <c r="F8" i="2"/>
  <c r="U47" i="1"/>
  <c r="U54" i="1"/>
  <c r="O87" i="1"/>
  <c r="P93" i="1"/>
  <c r="E100" i="1"/>
  <c r="E9" i="2"/>
  <c r="F12" i="2"/>
  <c r="G14" i="2"/>
  <c r="E21" i="2"/>
  <c r="D5" i="2"/>
  <c r="G5" i="2"/>
  <c r="D17" i="2"/>
  <c r="B12" i="2"/>
  <c r="V65" i="1"/>
  <c r="Q67" i="1"/>
  <c r="J69" i="1"/>
  <c r="E71" i="1"/>
  <c r="S72" i="1"/>
  <c r="N74" i="1"/>
  <c r="H79" i="1"/>
  <c r="C81" i="1"/>
  <c r="B74" i="1"/>
  <c r="G96" i="1"/>
  <c r="V77" i="1"/>
  <c r="R59" i="1"/>
  <c r="R72" i="1"/>
  <c r="E97" i="1"/>
  <c r="V71" i="1"/>
  <c r="Q96" i="1"/>
  <c r="E73" i="1"/>
  <c r="M97" i="1"/>
  <c r="S78" i="1"/>
  <c r="G55" i="1"/>
  <c r="O79" i="1"/>
  <c r="D7" i="2"/>
  <c r="H19" i="2"/>
  <c r="H4" i="2"/>
  <c r="H11" i="2"/>
  <c r="F16" i="2"/>
  <c r="E5" i="2"/>
  <c r="B6" i="2"/>
  <c r="F14" i="2"/>
  <c r="B4" i="2"/>
  <c r="D8" i="2"/>
  <c r="F21" i="2"/>
  <c r="C11" i="2"/>
  <c r="C13" i="2"/>
  <c r="D15" i="2"/>
  <c r="H13" i="2"/>
  <c r="D20" i="2"/>
  <c r="B9" i="2"/>
  <c r="C4" i="2"/>
  <c r="R67" i="1"/>
  <c r="F71" i="1"/>
  <c r="B63" i="1"/>
  <c r="Q79" i="1"/>
  <c r="C59" i="1"/>
  <c r="R56" i="1"/>
  <c r="T78" i="1"/>
  <c r="K78" i="1"/>
  <c r="F66" i="1"/>
  <c r="I61" i="1"/>
  <c r="D9" i="2"/>
  <c r="H8" i="2"/>
  <c r="G12" i="2"/>
  <c r="I90" i="1"/>
  <c r="D92" i="1"/>
  <c r="R93" i="1"/>
  <c r="M95" i="1"/>
  <c r="F97" i="1"/>
  <c r="U98" i="1"/>
  <c r="I55" i="1"/>
  <c r="L37" i="1"/>
  <c r="J98" i="1"/>
  <c r="O82" i="1"/>
  <c r="I80" i="1"/>
  <c r="H93" i="1"/>
  <c r="S75" i="1"/>
  <c r="F100" i="1"/>
  <c r="J75" i="1"/>
  <c r="R99" i="1"/>
  <c r="F76" i="1"/>
  <c r="E90" i="1"/>
  <c r="T81" i="1"/>
  <c r="H58" i="1"/>
  <c r="P82" i="1"/>
  <c r="D11" i="2"/>
  <c r="C5" i="2"/>
  <c r="G18" i="2"/>
  <c r="F6" i="2"/>
  <c r="B14" i="2"/>
  <c r="G17" i="2"/>
  <c r="G21" i="2"/>
  <c r="G20" i="2"/>
  <c r="G8" i="2"/>
  <c r="H14" i="2"/>
  <c r="B5" i="2"/>
  <c r="C18" i="2"/>
  <c r="B8" i="2"/>
  <c r="E6" i="2"/>
  <c r="D12" i="2"/>
  <c r="C16" i="2"/>
  <c r="F2" i="2"/>
  <c r="F5" i="2"/>
  <c r="J66" i="1"/>
  <c r="S69" i="1"/>
  <c r="G73" i="1"/>
  <c r="J28" i="1"/>
  <c r="L74" i="1"/>
  <c r="I96" i="1"/>
  <c r="N100" i="1"/>
  <c r="T54" i="1"/>
  <c r="G79" i="1"/>
  <c r="U84" i="1"/>
  <c r="D2" i="2"/>
  <c r="G9" i="2"/>
  <c r="H9" i="2"/>
  <c r="Y84" i="4" l="1"/>
  <c r="G79" i="4"/>
  <c r="AL79" i="4" s="1"/>
  <c r="T54" i="4"/>
  <c r="N100" i="4"/>
  <c r="AS100" i="4" s="1"/>
  <c r="I96" i="4"/>
  <c r="AN96" i="4" s="1"/>
  <c r="L74" i="4"/>
  <c r="AQ74" i="4" s="1"/>
  <c r="J28" i="4"/>
  <c r="AO28" i="4" s="1"/>
  <c r="G73" i="4"/>
  <c r="AL73" i="4" s="1"/>
  <c r="S69" i="4"/>
  <c r="AX69" i="4" s="1"/>
  <c r="J66" i="4"/>
  <c r="AO66" i="4" s="1"/>
  <c r="P82" i="4"/>
  <c r="AU82" i="4" s="1"/>
  <c r="H58" i="4"/>
  <c r="AM58" i="4" s="1"/>
  <c r="T81" i="4"/>
  <c r="E90" i="4"/>
  <c r="AJ90" i="4" s="1"/>
  <c r="F76" i="4"/>
  <c r="AK76" i="4" s="1"/>
  <c r="R99" i="4"/>
  <c r="AW99" i="4" s="1"/>
  <c r="J75" i="4"/>
  <c r="AO75" i="4" s="1"/>
  <c r="F100" i="4"/>
  <c r="AK100" i="4" s="1"/>
  <c r="S75" i="4"/>
  <c r="AX75" i="4" s="1"/>
  <c r="H93" i="4"/>
  <c r="AM93" i="4" s="1"/>
  <c r="I80" i="4"/>
  <c r="AN80" i="4" s="1"/>
  <c r="O82" i="4"/>
  <c r="AT82" i="4" s="1"/>
  <c r="J98" i="4"/>
  <c r="AO98" i="4" s="1"/>
  <c r="L37" i="4"/>
  <c r="AQ37" i="4" s="1"/>
  <c r="I55" i="4"/>
  <c r="AN55" i="4" s="1"/>
  <c r="Y98" i="4"/>
  <c r="F97" i="4"/>
  <c r="AK97" i="4" s="1"/>
  <c r="M95" i="4"/>
  <c r="AR95" i="4" s="1"/>
  <c r="R93" i="4"/>
  <c r="AW93" i="4" s="1"/>
  <c r="D92" i="4"/>
  <c r="AI92" i="4" s="1"/>
  <c r="I90" i="4"/>
  <c r="AN90" i="4" s="1"/>
  <c r="I61" i="4"/>
  <c r="AN61" i="4" s="1"/>
  <c r="F66" i="4"/>
  <c r="AK66" i="4" s="1"/>
  <c r="K78" i="4"/>
  <c r="AP78" i="4" s="1"/>
  <c r="T78" i="4"/>
  <c r="R56" i="4"/>
  <c r="AW56" i="4" s="1"/>
  <c r="C59" i="4"/>
  <c r="AH59" i="4" s="1"/>
  <c r="Q79" i="4"/>
  <c r="AV79" i="4" s="1"/>
  <c r="B63" i="4"/>
  <c r="AG63" i="4" s="1"/>
  <c r="F71" i="4"/>
  <c r="AK71" i="4" s="1"/>
  <c r="R67" i="4"/>
  <c r="AW67" i="4" s="1"/>
  <c r="O79" i="4"/>
  <c r="AT79" i="4" s="1"/>
  <c r="G55" i="4"/>
  <c r="AL55" i="4" s="1"/>
  <c r="S78" i="4"/>
  <c r="AX78" i="4" s="1"/>
  <c r="M97" i="4"/>
  <c r="AR97" i="4" s="1"/>
  <c r="E73" i="4"/>
  <c r="AJ73" i="4" s="1"/>
  <c r="Q96" i="4"/>
  <c r="AV96" i="4" s="1"/>
  <c r="Z71" i="4"/>
  <c r="BA71" i="4" s="1"/>
  <c r="E97" i="4"/>
  <c r="AJ97" i="4" s="1"/>
  <c r="R72" i="4"/>
  <c r="AW72" i="4" s="1"/>
  <c r="R59" i="4"/>
  <c r="AW59" i="4" s="1"/>
  <c r="Z77" i="4"/>
  <c r="BA77" i="4" s="1"/>
  <c r="G96" i="4"/>
  <c r="AL96" i="4" s="1"/>
  <c r="B74" i="4"/>
  <c r="AG74" i="4" s="1"/>
  <c r="C81" i="4"/>
  <c r="AH81" i="4" s="1"/>
  <c r="H79" i="4"/>
  <c r="AM79" i="4" s="1"/>
  <c r="N74" i="4"/>
  <c r="AS74" i="4" s="1"/>
  <c r="S72" i="4"/>
  <c r="AX72" i="4" s="1"/>
  <c r="E71" i="4"/>
  <c r="AJ71" i="4" s="1"/>
  <c r="J69" i="4"/>
  <c r="AO69" i="4" s="1"/>
  <c r="Q67" i="4"/>
  <c r="AV67" i="4" s="1"/>
  <c r="Z65" i="4"/>
  <c r="BA65" i="4" s="1"/>
  <c r="E100" i="4"/>
  <c r="AJ100" i="4" s="1"/>
  <c r="P93" i="4"/>
  <c r="AU93" i="4" s="1"/>
  <c r="O87" i="4"/>
  <c r="AT87" i="4" s="1"/>
  <c r="Y54" i="4"/>
  <c r="Y47" i="4"/>
  <c r="Y97" i="4"/>
  <c r="M73" i="4"/>
  <c r="AR73" i="4" s="1"/>
  <c r="D97" i="4"/>
  <c r="AI97" i="4" s="1"/>
  <c r="I72" i="4"/>
  <c r="AN72" i="4" s="1"/>
  <c r="K91" i="4"/>
  <c r="AP91" i="4" s="1"/>
  <c r="C67" i="4"/>
  <c r="AH67" i="4" s="1"/>
  <c r="O90" i="4"/>
  <c r="AT90" i="4" s="1"/>
  <c r="P96" i="4"/>
  <c r="AU96" i="4" s="1"/>
  <c r="C91" i="4"/>
  <c r="AH91" i="4" s="1"/>
  <c r="P66" i="4"/>
  <c r="AU66" i="4" s="1"/>
  <c r="G63" i="4"/>
  <c r="AL63" i="4" s="1"/>
  <c r="J56" i="4"/>
  <c r="AO56" i="4" s="1"/>
  <c r="Q61" i="4"/>
  <c r="AV61" i="4" s="1"/>
  <c r="N73" i="4"/>
  <c r="AS73" i="4" s="1"/>
  <c r="O80" i="4"/>
  <c r="AT80" i="4" s="1"/>
  <c r="T36" i="4"/>
  <c r="E74" i="4"/>
  <c r="AJ74" i="4" s="1"/>
  <c r="I30" i="4"/>
  <c r="AN30" i="4" s="1"/>
  <c r="Q70" i="4"/>
  <c r="AV70" i="4" s="1"/>
  <c r="Y26" i="4"/>
  <c r="H67" i="4"/>
  <c r="AM67" i="4" s="1"/>
  <c r="L23" i="4"/>
  <c r="AQ23" i="4" s="1"/>
  <c r="Q85" i="4"/>
  <c r="AV85" i="4" s="1"/>
  <c r="D70" i="4"/>
  <c r="AI70" i="4" s="1"/>
  <c r="Q69" i="4"/>
  <c r="AV69" i="4" s="1"/>
  <c r="D86" i="4"/>
  <c r="AI86" i="4" s="1"/>
  <c r="G62" i="4"/>
  <c r="AL62" i="4" s="1"/>
  <c r="D95" i="4"/>
  <c r="AI95" i="4" s="1"/>
  <c r="T94" i="4"/>
  <c r="L70" i="4"/>
  <c r="AQ70" i="4" s="1"/>
  <c r="C94" i="4"/>
  <c r="AH94" i="4" s="1"/>
  <c r="S62" i="4"/>
  <c r="AX62" i="4" s="1"/>
  <c r="K88" i="4"/>
  <c r="AP88" i="4" s="1"/>
  <c r="B64" i="4"/>
  <c r="AG64" i="4" s="1"/>
  <c r="N87" i="4"/>
  <c r="AS87" i="4" s="1"/>
  <c r="L84" i="4"/>
  <c r="AQ84" i="4" s="1"/>
  <c r="B88" i="4"/>
  <c r="AG88" i="4" s="1"/>
  <c r="O63" i="4"/>
  <c r="AT63" i="4" s="1"/>
  <c r="S86" i="4"/>
  <c r="AX86" i="4" s="1"/>
  <c r="Z79" i="4"/>
  <c r="BA79" i="4" s="1"/>
  <c r="H85" i="4"/>
  <c r="AM85" i="4" s="1"/>
  <c r="I68" i="4"/>
  <c r="AN68" i="4" s="1"/>
  <c r="G56" i="4"/>
  <c r="AL56" i="4" s="1"/>
  <c r="K12" i="4"/>
  <c r="AP12" i="4" s="1"/>
  <c r="D98" i="4"/>
  <c r="AI98" i="4" s="1"/>
  <c r="R55" i="4"/>
  <c r="AW55" i="4" s="1"/>
  <c r="P94" i="4"/>
  <c r="AU94" i="4" s="1"/>
  <c r="M50" i="4"/>
  <c r="AR50" i="4" s="1"/>
  <c r="G91" i="4"/>
  <c r="AL91" i="4" s="1"/>
  <c r="D47" i="4"/>
  <c r="AI47" i="4" s="1"/>
  <c r="N76" i="4"/>
  <c r="AS76" i="4" s="1"/>
  <c r="L94" i="4"/>
  <c r="AQ94" i="4" s="1"/>
  <c r="D94" i="4"/>
  <c r="AI94" i="4" s="1"/>
  <c r="Z97" i="4"/>
  <c r="BA97" i="4" s="1"/>
  <c r="M98" i="4"/>
  <c r="AR98" i="4" s="1"/>
  <c r="I51" i="4"/>
  <c r="AN51" i="4" s="1"/>
  <c r="S91" i="4"/>
  <c r="AX91" i="4" s="1"/>
  <c r="K67" i="4"/>
  <c r="AP67" i="4" s="1"/>
  <c r="B91" i="4"/>
  <c r="AG91" i="4" s="1"/>
  <c r="I99" i="4"/>
  <c r="AN99" i="4" s="1"/>
  <c r="I85" i="4"/>
  <c r="AN85" i="4" s="1"/>
  <c r="Z60" i="4"/>
  <c r="BA60" i="4" s="1"/>
  <c r="M84" i="4"/>
  <c r="AR84" i="4" s="1"/>
  <c r="E63" i="4"/>
  <c r="AJ63" i="4" s="1"/>
  <c r="Z84" i="4"/>
  <c r="BA84" i="4" s="1"/>
  <c r="N60" i="4"/>
  <c r="AS60" i="4" s="1"/>
  <c r="K81" i="4"/>
  <c r="AP81" i="4" s="1"/>
  <c r="Y74" i="4"/>
  <c r="G69" i="4"/>
  <c r="AL69" i="4" s="1"/>
  <c r="E31" i="4"/>
  <c r="AJ31" i="4" s="1"/>
  <c r="F80" i="4"/>
  <c r="AK80" i="4" s="1"/>
  <c r="C36" i="4"/>
  <c r="AH36" i="4" s="1"/>
  <c r="Q73" i="4"/>
  <c r="AV73" i="4" s="1"/>
  <c r="D26" i="4"/>
  <c r="AI26" i="4" s="1"/>
  <c r="H70" i="4"/>
  <c r="AM70" i="4" s="1"/>
  <c r="Z16" i="4"/>
  <c r="BA16" i="4" s="1"/>
  <c r="T66" i="4"/>
  <c r="O70" i="4"/>
  <c r="AT70" i="4" s="1"/>
  <c r="R75" i="4"/>
  <c r="AW75" i="4" s="1"/>
  <c r="E60" i="4"/>
  <c r="AJ60" i="4" s="1"/>
  <c r="R80" i="4"/>
  <c r="AW80" i="4" s="1"/>
  <c r="P56" i="4"/>
  <c r="AU56" i="4" s="1"/>
  <c r="P91" i="4"/>
  <c r="AU91" i="4" s="1"/>
  <c r="R88" i="4"/>
  <c r="AW88" i="4" s="1"/>
  <c r="J64" i="4"/>
  <c r="AO64" i="4" s="1"/>
  <c r="Z87" i="4"/>
  <c r="BA87" i="4" s="1"/>
  <c r="E87" i="4"/>
  <c r="AJ87" i="4" s="1"/>
  <c r="H82" i="4"/>
  <c r="AM82" i="4" s="1"/>
  <c r="Y57" i="4"/>
  <c r="L81" i="4"/>
  <c r="AQ81" i="4" s="1"/>
  <c r="D87" i="4"/>
  <c r="AI87" i="4" s="1"/>
  <c r="Y81" i="4"/>
  <c r="M57" i="4"/>
  <c r="AR57" i="4" s="1"/>
  <c r="E81" i="4"/>
  <c r="AJ81" i="4" s="1"/>
  <c r="K83" i="4"/>
  <c r="AP83" i="4" s="1"/>
  <c r="T98" i="4"/>
  <c r="T61" i="4"/>
  <c r="S55" i="4"/>
  <c r="AX55" i="4" s="1"/>
  <c r="Q12" i="4"/>
  <c r="AV12" i="4" s="1"/>
  <c r="O97" i="4"/>
  <c r="AT97" i="4" s="1"/>
  <c r="K34" i="4"/>
  <c r="AP34" i="4" s="1"/>
  <c r="F94" i="4"/>
  <c r="AK94" i="4" s="1"/>
  <c r="S21" i="4"/>
  <c r="AX21" i="4" s="1"/>
  <c r="R90" i="4"/>
  <c r="AW90" i="4" s="1"/>
  <c r="N46" i="4"/>
  <c r="AS46" i="4" s="1"/>
  <c r="J67" i="4"/>
  <c r="AO67" i="4" s="1"/>
  <c r="Q91" i="4"/>
  <c r="AV91" i="4" s="1"/>
  <c r="I67" i="4"/>
  <c r="AN67" i="4" s="1"/>
  <c r="H91" i="4"/>
  <c r="AM91" i="4" s="1"/>
  <c r="Y66" i="4"/>
  <c r="T90" i="4"/>
  <c r="L66" i="4"/>
  <c r="AQ66" i="4" s="1"/>
  <c r="J90" i="4"/>
  <c r="AO90" i="4" s="1"/>
  <c r="B66" i="4"/>
  <c r="AG66" i="4" s="1"/>
  <c r="Z89" i="4"/>
  <c r="BA89" i="4" s="1"/>
  <c r="N65" i="4"/>
  <c r="AS65" i="4" s="1"/>
  <c r="M47" i="4"/>
  <c r="AR47" i="4" s="1"/>
  <c r="D23" i="4"/>
  <c r="AI23" i="4" s="1"/>
  <c r="Q46" i="4"/>
  <c r="AV46" i="4" s="1"/>
  <c r="N67" i="4"/>
  <c r="AS67" i="4" s="1"/>
  <c r="M43" i="4"/>
  <c r="AR43" i="4" s="1"/>
  <c r="Z63" i="4"/>
  <c r="BA63" i="4" s="1"/>
  <c r="H88" i="4"/>
  <c r="AM88" i="4" s="1"/>
  <c r="Y63" i="4"/>
  <c r="T87" i="4"/>
  <c r="L63" i="4"/>
  <c r="AQ63" i="4" s="1"/>
  <c r="K87" i="4"/>
  <c r="AP87" i="4" s="1"/>
  <c r="C63" i="4"/>
  <c r="AH63" i="4" s="1"/>
  <c r="Z86" i="4"/>
  <c r="BA86" i="4" s="1"/>
  <c r="N62" i="4"/>
  <c r="AS62" i="4" s="1"/>
  <c r="M86" i="4"/>
  <c r="AR86" i="4" s="1"/>
  <c r="E62" i="4"/>
  <c r="AJ62" i="4" s="1"/>
  <c r="D44" i="4"/>
  <c r="AI44" i="4" s="1"/>
  <c r="P19" i="4"/>
  <c r="AU19" i="4" s="1"/>
  <c r="H43" i="4"/>
  <c r="AM43" i="4" s="1"/>
  <c r="N40" i="4"/>
  <c r="AS40" i="4" s="1"/>
  <c r="N66" i="4"/>
  <c r="AS66" i="4" s="1"/>
  <c r="G90" i="4"/>
  <c r="AL90" i="4" s="1"/>
  <c r="H96" i="4"/>
  <c r="AM96" i="4" s="1"/>
  <c r="O84" i="4"/>
  <c r="AT84" i="4" s="1"/>
  <c r="F60" i="4"/>
  <c r="AK60" i="4" s="1"/>
  <c r="Q83" i="4"/>
  <c r="AV83" i="4" s="1"/>
  <c r="C57" i="4"/>
  <c r="AH57" i="4" s="1"/>
  <c r="D78" i="4"/>
  <c r="AI78" i="4" s="1"/>
  <c r="P101" i="4"/>
  <c r="AU101" i="4" s="1"/>
  <c r="H77" i="4"/>
  <c r="AM77" i="4" s="1"/>
  <c r="S99" i="4"/>
  <c r="AX99" i="4" s="1"/>
  <c r="Q77" i="4"/>
  <c r="AV77" i="4" s="1"/>
  <c r="G101" i="4"/>
  <c r="AL101" i="4" s="1"/>
  <c r="Y76" i="4"/>
  <c r="Z100" i="4"/>
  <c r="BA100" i="4" s="1"/>
  <c r="J80" i="4"/>
  <c r="AO80" i="4" s="1"/>
  <c r="B56" i="4"/>
  <c r="AG56" i="4" s="1"/>
  <c r="N79" i="4"/>
  <c r="AS79" i="4" s="1"/>
  <c r="T71" i="4"/>
  <c r="C83" i="4"/>
  <c r="AH83" i="4" s="1"/>
  <c r="P58" i="4"/>
  <c r="AU58" i="4" s="1"/>
  <c r="G82" i="4"/>
  <c r="AL82" i="4" s="1"/>
  <c r="F93" i="4"/>
  <c r="AK93" i="4" s="1"/>
  <c r="S95" i="4"/>
  <c r="AX95" i="4" s="1"/>
  <c r="K71" i="4"/>
  <c r="AP71" i="4" s="1"/>
  <c r="I95" i="4"/>
  <c r="AN95" i="4" s="1"/>
  <c r="Z70" i="4"/>
  <c r="BA70" i="4" s="1"/>
  <c r="Y94" i="4"/>
  <c r="M70" i="4"/>
  <c r="AR70" i="4" s="1"/>
  <c r="L52" i="4"/>
  <c r="AQ52" i="4" s="1"/>
  <c r="C28" i="4"/>
  <c r="AH28" i="4" s="1"/>
  <c r="P51" i="4"/>
  <c r="AU51" i="4" s="1"/>
  <c r="B20" i="4"/>
  <c r="AG20" i="4" s="1"/>
  <c r="G25" i="4"/>
  <c r="AL25" i="4" s="1"/>
  <c r="B78" i="4"/>
  <c r="AG78" i="4" s="1"/>
  <c r="Z101" i="4"/>
  <c r="BA101" i="4" s="1"/>
  <c r="N77" i="4"/>
  <c r="AS77" i="4" s="1"/>
  <c r="M101" i="4"/>
  <c r="AR101" i="4" s="1"/>
  <c r="E77" i="4"/>
  <c r="AJ77" i="4" s="1"/>
  <c r="C101" i="4"/>
  <c r="AH101" i="4" s="1"/>
  <c r="P76" i="4"/>
  <c r="AU76" i="4" s="1"/>
  <c r="O100" i="4"/>
  <c r="AT100" i="4" s="1"/>
  <c r="G76" i="4"/>
  <c r="AL76" i="4" s="1"/>
  <c r="P89" i="4"/>
  <c r="AU89" i="4" s="1"/>
  <c r="S33" i="4"/>
  <c r="AX33" i="4" s="1"/>
  <c r="F83" i="4"/>
  <c r="AK83" i="4" s="1"/>
  <c r="B33" i="4"/>
  <c r="AG33" i="4" s="1"/>
  <c r="H49" i="4"/>
  <c r="AM49" i="4" s="1"/>
  <c r="K30" i="4"/>
  <c r="AP30" i="4" s="1"/>
  <c r="Y95" i="4"/>
  <c r="M71" i="4"/>
  <c r="AR71" i="4" s="1"/>
  <c r="L95" i="4"/>
  <c r="AQ95" i="4" s="1"/>
  <c r="D71" i="4"/>
  <c r="AI71" i="4" s="1"/>
  <c r="C95" i="4"/>
  <c r="AH95" i="4" s="1"/>
  <c r="P70" i="4"/>
  <c r="AU70" i="4" s="1"/>
  <c r="N94" i="4"/>
  <c r="AS94" i="4" s="1"/>
  <c r="F70" i="4"/>
  <c r="AK70" i="4" s="1"/>
  <c r="E94" i="4"/>
  <c r="AJ94" i="4" s="1"/>
  <c r="R69" i="4"/>
  <c r="AW69" i="4" s="1"/>
  <c r="Q51" i="4"/>
  <c r="AV51" i="4" s="1"/>
  <c r="H27" i="4"/>
  <c r="AM27" i="4" s="1"/>
  <c r="Y50" i="4"/>
  <c r="G19" i="4"/>
  <c r="AL19" i="4" s="1"/>
  <c r="F22" i="4"/>
  <c r="AK22" i="4" s="1"/>
  <c r="E68" i="4"/>
  <c r="AJ68" i="4" s="1"/>
  <c r="M92" i="4"/>
  <c r="AR92" i="4" s="1"/>
  <c r="D68" i="4"/>
  <c r="AI68" i="4" s="1"/>
  <c r="C92" i="4"/>
  <c r="AH92" i="4" s="1"/>
  <c r="P67" i="4"/>
  <c r="AU67" i="4" s="1"/>
  <c r="O91" i="4"/>
  <c r="AT91" i="4" s="1"/>
  <c r="G67" i="4"/>
  <c r="AL67" i="4" s="1"/>
  <c r="E91" i="4"/>
  <c r="AJ91" i="4" s="1"/>
  <c r="R66" i="4"/>
  <c r="AW66" i="4" s="1"/>
  <c r="Q90" i="4"/>
  <c r="AV90" i="4" s="1"/>
  <c r="I66" i="4"/>
  <c r="AN66" i="4" s="1"/>
  <c r="H48" i="4"/>
  <c r="AM48" i="4" s="1"/>
  <c r="T23" i="4"/>
  <c r="L47" i="4"/>
  <c r="AQ47" i="4" s="1"/>
  <c r="Z91" i="4"/>
  <c r="BA91" i="4" s="1"/>
  <c r="O49" i="4"/>
  <c r="AT49" i="4" s="1"/>
  <c r="Q64" i="4"/>
  <c r="AV64" i="4" s="1"/>
  <c r="C89" i="4"/>
  <c r="AH89" i="4" s="1"/>
  <c r="P64" i="4"/>
  <c r="AU64" i="4" s="1"/>
  <c r="O88" i="4"/>
  <c r="AT88" i="4" s="1"/>
  <c r="G64" i="4"/>
  <c r="AL64" i="4" s="1"/>
  <c r="F88" i="4"/>
  <c r="AK88" i="4" s="1"/>
  <c r="S63" i="4"/>
  <c r="AX63" i="4" s="1"/>
  <c r="Q87" i="4"/>
  <c r="AV87" i="4" s="1"/>
  <c r="I63" i="4"/>
  <c r="AN63" i="4" s="1"/>
  <c r="H87" i="4"/>
  <c r="AM87" i="4" s="1"/>
  <c r="Y62" i="4"/>
  <c r="T44" i="4"/>
  <c r="K20" i="4"/>
  <c r="AP20" i="4" s="1"/>
  <c r="C44" i="4"/>
  <c r="AH44" i="4" s="1"/>
  <c r="O43" i="4"/>
  <c r="AT43" i="4" s="1"/>
  <c r="E22" i="4"/>
  <c r="AJ22" i="4" s="1"/>
  <c r="I64" i="4"/>
  <c r="AN64" i="4" s="1"/>
  <c r="P88" i="4"/>
  <c r="AU88" i="4" s="1"/>
  <c r="H64" i="4"/>
  <c r="AM64" i="4" s="1"/>
  <c r="G88" i="4"/>
  <c r="AL88" i="4" s="1"/>
  <c r="T63" i="4"/>
  <c r="S87" i="4"/>
  <c r="AX87" i="4" s="1"/>
  <c r="K63" i="4"/>
  <c r="AP63" i="4" s="1"/>
  <c r="I87" i="4"/>
  <c r="AN87" i="4" s="1"/>
  <c r="Z62" i="4"/>
  <c r="BA62" i="4" s="1"/>
  <c r="Y86" i="4"/>
  <c r="M62" i="4"/>
  <c r="AR62" i="4" s="1"/>
  <c r="L44" i="4"/>
  <c r="AQ44" i="4" s="1"/>
  <c r="C20" i="4"/>
  <c r="AH20" i="4" s="1"/>
  <c r="P43" i="4"/>
  <c r="AU43" i="4" s="1"/>
  <c r="G43" i="4"/>
  <c r="AL43" i="4" s="1"/>
  <c r="D19" i="4"/>
  <c r="AI19" i="4" s="1"/>
  <c r="Y60" i="4"/>
  <c r="G85" i="4"/>
  <c r="AL85" i="4" s="1"/>
  <c r="T60" i="4"/>
  <c r="S84" i="4"/>
  <c r="AX84" i="4" s="1"/>
  <c r="K60" i="4"/>
  <c r="AP60" i="4" s="1"/>
  <c r="J84" i="4"/>
  <c r="AO84" i="4" s="1"/>
  <c r="B60" i="4"/>
  <c r="AG60" i="4" s="1"/>
  <c r="Z83" i="4"/>
  <c r="BA83" i="4" s="1"/>
  <c r="M59" i="4"/>
  <c r="AR59" i="4" s="1"/>
  <c r="L83" i="4"/>
  <c r="AQ83" i="4" s="1"/>
  <c r="D59" i="4"/>
  <c r="AI59" i="4" s="1"/>
  <c r="C41" i="4"/>
  <c r="AH41" i="4" s="1"/>
  <c r="O16" i="4"/>
  <c r="AT16" i="4" s="1"/>
  <c r="G40" i="4"/>
  <c r="AL40" i="4" s="1"/>
  <c r="I28" i="4"/>
  <c r="AN28" i="4" s="1"/>
  <c r="M90" i="4"/>
  <c r="AR90" i="4" s="1"/>
  <c r="F87" i="4"/>
  <c r="AK87" i="4" s="1"/>
  <c r="D84" i="4"/>
  <c r="AI84" i="4" s="1"/>
  <c r="M81" i="4"/>
  <c r="AR81" i="4" s="1"/>
  <c r="E57" i="4"/>
  <c r="AJ57" i="4" s="1"/>
  <c r="Q80" i="4"/>
  <c r="AV80" i="4" s="1"/>
  <c r="B81" i="4"/>
  <c r="AG81" i="4" s="1"/>
  <c r="C75" i="4"/>
  <c r="AH75" i="4" s="1"/>
  <c r="O98" i="4"/>
  <c r="AT98" i="4" s="1"/>
  <c r="G74" i="4"/>
  <c r="AL74" i="4" s="1"/>
  <c r="B99" i="4"/>
  <c r="AG99" i="4" s="1"/>
  <c r="P74" i="4"/>
  <c r="AU74" i="4" s="1"/>
  <c r="G98" i="4"/>
  <c r="AL98" i="4" s="1"/>
  <c r="T73" i="4"/>
  <c r="Q101" i="4"/>
  <c r="AV101" i="4" s="1"/>
  <c r="I77" i="4"/>
  <c r="AN77" i="4" s="1"/>
  <c r="Y100" i="4"/>
  <c r="M76" i="4"/>
  <c r="AR76" i="4" s="1"/>
  <c r="J96" i="4"/>
  <c r="AO96" i="4" s="1"/>
  <c r="B80" i="4"/>
  <c r="AG80" i="4" s="1"/>
  <c r="O55" i="4"/>
  <c r="AT55" i="4" s="1"/>
  <c r="F79" i="4"/>
  <c r="AK79" i="4" s="1"/>
  <c r="S68" i="4"/>
  <c r="AX68" i="4" s="1"/>
  <c r="R92" i="4"/>
  <c r="AW92" i="4" s="1"/>
  <c r="J68" i="4"/>
  <c r="AO68" i="4" s="1"/>
  <c r="G92" i="4"/>
  <c r="AL92" i="4" s="1"/>
  <c r="Y67" i="4"/>
  <c r="Y91" i="4"/>
  <c r="L67" i="4"/>
  <c r="AQ67" i="4" s="1"/>
  <c r="K49" i="4"/>
  <c r="AP49" i="4" s="1"/>
  <c r="B25" i="4"/>
  <c r="AG25" i="4" s="1"/>
  <c r="O48" i="4"/>
  <c r="AT48" i="4" s="1"/>
  <c r="E13" i="4"/>
  <c r="AJ13" i="4" s="1"/>
  <c r="G94" i="4"/>
  <c r="AL94" i="4" s="1"/>
  <c r="Z74" i="4"/>
  <c r="BA74" i="4" s="1"/>
  <c r="Z98" i="4"/>
  <c r="BA98" i="4" s="1"/>
  <c r="M74" i="4"/>
  <c r="AR74" i="4" s="1"/>
  <c r="K98" i="4"/>
  <c r="AP98" i="4" s="1"/>
  <c r="D74" i="4"/>
  <c r="AI74" i="4" s="1"/>
  <c r="B98" i="4"/>
  <c r="AG98" i="4" s="1"/>
  <c r="O73" i="4"/>
  <c r="AT73" i="4" s="1"/>
  <c r="N97" i="4"/>
  <c r="AS97" i="4" s="1"/>
  <c r="F73" i="4"/>
  <c r="AK73" i="4" s="1"/>
  <c r="H65" i="4"/>
  <c r="AM65" i="4" s="1"/>
  <c r="R30" i="4"/>
  <c r="AW30" i="4" s="1"/>
  <c r="S58" i="4"/>
  <c r="AX58" i="4" s="1"/>
  <c r="T26" i="4"/>
  <c r="D37" i="4"/>
  <c r="AI37" i="4" s="1"/>
  <c r="M68" i="4"/>
  <c r="AR68" i="4" s="1"/>
  <c r="T92" i="4"/>
  <c r="L68" i="4"/>
  <c r="AQ68" i="4" s="1"/>
  <c r="K92" i="4"/>
  <c r="AP92" i="4" s="1"/>
  <c r="C68" i="4"/>
  <c r="AH68" i="4" s="1"/>
  <c r="B92" i="4"/>
  <c r="AG92" i="4" s="1"/>
  <c r="O67" i="4"/>
  <c r="AT67" i="4" s="1"/>
  <c r="M91" i="4"/>
  <c r="AR91" i="4" s="1"/>
  <c r="E67" i="4"/>
  <c r="AJ67" i="4" s="1"/>
  <c r="D91" i="4"/>
  <c r="AI91" i="4" s="1"/>
  <c r="Q66" i="4"/>
  <c r="AV66" i="4" s="1"/>
  <c r="P48" i="4"/>
  <c r="AU48" i="4" s="1"/>
  <c r="G24" i="4"/>
  <c r="AL24" i="4" s="1"/>
  <c r="T47" i="4"/>
  <c r="B95" i="4"/>
  <c r="AG95" i="4" s="1"/>
  <c r="P52" i="4"/>
  <c r="AU52" i="4" s="1"/>
  <c r="D65" i="4"/>
  <c r="AI65" i="4" s="1"/>
  <c r="L89" i="4"/>
  <c r="AQ89" i="4" s="1"/>
  <c r="C65" i="4"/>
  <c r="AH65" i="4" s="1"/>
  <c r="B89" i="4"/>
  <c r="AG89" i="4" s="1"/>
  <c r="O64" i="4"/>
  <c r="AT64" i="4" s="1"/>
  <c r="N88" i="4"/>
  <c r="AS88" i="4" s="1"/>
  <c r="F64" i="4"/>
  <c r="AK64" i="4" s="1"/>
  <c r="D88" i="4"/>
  <c r="AI88" i="4" s="1"/>
  <c r="Q63" i="4"/>
  <c r="AV63" i="4" s="1"/>
  <c r="P87" i="4"/>
  <c r="AU87" i="4" s="1"/>
  <c r="H63" i="4"/>
  <c r="AM63" i="4" s="1"/>
  <c r="G45" i="4"/>
  <c r="AL45" i="4" s="1"/>
  <c r="S20" i="4"/>
  <c r="AX20" i="4" s="1"/>
  <c r="K44" i="4"/>
  <c r="AP44" i="4" s="1"/>
  <c r="H46" i="4"/>
  <c r="AM46" i="4" s="1"/>
  <c r="F25" i="4"/>
  <c r="AK25" i="4" s="1"/>
  <c r="P61" i="4"/>
  <c r="AU61" i="4" s="1"/>
  <c r="B86" i="4"/>
  <c r="AG86" i="4" s="1"/>
  <c r="O61" i="4"/>
  <c r="AT61" i="4" s="1"/>
  <c r="M85" i="4"/>
  <c r="AR85" i="4" s="1"/>
  <c r="F61" i="4"/>
  <c r="AK61" i="4" s="1"/>
  <c r="E85" i="4"/>
  <c r="AJ85" i="4" s="1"/>
  <c r="R60" i="4"/>
  <c r="AW60" i="4" s="1"/>
  <c r="P84" i="4"/>
  <c r="AU84" i="4" s="1"/>
  <c r="H60" i="4"/>
  <c r="AM60" i="4" s="1"/>
  <c r="G84" i="4"/>
  <c r="AL84" i="4" s="1"/>
  <c r="T59" i="4"/>
  <c r="S41" i="4"/>
  <c r="AX41" i="4" s="1"/>
  <c r="J17" i="4"/>
  <c r="AO17" i="4" s="1"/>
  <c r="B41" i="4"/>
  <c r="AG41" i="4" s="1"/>
  <c r="K31" i="4"/>
  <c r="AP31" i="4" s="1"/>
  <c r="E46" i="4"/>
  <c r="AJ46" i="4" s="1"/>
  <c r="H61" i="4"/>
  <c r="AM61" i="4" s="1"/>
  <c r="O85" i="4"/>
  <c r="AT85" i="4" s="1"/>
  <c r="G61" i="4"/>
  <c r="AL61" i="4" s="1"/>
  <c r="F85" i="4"/>
  <c r="AK85" i="4" s="1"/>
  <c r="S60" i="4"/>
  <c r="AX60" i="4" s="1"/>
  <c r="Q84" i="4"/>
  <c r="AV84" i="4" s="1"/>
  <c r="J60" i="4"/>
  <c r="AO60" i="4" s="1"/>
  <c r="H84" i="4"/>
  <c r="AM84" i="4" s="1"/>
  <c r="Y59" i="4"/>
  <c r="T83" i="4"/>
  <c r="L59" i="4"/>
  <c r="AQ59" i="4" s="1"/>
  <c r="K41" i="4"/>
  <c r="AP41" i="4" s="1"/>
  <c r="B17" i="4"/>
  <c r="AG17" i="4" s="1"/>
  <c r="O40" i="4"/>
  <c r="AT40" i="4" s="1"/>
  <c r="C31" i="4"/>
  <c r="AH31" i="4" s="1"/>
  <c r="D43" i="4"/>
  <c r="AI43" i="4" s="1"/>
  <c r="T57" i="4"/>
  <c r="F82" i="4"/>
  <c r="AK82" i="4" s="1"/>
  <c r="S57" i="4"/>
  <c r="AX57" i="4" s="1"/>
  <c r="R81" i="4"/>
  <c r="AW81" i="4" s="1"/>
  <c r="J57" i="4"/>
  <c r="AO57" i="4" s="1"/>
  <c r="I81" i="4"/>
  <c r="AN81" i="4" s="1"/>
  <c r="Z56" i="4"/>
  <c r="BA56" i="4" s="1"/>
  <c r="T80" i="4"/>
  <c r="L56" i="4"/>
  <c r="AQ56" i="4" s="1"/>
  <c r="K80" i="4"/>
  <c r="AP80" i="4" s="1"/>
  <c r="C56" i="4"/>
  <c r="AH56" i="4" s="1"/>
  <c r="B38" i="4"/>
  <c r="AG38" i="4" s="1"/>
  <c r="N13" i="4"/>
  <c r="AS13" i="4" s="1"/>
  <c r="F37" i="4"/>
  <c r="AK37" i="4" s="1"/>
  <c r="E16" i="4"/>
  <c r="AJ16" i="4" s="1"/>
  <c r="E66" i="4"/>
  <c r="AJ66" i="4" s="1"/>
  <c r="E84" i="4"/>
  <c r="AJ84" i="4" s="1"/>
  <c r="D60" i="4"/>
  <c r="AI60" i="4" s="1"/>
  <c r="L78" i="4"/>
  <c r="AQ78" i="4" s="1"/>
  <c r="D54" i="4"/>
  <c r="AI54" i="4" s="1"/>
  <c r="P77" i="4"/>
  <c r="AU77" i="4" s="1"/>
  <c r="K99" i="4"/>
  <c r="AP99" i="4" s="1"/>
  <c r="B72" i="4"/>
  <c r="AG72" i="4" s="1"/>
  <c r="N95" i="4"/>
  <c r="AS95" i="4" s="1"/>
  <c r="Y68" i="4"/>
  <c r="B96" i="4"/>
  <c r="AG96" i="4" s="1"/>
  <c r="O71" i="4"/>
  <c r="AT71" i="4" s="1"/>
  <c r="F95" i="4"/>
  <c r="AK95" i="4" s="1"/>
  <c r="G66" i="4"/>
  <c r="AL66" i="4" s="1"/>
  <c r="P98" i="4"/>
  <c r="AU98" i="4" s="1"/>
  <c r="H74" i="4"/>
  <c r="AM74" i="4" s="1"/>
  <c r="T97" i="4"/>
  <c r="D73" i="4"/>
  <c r="AI73" i="4" s="1"/>
  <c r="I101" i="4"/>
  <c r="AN101" i="4" s="1"/>
  <c r="Z76" i="4"/>
  <c r="BA76" i="4" s="1"/>
  <c r="M100" i="4"/>
  <c r="AR100" i="4" s="1"/>
  <c r="E76" i="4"/>
  <c r="AJ76" i="4" s="1"/>
  <c r="R65" i="4"/>
  <c r="AW65" i="4" s="1"/>
  <c r="Q89" i="4"/>
  <c r="AV89" i="4" s="1"/>
  <c r="I65" i="4"/>
  <c r="AN65" i="4" s="1"/>
  <c r="G89" i="4"/>
  <c r="AL89" i="4" s="1"/>
  <c r="T64" i="4"/>
  <c r="T88" i="4"/>
  <c r="K64" i="4"/>
  <c r="AP64" i="4" s="1"/>
  <c r="J46" i="4"/>
  <c r="AO46" i="4" s="1"/>
  <c r="Z21" i="4"/>
  <c r="BA21" i="4" s="1"/>
  <c r="N45" i="4"/>
  <c r="AS45" i="4" s="1"/>
  <c r="Q49" i="4"/>
  <c r="AV49" i="4" s="1"/>
  <c r="J34" i="4"/>
  <c r="AO34" i="4" s="1"/>
  <c r="Y71" i="4"/>
  <c r="T95" i="4"/>
  <c r="L71" i="4"/>
  <c r="AQ71" i="4" s="1"/>
  <c r="K95" i="4"/>
  <c r="AP95" i="4" s="1"/>
  <c r="C71" i="4"/>
  <c r="AH71" i="4" s="1"/>
  <c r="Z94" i="4"/>
  <c r="BA94" i="4" s="1"/>
  <c r="N70" i="4"/>
  <c r="AS70" i="4" s="1"/>
  <c r="M94" i="4"/>
  <c r="AR94" i="4" s="1"/>
  <c r="E70" i="4"/>
  <c r="AJ70" i="4" s="1"/>
  <c r="D52" i="4"/>
  <c r="AI52" i="4" s="1"/>
  <c r="P27" i="4"/>
  <c r="AU27" i="4" s="1"/>
  <c r="H51" i="4"/>
  <c r="AM51" i="4" s="1"/>
  <c r="O19" i="4"/>
  <c r="AT19" i="4" s="1"/>
  <c r="T24" i="4"/>
  <c r="L65" i="4"/>
  <c r="AQ65" i="4" s="1"/>
  <c r="S89" i="4"/>
  <c r="AX89" i="4" s="1"/>
  <c r="K65" i="4"/>
  <c r="AP65" i="4" s="1"/>
  <c r="J89" i="4"/>
  <c r="AO89" i="4" s="1"/>
  <c r="B65" i="4"/>
  <c r="AG65" i="4" s="1"/>
  <c r="Z88" i="4"/>
  <c r="BA88" i="4" s="1"/>
  <c r="N64" i="4"/>
  <c r="AS64" i="4" s="1"/>
  <c r="L88" i="4"/>
  <c r="AQ88" i="4" s="1"/>
  <c r="D64" i="4"/>
  <c r="AI64" i="4" s="1"/>
  <c r="C88" i="4"/>
  <c r="AH88" i="4" s="1"/>
  <c r="P63" i="4"/>
  <c r="AU63" i="4" s="1"/>
  <c r="O45" i="4"/>
  <c r="AT45" i="4" s="1"/>
  <c r="F21" i="4"/>
  <c r="AK21" i="4" s="1"/>
  <c r="S44" i="4"/>
  <c r="AX44" i="4" s="1"/>
  <c r="P46" i="4"/>
  <c r="AU46" i="4" s="1"/>
  <c r="G28" i="4"/>
  <c r="AL28" i="4" s="1"/>
  <c r="C62" i="4"/>
  <c r="AH62" i="4" s="1"/>
  <c r="J86" i="4"/>
  <c r="AO86" i="4" s="1"/>
  <c r="B62" i="4"/>
  <c r="AG62" i="4" s="1"/>
  <c r="Z85" i="4"/>
  <c r="BA85" i="4" s="1"/>
  <c r="N61" i="4"/>
  <c r="AS61" i="4" s="1"/>
  <c r="N85" i="4"/>
  <c r="AS85" i="4" s="1"/>
  <c r="E61" i="4"/>
  <c r="AJ61" i="4" s="1"/>
  <c r="C85" i="4"/>
  <c r="AH85" i="4" s="1"/>
  <c r="P60" i="4"/>
  <c r="AU60" i="4" s="1"/>
  <c r="N84" i="4"/>
  <c r="AS84" i="4" s="1"/>
  <c r="G60" i="4"/>
  <c r="AL60" i="4" s="1"/>
  <c r="F42" i="4"/>
  <c r="AK42" i="4" s="1"/>
  <c r="R17" i="4"/>
  <c r="AW17" i="4" s="1"/>
  <c r="J41" i="4"/>
  <c r="AO41" i="4" s="1"/>
  <c r="D34" i="4"/>
  <c r="AI34" i="4" s="1"/>
  <c r="F49" i="4"/>
  <c r="AK49" i="4" s="1"/>
  <c r="O58" i="4"/>
  <c r="AT58" i="4" s="1"/>
  <c r="Z82" i="4"/>
  <c r="BA82" i="4" s="1"/>
  <c r="N58" i="4"/>
  <c r="AS58" i="4" s="1"/>
  <c r="M82" i="4"/>
  <c r="AR82" i="4" s="1"/>
  <c r="E58" i="4"/>
  <c r="AJ58" i="4" s="1"/>
  <c r="D82" i="4"/>
  <c r="AI82" i="4" s="1"/>
  <c r="Q57" i="4"/>
  <c r="AV57" i="4" s="1"/>
  <c r="O81" i="4"/>
  <c r="AT81" i="4" s="1"/>
  <c r="G57" i="4"/>
  <c r="AL57" i="4" s="1"/>
  <c r="F81" i="4"/>
  <c r="AK81" i="4" s="1"/>
  <c r="S56" i="4"/>
  <c r="AX56" i="4" s="1"/>
  <c r="R38" i="4"/>
  <c r="AW38" i="4" s="1"/>
  <c r="I14" i="4"/>
  <c r="AN14" i="4" s="1"/>
  <c r="Z37" i="4"/>
  <c r="BA37" i="4" s="1"/>
  <c r="F19" i="4"/>
  <c r="AK19" i="4" s="1"/>
  <c r="Q21" i="4"/>
  <c r="AV21" i="4" s="1"/>
  <c r="G58" i="4"/>
  <c r="AL58" i="4" s="1"/>
  <c r="N82" i="4"/>
  <c r="AS82" i="4" s="1"/>
  <c r="F58" i="4"/>
  <c r="AK58" i="4" s="1"/>
  <c r="E82" i="4"/>
  <c r="AJ82" i="4" s="1"/>
  <c r="R57" i="4"/>
  <c r="AW57" i="4" s="1"/>
  <c r="Q81" i="4"/>
  <c r="AV81" i="4" s="1"/>
  <c r="I57" i="4"/>
  <c r="AN57" i="4" s="1"/>
  <c r="G81" i="4"/>
  <c r="AL81" i="4" s="1"/>
  <c r="T56" i="4"/>
  <c r="S80" i="4"/>
  <c r="AX80" i="4" s="1"/>
  <c r="K56" i="4"/>
  <c r="AP56" i="4" s="1"/>
  <c r="J38" i="4"/>
  <c r="AO38" i="4" s="1"/>
  <c r="Z13" i="4"/>
  <c r="BA13" i="4" s="1"/>
  <c r="N37" i="4"/>
  <c r="AS37" i="4" s="1"/>
  <c r="S18" i="4"/>
  <c r="AX18" i="4" s="1"/>
  <c r="P18" i="4"/>
  <c r="AU18" i="4" s="1"/>
  <c r="S54" i="4"/>
  <c r="AX54" i="4" s="1"/>
  <c r="E79" i="4"/>
  <c r="AJ79" i="4" s="1"/>
  <c r="R54" i="4"/>
  <c r="AW54" i="4" s="1"/>
  <c r="Q78" i="4"/>
  <c r="AV78" i="4" s="1"/>
  <c r="I54" i="4"/>
  <c r="AN54" i="4" s="1"/>
  <c r="H78" i="4"/>
  <c r="AM78" i="4" s="1"/>
  <c r="Y53" i="4"/>
  <c r="S77" i="4"/>
  <c r="AX77" i="4" s="1"/>
  <c r="R101" i="4"/>
  <c r="AW101" i="4" s="1"/>
  <c r="J77" i="4"/>
  <c r="AO77" i="4" s="1"/>
  <c r="S98" i="4"/>
  <c r="AX98" i="4" s="1"/>
  <c r="Z34" i="4"/>
  <c r="BA34" i="4" s="1"/>
  <c r="I92" i="4"/>
  <c r="AN92" i="4" s="1"/>
  <c r="E34" i="4"/>
  <c r="AJ34" i="4" s="1"/>
  <c r="Q52" i="4"/>
  <c r="AV52" i="4" s="1"/>
  <c r="D90" i="4"/>
  <c r="AI90" i="4" s="1"/>
  <c r="D81" i="4"/>
  <c r="AI81" i="4" s="1"/>
  <c r="C84" i="4"/>
  <c r="AH84" i="4" s="1"/>
  <c r="K75" i="4"/>
  <c r="AP75" i="4" s="1"/>
  <c r="C99" i="4"/>
  <c r="AH99" i="4" s="1"/>
  <c r="O74" i="4"/>
  <c r="AT74" i="4" s="1"/>
  <c r="I93" i="4"/>
  <c r="AN93" i="4" s="1"/>
  <c r="Z68" i="4"/>
  <c r="BA68" i="4" s="1"/>
  <c r="L92" i="4"/>
  <c r="AQ92" i="4" s="1"/>
  <c r="Q56" i="4"/>
  <c r="AV56" i="4" s="1"/>
  <c r="Z92" i="4"/>
  <c r="BA92" i="4" s="1"/>
  <c r="N68" i="4"/>
  <c r="AS68" i="4" s="1"/>
  <c r="E92" i="4"/>
  <c r="AJ92" i="4" s="1"/>
  <c r="C54" i="4"/>
  <c r="AH54" i="4" s="1"/>
  <c r="O95" i="4"/>
  <c r="AT95" i="4" s="1"/>
  <c r="G71" i="4"/>
  <c r="AL71" i="4" s="1"/>
  <c r="S94" i="4"/>
  <c r="AX94" i="4" s="1"/>
  <c r="T65" i="4"/>
  <c r="H98" i="4"/>
  <c r="AM98" i="4" s="1"/>
  <c r="Y73" i="4"/>
  <c r="L97" i="4"/>
  <c r="AQ97" i="4" s="1"/>
  <c r="Q72" i="4"/>
  <c r="AV72" i="4" s="1"/>
  <c r="Q62" i="4"/>
  <c r="AV62" i="4" s="1"/>
  <c r="P86" i="4"/>
  <c r="AU86" i="4" s="1"/>
  <c r="H62" i="4"/>
  <c r="AM62" i="4" s="1"/>
  <c r="F86" i="4"/>
  <c r="AK86" i="4" s="1"/>
  <c r="S61" i="4"/>
  <c r="AX61" i="4" s="1"/>
  <c r="R85" i="4"/>
  <c r="AW85" i="4" s="1"/>
  <c r="J61" i="4"/>
  <c r="AO61" i="4" s="1"/>
  <c r="I43" i="4"/>
  <c r="AN43" i="4" s="1"/>
  <c r="Y18" i="4"/>
  <c r="M42" i="4"/>
  <c r="AR42" i="4" s="1"/>
  <c r="M37" i="4"/>
  <c r="AR37" i="4" s="1"/>
  <c r="S90" i="4"/>
  <c r="AX90" i="4" s="1"/>
  <c r="T68" i="4"/>
  <c r="S92" i="4"/>
  <c r="AX92" i="4" s="1"/>
  <c r="K68" i="4"/>
  <c r="AP68" i="4" s="1"/>
  <c r="J92" i="4"/>
  <c r="AO92" i="4" s="1"/>
  <c r="B68" i="4"/>
  <c r="AG68" i="4" s="1"/>
  <c r="T91" i="4"/>
  <c r="M67" i="4"/>
  <c r="AR67" i="4" s="1"/>
  <c r="L91" i="4"/>
  <c r="AQ91" i="4" s="1"/>
  <c r="D67" i="4"/>
  <c r="AI67" i="4" s="1"/>
  <c r="C49" i="4"/>
  <c r="AH49" i="4" s="1"/>
  <c r="O24" i="4"/>
  <c r="AT24" i="4" s="1"/>
  <c r="G48" i="4"/>
  <c r="AL48" i="4" s="1"/>
  <c r="C98" i="4"/>
  <c r="AH98" i="4" s="1"/>
  <c r="T69" i="4"/>
  <c r="K62" i="4"/>
  <c r="AP62" i="4" s="1"/>
  <c r="R86" i="4"/>
  <c r="AW86" i="4" s="1"/>
  <c r="J62" i="4"/>
  <c r="AO62" i="4" s="1"/>
  <c r="I86" i="4"/>
  <c r="AN86" i="4" s="1"/>
  <c r="Z61" i="4"/>
  <c r="BA61" i="4" s="1"/>
  <c r="Y85" i="4"/>
  <c r="M61" i="4"/>
  <c r="AR61" i="4" s="1"/>
  <c r="K85" i="4"/>
  <c r="AP85" i="4" s="1"/>
  <c r="C61" i="4"/>
  <c r="AH61" i="4" s="1"/>
  <c r="B85" i="4"/>
  <c r="AG85" i="4" s="1"/>
  <c r="O60" i="4"/>
  <c r="AT60" i="4" s="1"/>
  <c r="N42" i="4"/>
  <c r="AS42" i="4" s="1"/>
  <c r="E18" i="4"/>
  <c r="AJ18" i="4" s="1"/>
  <c r="R41" i="4"/>
  <c r="AW41" i="4" s="1"/>
  <c r="L34" i="4"/>
  <c r="AQ34" i="4" s="1"/>
  <c r="G52" i="4"/>
  <c r="AL52" i="4" s="1"/>
  <c r="B59" i="4"/>
  <c r="AG59" i="4" s="1"/>
  <c r="J83" i="4"/>
  <c r="AO83" i="4" s="1"/>
  <c r="Z58" i="4"/>
  <c r="BA58" i="4" s="1"/>
  <c r="Y82" i="4"/>
  <c r="M58" i="4"/>
  <c r="AR58" i="4" s="1"/>
  <c r="L82" i="4"/>
  <c r="AQ82" i="4" s="1"/>
  <c r="D58" i="4"/>
  <c r="AI58" i="4" s="1"/>
  <c r="B82" i="4"/>
  <c r="AG82" i="4" s="1"/>
  <c r="O57" i="4"/>
  <c r="AT57" i="4" s="1"/>
  <c r="N81" i="4"/>
  <c r="AS81" i="4" s="1"/>
  <c r="F57" i="4"/>
  <c r="AK57" i="4" s="1"/>
  <c r="E39" i="4"/>
  <c r="AJ39" i="4" s="1"/>
  <c r="Q14" i="4"/>
  <c r="AV14" i="4" s="1"/>
  <c r="I38" i="4"/>
  <c r="AN38" i="4" s="1"/>
  <c r="T21" i="4"/>
  <c r="R24" i="4"/>
  <c r="AW24" i="4" s="1"/>
  <c r="N55" i="4"/>
  <c r="AS55" i="4" s="1"/>
  <c r="Y79" i="4"/>
  <c r="M55" i="4"/>
  <c r="AR55" i="4" s="1"/>
  <c r="L79" i="4"/>
  <c r="AQ79" i="4" s="1"/>
  <c r="D55" i="4"/>
  <c r="AI55" i="4" s="1"/>
  <c r="C79" i="4"/>
  <c r="AH79" i="4" s="1"/>
  <c r="P54" i="4"/>
  <c r="AU54" i="4" s="1"/>
  <c r="N78" i="4"/>
  <c r="AS78" i="4" s="1"/>
  <c r="F54" i="4"/>
  <c r="AK54" i="4" s="1"/>
  <c r="E78" i="4"/>
  <c r="AJ78" i="4" s="1"/>
  <c r="R53" i="4"/>
  <c r="AW53" i="4" s="1"/>
  <c r="Q35" i="4"/>
  <c r="AV35" i="4" s="1"/>
  <c r="L98" i="4"/>
  <c r="AQ98" i="4" s="1"/>
  <c r="Y34" i="4"/>
  <c r="G70" i="4"/>
  <c r="AL70" i="4" s="1"/>
  <c r="Q45" i="4"/>
  <c r="AV45" i="4" s="1"/>
  <c r="F55" i="4"/>
  <c r="AK55" i="4" s="1"/>
  <c r="M79" i="4"/>
  <c r="AR79" i="4" s="1"/>
  <c r="E55" i="4"/>
  <c r="AJ55" i="4" s="1"/>
  <c r="D79" i="4"/>
  <c r="AI79" i="4" s="1"/>
  <c r="Q54" i="4"/>
  <c r="AV54" i="4" s="1"/>
  <c r="P78" i="4"/>
  <c r="AU78" i="4" s="1"/>
  <c r="H54" i="4"/>
  <c r="AM54" i="4" s="1"/>
  <c r="F78" i="4"/>
  <c r="AK78" i="4" s="1"/>
  <c r="S53" i="4"/>
  <c r="AX53" i="4" s="1"/>
  <c r="R77" i="4"/>
  <c r="AW77" i="4" s="1"/>
  <c r="T101" i="4"/>
  <c r="I35" i="4"/>
  <c r="AN35" i="4" s="1"/>
  <c r="J95" i="4"/>
  <c r="AO95" i="4" s="1"/>
  <c r="M34" i="4"/>
  <c r="AR34" i="4" s="1"/>
  <c r="F67" i="4"/>
  <c r="AK67" i="4" s="1"/>
  <c r="P42" i="4"/>
  <c r="AU42" i="4" s="1"/>
  <c r="L100" i="4"/>
  <c r="AQ100" i="4" s="1"/>
  <c r="D76" i="4"/>
  <c r="AI76" i="4" s="1"/>
  <c r="C100" i="4"/>
  <c r="AH100" i="4" s="1"/>
  <c r="P75" i="4"/>
  <c r="AU75" i="4" s="1"/>
  <c r="O99" i="4"/>
  <c r="AT99" i="4" s="1"/>
  <c r="G75" i="4"/>
  <c r="AL75" i="4" s="1"/>
  <c r="E99" i="4"/>
  <c r="AJ99" i="4" s="1"/>
  <c r="R74" i="4"/>
  <c r="AW74" i="4" s="1"/>
  <c r="R98" i="4"/>
  <c r="AW98" i="4" s="1"/>
  <c r="I74" i="4"/>
  <c r="AN74" i="4" s="1"/>
  <c r="K74" i="4"/>
  <c r="AP74" i="4" s="1"/>
  <c r="Y31" i="4"/>
  <c r="Z67" i="4"/>
  <c r="BA67" i="4" s="1"/>
  <c r="E29" i="4"/>
  <c r="AJ29" i="4" s="1"/>
  <c r="M40" i="4"/>
  <c r="AR40" i="4" s="1"/>
  <c r="Q65" i="4"/>
  <c r="AV65" i="4" s="1"/>
  <c r="L54" i="4"/>
  <c r="AQ54" i="4" s="1"/>
  <c r="C78" i="4"/>
  <c r="AH78" i="4" s="1"/>
  <c r="R96" i="4"/>
  <c r="AW96" i="4" s="1"/>
  <c r="J72" i="4"/>
  <c r="AO72" i="4" s="1"/>
  <c r="Z95" i="4"/>
  <c r="BA95" i="4" s="1"/>
  <c r="H69" i="4"/>
  <c r="AM69" i="4" s="1"/>
  <c r="H90" i="4"/>
  <c r="AM90" i="4" s="1"/>
  <c r="Y65" i="4"/>
  <c r="K89" i="4"/>
  <c r="AP89" i="4" s="1"/>
  <c r="G93" i="4"/>
  <c r="AL93" i="4" s="1"/>
  <c r="T89" i="4"/>
  <c r="M65" i="4"/>
  <c r="AR65" i="4" s="1"/>
  <c r="D89" i="4"/>
  <c r="AI89" i="4" s="1"/>
  <c r="N90" i="4"/>
  <c r="AS90" i="4" s="1"/>
  <c r="N92" i="4"/>
  <c r="AS92" i="4" s="1"/>
  <c r="F68" i="4"/>
  <c r="AK68" i="4" s="1"/>
  <c r="R91" i="4"/>
  <c r="AW91" i="4" s="1"/>
  <c r="P53" i="4"/>
  <c r="AU53" i="4" s="1"/>
  <c r="G95" i="4"/>
  <c r="AL95" i="4" s="1"/>
  <c r="T70" i="4"/>
  <c r="K94" i="4"/>
  <c r="AP94" i="4" s="1"/>
  <c r="F63" i="4"/>
  <c r="AK63" i="4" s="1"/>
  <c r="P59" i="4"/>
  <c r="AU59" i="4" s="1"/>
  <c r="O83" i="4"/>
  <c r="AT83" i="4" s="1"/>
  <c r="G59" i="4"/>
  <c r="AL59" i="4" s="1"/>
  <c r="E83" i="4"/>
  <c r="AJ83" i="4" s="1"/>
  <c r="R58" i="4"/>
  <c r="AW58" i="4" s="1"/>
  <c r="Q82" i="4"/>
  <c r="AV82" i="4" s="1"/>
  <c r="I58" i="4"/>
  <c r="AN58" i="4" s="1"/>
  <c r="H40" i="4"/>
  <c r="AM40" i="4" s="1"/>
  <c r="T15" i="4"/>
  <c r="L39" i="4"/>
  <c r="AQ39" i="4" s="1"/>
  <c r="H25" i="4"/>
  <c r="AM25" i="4" s="1"/>
  <c r="Z33" i="4"/>
  <c r="BA33" i="4" s="1"/>
  <c r="S65" i="4"/>
  <c r="AX65" i="4" s="1"/>
  <c r="R89" i="4"/>
  <c r="AW89" i="4" s="1"/>
  <c r="J65" i="4"/>
  <c r="AO65" i="4" s="1"/>
  <c r="I89" i="4"/>
  <c r="AN89" i="4" s="1"/>
  <c r="Z64" i="4"/>
  <c r="BA64" i="4" s="1"/>
  <c r="S88" i="4"/>
  <c r="AX88" i="4" s="1"/>
  <c r="L64" i="4"/>
  <c r="AQ64" i="4" s="1"/>
  <c r="J88" i="4"/>
  <c r="AO88" i="4" s="1"/>
  <c r="C64" i="4"/>
  <c r="AH64" i="4" s="1"/>
  <c r="B46" i="4"/>
  <c r="AG46" i="4" s="1"/>
  <c r="N21" i="4"/>
  <c r="AS21" i="4" s="1"/>
  <c r="F45" i="4"/>
  <c r="AK45" i="4" s="1"/>
  <c r="I49" i="4"/>
  <c r="AN49" i="4" s="1"/>
  <c r="I31" i="4"/>
  <c r="AN31" i="4" s="1"/>
  <c r="J59" i="4"/>
  <c r="AO59" i="4" s="1"/>
  <c r="R83" i="4"/>
  <c r="AW83" i="4" s="1"/>
  <c r="I59" i="4"/>
  <c r="AN59" i="4" s="1"/>
  <c r="H83" i="4"/>
  <c r="AM83" i="4" s="1"/>
  <c r="Y58" i="4"/>
  <c r="T82" i="4"/>
  <c r="L58" i="4"/>
  <c r="AQ58" i="4" s="1"/>
  <c r="J82" i="4"/>
  <c r="AO82" i="4" s="1"/>
  <c r="B58" i="4"/>
  <c r="AG58" i="4" s="1"/>
  <c r="Z81" i="4"/>
  <c r="BA81" i="4" s="1"/>
  <c r="N57" i="4"/>
  <c r="AS57" i="4" s="1"/>
  <c r="M39" i="4"/>
  <c r="AR39" i="4" s="1"/>
  <c r="D15" i="4"/>
  <c r="AI15" i="4" s="1"/>
  <c r="Q38" i="4"/>
  <c r="AV38" i="4" s="1"/>
  <c r="G22" i="4"/>
  <c r="AL22" i="4" s="1"/>
  <c r="S27" i="4"/>
  <c r="AX27" i="4" s="1"/>
  <c r="Z55" i="4"/>
  <c r="BA55" i="4" s="1"/>
  <c r="H80" i="4"/>
  <c r="AM80" i="4" s="1"/>
  <c r="Y55" i="4"/>
  <c r="T79" i="4"/>
  <c r="L55" i="4"/>
  <c r="AQ55" i="4" s="1"/>
  <c r="K79" i="4"/>
  <c r="AP79" i="4" s="1"/>
  <c r="C55" i="4"/>
  <c r="AH55" i="4" s="1"/>
  <c r="Z78" i="4"/>
  <c r="BA78" i="4" s="1"/>
  <c r="N54" i="4"/>
  <c r="AS54" i="4" s="1"/>
  <c r="M78" i="4"/>
  <c r="AR78" i="4" s="1"/>
  <c r="E54" i="4"/>
  <c r="AJ54" i="4" s="1"/>
  <c r="D36" i="4"/>
  <c r="AI36" i="4" s="1"/>
  <c r="L101" i="4"/>
  <c r="AQ101" i="4" s="1"/>
  <c r="H35" i="4"/>
  <c r="AM35" i="4" s="1"/>
  <c r="N91" i="4"/>
  <c r="AS91" i="4" s="1"/>
  <c r="R48" i="4"/>
  <c r="AW48" i="4" s="1"/>
  <c r="H101" i="4"/>
  <c r="AM101" i="4" s="1"/>
  <c r="T76" i="4"/>
  <c r="S100" i="4"/>
  <c r="AX100" i="4" s="1"/>
  <c r="K76" i="4"/>
  <c r="AP76" i="4" s="1"/>
  <c r="J100" i="4"/>
  <c r="AO100" i="4" s="1"/>
  <c r="B76" i="4"/>
  <c r="AG76" i="4" s="1"/>
  <c r="Y99" i="4"/>
  <c r="M75" i="4"/>
  <c r="AR75" i="4" s="1"/>
  <c r="L99" i="4"/>
  <c r="AQ99" i="4" s="1"/>
  <c r="D75" i="4"/>
  <c r="AI75" i="4" s="1"/>
  <c r="M80" i="4"/>
  <c r="AR80" i="4" s="1"/>
  <c r="P32" i="4"/>
  <c r="AU32" i="4" s="1"/>
  <c r="C74" i="4"/>
  <c r="AH74" i="4" s="1"/>
  <c r="L31" i="4"/>
  <c r="AQ31" i="4" s="1"/>
  <c r="N43" i="4"/>
  <c r="AS43" i="4" s="1"/>
  <c r="H21" i="4"/>
  <c r="AM21" i="4" s="1"/>
  <c r="T100" i="4"/>
  <c r="L76" i="4"/>
  <c r="AQ76" i="4" s="1"/>
  <c r="K100" i="4"/>
  <c r="AP100" i="4" s="1"/>
  <c r="C76" i="4"/>
  <c r="AH76" i="4" s="1"/>
  <c r="B100" i="4"/>
  <c r="AG100" i="4" s="1"/>
  <c r="O75" i="4"/>
  <c r="AT75" i="4" s="1"/>
  <c r="M99" i="4"/>
  <c r="AR99" i="4" s="1"/>
  <c r="E75" i="4"/>
  <c r="AJ75" i="4" s="1"/>
  <c r="D99" i="4"/>
  <c r="AI99" i="4" s="1"/>
  <c r="Q74" i="4"/>
  <c r="AV74" i="4" s="1"/>
  <c r="L77" i="4"/>
  <c r="AQ77" i="4" s="1"/>
  <c r="H32" i="4"/>
  <c r="AM32" i="4" s="1"/>
  <c r="B71" i="4"/>
  <c r="AG71" i="4" s="1"/>
  <c r="Y29" i="4"/>
  <c r="F43" i="4"/>
  <c r="AK43" i="4" s="1"/>
  <c r="G18" i="4"/>
  <c r="AL18" i="4" s="1"/>
  <c r="K97" i="4"/>
  <c r="AP97" i="4" s="1"/>
  <c r="C73" i="4"/>
  <c r="AH73" i="4" s="1"/>
  <c r="B97" i="4"/>
  <c r="AG97" i="4" s="1"/>
  <c r="O72" i="4"/>
  <c r="AT72" i="4" s="1"/>
  <c r="N96" i="4"/>
  <c r="AS96" i="4" s="1"/>
  <c r="F72" i="4"/>
  <c r="AK72" i="4" s="1"/>
  <c r="D96" i="4"/>
  <c r="AI96" i="4" s="1"/>
  <c r="Q71" i="4"/>
  <c r="AV71" i="4" s="1"/>
  <c r="P95" i="4"/>
  <c r="AU95" i="4" s="1"/>
  <c r="H71" i="4"/>
  <c r="AM71" i="4" s="1"/>
  <c r="G53" i="4"/>
  <c r="AL53" i="4" s="1"/>
  <c r="S28" i="4"/>
  <c r="AX28" i="4" s="1"/>
  <c r="K52" i="4"/>
  <c r="AP52" i="4" s="1"/>
  <c r="P22" i="4"/>
  <c r="AU22" i="4" s="1"/>
  <c r="D16" i="4"/>
  <c r="AI16" i="4" s="1"/>
  <c r="O89" i="4"/>
  <c r="AT89" i="4" s="1"/>
  <c r="J99" i="4"/>
  <c r="AO99" i="4" s="1"/>
  <c r="B75" i="4"/>
  <c r="AG75" i="4" s="1"/>
  <c r="Q93" i="4"/>
  <c r="AV93" i="4" s="1"/>
  <c r="I69" i="4"/>
  <c r="AN69" i="4" s="1"/>
  <c r="Y92" i="4"/>
  <c r="D57" i="4"/>
  <c r="AI57" i="4" s="1"/>
  <c r="G87" i="4"/>
  <c r="AL87" i="4" s="1"/>
  <c r="T62" i="4"/>
  <c r="K86" i="4"/>
  <c r="AP86" i="4" s="1"/>
  <c r="J78" i="4"/>
  <c r="AO78" i="4" s="1"/>
  <c r="T86" i="4"/>
  <c r="L62" i="4"/>
  <c r="AQ62" i="4" s="1"/>
  <c r="C86" i="4"/>
  <c r="AH86" i="4" s="1"/>
  <c r="I75" i="4"/>
  <c r="AN75" i="4" s="1"/>
  <c r="M89" i="4"/>
  <c r="AR89" i="4" s="1"/>
  <c r="E65" i="4"/>
  <c r="AJ65" i="4" s="1"/>
  <c r="Q88" i="4"/>
  <c r="AV88" i="4" s="1"/>
  <c r="F90" i="4"/>
  <c r="AK90" i="4" s="1"/>
  <c r="F92" i="4"/>
  <c r="AK92" i="4" s="1"/>
  <c r="S67" i="4"/>
  <c r="AX67" i="4" s="1"/>
  <c r="J91" i="4"/>
  <c r="AO91" i="4" s="1"/>
  <c r="Q99" i="4"/>
  <c r="AV99" i="4" s="1"/>
  <c r="O56" i="4"/>
  <c r="AT56" i="4" s="1"/>
  <c r="N80" i="4"/>
  <c r="AS80" i="4" s="1"/>
  <c r="F56" i="4"/>
  <c r="AK56" i="4" s="1"/>
  <c r="D80" i="4"/>
  <c r="AI80" i="4" s="1"/>
  <c r="Q55" i="4"/>
  <c r="AV55" i="4" s="1"/>
  <c r="P79" i="4"/>
  <c r="AU79" i="4" s="1"/>
  <c r="H55" i="4"/>
  <c r="AM55" i="4" s="1"/>
  <c r="G37" i="4"/>
  <c r="AL37" i="4" s="1"/>
  <c r="S12" i="4"/>
  <c r="AX12" i="4" s="1"/>
  <c r="K36" i="4"/>
  <c r="AP36" i="4" s="1"/>
  <c r="D13" i="4"/>
  <c r="AI13" i="4" s="1"/>
  <c r="J87" i="4"/>
  <c r="AO87" i="4" s="1"/>
  <c r="R62" i="4"/>
  <c r="AW62" i="4" s="1"/>
  <c r="Q86" i="4"/>
  <c r="AV86" i="4" s="1"/>
  <c r="I62" i="4"/>
  <c r="AN62" i="4" s="1"/>
  <c r="H86" i="4"/>
  <c r="AM86" i="4" s="1"/>
  <c r="Y61" i="4"/>
  <c r="T85" i="4"/>
  <c r="K61" i="4"/>
  <c r="AP61" i="4" s="1"/>
  <c r="J85" i="4"/>
  <c r="AO85" i="4" s="1"/>
  <c r="B61" i="4"/>
  <c r="AG61" i="4" s="1"/>
  <c r="Z42" i="4"/>
  <c r="BA42" i="4" s="1"/>
  <c r="M18" i="4"/>
  <c r="AR18" i="4" s="1"/>
  <c r="E42" i="4"/>
  <c r="AJ42" i="4" s="1"/>
  <c r="E37" i="4"/>
  <c r="AJ37" i="4" s="1"/>
  <c r="K66" i="4"/>
  <c r="AP66" i="4" s="1"/>
  <c r="I56" i="4"/>
  <c r="AN56" i="4" s="1"/>
  <c r="P80" i="4"/>
  <c r="AU80" i="4" s="1"/>
  <c r="H56" i="4"/>
  <c r="AM56" i="4" s="1"/>
  <c r="G80" i="4"/>
  <c r="AL80" i="4" s="1"/>
  <c r="T55" i="4"/>
  <c r="S79" i="4"/>
  <c r="AX79" i="4" s="1"/>
  <c r="K55" i="4"/>
  <c r="AP55" i="4" s="1"/>
  <c r="I79" i="4"/>
  <c r="AN79" i="4" s="1"/>
  <c r="Z54" i="4"/>
  <c r="BA54" i="4" s="1"/>
  <c r="Y78" i="4"/>
  <c r="M54" i="4"/>
  <c r="AR54" i="4" s="1"/>
  <c r="L36" i="4"/>
  <c r="AQ36" i="4" s="1"/>
  <c r="C12" i="4"/>
  <c r="AH12" i="4" s="1"/>
  <c r="P35" i="4"/>
  <c r="AU35" i="4" s="1"/>
  <c r="O94" i="4"/>
  <c r="AT94" i="4" s="1"/>
  <c r="S51" i="4"/>
  <c r="AX51" i="4" s="1"/>
  <c r="O101" i="4"/>
  <c r="AT101" i="4" s="1"/>
  <c r="G77" i="4"/>
  <c r="AL77" i="4" s="1"/>
  <c r="F101" i="4"/>
  <c r="AK101" i="4" s="1"/>
  <c r="S76" i="4"/>
  <c r="AX76" i="4" s="1"/>
  <c r="R100" i="4"/>
  <c r="AW100" i="4" s="1"/>
  <c r="J76" i="4"/>
  <c r="AO76" i="4" s="1"/>
  <c r="H100" i="4"/>
  <c r="AM100" i="4" s="1"/>
  <c r="Y75" i="4"/>
  <c r="T99" i="4"/>
  <c r="L75" i="4"/>
  <c r="AQ75" i="4" s="1"/>
  <c r="N83" i="4"/>
  <c r="AS83" i="4" s="1"/>
  <c r="C33" i="4"/>
  <c r="AH33" i="4" s="1"/>
  <c r="D77" i="4"/>
  <c r="AI77" i="4" s="1"/>
  <c r="T31" i="4"/>
  <c r="G46" i="4"/>
  <c r="AL46" i="4" s="1"/>
  <c r="I24" i="4"/>
  <c r="AN24" i="4" s="1"/>
  <c r="F98" i="4"/>
  <c r="AK98" i="4" s="1"/>
  <c r="S73" i="4"/>
  <c r="AX73" i="4" s="1"/>
  <c r="Q97" i="4"/>
  <c r="AV97" i="4" s="1"/>
  <c r="J73" i="4"/>
  <c r="AO73" i="4" s="1"/>
  <c r="I97" i="4"/>
  <c r="AN97" i="4" s="1"/>
  <c r="Z72" i="4"/>
  <c r="BA72" i="4" s="1"/>
  <c r="S96" i="4"/>
  <c r="AX96" i="4" s="1"/>
  <c r="L72" i="4"/>
  <c r="AQ72" i="4" s="1"/>
  <c r="K96" i="4"/>
  <c r="AP96" i="4" s="1"/>
  <c r="C72" i="4"/>
  <c r="AH72" i="4" s="1"/>
  <c r="E56" i="4"/>
  <c r="AJ56" i="4" s="1"/>
  <c r="N29" i="4"/>
  <c r="AS29" i="4" s="1"/>
  <c r="F53" i="4"/>
  <c r="AK53" i="4" s="1"/>
  <c r="I25" i="4"/>
  <c r="AN25" i="4" s="1"/>
  <c r="J31" i="4"/>
  <c r="AO31" i="4" s="1"/>
  <c r="L73" i="4"/>
  <c r="AQ73" i="4" s="1"/>
  <c r="S97" i="4"/>
  <c r="AX97" i="4" s="1"/>
  <c r="K73" i="4"/>
  <c r="AP73" i="4" s="1"/>
  <c r="J97" i="4"/>
  <c r="AO97" i="4" s="1"/>
  <c r="B73" i="4"/>
  <c r="AG73" i="4" s="1"/>
  <c r="Z96" i="4"/>
  <c r="BA96" i="4" s="1"/>
  <c r="N72" i="4"/>
  <c r="AS72" i="4" s="1"/>
  <c r="L96" i="4"/>
  <c r="AQ96" i="4" s="1"/>
  <c r="D72" i="4"/>
  <c r="AI72" i="4" s="1"/>
  <c r="C96" i="4"/>
  <c r="AH96" i="4" s="1"/>
  <c r="P71" i="4"/>
  <c r="AU71" i="4" s="1"/>
  <c r="O53" i="4"/>
  <c r="AT53" i="4" s="1"/>
  <c r="F29" i="4"/>
  <c r="AK29" i="4" s="1"/>
  <c r="S52" i="4"/>
  <c r="AX52" i="4" s="1"/>
  <c r="C23" i="4"/>
  <c r="AH23" i="4" s="1"/>
  <c r="B31" i="4"/>
  <c r="AG31" i="4" s="1"/>
  <c r="C70" i="4"/>
  <c r="AH70" i="4" s="1"/>
  <c r="J94" i="4"/>
  <c r="AO94" i="4" s="1"/>
  <c r="B70" i="4"/>
  <c r="AG70" i="4" s="1"/>
  <c r="Z93" i="4"/>
  <c r="BA93" i="4" s="1"/>
  <c r="N69" i="4"/>
  <c r="AS69" i="4" s="1"/>
  <c r="M93" i="4"/>
  <c r="AR93" i="4" s="1"/>
  <c r="E69" i="4"/>
  <c r="AJ69" i="4" s="1"/>
  <c r="C93" i="4"/>
  <c r="AH93" i="4" s="1"/>
  <c r="P68" i="4"/>
  <c r="AU68" i="4" s="1"/>
  <c r="O92" i="4"/>
  <c r="AT92" i="4" s="1"/>
  <c r="G68" i="4"/>
  <c r="AL68" i="4" s="1"/>
  <c r="F50" i="4"/>
  <c r="AK50" i="4" s="1"/>
  <c r="R25" i="4"/>
  <c r="AW25" i="4" s="1"/>
  <c r="J49" i="4"/>
  <c r="AO49" i="4" s="1"/>
  <c r="Y13" i="4"/>
  <c r="O66" i="4"/>
  <c r="AT66" i="4" s="1"/>
  <c r="G65" i="4"/>
  <c r="AL65" i="4" s="1"/>
  <c r="N71" i="4"/>
  <c r="AS71" i="4" s="1"/>
  <c r="P90" i="4"/>
  <c r="AU90" i="4" s="1"/>
  <c r="H66" i="4"/>
  <c r="AM66" i="4" s="1"/>
  <c r="Y89" i="4"/>
  <c r="O93" i="4"/>
  <c r="AT93" i="4" s="1"/>
  <c r="F84" i="4"/>
  <c r="AK84" i="4" s="1"/>
  <c r="S59" i="4"/>
  <c r="AX59" i="4" s="1"/>
  <c r="I83" i="4"/>
  <c r="AN83" i="4" s="1"/>
  <c r="B54" i="4"/>
  <c r="AG54" i="4" s="1"/>
  <c r="S83" i="4"/>
  <c r="AX83" i="4" s="1"/>
  <c r="K59" i="4"/>
  <c r="AP59" i="4" s="1"/>
  <c r="B83" i="4"/>
  <c r="AG83" i="4" s="1"/>
  <c r="H99" i="4"/>
  <c r="AM99" i="4" s="1"/>
  <c r="L86" i="4"/>
  <c r="AQ86" i="4" s="1"/>
  <c r="D62" i="4"/>
  <c r="AI62" i="4" s="1"/>
  <c r="P85" i="4"/>
  <c r="AU85" i="4" s="1"/>
  <c r="H72" i="4"/>
  <c r="AM72" i="4" s="1"/>
  <c r="E89" i="4"/>
  <c r="AJ89" i="4" s="1"/>
  <c r="R64" i="4"/>
  <c r="AW64" i="4" s="1"/>
  <c r="I88" i="4"/>
  <c r="AN88" i="4" s="1"/>
  <c r="M87" i="4"/>
  <c r="AR87" i="4" s="1"/>
  <c r="Y101" i="4"/>
  <c r="M77" i="4"/>
  <c r="AR77" i="4" s="1"/>
  <c r="K101" i="4"/>
  <c r="AP101" i="4" s="1"/>
  <c r="C77" i="4"/>
  <c r="AH77" i="4" s="1"/>
  <c r="B101" i="4"/>
  <c r="AG101" i="4" s="1"/>
  <c r="O76" i="4"/>
  <c r="AT76" i="4" s="1"/>
  <c r="Q92" i="4"/>
  <c r="AV92" i="4" s="1"/>
  <c r="F34" i="4"/>
  <c r="AK34" i="4" s="1"/>
  <c r="G86" i="4"/>
  <c r="AL86" i="4" s="1"/>
  <c r="J33" i="4"/>
  <c r="AO33" i="4" s="1"/>
  <c r="P49" i="4"/>
  <c r="AU49" i="4" s="1"/>
  <c r="M33" i="4"/>
  <c r="AR33" i="4" s="1"/>
  <c r="Q59" i="4"/>
  <c r="AV59" i="4" s="1"/>
  <c r="P83" i="4"/>
  <c r="AU83" i="4" s="1"/>
  <c r="H59" i="4"/>
  <c r="AM59" i="4" s="1"/>
  <c r="G83" i="4"/>
  <c r="AL83" i="4" s="1"/>
  <c r="T58" i="4"/>
  <c r="R82" i="4"/>
  <c r="AW82" i="4" s="1"/>
  <c r="J58" i="4"/>
  <c r="AO58" i="4" s="1"/>
  <c r="I82" i="4"/>
  <c r="AN82" i="4" s="1"/>
  <c r="Z57" i="4"/>
  <c r="BA57" i="4" s="1"/>
  <c r="Y39" i="4"/>
  <c r="L15" i="4"/>
  <c r="AQ15" i="4" s="1"/>
  <c r="D39" i="4"/>
  <c r="AI39" i="4" s="1"/>
  <c r="Y24" i="4"/>
  <c r="Y30" i="4"/>
  <c r="P30" i="4"/>
  <c r="AU30" i="4" s="1"/>
  <c r="O77" i="4"/>
  <c r="AT77" i="4" s="1"/>
  <c r="N101" i="4"/>
  <c r="AS101" i="4" s="1"/>
  <c r="F77" i="4"/>
  <c r="AK77" i="4" s="1"/>
  <c r="E101" i="4"/>
  <c r="AJ101" i="4" s="1"/>
  <c r="R76" i="4"/>
  <c r="AW76" i="4" s="1"/>
  <c r="P100" i="4"/>
  <c r="AU100" i="4" s="1"/>
  <c r="H76" i="4"/>
  <c r="AM76" i="4" s="1"/>
  <c r="G100" i="4"/>
  <c r="AL100" i="4" s="1"/>
  <c r="T75" i="4"/>
  <c r="O86" i="4"/>
  <c r="AT86" i="4" s="1"/>
  <c r="K33" i="4"/>
  <c r="AP33" i="4" s="1"/>
  <c r="E80" i="4"/>
  <c r="AJ80" i="4" s="1"/>
  <c r="G32" i="4"/>
  <c r="AL32" i="4" s="1"/>
  <c r="O46" i="4"/>
  <c r="AT46" i="4" s="1"/>
  <c r="J27" i="4"/>
  <c r="AO27" i="4" s="1"/>
  <c r="N98" i="4"/>
  <c r="AS98" i="4" s="1"/>
  <c r="F74" i="4"/>
  <c r="AK74" i="4" s="1"/>
  <c r="E98" i="4"/>
  <c r="AJ98" i="4" s="1"/>
  <c r="R73" i="4"/>
  <c r="AW73" i="4" s="1"/>
  <c r="R97" i="4"/>
  <c r="AW97" i="4" s="1"/>
  <c r="I73" i="4"/>
  <c r="AN73" i="4" s="1"/>
  <c r="G97" i="4"/>
  <c r="AL97" i="4" s="1"/>
  <c r="T72" i="4"/>
  <c r="T96" i="4"/>
  <c r="K72" i="4"/>
  <c r="AP72" i="4" s="1"/>
  <c r="F59" i="4"/>
  <c r="AK59" i="4" s="1"/>
  <c r="Z29" i="4"/>
  <c r="BA29" i="4" s="1"/>
  <c r="N53" i="4"/>
  <c r="AS53" i="4" s="1"/>
  <c r="Q25" i="4"/>
  <c r="AV25" i="4" s="1"/>
  <c r="C34" i="4"/>
  <c r="AH34" i="4" s="1"/>
  <c r="S70" i="4"/>
  <c r="AX70" i="4" s="1"/>
  <c r="E95" i="4"/>
  <c r="AJ95" i="4" s="1"/>
  <c r="R70" i="4"/>
  <c r="AW70" i="4" s="1"/>
  <c r="Q94" i="4"/>
  <c r="AV94" i="4" s="1"/>
  <c r="I70" i="4"/>
  <c r="AN70" i="4" s="1"/>
  <c r="H94" i="4"/>
  <c r="AM94" i="4" s="1"/>
  <c r="Y69" i="4"/>
  <c r="S93" i="4"/>
  <c r="AX93" i="4" s="1"/>
  <c r="K69" i="4"/>
  <c r="AP69" i="4" s="1"/>
  <c r="J93" i="4"/>
  <c r="AO93" i="4" s="1"/>
  <c r="B69" i="4"/>
  <c r="AG69" i="4" s="1"/>
  <c r="Z50" i="4"/>
  <c r="BA50" i="4" s="1"/>
  <c r="M26" i="4"/>
  <c r="AR26" i="4" s="1"/>
  <c r="E50" i="4"/>
  <c r="AJ50" i="4" s="1"/>
  <c r="N16" i="4"/>
  <c r="AS16" i="4" s="1"/>
  <c r="E19" i="4"/>
  <c r="AJ19" i="4" s="1"/>
  <c r="K70" i="4"/>
  <c r="AP70" i="4" s="1"/>
  <c r="R94" i="4"/>
  <c r="AW94" i="4" s="1"/>
  <c r="J70" i="4"/>
  <c r="AO70" i="4" s="1"/>
  <c r="I94" i="4"/>
  <c r="AN94" i="4" s="1"/>
  <c r="Z69" i="4"/>
  <c r="BA69" i="4" s="1"/>
  <c r="Y93" i="4"/>
  <c r="M69" i="4"/>
  <c r="AR69" i="4" s="1"/>
  <c r="K93" i="4"/>
  <c r="AP93" i="4" s="1"/>
  <c r="C69" i="4"/>
  <c r="AH69" i="4" s="1"/>
  <c r="B93" i="4"/>
  <c r="AG93" i="4" s="1"/>
  <c r="O68" i="4"/>
  <c r="AT68" i="4" s="1"/>
  <c r="N50" i="4"/>
  <c r="AS50" i="4" s="1"/>
  <c r="E26" i="4"/>
  <c r="AJ26" i="4" s="1"/>
  <c r="R49" i="4"/>
  <c r="AW49" i="4" s="1"/>
  <c r="F16" i="4"/>
  <c r="AK16" i="4" s="1"/>
  <c r="R18" i="4"/>
  <c r="AW18" i="4" s="1"/>
  <c r="B67" i="4"/>
  <c r="AG67" i="4" s="1"/>
  <c r="I91" i="4"/>
  <c r="AN91" i="4" s="1"/>
  <c r="Z66" i="4"/>
  <c r="BA66" i="4" s="1"/>
  <c r="Z90" i="4"/>
  <c r="BA90" i="4" s="1"/>
  <c r="M66" i="4"/>
  <c r="AR66" i="4" s="1"/>
  <c r="L90" i="4"/>
  <c r="AQ90" i="4" s="1"/>
  <c r="D66" i="4"/>
  <c r="AI66" i="4" s="1"/>
  <c r="B90" i="4"/>
  <c r="AG90" i="4" s="1"/>
  <c r="O65" i="4"/>
  <c r="AT65" i="4" s="1"/>
  <c r="N89" i="4"/>
  <c r="AS89" i="4" s="1"/>
  <c r="F65" i="4"/>
  <c r="AK65" i="4" s="1"/>
  <c r="E47" i="4"/>
  <c r="AJ47" i="4" s="1"/>
  <c r="Q22" i="4"/>
  <c r="AV22" i="4" s="1"/>
  <c r="I46" i="4"/>
  <c r="AN46" i="4" s="1"/>
  <c r="R52" i="4"/>
  <c r="AW52" i="4" s="1"/>
  <c r="Y90" i="4"/>
  <c r="F89" i="4"/>
  <c r="AK89" i="4" s="1"/>
  <c r="S64" i="4"/>
  <c r="AX64" i="4" s="1"/>
  <c r="R46" i="4"/>
  <c r="AW46" i="4" s="1"/>
  <c r="I22" i="4"/>
  <c r="AN22" i="4" s="1"/>
  <c r="Z45" i="4"/>
  <c r="BA45" i="4" s="1"/>
  <c r="J52" i="4"/>
  <c r="AO52" i="4" s="1"/>
  <c r="K37" i="4"/>
  <c r="AP37" i="4" s="1"/>
  <c r="D50" i="4"/>
  <c r="AI50" i="4" s="1"/>
  <c r="P25" i="4"/>
  <c r="AU25" i="4" s="1"/>
  <c r="C50" i="4"/>
  <c r="AH50" i="4" s="1"/>
  <c r="O25" i="4"/>
  <c r="AT25" i="4" s="1"/>
  <c r="B50" i="4"/>
  <c r="AG50" i="4" s="1"/>
  <c r="N25" i="4"/>
  <c r="AS25" i="4" s="1"/>
  <c r="N49" i="4"/>
  <c r="AS49" i="4" s="1"/>
  <c r="E25" i="4"/>
  <c r="AJ25" i="4" s="1"/>
  <c r="E49" i="4"/>
  <c r="AJ49" i="4" s="1"/>
  <c r="Q24" i="4"/>
  <c r="AV24" i="4" s="1"/>
  <c r="Q68" i="4"/>
  <c r="AV68" i="4" s="1"/>
  <c r="H10" i="4"/>
  <c r="AM10" i="4" s="1"/>
  <c r="Q32" i="4"/>
  <c r="AV32" i="4" s="1"/>
  <c r="M52" i="4"/>
  <c r="AR52" i="4" s="1"/>
  <c r="Y9" i="4"/>
  <c r="O29" i="4"/>
  <c r="AT29" i="4" s="1"/>
  <c r="S66" i="4"/>
  <c r="AX66" i="4" s="1"/>
  <c r="Z30" i="4"/>
  <c r="BA30" i="4" s="1"/>
  <c r="J63" i="4"/>
  <c r="AO63" i="4" s="1"/>
  <c r="L30" i="4"/>
  <c r="AQ30" i="4" s="1"/>
  <c r="Z59" i="4"/>
  <c r="BA59" i="4" s="1"/>
  <c r="C30" i="4"/>
  <c r="AH30" i="4" s="1"/>
  <c r="P16" i="4"/>
  <c r="AU16" i="4" s="1"/>
  <c r="C46" i="4"/>
  <c r="AH46" i="4" s="1"/>
  <c r="Q8" i="4"/>
  <c r="AV8" i="4" s="1"/>
  <c r="N47" i="4"/>
  <c r="AS47" i="4" s="1"/>
  <c r="B28" i="4"/>
  <c r="AG28" i="4" s="1"/>
  <c r="B52" i="4"/>
  <c r="AG52" i="4" s="1"/>
  <c r="N27" i="4"/>
  <c r="AS27" i="4" s="1"/>
  <c r="Z51" i="4"/>
  <c r="BA51" i="4" s="1"/>
  <c r="M27" i="4"/>
  <c r="AR27" i="4" s="1"/>
  <c r="Y51" i="4"/>
  <c r="L27" i="4"/>
  <c r="AQ27" i="4" s="1"/>
  <c r="L51" i="4"/>
  <c r="AQ51" i="4" s="1"/>
  <c r="C27" i="4"/>
  <c r="AH27" i="4" s="1"/>
  <c r="C51" i="4"/>
  <c r="AH51" i="4" s="1"/>
  <c r="O26" i="4"/>
  <c r="AT26" i="4" s="1"/>
  <c r="M8" i="4"/>
  <c r="AR8" i="4" s="1"/>
  <c r="C17" i="4"/>
  <c r="AH17" i="4" s="1"/>
  <c r="N18" i="4"/>
  <c r="AS18" i="4" s="1"/>
  <c r="Z47" i="4"/>
  <c r="BA47" i="4" s="1"/>
  <c r="N24" i="4"/>
  <c r="AS24" i="4" s="1"/>
  <c r="N48" i="4"/>
  <c r="AS48" i="4" s="1"/>
  <c r="E24" i="4"/>
  <c r="AJ24" i="4" s="1"/>
  <c r="M48" i="4"/>
  <c r="AR48" i="4" s="1"/>
  <c r="D24" i="4"/>
  <c r="AI24" i="4" s="1"/>
  <c r="L48" i="4"/>
  <c r="AQ48" i="4" s="1"/>
  <c r="C24" i="4"/>
  <c r="AH24" i="4" s="1"/>
  <c r="C48" i="4"/>
  <c r="AH48" i="4" s="1"/>
  <c r="O23" i="4"/>
  <c r="AT23" i="4" s="1"/>
  <c r="O47" i="4"/>
  <c r="AT47" i="4" s="1"/>
  <c r="F23" i="4"/>
  <c r="AK23" i="4" s="1"/>
  <c r="J43" i="4"/>
  <c r="AO43" i="4" s="1"/>
  <c r="R8" i="4"/>
  <c r="AW8" i="4" s="1"/>
  <c r="M44" i="4"/>
  <c r="AR44" i="4" s="1"/>
  <c r="L20" i="4"/>
  <c r="AQ20" i="4" s="1"/>
  <c r="E21" i="4"/>
  <c r="AJ21" i="4" s="1"/>
  <c r="E45" i="4"/>
  <c r="AJ45" i="4" s="1"/>
  <c r="Q20" i="4"/>
  <c r="AV20" i="4" s="1"/>
  <c r="D45" i="4"/>
  <c r="AI45" i="4" s="1"/>
  <c r="P20" i="4"/>
  <c r="AU20" i="4" s="1"/>
  <c r="C45" i="4"/>
  <c r="AH45" i="4" s="1"/>
  <c r="O20" i="4"/>
  <c r="AT20" i="4" s="1"/>
  <c r="O44" i="4"/>
  <c r="AT44" i="4" s="1"/>
  <c r="F20" i="4"/>
  <c r="AK20" i="4" s="1"/>
  <c r="F44" i="4"/>
  <c r="AK44" i="4" s="1"/>
  <c r="R19" i="4"/>
  <c r="AW19" i="4" s="1"/>
  <c r="K38" i="4"/>
  <c r="AP38" i="4" s="1"/>
  <c r="Y15" i="4"/>
  <c r="I48" i="4"/>
  <c r="AN48" i="4" s="1"/>
  <c r="B9" i="4"/>
  <c r="AG9" i="4" s="1"/>
  <c r="O11" i="4"/>
  <c r="AT11" i="4" s="1"/>
  <c r="O35" i="4"/>
  <c r="AT35" i="4" s="1"/>
  <c r="F11" i="4"/>
  <c r="AK11" i="4" s="1"/>
  <c r="N35" i="4"/>
  <c r="AS35" i="4" s="1"/>
  <c r="E11" i="4"/>
  <c r="AJ11" i="4" s="1"/>
  <c r="M35" i="4"/>
  <c r="AR35" i="4" s="1"/>
  <c r="Z99" i="4"/>
  <c r="BA99" i="4" s="1"/>
  <c r="D35" i="4"/>
  <c r="AI35" i="4" s="1"/>
  <c r="M96" i="4"/>
  <c r="AR96" i="4" s="1"/>
  <c r="P34" i="4"/>
  <c r="AU34" i="4" s="1"/>
  <c r="H53" i="4"/>
  <c r="AM53" i="4" s="1"/>
  <c r="G9" i="4"/>
  <c r="AL9" i="4" s="1"/>
  <c r="I27" i="4"/>
  <c r="AN27" i="4" s="1"/>
  <c r="O32" i="4"/>
  <c r="AT32" i="4" s="1"/>
  <c r="Q76" i="4"/>
  <c r="AV76" i="4" s="1"/>
  <c r="F32" i="4"/>
  <c r="AK32" i="4" s="1"/>
  <c r="I76" i="4"/>
  <c r="AN76" i="4" s="1"/>
  <c r="E32" i="4"/>
  <c r="AJ32" i="4" s="1"/>
  <c r="Z75" i="4"/>
  <c r="BA75" i="4" s="1"/>
  <c r="D32" i="4"/>
  <c r="AI32" i="4" s="1"/>
  <c r="M72" i="4"/>
  <c r="AR72" i="4" s="1"/>
  <c r="P31" i="4"/>
  <c r="AU31" i="4" s="1"/>
  <c r="D69" i="4"/>
  <c r="AI69" i="4" s="1"/>
  <c r="G31" i="4"/>
  <c r="AL31" i="4" s="1"/>
  <c r="S25" i="4"/>
  <c r="AX25" i="4" s="1"/>
  <c r="P65" i="4"/>
  <c r="AU65" i="4" s="1"/>
  <c r="T9" i="4"/>
  <c r="L40" i="4"/>
  <c r="AQ40" i="4" s="1"/>
  <c r="N63" i="4"/>
  <c r="AS63" i="4" s="1"/>
  <c r="Y87" i="4"/>
  <c r="M63" i="4"/>
  <c r="AR63" i="4" s="1"/>
  <c r="L87" i="4"/>
  <c r="AQ87" i="4" s="1"/>
  <c r="D63" i="4"/>
  <c r="AI63" i="4" s="1"/>
  <c r="C87" i="4"/>
  <c r="AH87" i="4" s="1"/>
  <c r="P62" i="4"/>
  <c r="AU62" i="4" s="1"/>
  <c r="N86" i="4"/>
  <c r="AS86" i="4" s="1"/>
  <c r="F62" i="4"/>
  <c r="AK62" i="4" s="1"/>
  <c r="E86" i="4"/>
  <c r="AJ86" i="4" s="1"/>
  <c r="R61" i="4"/>
  <c r="AW61" i="4" s="1"/>
  <c r="Q43" i="4"/>
  <c r="AV43" i="4" s="1"/>
  <c r="H19" i="4"/>
  <c r="AM19" i="4" s="1"/>
  <c r="Y42" i="4"/>
  <c r="F40" i="4"/>
  <c r="AK40" i="4" s="1"/>
  <c r="B13" i="4"/>
  <c r="AG13" i="4" s="1"/>
  <c r="C47" i="4"/>
  <c r="AH47" i="4" s="1"/>
  <c r="O22" i="4"/>
  <c r="AT22" i="4" s="1"/>
  <c r="B47" i="4"/>
  <c r="AG47" i="4" s="1"/>
  <c r="N22" i="4"/>
  <c r="AS22" i="4" s="1"/>
  <c r="Z46" i="4"/>
  <c r="BA46" i="4" s="1"/>
  <c r="M22" i="4"/>
  <c r="AR22" i="4" s="1"/>
  <c r="M46" i="4"/>
  <c r="AR46" i="4" s="1"/>
  <c r="D22" i="4"/>
  <c r="AI22" i="4" s="1"/>
  <c r="D46" i="4"/>
  <c r="AI46" i="4" s="1"/>
  <c r="P21" i="4"/>
  <c r="AU21" i="4" s="1"/>
  <c r="F31" i="4"/>
  <c r="AK31" i="4" s="1"/>
  <c r="Y10" i="4"/>
  <c r="D28" i="4"/>
  <c r="AI28" i="4" s="1"/>
  <c r="M10" i="4"/>
  <c r="AR10" i="4" s="1"/>
  <c r="H52" i="4"/>
  <c r="AM52" i="4" s="1"/>
  <c r="T27" i="4"/>
  <c r="T51" i="4"/>
  <c r="K27" i="4"/>
  <c r="AP27" i="4" s="1"/>
  <c r="K51" i="4"/>
  <c r="AP51" i="4" s="1"/>
  <c r="B27" i="4"/>
  <c r="AG27" i="4" s="1"/>
  <c r="Y8" i="4"/>
  <c r="L41" i="4"/>
  <c r="AQ41" i="4" s="1"/>
  <c r="O21" i="4"/>
  <c r="AT21" i="4" s="1"/>
  <c r="B51" i="4"/>
  <c r="AG51" i="4" s="1"/>
  <c r="Z24" i="4"/>
  <c r="BA24" i="4" s="1"/>
  <c r="Z48" i="4"/>
  <c r="BA48" i="4" s="1"/>
  <c r="M24" i="4"/>
  <c r="AR24" i="4" s="1"/>
  <c r="Y48" i="4"/>
  <c r="L24" i="4"/>
  <c r="AQ24" i="4" s="1"/>
  <c r="T48" i="4"/>
  <c r="K24" i="4"/>
  <c r="AP24" i="4" s="1"/>
  <c r="K48" i="4"/>
  <c r="AP48" i="4" s="1"/>
  <c r="B24" i="4"/>
  <c r="AG24" i="4" s="1"/>
  <c r="B48" i="4"/>
  <c r="AG48" i="4" s="1"/>
  <c r="N23" i="4"/>
  <c r="AS23" i="4" s="1"/>
  <c r="K46" i="4"/>
  <c r="AP46" i="4" s="1"/>
  <c r="E9" i="4"/>
  <c r="AJ9" i="4" s="1"/>
  <c r="M23" i="4"/>
  <c r="AR23" i="4" s="1"/>
  <c r="M21" i="4"/>
  <c r="AR21" i="4" s="1"/>
  <c r="M45" i="4"/>
  <c r="AR45" i="4" s="1"/>
  <c r="D21" i="4"/>
  <c r="AI21" i="4" s="1"/>
  <c r="L45" i="4"/>
  <c r="AQ45" i="4" s="1"/>
  <c r="C21" i="4"/>
  <c r="AH21" i="4" s="1"/>
  <c r="K45" i="4"/>
  <c r="AP45" i="4" s="1"/>
  <c r="B21" i="4"/>
  <c r="AG21" i="4" s="1"/>
  <c r="B45" i="4"/>
  <c r="AG45" i="4" s="1"/>
  <c r="N20" i="4"/>
  <c r="AS20" i="4" s="1"/>
  <c r="N44" i="4"/>
  <c r="AS44" i="4" s="1"/>
  <c r="E20" i="4"/>
  <c r="AJ20" i="4" s="1"/>
  <c r="Z18" i="4"/>
  <c r="BA18" i="4" s="1"/>
  <c r="J51" i="4"/>
  <c r="AO51" i="4" s="1"/>
  <c r="J9" i="4"/>
  <c r="AO9" i="4" s="1"/>
  <c r="D18" i="4"/>
  <c r="AI18" i="4" s="1"/>
  <c r="D42" i="4"/>
  <c r="AI42" i="4" s="1"/>
  <c r="P17" i="4"/>
  <c r="AU17" i="4" s="1"/>
  <c r="C42" i="4"/>
  <c r="AH42" i="4" s="1"/>
  <c r="O17" i="4"/>
  <c r="AT17" i="4" s="1"/>
  <c r="B42" i="4"/>
  <c r="AG42" i="4" s="1"/>
  <c r="N17" i="4"/>
  <c r="AS17" i="4" s="1"/>
  <c r="N41" i="4"/>
  <c r="AS41" i="4" s="1"/>
  <c r="E17" i="4"/>
  <c r="AJ17" i="4" s="1"/>
  <c r="E41" i="4"/>
  <c r="AJ41" i="4" s="1"/>
  <c r="Q16" i="4"/>
  <c r="AV16" i="4" s="1"/>
  <c r="S46" i="4"/>
  <c r="AX46" i="4" s="1"/>
  <c r="S8" i="4"/>
  <c r="AX8" i="4" s="1"/>
  <c r="T77" i="4"/>
  <c r="Y23" i="4"/>
  <c r="R79" i="4"/>
  <c r="AW79" i="4" s="1"/>
  <c r="N32" i="4"/>
  <c r="AS32" i="4" s="1"/>
  <c r="J79" i="4"/>
  <c r="AO79" i="4" s="1"/>
  <c r="M32" i="4"/>
  <c r="AR32" i="4" s="1"/>
  <c r="B79" i="4"/>
  <c r="AG79" i="4" s="1"/>
  <c r="L32" i="4"/>
  <c r="AQ32" i="4" s="1"/>
  <c r="N75" i="4"/>
  <c r="AS75" i="4" s="1"/>
  <c r="C32" i="4"/>
  <c r="AH32" i="4" s="1"/>
  <c r="E72" i="4"/>
  <c r="AJ72" i="4" s="1"/>
  <c r="O31" i="4"/>
  <c r="AT31" i="4" s="1"/>
  <c r="T28" i="4"/>
  <c r="C90" i="4"/>
  <c r="AH90" i="4" s="1"/>
  <c r="G10" i="4"/>
  <c r="AL10" i="4" s="1"/>
  <c r="M29" i="4"/>
  <c r="AR29" i="4" s="1"/>
  <c r="M53" i="4"/>
  <c r="AR53" i="4" s="1"/>
  <c r="D29" i="4"/>
  <c r="AI29" i="4" s="1"/>
  <c r="L53" i="4"/>
  <c r="AQ53" i="4" s="1"/>
  <c r="C29" i="4"/>
  <c r="AH29" i="4" s="1"/>
  <c r="K53" i="4"/>
  <c r="AP53" i="4" s="1"/>
  <c r="B29" i="4"/>
  <c r="AG29" i="4" s="1"/>
  <c r="B53" i="4"/>
  <c r="AG53" i="4" s="1"/>
  <c r="N28" i="4"/>
  <c r="AS28" i="4" s="1"/>
  <c r="N52" i="4"/>
  <c r="AS52" i="4" s="1"/>
  <c r="E28" i="4"/>
  <c r="AJ28" i="4" s="1"/>
  <c r="C10" i="4"/>
  <c r="AH10" i="4" s="1"/>
  <c r="S30" i="4"/>
  <c r="AX30" i="4" s="1"/>
  <c r="C16" i="4"/>
  <c r="AH16" i="4" s="1"/>
  <c r="M60" i="4"/>
  <c r="AR60" i="4" s="1"/>
  <c r="T84" i="4"/>
  <c r="L60" i="4"/>
  <c r="AQ60" i="4" s="1"/>
  <c r="K84" i="4"/>
  <c r="AP84" i="4" s="1"/>
  <c r="C60" i="4"/>
  <c r="AH60" i="4" s="1"/>
  <c r="B84" i="4"/>
  <c r="AG84" i="4" s="1"/>
  <c r="O59" i="4"/>
  <c r="AT59" i="4" s="1"/>
  <c r="M83" i="4"/>
  <c r="AR83" i="4" s="1"/>
  <c r="E59" i="4"/>
  <c r="AJ59" i="4" s="1"/>
  <c r="D83" i="4"/>
  <c r="AI83" i="4" s="1"/>
  <c r="Q58" i="4"/>
  <c r="AV58" i="4" s="1"/>
  <c r="P40" i="4"/>
  <c r="AU40" i="4" s="1"/>
  <c r="G16" i="4"/>
  <c r="AL16" i="4" s="1"/>
  <c r="T39" i="4"/>
  <c r="Z27" i="4"/>
  <c r="BA27" i="4" s="1"/>
  <c r="B37" i="4"/>
  <c r="AG37" i="4" s="1"/>
  <c r="B44" i="4"/>
  <c r="AG44" i="4" s="1"/>
  <c r="N19" i="4"/>
  <c r="AS19" i="4" s="1"/>
  <c r="Z43" i="4"/>
  <c r="BA43" i="4" s="1"/>
  <c r="M19" i="4"/>
  <c r="AR19" i="4" s="1"/>
  <c r="Y43" i="4"/>
  <c r="L19" i="4"/>
  <c r="AQ19" i="4" s="1"/>
  <c r="L43" i="4"/>
  <c r="AQ43" i="4" s="1"/>
  <c r="C19" i="4"/>
  <c r="AH19" i="4" s="1"/>
  <c r="C43" i="4"/>
  <c r="AH43" i="4" s="1"/>
  <c r="O18" i="4"/>
  <c r="AT18" i="4" s="1"/>
  <c r="Q10" i="4"/>
  <c r="AV10" i="4" s="1"/>
  <c r="F39" i="4"/>
  <c r="AK39" i="4" s="1"/>
  <c r="E96" i="4"/>
  <c r="AJ96" i="4" s="1"/>
  <c r="I10" i="4"/>
  <c r="AN10" i="4" s="1"/>
  <c r="E36" i="4"/>
  <c r="AJ36" i="4" s="1"/>
  <c r="G49" i="4"/>
  <c r="AL49" i="4" s="1"/>
  <c r="S24" i="4"/>
  <c r="AX24" i="4" s="1"/>
  <c r="S48" i="4"/>
  <c r="AX48" i="4" s="1"/>
  <c r="J24" i="4"/>
  <c r="AO24" i="4" s="1"/>
  <c r="J48" i="4"/>
  <c r="AO48" i="4" s="1"/>
  <c r="Z23" i="4"/>
  <c r="BA23" i="4" s="1"/>
  <c r="L49" i="4"/>
  <c r="AQ49" i="4" s="1"/>
  <c r="M9" i="4"/>
  <c r="AR9" i="4" s="1"/>
  <c r="N26" i="4"/>
  <c r="AS26" i="4" s="1"/>
  <c r="Y21" i="4"/>
  <c r="Y45" i="4"/>
  <c r="L21" i="4"/>
  <c r="AQ21" i="4" s="1"/>
  <c r="T45" i="4"/>
  <c r="K21" i="4"/>
  <c r="AP21" i="4" s="1"/>
  <c r="S45" i="4"/>
  <c r="AX45" i="4" s="1"/>
  <c r="J21" i="4"/>
  <c r="AO21" i="4" s="1"/>
  <c r="J45" i="4"/>
  <c r="AO45" i="4" s="1"/>
  <c r="Z20" i="4"/>
  <c r="BA20" i="4" s="1"/>
  <c r="Z44" i="4"/>
  <c r="BA44" i="4" s="1"/>
  <c r="M20" i="4"/>
  <c r="AR20" i="4" s="1"/>
  <c r="B22" i="4"/>
  <c r="AG22" i="4" s="1"/>
  <c r="N59" i="4"/>
  <c r="AS59" i="4" s="1"/>
  <c r="R9" i="4"/>
  <c r="AW9" i="4" s="1"/>
  <c r="L18" i="4"/>
  <c r="AQ18" i="4" s="1"/>
  <c r="L42" i="4"/>
  <c r="AQ42" i="4" s="1"/>
  <c r="C18" i="4"/>
  <c r="AH18" i="4" s="1"/>
  <c r="K42" i="4"/>
  <c r="AP42" i="4" s="1"/>
  <c r="B18" i="4"/>
  <c r="AG18" i="4" s="1"/>
  <c r="J42" i="4"/>
  <c r="AO42" i="4" s="1"/>
  <c r="Z17" i="4"/>
  <c r="BA17" i="4" s="1"/>
  <c r="Z41" i="4"/>
  <c r="BA41" i="4" s="1"/>
  <c r="M17" i="4"/>
  <c r="AR17" i="4" s="1"/>
  <c r="M41" i="4"/>
  <c r="AR41" i="4" s="1"/>
  <c r="D17" i="4"/>
  <c r="AI17" i="4" s="1"/>
  <c r="T49" i="4"/>
  <c r="F9" i="4"/>
  <c r="AK9" i="4" s="1"/>
  <c r="Z26" i="4"/>
  <c r="BA26" i="4" s="1"/>
  <c r="C15" i="4"/>
  <c r="AH15" i="4" s="1"/>
  <c r="C39" i="4"/>
  <c r="AH39" i="4" s="1"/>
  <c r="O14" i="4"/>
  <c r="AT14" i="4" s="1"/>
  <c r="B39" i="4"/>
  <c r="AG39" i="4" s="1"/>
  <c r="N14" i="4"/>
  <c r="AS14" i="4" s="1"/>
  <c r="Z38" i="4"/>
  <c r="BA38" i="4" s="1"/>
  <c r="M14" i="4"/>
  <c r="AR14" i="4" s="1"/>
  <c r="M38" i="4"/>
  <c r="AR38" i="4" s="1"/>
  <c r="D14" i="4"/>
  <c r="AI14" i="4" s="1"/>
  <c r="D38" i="4"/>
  <c r="AI38" i="4" s="1"/>
  <c r="P13" i="4"/>
  <c r="AU13" i="4" s="1"/>
  <c r="J22" i="4"/>
  <c r="AO22" i="4" s="1"/>
  <c r="O62" i="4"/>
  <c r="AT62" i="4" s="1"/>
  <c r="S9" i="4"/>
  <c r="AX9" i="4" s="1"/>
  <c r="J55" i="4"/>
  <c r="AO55" i="4" s="1"/>
  <c r="L29" i="4"/>
  <c r="AQ29" i="4" s="1"/>
  <c r="B55" i="4"/>
  <c r="AG55" i="4" s="1"/>
  <c r="K29" i="4"/>
  <c r="AP29" i="4" s="1"/>
  <c r="O54" i="4"/>
  <c r="AT54" i="4" s="1"/>
  <c r="J29" i="4"/>
  <c r="AO29" i="4" s="1"/>
  <c r="J53" i="4"/>
  <c r="AO53" i="4" s="1"/>
  <c r="Z28" i="4"/>
  <c r="BA28" i="4" s="1"/>
  <c r="Z52" i="4"/>
  <c r="BA52" i="4" s="1"/>
  <c r="M28" i="4"/>
  <c r="AR28" i="4" s="1"/>
  <c r="K10" i="4"/>
  <c r="AP10" i="4" s="1"/>
  <c r="T33" i="4"/>
  <c r="L26" i="4"/>
  <c r="AQ26" i="4" s="1"/>
  <c r="L50" i="4"/>
  <c r="AQ50" i="4" s="1"/>
  <c r="C26" i="4"/>
  <c r="AH26" i="4" s="1"/>
  <c r="K50" i="4"/>
  <c r="AP50" i="4" s="1"/>
  <c r="B26" i="4"/>
  <c r="AG26" i="4" s="1"/>
  <c r="J50" i="4"/>
  <c r="AO50" i="4" s="1"/>
  <c r="Z25" i="4"/>
  <c r="BA25" i="4" s="1"/>
  <c r="Z49" i="4"/>
  <c r="BA49" i="4" s="1"/>
  <c r="M25" i="4"/>
  <c r="AR25" i="4" s="1"/>
  <c r="M49" i="4"/>
  <c r="AR49" i="4" s="1"/>
  <c r="D25" i="4"/>
  <c r="AI25" i="4" s="1"/>
  <c r="D93" i="4"/>
  <c r="AI93" i="4" s="1"/>
  <c r="P10" i="4"/>
  <c r="AU10" i="4" s="1"/>
  <c r="R35" i="4"/>
  <c r="AW35" i="4" s="1"/>
  <c r="C40" i="4"/>
  <c r="AH40" i="4" s="1"/>
  <c r="L57" i="4"/>
  <c r="AQ57" i="4" s="1"/>
  <c r="S81" i="4"/>
  <c r="AX81" i="4" s="1"/>
  <c r="K57" i="4"/>
  <c r="AP57" i="4" s="1"/>
  <c r="J81" i="4"/>
  <c r="AO81" i="4" s="1"/>
  <c r="B57" i="4"/>
  <c r="AG57" i="4" s="1"/>
  <c r="Z80" i="4"/>
  <c r="BA80" i="4" s="1"/>
  <c r="N56" i="4"/>
  <c r="AS56" i="4" s="1"/>
  <c r="L80" i="4"/>
  <c r="AQ80" i="4" s="1"/>
  <c r="D56" i="4"/>
  <c r="AI56" i="4" s="1"/>
  <c r="C80" i="4"/>
  <c r="AH80" i="4" s="1"/>
  <c r="P55" i="4"/>
  <c r="AU55" i="4" s="1"/>
  <c r="O37" i="4"/>
  <c r="AT37" i="4" s="1"/>
  <c r="F13" i="4"/>
  <c r="AK13" i="4" s="1"/>
  <c r="S36" i="4"/>
  <c r="AX36" i="4" s="1"/>
  <c r="R15" i="4"/>
  <c r="AW15" i="4" s="1"/>
  <c r="N12" i="4"/>
  <c r="AS12" i="4" s="1"/>
  <c r="Z40" i="4"/>
  <c r="BA40" i="4" s="1"/>
  <c r="M16" i="4"/>
  <c r="AR16" i="4" s="1"/>
  <c r="Y40" i="4"/>
  <c r="L16" i="4"/>
  <c r="AQ16" i="4" s="1"/>
  <c r="T40" i="4"/>
  <c r="K16" i="4"/>
  <c r="AP16" i="4" s="1"/>
  <c r="K40" i="4"/>
  <c r="AP40" i="4" s="1"/>
  <c r="B16" i="4"/>
  <c r="AG16" i="4" s="1"/>
  <c r="B40" i="4"/>
  <c r="AG40" i="4" s="1"/>
  <c r="N15" i="4"/>
  <c r="AS15" i="4" s="1"/>
  <c r="P37" i="4"/>
  <c r="AU37" i="4" s="1"/>
  <c r="B14" i="4"/>
  <c r="AG14" i="4" s="1"/>
  <c r="R14" i="4"/>
  <c r="AW14" i="4" s="1"/>
  <c r="O34" i="4"/>
  <c r="AT34" i="4" s="1"/>
  <c r="Z8" i="4"/>
  <c r="BA8" i="4" s="1"/>
  <c r="Q11" i="4"/>
  <c r="AV11" i="4" s="1"/>
  <c r="F46" i="4"/>
  <c r="AK46" i="4" s="1"/>
  <c r="R21" i="4"/>
  <c r="AW21" i="4" s="1"/>
  <c r="R45" i="4"/>
  <c r="AW45" i="4" s="1"/>
  <c r="I21" i="4"/>
  <c r="AN21" i="4" s="1"/>
  <c r="I45" i="4"/>
  <c r="AN45" i="4" s="1"/>
  <c r="Y20" i="4"/>
  <c r="C25" i="4"/>
  <c r="AH25" i="4" s="1"/>
  <c r="Y83" i="4"/>
  <c r="E10" i="4"/>
  <c r="AJ10" i="4" s="1"/>
  <c r="T18" i="4"/>
  <c r="T42" i="4"/>
  <c r="K18" i="4"/>
  <c r="AP18" i="4" s="1"/>
  <c r="S42" i="4"/>
  <c r="AX42" i="4" s="1"/>
  <c r="J18" i="4"/>
  <c r="AO18" i="4" s="1"/>
  <c r="R42" i="4"/>
  <c r="AW42" i="4" s="1"/>
  <c r="I18" i="4"/>
  <c r="AN18" i="4" s="1"/>
  <c r="I42" i="4"/>
  <c r="AN42" i="4" s="1"/>
  <c r="Y17" i="4"/>
  <c r="Y41" i="4"/>
  <c r="L17" i="4"/>
  <c r="AQ17" i="4" s="1"/>
  <c r="Y52" i="4"/>
  <c r="N9" i="4"/>
  <c r="AS9" i="4" s="1"/>
  <c r="B30" i="4"/>
  <c r="AG30" i="4" s="1"/>
  <c r="K15" i="4"/>
  <c r="AP15" i="4" s="1"/>
  <c r="K39" i="4"/>
  <c r="AP39" i="4" s="1"/>
  <c r="B15" i="4"/>
  <c r="AG15" i="4" s="1"/>
  <c r="J39" i="4"/>
  <c r="AO39" i="4" s="1"/>
  <c r="Z14" i="4"/>
  <c r="BA14" i="4" s="1"/>
  <c r="I39" i="4"/>
  <c r="AN39" i="4" s="1"/>
  <c r="Y14" i="4"/>
  <c r="Y38" i="4"/>
  <c r="L14" i="4"/>
  <c r="AQ14" i="4" s="1"/>
  <c r="L38" i="4"/>
  <c r="AQ38" i="4" s="1"/>
  <c r="C14" i="4"/>
  <c r="AH14" i="4" s="1"/>
  <c r="K25" i="4"/>
  <c r="AP25" i="4" s="1"/>
  <c r="B87" i="4"/>
  <c r="AG87" i="4" s="1"/>
  <c r="F10" i="4"/>
  <c r="AK10" i="4" s="1"/>
  <c r="B12" i="4"/>
  <c r="AG12" i="4" s="1"/>
  <c r="B36" i="4"/>
  <c r="AG36" i="4" s="1"/>
  <c r="N11" i="4"/>
  <c r="AS11" i="4" s="1"/>
  <c r="Z35" i="4"/>
  <c r="BA35" i="4" s="1"/>
  <c r="M11" i="4"/>
  <c r="AR11" i="4" s="1"/>
  <c r="Y35" i="4"/>
  <c r="L11" i="4"/>
  <c r="AQ11" i="4" s="1"/>
  <c r="L35" i="4"/>
  <c r="AQ35" i="4" s="1"/>
  <c r="N99" i="4"/>
  <c r="AS99" i="4" s="1"/>
  <c r="C35" i="4"/>
  <c r="AH35" i="4" s="1"/>
  <c r="S74" i="4"/>
  <c r="AX74" i="4" s="1"/>
  <c r="O9" i="4"/>
  <c r="AT9" i="4" s="1"/>
  <c r="J30" i="4"/>
  <c r="AO30" i="4" s="1"/>
  <c r="T50" i="4"/>
  <c r="K26" i="4"/>
  <c r="AP26" i="4" s="1"/>
  <c r="S50" i="4"/>
  <c r="AX50" i="4" s="1"/>
  <c r="J26" i="4"/>
  <c r="AO26" i="4" s="1"/>
  <c r="R50" i="4"/>
  <c r="AW50" i="4" s="1"/>
  <c r="I26" i="4"/>
  <c r="AN26" i="4" s="1"/>
  <c r="I50" i="4"/>
  <c r="AN50" i="4" s="1"/>
  <c r="Y25" i="4"/>
  <c r="Y49" i="4"/>
  <c r="L25" i="4"/>
  <c r="AQ25" i="4" s="1"/>
  <c r="C11" i="4"/>
  <c r="AH11" i="4" s="1"/>
  <c r="S38" i="4"/>
  <c r="AX38" i="4" s="1"/>
  <c r="K23" i="4"/>
  <c r="AP23" i="4" s="1"/>
  <c r="K47" i="4"/>
  <c r="AP47" i="4" s="1"/>
  <c r="B23" i="4"/>
  <c r="AG23" i="4" s="1"/>
  <c r="J47" i="4"/>
  <c r="AO47" i="4" s="1"/>
  <c r="Z22" i="4"/>
  <c r="BA22" i="4" s="1"/>
  <c r="I47" i="4"/>
  <c r="AN47" i="4" s="1"/>
  <c r="Y22" i="4"/>
  <c r="Y46" i="4"/>
  <c r="L22" i="4"/>
  <c r="AQ22" i="4" s="1"/>
  <c r="L46" i="4"/>
  <c r="AQ46" i="4" s="1"/>
  <c r="C22" i="4"/>
  <c r="AH22" i="4" s="1"/>
  <c r="G34" i="4"/>
  <c r="AL34" i="4" s="1"/>
  <c r="P11" i="4"/>
  <c r="AU11" i="4" s="1"/>
  <c r="O15" i="4"/>
  <c r="AT15" i="4" s="1"/>
  <c r="K54" i="4"/>
  <c r="AP54" i="4" s="1"/>
  <c r="R78" i="4"/>
  <c r="AW78" i="4" s="1"/>
  <c r="J54" i="4"/>
  <c r="AO54" i="4" s="1"/>
  <c r="I78" i="4"/>
  <c r="AN78" i="4" s="1"/>
  <c r="Z53" i="4"/>
  <c r="BA53" i="4" s="1"/>
  <c r="Y77" i="4"/>
  <c r="S101" i="4"/>
  <c r="AX101" i="4" s="1"/>
  <c r="K77" i="4"/>
  <c r="AP77" i="4" s="1"/>
  <c r="J101" i="4"/>
  <c r="AO101" i="4" s="1"/>
  <c r="B77" i="4"/>
  <c r="AG77" i="4" s="1"/>
  <c r="R95" i="4"/>
  <c r="AW95" i="4" s="1"/>
  <c r="N34" i="4"/>
  <c r="AS34" i="4" s="1"/>
  <c r="H89" i="4"/>
  <c r="AM89" i="4" s="1"/>
  <c r="R33" i="4"/>
  <c r="AW33" i="4" s="1"/>
  <c r="I52" i="4"/>
  <c r="AN52" i="4" s="1"/>
  <c r="N36" i="4"/>
  <c r="AS36" i="4" s="1"/>
  <c r="Y37" i="4"/>
  <c r="L13" i="4"/>
  <c r="AQ13" i="4" s="1"/>
  <c r="T37" i="4"/>
  <c r="K13" i="4"/>
  <c r="AP13" i="4" s="1"/>
  <c r="S37" i="4"/>
  <c r="AX37" i="4" s="1"/>
  <c r="J13" i="4"/>
  <c r="AO13" i="4" s="1"/>
  <c r="J37" i="4"/>
  <c r="AO37" i="4" s="1"/>
  <c r="Z12" i="4"/>
  <c r="BA12" i="4" s="1"/>
  <c r="Z36" i="4"/>
  <c r="BA36" i="4" s="1"/>
  <c r="M12" i="4"/>
  <c r="AR12" i="4" s="1"/>
  <c r="G13" i="4"/>
  <c r="AL13" i="4" s="1"/>
  <c r="P45" i="4"/>
  <c r="AU45" i="4" s="1"/>
  <c r="P8" i="4"/>
  <c r="AU8" i="4" s="1"/>
  <c r="Q53" i="4"/>
  <c r="AV53" i="4" s="1"/>
  <c r="G11" i="4"/>
  <c r="AL11" i="4" s="1"/>
  <c r="O42" i="4"/>
  <c r="AT42" i="4" s="1"/>
  <c r="H8" i="4"/>
  <c r="AM8" i="4" s="1"/>
  <c r="D20" i="4"/>
  <c r="AI20" i="4" s="1"/>
  <c r="E43" i="4"/>
  <c r="AJ43" i="4" s="1"/>
  <c r="Q18" i="4"/>
  <c r="AV18" i="4" s="1"/>
  <c r="Q42" i="4"/>
  <c r="AV42" i="4" s="1"/>
  <c r="H18" i="4"/>
  <c r="AM18" i="4" s="1"/>
  <c r="H42" i="4"/>
  <c r="AM42" i="4" s="1"/>
  <c r="T17" i="4"/>
  <c r="R71" i="4"/>
  <c r="AW71" i="4" s="1"/>
  <c r="Z9" i="4"/>
  <c r="BA9" i="4" s="1"/>
  <c r="D33" i="4"/>
  <c r="AI33" i="4" s="1"/>
  <c r="S15" i="4"/>
  <c r="AX15" i="4" s="1"/>
  <c r="S39" i="4"/>
  <c r="AX39" i="4" s="1"/>
  <c r="J15" i="4"/>
  <c r="AO15" i="4" s="1"/>
  <c r="R39" i="4"/>
  <c r="AW39" i="4" s="1"/>
  <c r="I15" i="4"/>
  <c r="AN15" i="4" s="1"/>
  <c r="Q39" i="4"/>
  <c r="AV39" i="4" s="1"/>
  <c r="H15" i="4"/>
  <c r="AM15" i="4" s="1"/>
  <c r="H39" i="4"/>
  <c r="AM39" i="4" s="1"/>
  <c r="T14" i="4"/>
  <c r="T38" i="4"/>
  <c r="K14" i="4"/>
  <c r="AP14" i="4" s="1"/>
  <c r="L28" i="4"/>
  <c r="AQ28" i="4" s="1"/>
  <c r="N10" i="4"/>
  <c r="AS10" i="4" s="1"/>
  <c r="J12" i="4"/>
  <c r="AO12" i="4" s="1"/>
  <c r="J36" i="4"/>
  <c r="AO36" i="4" s="1"/>
  <c r="Z11" i="4"/>
  <c r="BA11" i="4" s="1"/>
  <c r="I36" i="4"/>
  <c r="AN36" i="4" s="1"/>
  <c r="Y11" i="4"/>
  <c r="H36" i="4"/>
  <c r="AM36" i="4" s="1"/>
  <c r="T11" i="4"/>
  <c r="T35" i="4"/>
  <c r="W35" i="4" s="1"/>
  <c r="K11" i="4"/>
  <c r="AP11" i="4" s="1"/>
  <c r="K35" i="4"/>
  <c r="AP35" i="4" s="1"/>
  <c r="F99" i="4"/>
  <c r="AK99" i="4" s="1"/>
  <c r="B10" i="4"/>
  <c r="AG10" i="4" s="1"/>
  <c r="L33" i="4"/>
  <c r="AQ33" i="4" s="1"/>
  <c r="S82" i="4"/>
  <c r="AX82" i="4" s="1"/>
  <c r="Z32" i="4"/>
  <c r="BA32" i="4" s="1"/>
  <c r="K82" i="4"/>
  <c r="AP82" i="4" s="1"/>
  <c r="Y32" i="4"/>
  <c r="C82" i="4"/>
  <c r="AH82" i="4" s="1"/>
  <c r="T32" i="4"/>
  <c r="O78" i="4"/>
  <c r="AT78" i="4" s="1"/>
  <c r="K32" i="4"/>
  <c r="AP32" i="4" s="1"/>
  <c r="F75" i="4"/>
  <c r="AK75" i="4" s="1"/>
  <c r="B32" i="4"/>
  <c r="AG32" i="4" s="1"/>
  <c r="Z31" i="4"/>
  <c r="BA31" i="4" s="1"/>
  <c r="O10" i="4"/>
  <c r="AT10" i="4" s="1"/>
  <c r="S23" i="4"/>
  <c r="AX23" i="4" s="1"/>
  <c r="S47" i="4"/>
  <c r="AX47" i="4" s="1"/>
  <c r="J23" i="4"/>
  <c r="AO23" i="4" s="1"/>
  <c r="R47" i="4"/>
  <c r="AW47" i="4" s="1"/>
  <c r="I23" i="4"/>
  <c r="AN23" i="4" s="1"/>
  <c r="Q47" i="4"/>
  <c r="AV47" i="4" s="1"/>
  <c r="H23" i="4"/>
  <c r="AM23" i="4" s="1"/>
  <c r="H47" i="4"/>
  <c r="AM47" i="4" s="1"/>
  <c r="T22" i="4"/>
  <c r="T46" i="4"/>
  <c r="K22" i="4"/>
  <c r="AP22" i="4" s="1"/>
  <c r="H37" i="4"/>
  <c r="AM37" i="4" s="1"/>
  <c r="B8" i="4"/>
  <c r="AG8" i="4" s="1"/>
  <c r="L10" i="4"/>
  <c r="AQ10" i="4" s="1"/>
  <c r="J14" i="4"/>
  <c r="AO14" i="4" s="1"/>
  <c r="J20" i="4"/>
  <c r="AO20" i="4" s="1"/>
  <c r="J44" i="4"/>
  <c r="AO44" i="4" s="1"/>
  <c r="Z19" i="4"/>
  <c r="BA19" i="4" s="1"/>
  <c r="I44" i="4"/>
  <c r="AN44" i="4" s="1"/>
  <c r="Y19" i="4"/>
  <c r="H44" i="4"/>
  <c r="AM44" i="4" s="1"/>
  <c r="T19" i="4"/>
  <c r="T43" i="4"/>
  <c r="K19" i="4"/>
  <c r="AP19" i="4" s="1"/>
  <c r="K43" i="4"/>
  <c r="AP43" i="4" s="1"/>
  <c r="B19" i="4"/>
  <c r="AG19" i="4" s="1"/>
  <c r="N8" i="4"/>
  <c r="AS8" i="4" s="1"/>
  <c r="D11" i="4"/>
  <c r="AI11" i="4" s="1"/>
  <c r="G42" i="4"/>
  <c r="AL42" i="4" s="1"/>
  <c r="G8" i="4"/>
  <c r="AL8" i="4" s="1"/>
  <c r="O39" i="4"/>
  <c r="AT39" i="4" s="1"/>
  <c r="D100" i="4"/>
  <c r="AI100" i="4" s="1"/>
  <c r="Q75" i="4"/>
  <c r="AV75" i="4" s="1"/>
  <c r="P99" i="4"/>
  <c r="AU99" i="4" s="1"/>
  <c r="H75" i="4"/>
  <c r="AM75" i="4" s="1"/>
  <c r="G99" i="4"/>
  <c r="AL99" i="4" s="1"/>
  <c r="T74" i="4"/>
  <c r="Q98" i="4"/>
  <c r="AV98" i="4" s="1"/>
  <c r="J74" i="4"/>
  <c r="AO74" i="4" s="1"/>
  <c r="I98" i="4"/>
  <c r="AN98" i="4" s="1"/>
  <c r="Z73" i="4"/>
  <c r="BA73" i="4" s="1"/>
  <c r="J71" i="4"/>
  <c r="AO71" i="4" s="1"/>
  <c r="M31" i="4"/>
  <c r="AR31" i="4" s="1"/>
  <c r="Y64" i="4"/>
  <c r="R28" i="4"/>
  <c r="AW28" i="4" s="1"/>
  <c r="E40" i="4"/>
  <c r="AJ40" i="4" s="1"/>
  <c r="E12" i="4"/>
  <c r="AJ12" i="4" s="1"/>
  <c r="T34" i="4"/>
  <c r="P97" i="4"/>
  <c r="AU97" i="4" s="1"/>
  <c r="S34" i="4"/>
  <c r="AX34" i="4" s="1"/>
  <c r="H97" i="4"/>
  <c r="AM97" i="4" s="1"/>
  <c r="R34" i="4"/>
  <c r="AW34" i="4" s="1"/>
  <c r="T93" i="4"/>
  <c r="I34" i="4"/>
  <c r="AN34" i="4" s="1"/>
  <c r="K90" i="4"/>
  <c r="AP90" i="4" s="1"/>
  <c r="Y33" i="4"/>
  <c r="F47" i="4"/>
  <c r="AK47" i="4" s="1"/>
  <c r="L8" i="4"/>
  <c r="AQ8" i="4" s="1"/>
  <c r="O50" i="4"/>
  <c r="AT50" i="4" s="1"/>
  <c r="G21" i="4"/>
  <c r="AL21" i="4" s="1"/>
  <c r="E44" i="4"/>
  <c r="AJ44" i="4" s="1"/>
  <c r="D8" i="4"/>
  <c r="AI8" i="4" s="1"/>
  <c r="G29" i="4"/>
  <c r="AL29" i="4" s="1"/>
  <c r="F18" i="4"/>
  <c r="AK18" i="4" s="1"/>
  <c r="Q15" i="4"/>
  <c r="AV15" i="4" s="1"/>
  <c r="D40" i="4"/>
  <c r="AI40" i="4" s="1"/>
  <c r="P15" i="4"/>
  <c r="AU15" i="4" s="1"/>
  <c r="P39" i="4"/>
  <c r="AU39" i="4" s="1"/>
  <c r="G15" i="4"/>
  <c r="AL15" i="4" s="1"/>
  <c r="G39" i="4"/>
  <c r="AL39" i="4" s="1"/>
  <c r="S14" i="4"/>
  <c r="AX14" i="4" s="1"/>
  <c r="N31" i="4"/>
  <c r="AS31" i="4" s="1"/>
  <c r="Z10" i="4"/>
  <c r="BA10" i="4" s="1"/>
  <c r="R12" i="4"/>
  <c r="AW12" i="4" s="1"/>
  <c r="R36" i="4"/>
  <c r="AW36" i="4" s="1"/>
  <c r="I12" i="4"/>
  <c r="AN12" i="4" s="1"/>
  <c r="Q36" i="4"/>
  <c r="AV36" i="4" s="1"/>
  <c r="H12" i="4"/>
  <c r="AM12" i="4" s="1"/>
  <c r="P36" i="4"/>
  <c r="AU36" i="4" s="1"/>
  <c r="G12" i="4"/>
  <c r="AL12" i="4" s="1"/>
  <c r="G36" i="4"/>
  <c r="AL36" i="4" s="1"/>
  <c r="S11" i="4"/>
  <c r="AX11" i="4" s="1"/>
  <c r="S35" i="4"/>
  <c r="AX35" i="4" s="1"/>
  <c r="J11" i="4"/>
  <c r="AO11" i="4" s="1"/>
  <c r="J10" i="4"/>
  <c r="AO10" i="4" s="1"/>
  <c r="M36" i="4"/>
  <c r="AR36" i="4" s="1"/>
  <c r="F8" i="4"/>
  <c r="AK8" i="4" s="1"/>
  <c r="S85" i="4"/>
  <c r="AX85" i="4" s="1"/>
  <c r="I33" i="4"/>
  <c r="AN33" i="4" s="1"/>
  <c r="L85" i="4"/>
  <c r="AQ85" i="4" s="1"/>
  <c r="H33" i="4"/>
  <c r="AM33" i="4" s="1"/>
  <c r="D85" i="4"/>
  <c r="AI85" i="4" s="1"/>
  <c r="G33" i="4"/>
  <c r="AL33" i="4" s="1"/>
  <c r="P81" i="4"/>
  <c r="AU81" i="4" s="1"/>
  <c r="S32" i="4"/>
  <c r="AX32" i="4" s="1"/>
  <c r="G78" i="4"/>
  <c r="AL78" i="4" s="1"/>
  <c r="J32" i="4"/>
  <c r="AO32" i="4" s="1"/>
  <c r="B35" i="4"/>
  <c r="AG35" i="4" s="1"/>
  <c r="B11" i="4"/>
  <c r="AG11" i="4" s="1"/>
  <c r="H30" i="4"/>
  <c r="AM30" i="4" s="1"/>
  <c r="K58" i="4"/>
  <c r="AP58" i="4" s="1"/>
  <c r="T29" i="4"/>
  <c r="C58" i="4"/>
  <c r="AH58" i="4" s="1"/>
  <c r="S29" i="4"/>
  <c r="AX29" i="4" s="1"/>
  <c r="P57" i="4"/>
  <c r="AU57" i="4" s="1"/>
  <c r="R29" i="4"/>
  <c r="AW29" i="4" s="1"/>
  <c r="G54" i="4"/>
  <c r="AL54" i="4" s="1"/>
  <c r="I29" i="4"/>
  <c r="AN29" i="4" s="1"/>
  <c r="I53" i="4"/>
  <c r="AN53" i="4" s="1"/>
  <c r="Y28" i="4"/>
  <c r="S10" i="4"/>
  <c r="AX10" i="4" s="1"/>
  <c r="Y36" i="4"/>
  <c r="R20" i="4"/>
  <c r="AW20" i="4" s="1"/>
  <c r="R44" i="4"/>
  <c r="AW44" i="4" s="1"/>
  <c r="I20" i="4"/>
  <c r="AN20" i="4" s="1"/>
  <c r="Q44" i="4"/>
  <c r="AV44" i="4" s="1"/>
  <c r="H20" i="4"/>
  <c r="AM20" i="4" s="1"/>
  <c r="P44" i="4"/>
  <c r="AU44" i="4" s="1"/>
  <c r="G20" i="4"/>
  <c r="AL20" i="4" s="1"/>
  <c r="G44" i="4"/>
  <c r="AL44" i="4" s="1"/>
  <c r="S19" i="4"/>
  <c r="AX19" i="4" s="1"/>
  <c r="S43" i="4"/>
  <c r="AX43" i="4" s="1"/>
  <c r="J19" i="4"/>
  <c r="AO19" i="4" s="1"/>
  <c r="I11" i="4"/>
  <c r="AN11" i="4" s="1"/>
  <c r="T12" i="4"/>
  <c r="H45" i="4"/>
  <c r="AM45" i="4" s="1"/>
  <c r="O8" i="4"/>
  <c r="AT8" i="4" s="1"/>
  <c r="I17" i="4"/>
  <c r="AN17" i="4" s="1"/>
  <c r="I41" i="4"/>
  <c r="AN41" i="4" s="1"/>
  <c r="Y16" i="4"/>
  <c r="H41" i="4"/>
  <c r="AM41" i="4" s="1"/>
  <c r="T16" i="4"/>
  <c r="G41" i="4"/>
  <c r="AL41" i="4" s="1"/>
  <c r="S16" i="4"/>
  <c r="AX16" i="4" s="1"/>
  <c r="S40" i="4"/>
  <c r="AX40" i="4" s="1"/>
  <c r="J16" i="4"/>
  <c r="AO16" i="4" s="1"/>
  <c r="J40" i="4"/>
  <c r="AO40" i="4" s="1"/>
  <c r="Z15" i="4"/>
  <c r="BA15" i="4" s="1"/>
  <c r="Q40" i="4"/>
  <c r="AV40" i="4" s="1"/>
  <c r="C8" i="4"/>
  <c r="AH8" i="4" s="1"/>
  <c r="I32" i="4"/>
  <c r="AN32" i="4" s="1"/>
  <c r="S17" i="4"/>
  <c r="AX17" i="4" s="1"/>
  <c r="F15" i="4"/>
  <c r="AK15" i="4" s="1"/>
  <c r="C97" i="4"/>
  <c r="AH97" i="4" s="1"/>
  <c r="P72" i="4"/>
  <c r="AU72" i="4" s="1"/>
  <c r="O96" i="4"/>
  <c r="AT96" i="4" s="1"/>
  <c r="G72" i="4"/>
  <c r="AL72" i="4" s="1"/>
  <c r="F96" i="4"/>
  <c r="AK96" i="4" s="1"/>
  <c r="S71" i="4"/>
  <c r="AX71" i="4" s="1"/>
  <c r="Q95" i="4"/>
  <c r="AV95" i="4" s="1"/>
  <c r="I71" i="4"/>
  <c r="AN71" i="4" s="1"/>
  <c r="H95" i="4"/>
  <c r="AM95" i="4" s="1"/>
  <c r="Y70" i="4"/>
  <c r="T52" i="4"/>
  <c r="K28" i="4"/>
  <c r="AP28" i="4" s="1"/>
  <c r="C52" i="4"/>
  <c r="AH52" i="4" s="1"/>
  <c r="H22" i="4"/>
  <c r="AM22" i="4" s="1"/>
  <c r="Y27" i="4"/>
  <c r="P73" i="4"/>
  <c r="AU73" i="4" s="1"/>
  <c r="S31" i="4"/>
  <c r="AX31" i="4" s="1"/>
  <c r="H73" i="4"/>
  <c r="AM73" i="4" s="1"/>
  <c r="R31" i="4"/>
  <c r="AW31" i="4" s="1"/>
  <c r="Y72" i="4"/>
  <c r="Q31" i="4"/>
  <c r="AV31" i="4" s="1"/>
  <c r="L69" i="4"/>
  <c r="AQ69" i="4" s="1"/>
  <c r="H31" i="4"/>
  <c r="AM31" i="4" s="1"/>
  <c r="C66" i="4"/>
  <c r="AH66" i="4" s="1"/>
  <c r="T30" i="4"/>
  <c r="R22" i="4"/>
  <c r="AW22" i="4" s="1"/>
  <c r="E52" i="4"/>
  <c r="AJ52" i="4" s="1"/>
  <c r="L9" i="4"/>
  <c r="AQ9" i="4" s="1"/>
  <c r="Q19" i="4"/>
  <c r="AV19" i="4" s="1"/>
  <c r="D49" i="4"/>
  <c r="AI49" i="4" s="1"/>
  <c r="D9" i="4"/>
  <c r="AI9" i="4" s="1"/>
  <c r="P12" i="4"/>
  <c r="AU12" i="4" s="1"/>
  <c r="C37" i="4"/>
  <c r="AH37" i="4" s="1"/>
  <c r="O12" i="4"/>
  <c r="AT12" i="4" s="1"/>
  <c r="O36" i="4"/>
  <c r="AT36" i="4" s="1"/>
  <c r="F12" i="4"/>
  <c r="AK12" i="4" s="1"/>
  <c r="F36" i="4"/>
  <c r="AK36" i="4" s="1"/>
  <c r="R11" i="4"/>
  <c r="AW11" i="4" s="1"/>
  <c r="R10" i="4"/>
  <c r="AW10" i="4" s="1"/>
  <c r="N39" i="4"/>
  <c r="AS39" i="4" s="1"/>
  <c r="Q9" i="4"/>
  <c r="AV9" i="4" s="1"/>
  <c r="Y88" i="4"/>
  <c r="Q33" i="4"/>
  <c r="AV33" i="4" s="1"/>
  <c r="M88" i="4"/>
  <c r="AR88" i="4" s="1"/>
  <c r="P33" i="4"/>
  <c r="AU33" i="4" s="1"/>
  <c r="E88" i="4"/>
  <c r="AJ88" i="4" s="1"/>
  <c r="O33" i="4"/>
  <c r="AT33" i="4" s="1"/>
  <c r="R84" i="4"/>
  <c r="AW84" i="4" s="1"/>
  <c r="F33" i="4"/>
  <c r="AK33" i="4" s="1"/>
  <c r="H81" i="4"/>
  <c r="AM81" i="4" s="1"/>
  <c r="R32" i="4"/>
  <c r="AW32" i="4" s="1"/>
  <c r="C38" i="4"/>
  <c r="AH38" i="4" s="1"/>
  <c r="D12" i="4"/>
  <c r="AI12" i="4" s="1"/>
  <c r="Q30" i="4"/>
  <c r="AV30" i="4" s="1"/>
  <c r="L61" i="4"/>
  <c r="AQ61" i="4" s="1"/>
  <c r="G30" i="4"/>
  <c r="AL30" i="4" s="1"/>
  <c r="D61" i="4"/>
  <c r="AI61" i="4" s="1"/>
  <c r="F30" i="4"/>
  <c r="AK30" i="4" s="1"/>
  <c r="Q60" i="4"/>
  <c r="AV60" i="4" s="1"/>
  <c r="E30" i="4"/>
  <c r="AJ30" i="4" s="1"/>
  <c r="H57" i="4"/>
  <c r="AM57" i="4" s="1"/>
  <c r="Q29" i="4"/>
  <c r="AV29" i="4" s="1"/>
  <c r="T53" i="4"/>
  <c r="H29" i="4"/>
  <c r="AM29" i="4" s="1"/>
  <c r="H11" i="4"/>
  <c r="AM11" i="4" s="1"/>
  <c r="Z39" i="4"/>
  <c r="BA39" i="4" s="1"/>
  <c r="D10" i="4"/>
  <c r="AI10" i="4" s="1"/>
  <c r="G27" i="4"/>
  <c r="AL27" i="4" s="1"/>
  <c r="G51" i="4"/>
  <c r="AL51" i="4" s="1"/>
  <c r="S26" i="4"/>
  <c r="AX26" i="4" s="1"/>
  <c r="F51" i="4"/>
  <c r="AK51" i="4" s="1"/>
  <c r="R26" i="4"/>
  <c r="AW26" i="4" s="1"/>
  <c r="E51" i="4"/>
  <c r="AJ51" i="4" s="1"/>
  <c r="Q26" i="4"/>
  <c r="AV26" i="4" s="1"/>
  <c r="Q50" i="4"/>
  <c r="AV50" i="4" s="1"/>
  <c r="H26" i="4"/>
  <c r="AM26" i="4" s="1"/>
  <c r="H50" i="4"/>
  <c r="AM50" i="4" s="1"/>
  <c r="T25" i="4"/>
  <c r="L12" i="4"/>
  <c r="AQ12" i="4" s="1"/>
  <c r="T41" i="4"/>
  <c r="Q17" i="4"/>
  <c r="AV17" i="4" s="1"/>
  <c r="Q41" i="4"/>
  <c r="AV41" i="4" s="1"/>
  <c r="H17" i="4"/>
  <c r="AM17" i="4" s="1"/>
  <c r="P41" i="4"/>
  <c r="AU41" i="4" s="1"/>
  <c r="G17" i="4"/>
  <c r="AL17" i="4" s="1"/>
  <c r="O41" i="4"/>
  <c r="AT41" i="4" s="1"/>
  <c r="F17" i="4"/>
  <c r="AK17" i="4" s="1"/>
  <c r="F41" i="4"/>
  <c r="AK41" i="4" s="1"/>
  <c r="R16" i="4"/>
  <c r="AW16" i="4" s="1"/>
  <c r="R40" i="4"/>
  <c r="AW40" i="4" s="1"/>
  <c r="I16" i="4"/>
  <c r="AN16" i="4" s="1"/>
  <c r="R43" i="4"/>
  <c r="AW43" i="4" s="1"/>
  <c r="K8" i="4"/>
  <c r="AP8" i="4" s="1"/>
  <c r="J35" i="4"/>
  <c r="AO35" i="4" s="1"/>
  <c r="T20" i="4"/>
  <c r="H14" i="4"/>
  <c r="AM14" i="4" s="1"/>
  <c r="H38" i="4"/>
  <c r="AM38" i="4" s="1"/>
  <c r="T13" i="4"/>
  <c r="G38" i="4"/>
  <c r="AL38" i="4" s="1"/>
  <c r="S13" i="4"/>
  <c r="AX13" i="4" s="1"/>
  <c r="F38" i="4"/>
  <c r="AK38" i="4" s="1"/>
  <c r="R13" i="4"/>
  <c r="AW13" i="4" s="1"/>
  <c r="R37" i="4"/>
  <c r="AW37" i="4" s="1"/>
  <c r="I13" i="4"/>
  <c r="AN13" i="4" s="1"/>
  <c r="I37" i="4"/>
  <c r="AN37" i="4" s="1"/>
  <c r="Y12" i="4"/>
  <c r="H16" i="4"/>
  <c r="AM16" i="4" s="1"/>
  <c r="Q48" i="4"/>
  <c r="AV48" i="4" s="1"/>
  <c r="C9" i="4"/>
  <c r="AH9" i="4" s="1"/>
  <c r="H28" i="4"/>
  <c r="AM28" i="4" s="1"/>
  <c r="P69" i="4"/>
  <c r="AU69" i="4" s="1"/>
  <c r="B94" i="4"/>
  <c r="AG94" i="4" s="1"/>
  <c r="O69" i="4"/>
  <c r="AT69" i="4" s="1"/>
  <c r="N93" i="4"/>
  <c r="AS93" i="4" s="1"/>
  <c r="F69" i="4"/>
  <c r="AK69" i="4" s="1"/>
  <c r="E93" i="4"/>
  <c r="AJ93" i="4" s="1"/>
  <c r="R68" i="4"/>
  <c r="AW68" i="4" s="1"/>
  <c r="P92" i="4"/>
  <c r="AU92" i="4" s="1"/>
  <c r="H68" i="4"/>
  <c r="AM68" i="4" s="1"/>
  <c r="H92" i="4"/>
  <c r="AM92" i="4" s="1"/>
  <c r="T67" i="4"/>
  <c r="S49" i="4"/>
  <c r="AX49" i="4" s="1"/>
  <c r="J25" i="4"/>
  <c r="AO25" i="4" s="1"/>
  <c r="B49" i="4"/>
  <c r="AG49" i="4" s="1"/>
  <c r="M13" i="4"/>
  <c r="AR13" i="4" s="1"/>
  <c r="C13" i="4"/>
  <c r="AH13" i="4" s="1"/>
  <c r="E53" i="4"/>
  <c r="AJ53" i="4" s="1"/>
  <c r="Q28" i="4"/>
  <c r="AV28" i="4" s="1"/>
  <c r="D53" i="4"/>
  <c r="AI53" i="4" s="1"/>
  <c r="P28" i="4"/>
  <c r="AU28" i="4" s="1"/>
  <c r="C53" i="4"/>
  <c r="AH53" i="4" s="1"/>
  <c r="O28" i="4"/>
  <c r="AT28" i="4" s="1"/>
  <c r="O52" i="4"/>
  <c r="AT52" i="4" s="1"/>
  <c r="F28" i="4"/>
  <c r="AK28" i="4" s="1"/>
  <c r="F52" i="4"/>
  <c r="AK52" i="4" s="1"/>
  <c r="R27" i="4"/>
  <c r="AW27" i="4" s="1"/>
  <c r="P9" i="4"/>
  <c r="AU9" i="4" s="1"/>
  <c r="Q27" i="4"/>
  <c r="AV27" i="4" s="1"/>
  <c r="Y80" i="4"/>
  <c r="H9" i="4"/>
  <c r="AM9" i="4" s="1"/>
  <c r="P24" i="4"/>
  <c r="AU24" i="4" s="1"/>
  <c r="M56" i="4"/>
  <c r="AR56" i="4" s="1"/>
  <c r="F91" i="4"/>
  <c r="AK91" i="4" s="1"/>
  <c r="B34" i="4"/>
  <c r="AG34" i="4" s="1"/>
  <c r="R87" i="4"/>
  <c r="AW87" i="4" s="1"/>
  <c r="N33" i="4"/>
  <c r="AS33" i="4" s="1"/>
  <c r="I84" i="4"/>
  <c r="AN84" i="4" s="1"/>
  <c r="E33" i="4"/>
  <c r="AJ33" i="4" s="1"/>
  <c r="D41" i="4"/>
  <c r="AI41" i="4" s="1"/>
  <c r="T10" i="4"/>
  <c r="E15" i="4"/>
  <c r="AJ15" i="4" s="1"/>
  <c r="D31" i="4"/>
  <c r="AI31" i="4" s="1"/>
  <c r="M64" i="4"/>
  <c r="AR64" i="4" s="1"/>
  <c r="O30" i="4"/>
  <c r="AT30" i="4" s="1"/>
  <c r="E64" i="4"/>
  <c r="AJ64" i="4" s="1"/>
  <c r="N30" i="4"/>
  <c r="AS30" i="4" s="1"/>
  <c r="R63" i="4"/>
  <c r="AW63" i="4" s="1"/>
  <c r="M30" i="4"/>
  <c r="AR30" i="4" s="1"/>
  <c r="I60" i="4"/>
  <c r="AN60" i="4" s="1"/>
  <c r="D30" i="4"/>
  <c r="AI30" i="4" s="1"/>
  <c r="Y56" i="4"/>
  <c r="P29" i="4"/>
  <c r="AU29" i="4" s="1"/>
  <c r="O13" i="4"/>
  <c r="AT13" i="4" s="1"/>
  <c r="B43" i="4"/>
  <c r="AG43" i="4" s="1"/>
  <c r="I8" i="4"/>
  <c r="AN8" i="4" s="1"/>
  <c r="F26" i="4"/>
  <c r="AK26" i="4" s="1"/>
  <c r="O27" i="4"/>
  <c r="AT27" i="4" s="1"/>
  <c r="O51" i="4"/>
  <c r="AT51" i="4" s="1"/>
  <c r="F27" i="4"/>
  <c r="AK27" i="4" s="1"/>
  <c r="N51" i="4"/>
  <c r="AS51" i="4" s="1"/>
  <c r="E27" i="4"/>
  <c r="AJ27" i="4" s="1"/>
  <c r="M51" i="4"/>
  <c r="AR51" i="4" s="1"/>
  <c r="D27" i="4"/>
  <c r="AI27" i="4" s="1"/>
  <c r="D51" i="4"/>
  <c r="AI51" i="4" s="1"/>
  <c r="P26" i="4"/>
  <c r="AU26" i="4" s="1"/>
  <c r="P50" i="4"/>
  <c r="AU50" i="4" s="1"/>
  <c r="G26" i="4"/>
  <c r="AL26" i="4" s="1"/>
  <c r="E8" i="4"/>
  <c r="AJ8" i="4" s="1"/>
  <c r="I9" i="4"/>
  <c r="AN9" i="4" s="1"/>
  <c r="M15" i="4"/>
  <c r="AR15" i="4" s="1"/>
  <c r="Y44" i="4"/>
  <c r="F24" i="4"/>
  <c r="AK24" i="4" s="1"/>
  <c r="F48" i="4"/>
  <c r="AK48" i="4" s="1"/>
  <c r="R23" i="4"/>
  <c r="AW23" i="4" s="1"/>
  <c r="E48" i="4"/>
  <c r="AJ48" i="4" s="1"/>
  <c r="Q23" i="4"/>
  <c r="AV23" i="4" s="1"/>
  <c r="D48" i="4"/>
  <c r="AI48" i="4" s="1"/>
  <c r="P23" i="4"/>
  <c r="AU23" i="4" s="1"/>
  <c r="P47" i="4"/>
  <c r="AU47" i="4" s="1"/>
  <c r="G23" i="4"/>
  <c r="AL23" i="4" s="1"/>
  <c r="G47" i="4"/>
  <c r="AL47" i="4" s="1"/>
  <c r="S22" i="4"/>
  <c r="AX22" i="4" s="1"/>
  <c r="I40" i="4"/>
  <c r="AN40" i="4" s="1"/>
  <c r="J8" i="4"/>
  <c r="AO8" i="4" s="1"/>
  <c r="E23" i="4"/>
  <c r="AJ23" i="4" s="1"/>
  <c r="K17" i="4"/>
  <c r="AP17" i="4" s="1"/>
  <c r="P14" i="4"/>
  <c r="AU14" i="4" s="1"/>
  <c r="P38" i="4"/>
  <c r="AU38" i="4" s="1"/>
  <c r="G14" i="4"/>
  <c r="AL14" i="4" s="1"/>
  <c r="O38" i="4"/>
  <c r="AT38" i="4" s="1"/>
  <c r="F14" i="4"/>
  <c r="AK14" i="4" s="1"/>
  <c r="N38" i="4"/>
  <c r="AS38" i="4" s="1"/>
  <c r="E14" i="4"/>
  <c r="AJ14" i="4" s="1"/>
  <c r="E38" i="4"/>
  <c r="AJ38" i="4" s="1"/>
  <c r="Q13" i="4"/>
  <c r="AV13" i="4" s="1"/>
  <c r="Q37" i="4"/>
  <c r="AV37" i="4" s="1"/>
  <c r="H13" i="4"/>
  <c r="AM13" i="4" s="1"/>
  <c r="I19" i="4"/>
  <c r="AN19" i="4" s="1"/>
  <c r="R51" i="4"/>
  <c r="AW51" i="4" s="1"/>
  <c r="K9" i="4"/>
  <c r="AP9" i="4" s="1"/>
  <c r="D101" i="4"/>
  <c r="AI101" i="4" s="1"/>
  <c r="G35" i="4"/>
  <c r="AL35" i="4" s="1"/>
  <c r="Q100" i="4"/>
  <c r="AV100" i="4" s="1"/>
  <c r="F35" i="4"/>
  <c r="AK35" i="4" s="1"/>
  <c r="I100" i="4"/>
  <c r="AN100" i="4" s="1"/>
  <c r="E35" i="4"/>
  <c r="AJ35" i="4" s="1"/>
  <c r="Y96" i="4"/>
  <c r="Q34" i="4"/>
  <c r="AV34" i="4" s="1"/>
  <c r="L93" i="4"/>
  <c r="AQ93" i="4" s="1"/>
  <c r="H34" i="4"/>
  <c r="AM34" i="4" s="1"/>
  <c r="G50" i="4"/>
  <c r="AL50" i="4" s="1"/>
  <c r="T8" i="4"/>
  <c r="H24" i="4"/>
  <c r="AM24" i="4" s="1"/>
  <c r="G7" i="4"/>
  <c r="AL7" i="4" s="1"/>
  <c r="T7" i="4"/>
  <c r="L7" i="4"/>
  <c r="AQ7" i="4" s="1"/>
  <c r="F7" i="4"/>
  <c r="AK7" i="4" s="1"/>
  <c r="B7" i="4"/>
  <c r="AG7" i="4" s="1"/>
  <c r="P7" i="4"/>
  <c r="AU7" i="4" s="1"/>
  <c r="H7" i="4"/>
  <c r="AM7" i="4" s="1"/>
  <c r="J7" i="4"/>
  <c r="AO7" i="4" s="1"/>
  <c r="O7" i="4"/>
  <c r="AT7" i="4" s="1"/>
  <c r="S7" i="4"/>
  <c r="AX7" i="4" s="1"/>
  <c r="D7" i="4"/>
  <c r="AI7" i="4" s="1"/>
  <c r="E7" i="4"/>
  <c r="AJ7" i="4" s="1"/>
  <c r="M7" i="4"/>
  <c r="AR7" i="4" s="1"/>
  <c r="N7" i="4"/>
  <c r="AS7" i="4" s="1"/>
  <c r="C7" i="4"/>
  <c r="AH7" i="4" s="1"/>
  <c r="Y7" i="4"/>
  <c r="I7" i="4"/>
  <c r="AN7" i="4" s="1"/>
  <c r="K7" i="4"/>
  <c r="AP7" i="4" s="1"/>
  <c r="Z7" i="4"/>
  <c r="BA7" i="4" s="1"/>
  <c r="R7" i="4"/>
  <c r="AW7" i="4" s="1"/>
  <c r="Q7" i="4"/>
  <c r="AV7" i="4" s="1"/>
  <c r="O6" i="4"/>
  <c r="AT6" i="4" s="1"/>
  <c r="G6" i="4"/>
  <c r="AL6" i="4" s="1"/>
  <c r="J6" i="4"/>
  <c r="AO6" i="4" s="1"/>
  <c r="T6" i="4"/>
  <c r="F6" i="4"/>
  <c r="AK6" i="4" s="1"/>
  <c r="S6" i="4"/>
  <c r="AX6" i="4" s="1"/>
  <c r="D6" i="4"/>
  <c r="AI6" i="4" s="1"/>
  <c r="I6" i="4"/>
  <c r="AN6" i="4" s="1"/>
  <c r="L6" i="4"/>
  <c r="AQ6" i="4" s="1"/>
  <c r="Q6" i="4"/>
  <c r="AV6" i="4" s="1"/>
  <c r="E6" i="4"/>
  <c r="AJ6" i="4" s="1"/>
  <c r="R6" i="4"/>
  <c r="AW6" i="4" s="1"/>
  <c r="M6" i="4"/>
  <c r="AR6" i="4" s="1"/>
  <c r="N6" i="4"/>
  <c r="AS6" i="4" s="1"/>
  <c r="Y6" i="4"/>
  <c r="H6" i="4"/>
  <c r="AM6" i="4" s="1"/>
  <c r="Z6" i="4"/>
  <c r="BA6" i="4" s="1"/>
  <c r="P6" i="4"/>
  <c r="AU6" i="4" s="1"/>
  <c r="K6" i="4"/>
  <c r="AP6" i="4" s="1"/>
  <c r="C6" i="4"/>
  <c r="AH6" i="4" s="1"/>
  <c r="B6" i="4"/>
  <c r="AG6" i="4" s="1"/>
  <c r="H5" i="4"/>
  <c r="AM5" i="4" s="1"/>
  <c r="D5" i="4"/>
  <c r="AI5" i="4" s="1"/>
  <c r="I5" i="4"/>
  <c r="AN5" i="4" s="1"/>
  <c r="S5" i="4"/>
  <c r="AX5" i="4" s="1"/>
  <c r="M5" i="4"/>
  <c r="AR5" i="4" s="1"/>
  <c r="P5" i="4"/>
  <c r="AU5" i="4" s="1"/>
  <c r="L5" i="4"/>
  <c r="AQ5" i="4" s="1"/>
  <c r="Q5" i="4"/>
  <c r="AV5" i="4" s="1"/>
  <c r="Z5" i="4"/>
  <c r="BA5" i="4" s="1"/>
  <c r="T5" i="4"/>
  <c r="R5" i="4"/>
  <c r="AW5" i="4" s="1"/>
  <c r="Y5" i="4"/>
  <c r="O5" i="4"/>
  <c r="AT5" i="4" s="1"/>
  <c r="G5" i="4"/>
  <c r="AL5" i="4" s="1"/>
  <c r="E5" i="4"/>
  <c r="AJ5" i="4" s="1"/>
  <c r="F5" i="4"/>
  <c r="AK5" i="4" s="1"/>
  <c r="K5" i="4"/>
  <c r="AP5" i="4" s="1"/>
  <c r="C5" i="4"/>
  <c r="AH5" i="4" s="1"/>
  <c r="N5" i="4"/>
  <c r="AS5" i="4" s="1"/>
  <c r="B5" i="4"/>
  <c r="AG5" i="4" s="1"/>
  <c r="J5" i="4"/>
  <c r="AO5" i="4" s="1"/>
  <c r="J3" i="4"/>
  <c r="AO3" i="4" s="1"/>
  <c r="B3" i="4"/>
  <c r="AG3" i="4" s="1"/>
  <c r="P4" i="4"/>
  <c r="AU4" i="4" s="1"/>
  <c r="N3" i="4"/>
  <c r="AS3" i="4" s="1"/>
  <c r="F3" i="4"/>
  <c r="AK3" i="4" s="1"/>
  <c r="I3" i="4"/>
  <c r="AN3" i="4" s="1"/>
  <c r="J4" i="4"/>
  <c r="AO4" i="4" s="1"/>
  <c r="F4" i="4"/>
  <c r="AK4" i="4" s="1"/>
  <c r="S3" i="4"/>
  <c r="AX3" i="4" s="1"/>
  <c r="E3" i="4"/>
  <c r="AJ3" i="4" s="1"/>
  <c r="R4" i="4"/>
  <c r="AW4" i="4" s="1"/>
  <c r="R3" i="4"/>
  <c r="AW3" i="4" s="1"/>
  <c r="S4" i="4"/>
  <c r="AX4" i="4" s="1"/>
  <c r="K4" i="4"/>
  <c r="AP4" i="4" s="1"/>
  <c r="C3" i="4"/>
  <c r="AH3" i="4" s="1"/>
  <c r="H3" i="4"/>
  <c r="AM3" i="4" s="1"/>
  <c r="B4" i="4"/>
  <c r="AG4" i="4" s="1"/>
  <c r="E4" i="4"/>
  <c r="AJ4" i="4" s="1"/>
  <c r="Z3" i="4"/>
  <c r="BA3" i="4" s="1"/>
  <c r="O4" i="4"/>
  <c r="AT4" i="4" s="1"/>
  <c r="G4" i="4"/>
  <c r="AL4" i="4" s="1"/>
  <c r="K3" i="4"/>
  <c r="AP3" i="4" s="1"/>
  <c r="O3" i="4"/>
  <c r="AT3" i="4" s="1"/>
  <c r="P3" i="4"/>
  <c r="AU3" i="4" s="1"/>
  <c r="D3" i="4"/>
  <c r="AI3" i="4" s="1"/>
  <c r="G3" i="4"/>
  <c r="AL3" i="4" s="1"/>
  <c r="Q3" i="4"/>
  <c r="AV3" i="4" s="1"/>
  <c r="I4" i="4"/>
  <c r="AN4" i="4" s="1"/>
  <c r="N4" i="4"/>
  <c r="AS4" i="4" s="1"/>
  <c r="C4" i="4"/>
  <c r="AH4" i="4" s="1"/>
  <c r="L3" i="4"/>
  <c r="AQ3" i="4" s="1"/>
  <c r="D4" i="4"/>
  <c r="AI4" i="4" s="1"/>
  <c r="M3" i="4"/>
  <c r="AR3" i="4" s="1"/>
  <c r="Z4" i="4"/>
  <c r="BA4" i="4" s="1"/>
  <c r="T3" i="4"/>
  <c r="L4" i="4"/>
  <c r="AQ4" i="4" s="1"/>
  <c r="Y3" i="4"/>
  <c r="M4" i="4"/>
  <c r="AR4" i="4" s="1"/>
  <c r="T4" i="4"/>
  <c r="H4" i="4"/>
  <c r="AM4" i="4" s="1"/>
  <c r="Y4" i="4"/>
  <c r="Q4" i="4"/>
  <c r="AV4" i="4" s="1"/>
  <c r="W82" i="1"/>
  <c r="W93" i="1"/>
  <c r="W96" i="1"/>
  <c r="W66" i="1"/>
  <c r="W94" i="1"/>
  <c r="W56" i="1"/>
  <c r="W91" i="1"/>
  <c r="W19" i="1"/>
  <c r="W101" i="1"/>
  <c r="W58" i="1"/>
  <c r="W51" i="1"/>
  <c r="W76" i="1"/>
  <c r="W89" i="1"/>
  <c r="W70" i="1"/>
  <c r="W67" i="1"/>
  <c r="W64" i="1"/>
  <c r="W88" i="1"/>
  <c r="W43" i="1"/>
  <c r="W74" i="1"/>
  <c r="W48" i="1"/>
  <c r="W52" i="1"/>
  <c r="W87" i="1"/>
  <c r="W61" i="1"/>
  <c r="W84" i="1"/>
  <c r="W77" i="1"/>
  <c r="W98" i="1"/>
  <c r="W27" i="1"/>
  <c r="W63" i="1"/>
  <c r="W46" i="1"/>
  <c r="W60" i="1"/>
  <c r="W18" i="1"/>
  <c r="W86" i="1"/>
  <c r="W54" i="1"/>
  <c r="W78" i="1"/>
  <c r="W42" i="1"/>
  <c r="W75" i="1"/>
  <c r="W53" i="1"/>
  <c r="W59" i="1"/>
  <c r="W32" i="1"/>
  <c r="W95" i="1"/>
  <c r="W22" i="1"/>
  <c r="W79" i="1"/>
  <c r="W80" i="1"/>
  <c r="W35" i="1"/>
  <c r="W71" i="1"/>
  <c r="W68" i="1"/>
  <c r="W90" i="1"/>
  <c r="W85" i="1"/>
  <c r="W49" i="1"/>
  <c r="W83" i="1"/>
  <c r="W30" i="1"/>
  <c r="W100" i="1"/>
  <c r="W25" i="1"/>
  <c r="W16" i="1"/>
  <c r="W4" i="1"/>
  <c r="W20" i="1"/>
  <c r="W34" i="1"/>
  <c r="I2" i="4"/>
  <c r="AN2" i="4" s="1"/>
  <c r="W31" i="1"/>
  <c r="W65" i="1"/>
  <c r="Z2" i="4"/>
  <c r="BA2" i="4" s="1"/>
  <c r="W62" i="1"/>
  <c r="W21" i="1"/>
  <c r="D2" i="4"/>
  <c r="AI2" i="4" s="1"/>
  <c r="W5" i="1"/>
  <c r="G2" i="4"/>
  <c r="AL2" i="4" s="1"/>
  <c r="C2" i="4"/>
  <c r="AH2" i="4" s="1"/>
  <c r="W17" i="1"/>
  <c r="R2" i="4"/>
  <c r="AW2" i="4" s="1"/>
  <c r="L2" i="4"/>
  <c r="AQ2" i="4" s="1"/>
  <c r="W40" i="1"/>
  <c r="O2" i="4"/>
  <c r="AT2" i="4" s="1"/>
  <c r="K2" i="4"/>
  <c r="AP2" i="4" s="1"/>
  <c r="W2" i="1"/>
  <c r="P2" i="4"/>
  <c r="AU2" i="4" s="1"/>
  <c r="W13" i="1"/>
  <c r="Y2" i="4"/>
  <c r="AC2" i="4" s="1"/>
  <c r="W10" i="1"/>
  <c r="W55" i="1"/>
  <c r="W37" i="1"/>
  <c r="W7" i="1"/>
  <c r="S2" i="4"/>
  <c r="AX2" i="4" s="1"/>
  <c r="Q2" i="4"/>
  <c r="AV2" i="4" s="1"/>
  <c r="T2" i="4"/>
  <c r="W2" i="4" s="1"/>
  <c r="W11" i="1"/>
  <c r="W45" i="1"/>
  <c r="W8" i="1"/>
  <c r="W3" i="1"/>
  <c r="W99" i="1"/>
  <c r="W97" i="1"/>
  <c r="W15" i="1"/>
  <c r="W39" i="1"/>
  <c r="W36" i="1"/>
  <c r="W81" i="1"/>
  <c r="W57" i="1"/>
  <c r="W44" i="1"/>
  <c r="W72" i="1"/>
  <c r="W73" i="1"/>
  <c r="N2" i="4"/>
  <c r="AS2" i="4" s="1"/>
  <c r="F2" i="4"/>
  <c r="AK2" i="4" s="1"/>
  <c r="W12" i="1"/>
  <c r="W33" i="1"/>
  <c r="W6" i="1"/>
  <c r="W41" i="1"/>
  <c r="E2" i="4"/>
  <c r="AJ2" i="4" s="1"/>
  <c r="W69" i="1"/>
  <c r="W92" i="1"/>
  <c r="W28" i="1"/>
  <c r="W9" i="1"/>
  <c r="J2" i="4"/>
  <c r="AO2" i="4" s="1"/>
  <c r="B2" i="4"/>
  <c r="AG2" i="4" s="1"/>
  <c r="W24" i="1"/>
  <c r="W29" i="1"/>
  <c r="W26" i="1"/>
  <c r="W50" i="1"/>
  <c r="W23" i="1"/>
  <c r="W47" i="1"/>
  <c r="W14" i="1"/>
  <c r="W38" i="1"/>
  <c r="M2" i="4"/>
  <c r="AR2" i="4" s="1"/>
  <c r="H2" i="4"/>
  <c r="AM2" i="4" s="1"/>
  <c r="W41" i="4" l="1"/>
  <c r="U41" i="4"/>
  <c r="AC81" i="4"/>
  <c r="AA81" i="4"/>
  <c r="AC96" i="4"/>
  <c r="AA96" i="4"/>
  <c r="AA56" i="4"/>
  <c r="AC56" i="4"/>
  <c r="U67" i="4"/>
  <c r="W67" i="4"/>
  <c r="W30" i="4"/>
  <c r="U30" i="4"/>
  <c r="AC36" i="4"/>
  <c r="AA36" i="4"/>
  <c r="AC33" i="4"/>
  <c r="AA33" i="4"/>
  <c r="W34" i="4"/>
  <c r="U34" i="4"/>
  <c r="AC32" i="4"/>
  <c r="AA32" i="4"/>
  <c r="AA37" i="4"/>
  <c r="AC37" i="4"/>
  <c r="AA22" i="4"/>
  <c r="AC22" i="4"/>
  <c r="AC52" i="4"/>
  <c r="AA52" i="4"/>
  <c r="W40" i="4"/>
  <c r="U40" i="4"/>
  <c r="W49" i="4"/>
  <c r="U49" i="4"/>
  <c r="AA45" i="4"/>
  <c r="AC45" i="4"/>
  <c r="W84" i="4"/>
  <c r="U84" i="4"/>
  <c r="W27" i="4"/>
  <c r="U27" i="4"/>
  <c r="W96" i="4"/>
  <c r="U96" i="4"/>
  <c r="AC75" i="4"/>
  <c r="AA75" i="4"/>
  <c r="W85" i="4"/>
  <c r="U85" i="4"/>
  <c r="W62" i="4"/>
  <c r="U62" i="4"/>
  <c r="AC65" i="4"/>
  <c r="AA65" i="4"/>
  <c r="W69" i="4"/>
  <c r="U69" i="4"/>
  <c r="U91" i="4"/>
  <c r="W91" i="4"/>
  <c r="AC53" i="4"/>
  <c r="AA53" i="4"/>
  <c r="W47" i="4"/>
  <c r="U47" i="4"/>
  <c r="W73" i="4"/>
  <c r="U73" i="4"/>
  <c r="W63" i="4"/>
  <c r="U63" i="4"/>
  <c r="W23" i="4"/>
  <c r="U23" i="4"/>
  <c r="U87" i="4"/>
  <c r="W87" i="4"/>
  <c r="W66" i="4"/>
  <c r="U66" i="4"/>
  <c r="U94" i="4"/>
  <c r="W94" i="4"/>
  <c r="AA26" i="4"/>
  <c r="AC26" i="4"/>
  <c r="W20" i="4"/>
  <c r="U20" i="4"/>
  <c r="W53" i="4"/>
  <c r="U53" i="4"/>
  <c r="AA27" i="4"/>
  <c r="AC27" i="4"/>
  <c r="AC28" i="4"/>
  <c r="AA28" i="4"/>
  <c r="W29" i="4"/>
  <c r="U29" i="4"/>
  <c r="W19" i="4"/>
  <c r="U19" i="4"/>
  <c r="W11" i="4"/>
  <c r="U11" i="4"/>
  <c r="AA49" i="4"/>
  <c r="AC49" i="4"/>
  <c r="W50" i="4"/>
  <c r="U50" i="4"/>
  <c r="U35" i="4"/>
  <c r="AA35" i="4"/>
  <c r="AC35" i="4"/>
  <c r="AA41" i="4"/>
  <c r="AC41" i="4"/>
  <c r="W42" i="4"/>
  <c r="U42" i="4"/>
  <c r="AC40" i="4"/>
  <c r="AA40" i="4"/>
  <c r="U28" i="4"/>
  <c r="W28" i="4"/>
  <c r="W48" i="4"/>
  <c r="U48" i="4"/>
  <c r="AA42" i="4"/>
  <c r="AC42" i="4"/>
  <c r="AC90" i="4"/>
  <c r="AA90" i="4"/>
  <c r="AA24" i="4"/>
  <c r="AC24" i="4"/>
  <c r="W58" i="4"/>
  <c r="U58" i="4"/>
  <c r="AC101" i="4"/>
  <c r="AA101" i="4"/>
  <c r="AC13" i="4"/>
  <c r="AA13" i="4"/>
  <c r="W31" i="4"/>
  <c r="U31" i="4"/>
  <c r="AA29" i="4"/>
  <c r="AC29" i="4"/>
  <c r="W82" i="4"/>
  <c r="U82" i="4"/>
  <c r="AA34" i="4"/>
  <c r="AC34" i="4"/>
  <c r="AC85" i="4"/>
  <c r="AA85" i="4"/>
  <c r="AC91" i="4"/>
  <c r="AA91" i="4"/>
  <c r="W60" i="4"/>
  <c r="U60" i="4"/>
  <c r="AC62" i="4"/>
  <c r="AA62" i="4"/>
  <c r="W71" i="4"/>
  <c r="U71" i="4"/>
  <c r="W9" i="4"/>
  <c r="U9" i="4"/>
  <c r="W15" i="4"/>
  <c r="U15" i="4"/>
  <c r="W21" i="4"/>
  <c r="U21" i="4"/>
  <c r="AC74" i="4"/>
  <c r="AA74" i="4"/>
  <c r="W8" i="4"/>
  <c r="U8" i="4"/>
  <c r="W10" i="4"/>
  <c r="U10" i="4"/>
  <c r="W25" i="4"/>
  <c r="U25" i="4"/>
  <c r="W12" i="4"/>
  <c r="U12" i="4"/>
  <c r="U93" i="4"/>
  <c r="W93" i="4"/>
  <c r="W74" i="4"/>
  <c r="U74" i="4"/>
  <c r="AC77" i="4"/>
  <c r="AA77" i="4"/>
  <c r="AC25" i="4"/>
  <c r="AA25" i="4"/>
  <c r="AC17" i="4"/>
  <c r="AA17" i="4"/>
  <c r="U18" i="4"/>
  <c r="W18" i="4"/>
  <c r="AC8" i="4"/>
  <c r="AA8" i="4"/>
  <c r="AC51" i="4"/>
  <c r="AA51" i="4"/>
  <c r="AC69" i="4"/>
  <c r="AA69" i="4"/>
  <c r="W55" i="4"/>
  <c r="U55" i="4"/>
  <c r="AC92" i="4"/>
  <c r="AA92" i="4"/>
  <c r="AA58" i="4"/>
  <c r="AC58" i="4"/>
  <c r="U95" i="4"/>
  <c r="W95" i="4"/>
  <c r="U88" i="4"/>
  <c r="W88" i="4"/>
  <c r="W59" i="4"/>
  <c r="U59" i="4"/>
  <c r="AC67" i="4"/>
  <c r="AA67" i="4"/>
  <c r="AC86" i="4"/>
  <c r="AA86" i="4"/>
  <c r="AC95" i="4"/>
  <c r="AA95" i="4"/>
  <c r="W81" i="4"/>
  <c r="U81" i="4"/>
  <c r="AA30" i="4"/>
  <c r="AC30" i="4"/>
  <c r="AC44" i="4"/>
  <c r="AA44" i="4"/>
  <c r="U16" i="4"/>
  <c r="W16" i="4"/>
  <c r="AC64" i="4"/>
  <c r="AA64" i="4"/>
  <c r="AC19" i="4"/>
  <c r="AA19" i="4"/>
  <c r="AC11" i="4"/>
  <c r="AA11" i="4"/>
  <c r="W38" i="4"/>
  <c r="U38" i="4"/>
  <c r="W33" i="4"/>
  <c r="U33" i="4"/>
  <c r="W39" i="4"/>
  <c r="U39" i="4"/>
  <c r="AC48" i="4"/>
  <c r="AA48" i="4"/>
  <c r="AC10" i="4"/>
  <c r="AA10" i="4"/>
  <c r="AC9" i="4"/>
  <c r="AA9" i="4"/>
  <c r="AC93" i="4"/>
  <c r="AA93" i="4"/>
  <c r="AC89" i="4"/>
  <c r="AA89" i="4"/>
  <c r="W79" i="4"/>
  <c r="U79" i="4"/>
  <c r="W70" i="4"/>
  <c r="U70" i="4"/>
  <c r="AC31" i="4"/>
  <c r="AA31" i="4"/>
  <c r="AC82" i="4"/>
  <c r="AA82" i="4"/>
  <c r="AC73" i="4"/>
  <c r="AA73" i="4"/>
  <c r="AC71" i="4"/>
  <c r="AA71" i="4"/>
  <c r="W64" i="4"/>
  <c r="U64" i="4"/>
  <c r="W83" i="4"/>
  <c r="U83" i="4"/>
  <c r="U92" i="4"/>
  <c r="W92" i="4"/>
  <c r="AC60" i="4"/>
  <c r="AA60" i="4"/>
  <c r="U61" i="4"/>
  <c r="W61" i="4"/>
  <c r="AA57" i="4"/>
  <c r="AC57" i="4"/>
  <c r="AC97" i="4"/>
  <c r="AA97" i="4"/>
  <c r="W17" i="4"/>
  <c r="U17" i="4"/>
  <c r="AC99" i="4"/>
  <c r="AA99" i="4"/>
  <c r="AA72" i="4"/>
  <c r="AC72" i="4"/>
  <c r="W14" i="4"/>
  <c r="U14" i="4"/>
  <c r="AA83" i="4"/>
  <c r="AC83" i="4"/>
  <c r="AC43" i="4"/>
  <c r="AA43" i="4"/>
  <c r="AC23" i="4"/>
  <c r="AA23" i="4"/>
  <c r="AA39" i="4"/>
  <c r="AC39" i="4"/>
  <c r="U86" i="4"/>
  <c r="W86" i="4"/>
  <c r="AC55" i="4"/>
  <c r="AA55" i="4"/>
  <c r="U89" i="4"/>
  <c r="W89" i="4"/>
  <c r="U101" i="4"/>
  <c r="W101" i="4"/>
  <c r="W68" i="4"/>
  <c r="U68" i="4"/>
  <c r="AC68" i="4"/>
  <c r="AA68" i="4"/>
  <c r="W57" i="4"/>
  <c r="U57" i="4"/>
  <c r="AC59" i="4"/>
  <c r="AA59" i="4"/>
  <c r="AC100" i="4"/>
  <c r="AA100" i="4"/>
  <c r="W98" i="4"/>
  <c r="U98" i="4"/>
  <c r="U36" i="4"/>
  <c r="W36" i="4"/>
  <c r="AC47" i="4"/>
  <c r="AA47" i="4"/>
  <c r="W78" i="4"/>
  <c r="U78" i="4"/>
  <c r="W54" i="4"/>
  <c r="U54" i="4"/>
  <c r="W43" i="4"/>
  <c r="U43" i="4"/>
  <c r="W72" i="4"/>
  <c r="U72" i="4"/>
  <c r="W44" i="4"/>
  <c r="U44" i="4"/>
  <c r="AC80" i="4"/>
  <c r="AA80" i="4"/>
  <c r="W52" i="4"/>
  <c r="U52" i="4"/>
  <c r="AA16" i="4"/>
  <c r="AC16" i="4"/>
  <c r="W46" i="4"/>
  <c r="U46" i="4"/>
  <c r="W32" i="4"/>
  <c r="U32" i="4"/>
  <c r="W37" i="4"/>
  <c r="U37" i="4"/>
  <c r="AC38" i="4"/>
  <c r="AA38" i="4"/>
  <c r="W45" i="4"/>
  <c r="U45" i="4"/>
  <c r="W77" i="4"/>
  <c r="U77" i="4"/>
  <c r="AC87" i="4"/>
  <c r="AA87" i="4"/>
  <c r="AC15" i="4"/>
  <c r="AA15" i="4"/>
  <c r="AC78" i="4"/>
  <c r="AA78" i="4"/>
  <c r="W76" i="4"/>
  <c r="U76" i="4"/>
  <c r="AC79" i="4"/>
  <c r="AA79" i="4"/>
  <c r="W65" i="4"/>
  <c r="U65" i="4"/>
  <c r="W56" i="4"/>
  <c r="U56" i="4"/>
  <c r="U97" i="4"/>
  <c r="W97" i="4"/>
  <c r="W80" i="4"/>
  <c r="U80" i="4"/>
  <c r="U90" i="4"/>
  <c r="W90" i="4"/>
  <c r="AA54" i="4"/>
  <c r="AC54" i="4"/>
  <c r="AC98" i="4"/>
  <c r="AA98" i="4"/>
  <c r="AC21" i="4"/>
  <c r="AA21" i="4"/>
  <c r="AC61" i="4"/>
  <c r="AA61" i="4"/>
  <c r="AA18" i="4"/>
  <c r="AC18" i="4"/>
  <c r="AC94" i="4"/>
  <c r="AA94" i="4"/>
  <c r="AC63" i="4"/>
  <c r="AA63" i="4"/>
  <c r="AC12" i="4"/>
  <c r="AA12" i="4"/>
  <c r="U13" i="4"/>
  <c r="W13" i="4"/>
  <c r="AC88" i="4"/>
  <c r="AA88" i="4"/>
  <c r="AC70" i="4"/>
  <c r="AA70" i="4"/>
  <c r="W22" i="4"/>
  <c r="U22" i="4"/>
  <c r="AC46" i="4"/>
  <c r="AA46" i="4"/>
  <c r="AC14" i="4"/>
  <c r="AA14" i="4"/>
  <c r="AA20" i="4"/>
  <c r="AC20" i="4"/>
  <c r="W51" i="4"/>
  <c r="U51" i="4"/>
  <c r="W75" i="4"/>
  <c r="U75" i="4"/>
  <c r="U99" i="4"/>
  <c r="W99" i="4"/>
  <c r="W100" i="4"/>
  <c r="U100" i="4"/>
  <c r="W24" i="4"/>
  <c r="U24" i="4"/>
  <c r="W26" i="4"/>
  <c r="U26" i="4"/>
  <c r="AA50" i="4"/>
  <c r="AC50" i="4"/>
  <c r="AC76" i="4"/>
  <c r="AA76" i="4"/>
  <c r="AA66" i="4"/>
  <c r="AC66" i="4"/>
  <c r="AC84" i="4"/>
  <c r="AA84" i="4"/>
  <c r="AC7" i="4"/>
  <c r="AA7" i="4"/>
  <c r="W7" i="4"/>
  <c r="U7" i="4"/>
  <c r="AC6" i="4"/>
  <c r="AA6" i="4"/>
  <c r="W6" i="4"/>
  <c r="U6" i="4"/>
  <c r="AC5" i="4"/>
  <c r="AA5" i="4"/>
  <c r="U5" i="4"/>
  <c r="X5" i="4" s="1"/>
  <c r="W5" i="4"/>
  <c r="W4" i="4"/>
  <c r="U4" i="4"/>
  <c r="AC3" i="4"/>
  <c r="AA3" i="4"/>
  <c r="U3" i="4"/>
  <c r="X3" i="4" s="1"/>
  <c r="W3" i="4"/>
  <c r="AC4" i="4"/>
  <c r="AA4" i="4"/>
  <c r="U2" i="4"/>
  <c r="X2" i="4" s="1"/>
  <c r="J2" i="2" a="1"/>
  <c r="J2" i="2" s="1"/>
  <c r="AA2" i="4"/>
  <c r="AD2" i="4" s="1"/>
  <c r="AA1" i="4"/>
  <c r="K2" i="2"/>
  <c r="AB24" i="4" l="1"/>
  <c r="AE24" i="4" s="1"/>
  <c r="AD24" i="4"/>
  <c r="AZ24" i="4" s="1"/>
  <c r="X28" i="4"/>
  <c r="AY28" i="4" s="1"/>
  <c r="V28" i="4"/>
  <c r="AD35" i="4"/>
  <c r="AZ35" i="4" s="1"/>
  <c r="AB35" i="4"/>
  <c r="AE35" i="4" s="1"/>
  <c r="X19" i="4"/>
  <c r="AY19" i="4" s="1"/>
  <c r="V19" i="4"/>
  <c r="X53" i="4"/>
  <c r="AY53" i="4" s="1"/>
  <c r="V53" i="4"/>
  <c r="X66" i="4"/>
  <c r="AY66" i="4" s="1"/>
  <c r="V66" i="4"/>
  <c r="X73" i="4"/>
  <c r="AY73" i="4" s="1"/>
  <c r="V73" i="4"/>
  <c r="X69" i="4"/>
  <c r="AY69" i="4" s="1"/>
  <c r="V69" i="4"/>
  <c r="AD75" i="4"/>
  <c r="AZ75" i="4" s="1"/>
  <c r="AB75" i="4"/>
  <c r="AE75" i="4" s="1"/>
  <c r="AD33" i="4"/>
  <c r="AZ33" i="4" s="1"/>
  <c r="AB33" i="4"/>
  <c r="AE33" i="4" s="1"/>
  <c r="AD3" i="4"/>
  <c r="AZ3" i="4" s="1"/>
  <c r="X6" i="4"/>
  <c r="AD84" i="4"/>
  <c r="AZ84" i="4" s="1"/>
  <c r="AB84" i="4"/>
  <c r="AE84" i="4" s="1"/>
  <c r="X26" i="4"/>
  <c r="AY26" i="4" s="1"/>
  <c r="V26" i="4"/>
  <c r="X75" i="4"/>
  <c r="AY75" i="4" s="1"/>
  <c r="V75" i="4"/>
  <c r="AD46" i="4"/>
  <c r="AZ46" i="4" s="1"/>
  <c r="AB46" i="4"/>
  <c r="AE46" i="4" s="1"/>
  <c r="X56" i="4"/>
  <c r="AY56" i="4" s="1"/>
  <c r="V56" i="4"/>
  <c r="AD78" i="4"/>
  <c r="AZ78" i="4" s="1"/>
  <c r="AB78" i="4"/>
  <c r="AE78" i="4" s="1"/>
  <c r="X45" i="4"/>
  <c r="AY45" i="4" s="1"/>
  <c r="V45" i="4"/>
  <c r="X46" i="4"/>
  <c r="AY46" i="4" s="1"/>
  <c r="V46" i="4"/>
  <c r="X44" i="4"/>
  <c r="AY44" i="4" s="1"/>
  <c r="V44" i="4"/>
  <c r="X78" i="4"/>
  <c r="AY78" i="4" s="1"/>
  <c r="V78" i="4"/>
  <c r="AD100" i="4"/>
  <c r="AZ100" i="4" s="1"/>
  <c r="AB100" i="4"/>
  <c r="AE100" i="4" s="1"/>
  <c r="X68" i="4"/>
  <c r="AY68" i="4" s="1"/>
  <c r="V68" i="4"/>
  <c r="X17" i="4"/>
  <c r="AY17" i="4" s="1"/>
  <c r="V17" i="4"/>
  <c r="AD60" i="4"/>
  <c r="AZ60" i="4" s="1"/>
  <c r="AB60" i="4"/>
  <c r="AE60" i="4" s="1"/>
  <c r="AD71" i="4"/>
  <c r="AZ71" i="4" s="1"/>
  <c r="AB71" i="4"/>
  <c r="AE71" i="4" s="1"/>
  <c r="X70" i="4"/>
  <c r="AY70" i="4" s="1"/>
  <c r="V70" i="4"/>
  <c r="AD9" i="4"/>
  <c r="AZ9" i="4" s="1"/>
  <c r="AB9" i="4"/>
  <c r="AE9" i="4" s="1"/>
  <c r="X33" i="4"/>
  <c r="AY33" i="4" s="1"/>
  <c r="V33" i="4"/>
  <c r="AD64" i="4"/>
  <c r="AB64" i="4"/>
  <c r="AE64" i="4" s="1"/>
  <c r="X81" i="4"/>
  <c r="AY81" i="4" s="1"/>
  <c r="V81" i="4"/>
  <c r="X59" i="4"/>
  <c r="AY59" i="4" s="1"/>
  <c r="V59" i="4"/>
  <c r="AD92" i="4"/>
  <c r="AZ92" i="4" s="1"/>
  <c r="AB92" i="4"/>
  <c r="AE92" i="4" s="1"/>
  <c r="AD8" i="4"/>
  <c r="AZ8" i="4" s="1"/>
  <c r="AB8" i="4"/>
  <c r="AE8" i="4" s="1"/>
  <c r="AD77" i="4"/>
  <c r="AZ77" i="4" s="1"/>
  <c r="AB77" i="4"/>
  <c r="AE77" i="4" s="1"/>
  <c r="X25" i="4"/>
  <c r="AY25" i="4" s="1"/>
  <c r="V25" i="4"/>
  <c r="X21" i="4"/>
  <c r="AY21" i="4" s="1"/>
  <c r="V21" i="4"/>
  <c r="AB62" i="4"/>
  <c r="AE62" i="4" s="1"/>
  <c r="AD62" i="4"/>
  <c r="AZ62" i="4" s="1"/>
  <c r="AD13" i="4"/>
  <c r="AZ13" i="4" s="1"/>
  <c r="AB13" i="4"/>
  <c r="AE13" i="4" s="1"/>
  <c r="AD90" i="4"/>
  <c r="AZ90" i="4" s="1"/>
  <c r="AB90" i="4"/>
  <c r="AE90" i="4" s="1"/>
  <c r="AD40" i="4"/>
  <c r="AZ40" i="4" s="1"/>
  <c r="AB40" i="4"/>
  <c r="AE40" i="4" s="1"/>
  <c r="X35" i="4"/>
  <c r="AY35" i="4" s="1"/>
  <c r="V35" i="4"/>
  <c r="AB45" i="4"/>
  <c r="AE45" i="4" s="1"/>
  <c r="AD45" i="4"/>
  <c r="AZ45" i="4" s="1"/>
  <c r="AB22" i="4"/>
  <c r="AE22" i="4" s="1"/>
  <c r="AD22" i="4"/>
  <c r="AZ22" i="4" s="1"/>
  <c r="AD56" i="4"/>
  <c r="AZ56" i="4" s="1"/>
  <c r="AB56" i="4"/>
  <c r="AE56" i="4" s="1"/>
  <c r="X13" i="4"/>
  <c r="AY13" i="4" s="1"/>
  <c r="V13" i="4"/>
  <c r="AB18" i="4"/>
  <c r="AE18" i="4" s="1"/>
  <c r="AD18" i="4"/>
  <c r="AZ18" i="4" s="1"/>
  <c r="AB54" i="4"/>
  <c r="AE54" i="4" s="1"/>
  <c r="AD54" i="4"/>
  <c r="AZ54" i="4" s="1"/>
  <c r="X86" i="4"/>
  <c r="AY86" i="4" s="1"/>
  <c r="V86" i="4"/>
  <c r="AD83" i="4"/>
  <c r="AZ83" i="4" s="1"/>
  <c r="AB83" i="4"/>
  <c r="AE83" i="4" s="1"/>
  <c r="AZ64" i="4"/>
  <c r="AD34" i="4"/>
  <c r="AZ34" i="4" s="1"/>
  <c r="AB34" i="4"/>
  <c r="AE34" i="4" s="1"/>
  <c r="X50" i="4"/>
  <c r="AY50" i="4" s="1"/>
  <c r="V50" i="4"/>
  <c r="X29" i="4"/>
  <c r="AY29" i="4" s="1"/>
  <c r="V29" i="4"/>
  <c r="X20" i="4"/>
  <c r="AY20" i="4" s="1"/>
  <c r="V20" i="4"/>
  <c r="X47" i="4"/>
  <c r="AY47" i="4" s="1"/>
  <c r="V47" i="4"/>
  <c r="AD65" i="4"/>
  <c r="AZ65" i="4" s="1"/>
  <c r="AB65" i="4"/>
  <c r="AE65" i="4" s="1"/>
  <c r="X96" i="4"/>
  <c r="AY96" i="4" s="1"/>
  <c r="V96" i="4"/>
  <c r="X49" i="4"/>
  <c r="AY49" i="4" s="1"/>
  <c r="V49" i="4"/>
  <c r="AD36" i="4"/>
  <c r="AZ36" i="4" s="1"/>
  <c r="AB36" i="4"/>
  <c r="AE36" i="4" s="1"/>
  <c r="AD96" i="4"/>
  <c r="AZ96" i="4" s="1"/>
  <c r="AB96" i="4"/>
  <c r="AE96" i="4" s="1"/>
  <c r="X4" i="4"/>
  <c r="AD6" i="4"/>
  <c r="X24" i="4"/>
  <c r="AY24" i="4" s="1"/>
  <c r="V24" i="4"/>
  <c r="X51" i="4"/>
  <c r="AY51" i="4" s="1"/>
  <c r="V51" i="4"/>
  <c r="X22" i="4"/>
  <c r="AY22" i="4" s="1"/>
  <c r="V22" i="4"/>
  <c r="AD12" i="4"/>
  <c r="AZ12" i="4" s="1"/>
  <c r="AB12" i="4"/>
  <c r="AE12" i="4" s="1"/>
  <c r="AD61" i="4"/>
  <c r="AZ61" i="4" s="1"/>
  <c r="AB61" i="4"/>
  <c r="AE61" i="4" s="1"/>
  <c r="X65" i="4"/>
  <c r="AY65" i="4" s="1"/>
  <c r="V65" i="4"/>
  <c r="AD15" i="4"/>
  <c r="AZ15" i="4" s="1"/>
  <c r="AB15" i="4"/>
  <c r="AE15" i="4" s="1"/>
  <c r="AD38" i="4"/>
  <c r="AZ38" i="4" s="1"/>
  <c r="AB38" i="4"/>
  <c r="AE38" i="4" s="1"/>
  <c r="X72" i="4"/>
  <c r="AY72" i="4" s="1"/>
  <c r="V72" i="4"/>
  <c r="AB47" i="4"/>
  <c r="AE47" i="4" s="1"/>
  <c r="AD47" i="4"/>
  <c r="AZ47" i="4" s="1"/>
  <c r="AB59" i="4"/>
  <c r="AE59" i="4" s="1"/>
  <c r="AD59" i="4"/>
  <c r="AZ59" i="4" s="1"/>
  <c r="X14" i="4"/>
  <c r="AY14" i="4" s="1"/>
  <c r="V14" i="4"/>
  <c r="AD97" i="4"/>
  <c r="AZ97" i="4" s="1"/>
  <c r="AB97" i="4"/>
  <c r="AE97" i="4" s="1"/>
  <c r="AD73" i="4"/>
  <c r="AZ73" i="4" s="1"/>
  <c r="AB73" i="4"/>
  <c r="AE73" i="4" s="1"/>
  <c r="X79" i="4"/>
  <c r="AY79" i="4" s="1"/>
  <c r="V79" i="4"/>
  <c r="AD10" i="4"/>
  <c r="AZ10" i="4" s="1"/>
  <c r="AB10" i="4"/>
  <c r="AE10" i="4" s="1"/>
  <c r="X38" i="4"/>
  <c r="AY38" i="4" s="1"/>
  <c r="V38" i="4"/>
  <c r="AD95" i="4"/>
  <c r="AZ95" i="4" s="1"/>
  <c r="AB95" i="4"/>
  <c r="AE95" i="4" s="1"/>
  <c r="X55" i="4"/>
  <c r="AY55" i="4" s="1"/>
  <c r="V55" i="4"/>
  <c r="X74" i="4"/>
  <c r="AY74" i="4" s="1"/>
  <c r="V74" i="4"/>
  <c r="X10" i="4"/>
  <c r="AY10" i="4" s="1"/>
  <c r="V10" i="4"/>
  <c r="X15" i="4"/>
  <c r="AY15" i="4" s="1"/>
  <c r="V15" i="4"/>
  <c r="X60" i="4"/>
  <c r="AY60" i="4" s="1"/>
  <c r="V60" i="4"/>
  <c r="X82" i="4"/>
  <c r="AY82" i="4" s="1"/>
  <c r="V82" i="4"/>
  <c r="AD101" i="4"/>
  <c r="AZ101" i="4" s="1"/>
  <c r="AB101" i="4"/>
  <c r="AE101" i="4" s="1"/>
  <c r="X42" i="4"/>
  <c r="AY42" i="4" s="1"/>
  <c r="V42" i="4"/>
  <c r="X87" i="4"/>
  <c r="AY87" i="4" s="1"/>
  <c r="V87" i="4"/>
  <c r="AD37" i="4"/>
  <c r="AZ37" i="4" s="1"/>
  <c r="AB37" i="4"/>
  <c r="AE37" i="4" s="1"/>
  <c r="AD30" i="4"/>
  <c r="AZ30" i="4" s="1"/>
  <c r="AB30" i="4"/>
  <c r="AE30" i="4" s="1"/>
  <c r="X90" i="4"/>
  <c r="AY90" i="4" s="1"/>
  <c r="V90" i="4"/>
  <c r="AB16" i="4"/>
  <c r="AE16" i="4" s="1"/>
  <c r="AD16" i="4"/>
  <c r="AZ16" i="4" s="1"/>
  <c r="X101" i="4"/>
  <c r="AY101" i="4" s="1"/>
  <c r="V101" i="4"/>
  <c r="AD39" i="4"/>
  <c r="AZ39" i="4" s="1"/>
  <c r="AB39" i="4"/>
  <c r="AE39" i="4" s="1"/>
  <c r="X92" i="4"/>
  <c r="AY92" i="4" s="1"/>
  <c r="V92" i="4"/>
  <c r="X16" i="4"/>
  <c r="AY16" i="4" s="1"/>
  <c r="V16" i="4"/>
  <c r="X88" i="4"/>
  <c r="AY88" i="4" s="1"/>
  <c r="V88" i="4"/>
  <c r="X18" i="4"/>
  <c r="AY18" i="4" s="1"/>
  <c r="V18" i="4"/>
  <c r="AD42" i="4"/>
  <c r="AZ42" i="4" s="1"/>
  <c r="AB42" i="4"/>
  <c r="AE42" i="4" s="1"/>
  <c r="AD28" i="4"/>
  <c r="AZ28" i="4" s="1"/>
  <c r="AB28" i="4"/>
  <c r="AE28" i="4" s="1"/>
  <c r="X23" i="4"/>
  <c r="AY23" i="4" s="1"/>
  <c r="V23" i="4"/>
  <c r="AB53" i="4"/>
  <c r="AE53" i="4" s="1"/>
  <c r="AD53" i="4"/>
  <c r="AZ53" i="4" s="1"/>
  <c r="X62" i="4"/>
  <c r="AY62" i="4" s="1"/>
  <c r="V62" i="4"/>
  <c r="X27" i="4"/>
  <c r="AY27" i="4" s="1"/>
  <c r="V27" i="4"/>
  <c r="X40" i="4"/>
  <c r="AY40" i="4" s="1"/>
  <c r="V40" i="4"/>
  <c r="AD32" i="4"/>
  <c r="AZ32" i="4" s="1"/>
  <c r="AB32" i="4"/>
  <c r="AE32" i="4" s="1"/>
  <c r="X30" i="4"/>
  <c r="AY30" i="4" s="1"/>
  <c r="V30" i="4"/>
  <c r="AD81" i="4"/>
  <c r="AZ81" i="4" s="1"/>
  <c r="AB81" i="4"/>
  <c r="AE81" i="4" s="1"/>
  <c r="AB50" i="4"/>
  <c r="AE50" i="4" s="1"/>
  <c r="AD50" i="4"/>
  <c r="AZ50" i="4" s="1"/>
  <c r="AD58" i="4"/>
  <c r="AZ58" i="4" s="1"/>
  <c r="AB58" i="4"/>
  <c r="AE58" i="4" s="1"/>
  <c r="AD66" i="4"/>
  <c r="AZ66" i="4" s="1"/>
  <c r="AB66" i="4"/>
  <c r="AE66" i="4" s="1"/>
  <c r="AD4" i="4"/>
  <c r="AZ4" i="4" s="1"/>
  <c r="X7" i="4"/>
  <c r="AD76" i="4"/>
  <c r="AZ76" i="4" s="1"/>
  <c r="AB76" i="4"/>
  <c r="AE76" i="4" s="1"/>
  <c r="X100" i="4"/>
  <c r="AY100" i="4" s="1"/>
  <c r="V100" i="4"/>
  <c r="AD70" i="4"/>
  <c r="AZ70" i="4" s="1"/>
  <c r="AB70" i="4"/>
  <c r="AE70" i="4" s="1"/>
  <c r="AD63" i="4"/>
  <c r="AZ63" i="4" s="1"/>
  <c r="AB63" i="4"/>
  <c r="AE63" i="4" s="1"/>
  <c r="AB21" i="4"/>
  <c r="AE21" i="4" s="1"/>
  <c r="AD21" i="4"/>
  <c r="AZ21" i="4" s="1"/>
  <c r="X80" i="4"/>
  <c r="AY80" i="4" s="1"/>
  <c r="V80" i="4"/>
  <c r="AD79" i="4"/>
  <c r="AZ79" i="4" s="1"/>
  <c r="AB79" i="4"/>
  <c r="AE79" i="4" s="1"/>
  <c r="AD87" i="4"/>
  <c r="AZ87" i="4" s="1"/>
  <c r="AB87" i="4"/>
  <c r="AE87" i="4" s="1"/>
  <c r="X37" i="4"/>
  <c r="AY37" i="4" s="1"/>
  <c r="V37" i="4"/>
  <c r="X52" i="4"/>
  <c r="AY52" i="4" s="1"/>
  <c r="V52" i="4"/>
  <c r="V43" i="4"/>
  <c r="X43" i="4"/>
  <c r="AY43" i="4" s="1"/>
  <c r="X57" i="4"/>
  <c r="AY57" i="4" s="1"/>
  <c r="V57" i="4"/>
  <c r="AD23" i="4"/>
  <c r="AZ23" i="4" s="1"/>
  <c r="AB23" i="4"/>
  <c r="AE23" i="4" s="1"/>
  <c r="X83" i="4"/>
  <c r="AY83" i="4" s="1"/>
  <c r="V83" i="4"/>
  <c r="AD82" i="4"/>
  <c r="AZ82" i="4" s="1"/>
  <c r="AB82" i="4"/>
  <c r="AE82" i="4" s="1"/>
  <c r="AD89" i="4"/>
  <c r="AZ89" i="4" s="1"/>
  <c r="AB89" i="4"/>
  <c r="AE89" i="4" s="1"/>
  <c r="AD48" i="4"/>
  <c r="AZ48" i="4" s="1"/>
  <c r="AB48" i="4"/>
  <c r="AE48" i="4" s="1"/>
  <c r="AZ11" i="4"/>
  <c r="AD11" i="4"/>
  <c r="AB11" i="4"/>
  <c r="AE11" i="4" s="1"/>
  <c r="AD44" i="4"/>
  <c r="AZ44" i="4" s="1"/>
  <c r="AB44" i="4"/>
  <c r="AE44" i="4" s="1"/>
  <c r="AD86" i="4"/>
  <c r="AZ86" i="4" s="1"/>
  <c r="AB86" i="4"/>
  <c r="AE86" i="4" s="1"/>
  <c r="AD69" i="4"/>
  <c r="AZ69" i="4" s="1"/>
  <c r="AB69" i="4"/>
  <c r="AE69" i="4" s="1"/>
  <c r="AD17" i="4"/>
  <c r="AZ17" i="4" s="1"/>
  <c r="AB17" i="4"/>
  <c r="AE17" i="4" s="1"/>
  <c r="X8" i="4"/>
  <c r="AY8" i="4" s="1"/>
  <c r="V8" i="4"/>
  <c r="X9" i="4"/>
  <c r="AY9" i="4" s="1"/>
  <c r="V9" i="4"/>
  <c r="AB91" i="4"/>
  <c r="AE91" i="4" s="1"/>
  <c r="AD91" i="4"/>
  <c r="AZ91" i="4" s="1"/>
  <c r="X58" i="4"/>
  <c r="AY58" i="4" s="1"/>
  <c r="V58" i="4"/>
  <c r="X48" i="4"/>
  <c r="AY48" i="4" s="1"/>
  <c r="V48" i="4"/>
  <c r="AB49" i="4"/>
  <c r="AE49" i="4" s="1"/>
  <c r="AD49" i="4"/>
  <c r="AZ49" i="4" s="1"/>
  <c r="AB26" i="4"/>
  <c r="AE26" i="4" s="1"/>
  <c r="AD26" i="4"/>
  <c r="AZ26" i="4" s="1"/>
  <c r="X99" i="4"/>
  <c r="AY99" i="4" s="1"/>
  <c r="V99" i="4"/>
  <c r="AB20" i="4"/>
  <c r="AE20" i="4" s="1"/>
  <c r="AD20" i="4"/>
  <c r="AZ20" i="4" s="1"/>
  <c r="X36" i="4"/>
  <c r="AY36" i="4" s="1"/>
  <c r="V36" i="4"/>
  <c r="X89" i="4"/>
  <c r="AY89" i="4" s="1"/>
  <c r="V89" i="4"/>
  <c r="AD72" i="4"/>
  <c r="AZ72" i="4" s="1"/>
  <c r="AB72" i="4"/>
  <c r="AE72" i="4" s="1"/>
  <c r="AB57" i="4"/>
  <c r="AE57" i="4" s="1"/>
  <c r="AD57" i="4"/>
  <c r="AZ57" i="4" s="1"/>
  <c r="X95" i="4"/>
  <c r="AY95" i="4" s="1"/>
  <c r="V95" i="4"/>
  <c r="X93" i="4"/>
  <c r="AY93" i="4" s="1"/>
  <c r="V93" i="4"/>
  <c r="AD29" i="4"/>
  <c r="AZ29" i="4" s="1"/>
  <c r="AB29" i="4"/>
  <c r="AE29" i="4" s="1"/>
  <c r="AD41" i="4"/>
  <c r="AZ41" i="4" s="1"/>
  <c r="AB41" i="4"/>
  <c r="AE41" i="4" s="1"/>
  <c r="X11" i="4"/>
  <c r="AY11" i="4" s="1"/>
  <c r="V11" i="4"/>
  <c r="X63" i="4"/>
  <c r="AY63" i="4" s="1"/>
  <c r="V63" i="4"/>
  <c r="X85" i="4"/>
  <c r="AY85" i="4" s="1"/>
  <c r="V85" i="4"/>
  <c r="X84" i="4"/>
  <c r="AY84" i="4" s="1"/>
  <c r="V84" i="4"/>
  <c r="AB52" i="4"/>
  <c r="AE52" i="4" s="1"/>
  <c r="AD52" i="4"/>
  <c r="AZ52" i="4" s="1"/>
  <c r="X34" i="4"/>
  <c r="AY34" i="4" s="1"/>
  <c r="V34" i="4"/>
  <c r="X41" i="4"/>
  <c r="AY41" i="4" s="1"/>
  <c r="V41" i="4"/>
  <c r="X97" i="4"/>
  <c r="AY97" i="4" s="1"/>
  <c r="V97" i="4"/>
  <c r="X61" i="4"/>
  <c r="AY61" i="4" s="1"/>
  <c r="V61" i="4"/>
  <c r="AD5" i="4"/>
  <c r="AD7" i="4"/>
  <c r="AD14" i="4"/>
  <c r="AZ14" i="4" s="1"/>
  <c r="AB14" i="4"/>
  <c r="AE14" i="4" s="1"/>
  <c r="AD88" i="4"/>
  <c r="AZ88" i="4" s="1"/>
  <c r="AB88" i="4"/>
  <c r="AE88" i="4" s="1"/>
  <c r="AD94" i="4"/>
  <c r="AZ94" i="4" s="1"/>
  <c r="AB94" i="4"/>
  <c r="AE94" i="4" s="1"/>
  <c r="AD98" i="4"/>
  <c r="AZ98" i="4" s="1"/>
  <c r="AB98" i="4"/>
  <c r="AE98" i="4" s="1"/>
  <c r="X76" i="4"/>
  <c r="AY76" i="4" s="1"/>
  <c r="V76" i="4"/>
  <c r="X77" i="4"/>
  <c r="AY77" i="4" s="1"/>
  <c r="V77" i="4"/>
  <c r="X32" i="4"/>
  <c r="AY32" i="4" s="1"/>
  <c r="V32" i="4"/>
  <c r="AD80" i="4"/>
  <c r="AZ80" i="4" s="1"/>
  <c r="AB80" i="4"/>
  <c r="AE80" i="4" s="1"/>
  <c r="X54" i="4"/>
  <c r="AY54" i="4" s="1"/>
  <c r="V54" i="4"/>
  <c r="X98" i="4"/>
  <c r="AY98" i="4" s="1"/>
  <c r="V98" i="4"/>
  <c r="AD68" i="4"/>
  <c r="AZ68" i="4" s="1"/>
  <c r="AB68" i="4"/>
  <c r="AE68" i="4" s="1"/>
  <c r="AB55" i="4"/>
  <c r="AE55" i="4" s="1"/>
  <c r="AD55" i="4"/>
  <c r="AZ55" i="4" s="1"/>
  <c r="AD43" i="4"/>
  <c r="AZ43" i="4" s="1"/>
  <c r="AB43" i="4"/>
  <c r="AE43" i="4" s="1"/>
  <c r="AD99" i="4"/>
  <c r="AZ99" i="4" s="1"/>
  <c r="AB99" i="4"/>
  <c r="AE99" i="4" s="1"/>
  <c r="X64" i="4"/>
  <c r="AY64" i="4" s="1"/>
  <c r="V64" i="4"/>
  <c r="AD31" i="4"/>
  <c r="AZ31" i="4" s="1"/>
  <c r="AB31" i="4"/>
  <c r="AE31" i="4" s="1"/>
  <c r="AB93" i="4"/>
  <c r="AE93" i="4" s="1"/>
  <c r="AD93" i="4"/>
  <c r="AZ93" i="4" s="1"/>
  <c r="X39" i="4"/>
  <c r="AY39" i="4" s="1"/>
  <c r="V39" i="4"/>
  <c r="AD19" i="4"/>
  <c r="AZ19" i="4" s="1"/>
  <c r="AB19" i="4"/>
  <c r="AE19" i="4" s="1"/>
  <c r="AD67" i="4"/>
  <c r="AZ67" i="4" s="1"/>
  <c r="AB67" i="4"/>
  <c r="AE67" i="4" s="1"/>
  <c r="AB51" i="4"/>
  <c r="AE51" i="4" s="1"/>
  <c r="AD51" i="4"/>
  <c r="AZ51" i="4" s="1"/>
  <c r="AB25" i="4"/>
  <c r="AE25" i="4" s="1"/>
  <c r="AD25" i="4"/>
  <c r="AZ25" i="4" s="1"/>
  <c r="X12" i="4"/>
  <c r="AY12" i="4" s="1"/>
  <c r="V12" i="4"/>
  <c r="AD74" i="4"/>
  <c r="AZ74" i="4" s="1"/>
  <c r="AB74" i="4"/>
  <c r="AE74" i="4" s="1"/>
  <c r="X71" i="4"/>
  <c r="AY71" i="4" s="1"/>
  <c r="V71" i="4"/>
  <c r="AD85" i="4"/>
  <c r="AZ85" i="4" s="1"/>
  <c r="AB85" i="4"/>
  <c r="AE85" i="4" s="1"/>
  <c r="X31" i="4"/>
  <c r="AY31" i="4" s="1"/>
  <c r="V31" i="4"/>
  <c r="AD27" i="4"/>
  <c r="AZ27" i="4" s="1"/>
  <c r="AB27" i="4"/>
  <c r="AE27" i="4" s="1"/>
  <c r="X94" i="4"/>
  <c r="AY94" i="4" s="1"/>
  <c r="V94" i="4"/>
  <c r="X91" i="4"/>
  <c r="AY91" i="4" s="1"/>
  <c r="V91" i="4"/>
  <c r="V67" i="4"/>
  <c r="X67" i="4"/>
  <c r="AY67" i="4" s="1"/>
  <c r="AY7" i="4"/>
  <c r="V7" i="4"/>
  <c r="AZ7" i="4"/>
  <c r="AB7" i="4"/>
  <c r="AE7" i="4" s="1"/>
  <c r="AY6" i="4"/>
  <c r="V6" i="4"/>
  <c r="AB6" i="4"/>
  <c r="AE6" i="4" s="1"/>
  <c r="AZ6" i="4"/>
  <c r="AY5" i="4"/>
  <c r="V5" i="4"/>
  <c r="AZ5" i="4"/>
  <c r="AB5" i="4"/>
  <c r="AE5" i="4" s="1"/>
  <c r="AB4" i="4"/>
  <c r="AE4" i="4" s="1"/>
  <c r="V3" i="4"/>
  <c r="AY3" i="4"/>
  <c r="AB3" i="4"/>
  <c r="AE3" i="4" s="1"/>
  <c r="AY4" i="4"/>
  <c r="V4" i="4"/>
  <c r="AZ2" i="4"/>
  <c r="AB2" i="4"/>
  <c r="AE2" i="4" s="1"/>
  <c r="J3" i="2" a="1"/>
  <c r="J3" i="2" s="1"/>
  <c r="J4" i="2" s="1" a="1"/>
  <c r="J4" i="2" s="1"/>
  <c r="K4" i="2" s="1"/>
  <c r="V2" i="4"/>
  <c r="AY2" i="4"/>
  <c r="AF3" i="4" l="1"/>
  <c r="AF5" i="4"/>
  <c r="AF34" i="4"/>
  <c r="AF16" i="4"/>
  <c r="AF54" i="4"/>
  <c r="AF60" i="4"/>
  <c r="AF44" i="4"/>
  <c r="AF52" i="4"/>
  <c r="AF22" i="4"/>
  <c r="AF19" i="4"/>
  <c r="AF68" i="4"/>
  <c r="AF26" i="4"/>
  <c r="AF57" i="4"/>
  <c r="AF59" i="4"/>
  <c r="AF96" i="4"/>
  <c r="AF35" i="4"/>
  <c r="AF86" i="4"/>
  <c r="AF88" i="4"/>
  <c r="AF37" i="4"/>
  <c r="AF98" i="4"/>
  <c r="AF70" i="4"/>
  <c r="AF6" i="4"/>
  <c r="AF69" i="4"/>
  <c r="AF61" i="4"/>
  <c r="AF99" i="4"/>
  <c r="AF63" i="4"/>
  <c r="AF101" i="4"/>
  <c r="AF95" i="4"/>
  <c r="AF78" i="4"/>
  <c r="AF49" i="4"/>
  <c r="AF84" i="4"/>
  <c r="AF87" i="4"/>
  <c r="AF67" i="4"/>
  <c r="AF58" i="4"/>
  <c r="AF23" i="4"/>
  <c r="AF33" i="4"/>
  <c r="AF42" i="4"/>
  <c r="AF64" i="4"/>
  <c r="AF92" i="4"/>
  <c r="AF85" i="4"/>
  <c r="AF65" i="4"/>
  <c r="AF21" i="4"/>
  <c r="AF91" i="4"/>
  <c r="AF76" i="4"/>
  <c r="AF39" i="4"/>
  <c r="AF56" i="4"/>
  <c r="AF30" i="4"/>
  <c r="AF55" i="4"/>
  <c r="AF24" i="4"/>
  <c r="AF80" i="4"/>
  <c r="AF10" i="4"/>
  <c r="AF28" i="4"/>
  <c r="AF31" i="4"/>
  <c r="AF7" i="4"/>
  <c r="AF81" i="4"/>
  <c r="AF29" i="4"/>
  <c r="AF38" i="4"/>
  <c r="AF45" i="4"/>
  <c r="AF51" i="4"/>
  <c r="AF74" i="4"/>
  <c r="AF13" i="4"/>
  <c r="AF40" i="4"/>
  <c r="AF73" i="4"/>
  <c r="AF72" i="4"/>
  <c r="AF11" i="4"/>
  <c r="AF41" i="4"/>
  <c r="AF32" i="4"/>
  <c r="AF77" i="4"/>
  <c r="AF36" i="4"/>
  <c r="AF89" i="4"/>
  <c r="AF75" i="4"/>
  <c r="AF9" i="4"/>
  <c r="AF93" i="4"/>
  <c r="AF47" i="4"/>
  <c r="AF66" i="4"/>
  <c r="AF27" i="4"/>
  <c r="AF90" i="4"/>
  <c r="AF46" i="4"/>
  <c r="AF18" i="4"/>
  <c r="AF17" i="4"/>
  <c r="AF83" i="4"/>
  <c r="AF100" i="4"/>
  <c r="AF8" i="4"/>
  <c r="AF20" i="4"/>
  <c r="AF14" i="4"/>
  <c r="AF71" i="4"/>
  <c r="AF97" i="4"/>
  <c r="AF12" i="4"/>
  <c r="AF25" i="4"/>
  <c r="AF62" i="4"/>
  <c r="AF15" i="4"/>
  <c r="AF79" i="4"/>
  <c r="AF48" i="4"/>
  <c r="AF43" i="4"/>
  <c r="AF50" i="4"/>
  <c r="AF94" i="4"/>
  <c r="AF53" i="4"/>
  <c r="AF82" i="4"/>
  <c r="AF4" i="4"/>
  <c r="AF2" i="4"/>
  <c r="J5" i="2" a="1"/>
  <c r="J5" i="2" s="1"/>
  <c r="K5" i="2" s="1"/>
  <c r="K3" i="2"/>
  <c r="J6" i="2" l="1" a="1"/>
  <c r="J6" i="2" s="1"/>
  <c r="J7" i="2" s="1" a="1"/>
  <c r="J7" i="2" s="1"/>
  <c r="I55" i="5"/>
  <c r="R17" i="5"/>
  <c r="L75" i="5"/>
  <c r="R66" i="5"/>
  <c r="P87" i="5"/>
  <c r="B2" i="5"/>
  <c r="E45" i="5"/>
  <c r="C67" i="5"/>
  <c r="E15" i="5"/>
  <c r="G25" i="5"/>
  <c r="H89" i="5"/>
  <c r="S32" i="5"/>
  <c r="T58" i="5"/>
  <c r="K64" i="5"/>
  <c r="U72" i="5"/>
  <c r="S3" i="5"/>
  <c r="G50" i="5"/>
  <c r="H82" i="5"/>
  <c r="J17" i="5"/>
  <c r="I57" i="5"/>
  <c r="C86" i="5"/>
  <c r="L33" i="5"/>
  <c r="D67" i="5"/>
  <c r="N39" i="5"/>
  <c r="K84" i="5"/>
  <c r="I60" i="5"/>
  <c r="F31" i="5"/>
  <c r="R42" i="5"/>
  <c r="L4" i="5"/>
  <c r="O30" i="5"/>
  <c r="B14" i="5"/>
  <c r="L94" i="5"/>
  <c r="S24" i="5"/>
  <c r="Q74" i="5"/>
  <c r="G90" i="5"/>
  <c r="P77" i="5"/>
  <c r="K67" i="5"/>
  <c r="C83" i="5"/>
  <c r="G34" i="5"/>
  <c r="G38" i="5"/>
  <c r="S56" i="5"/>
  <c r="P60" i="5"/>
  <c r="D90" i="5"/>
  <c r="C23" i="5"/>
  <c r="N22" i="5"/>
  <c r="J82" i="5"/>
  <c r="M85" i="5"/>
  <c r="J58" i="5"/>
  <c r="O55" i="5"/>
  <c r="F98" i="5"/>
  <c r="B12" i="5"/>
  <c r="I93" i="5"/>
  <c r="N100" i="5"/>
  <c r="B47" i="5"/>
  <c r="U94" i="5"/>
  <c r="E75" i="5"/>
  <c r="D62" i="5"/>
  <c r="F43" i="5"/>
  <c r="S90" i="5"/>
  <c r="I33" i="5"/>
  <c r="G8" i="5"/>
  <c r="B28" i="5"/>
  <c r="T67" i="5"/>
  <c r="O88" i="5"/>
  <c r="G77" i="5"/>
  <c r="E28" i="5"/>
  <c r="U67" i="5"/>
  <c r="B88" i="5"/>
  <c r="M11" i="5"/>
  <c r="Q91" i="5"/>
  <c r="N30" i="5"/>
  <c r="R21" i="5"/>
  <c r="S20" i="5"/>
  <c r="Q20" i="5"/>
  <c r="H53" i="5"/>
  <c r="J2" i="5"/>
  <c r="P39" i="5"/>
  <c r="R10" i="5"/>
  <c r="Q41" i="5"/>
  <c r="L79" i="5"/>
  <c r="G21" i="5"/>
  <c r="S68" i="5"/>
  <c r="H70" i="5"/>
  <c r="P65" i="5"/>
  <c r="Q58" i="5"/>
  <c r="D8" i="5"/>
  <c r="E17" i="5"/>
  <c r="J13" i="5"/>
  <c r="M101" i="5"/>
  <c r="P80" i="5"/>
  <c r="O46" i="5"/>
  <c r="S69" i="5"/>
  <c r="D43" i="5"/>
  <c r="F55" i="5"/>
  <c r="N19" i="5"/>
  <c r="K46" i="5"/>
  <c r="K82" i="5"/>
  <c r="B98" i="5"/>
  <c r="S93" i="5"/>
  <c r="H38" i="5"/>
  <c r="D24" i="5"/>
  <c r="I25" i="5"/>
  <c r="B78" i="5"/>
  <c r="K28" i="5"/>
  <c r="K61" i="5"/>
  <c r="G101" i="5"/>
  <c r="B39" i="5"/>
  <c r="G69" i="5"/>
  <c r="U83" i="5"/>
  <c r="P92" i="5"/>
  <c r="K56" i="5"/>
  <c r="R61" i="5"/>
  <c r="E12" i="5"/>
  <c r="E97" i="5"/>
  <c r="D37" i="5"/>
  <c r="E16" i="5"/>
  <c r="E64" i="5"/>
  <c r="R83" i="5"/>
  <c r="H91" i="5"/>
  <c r="M5" i="5"/>
  <c r="Q27" i="5"/>
  <c r="U71" i="5"/>
  <c r="C69" i="5"/>
  <c r="K27" i="5"/>
  <c r="J56" i="5"/>
  <c r="J95" i="5"/>
  <c r="H62" i="5"/>
  <c r="S92" i="5"/>
  <c r="U53" i="5"/>
  <c r="I82" i="5"/>
  <c r="R79" i="5"/>
  <c r="G27" i="5"/>
  <c r="H30" i="5"/>
  <c r="N38" i="5"/>
  <c r="J99" i="5"/>
  <c r="U8" i="5"/>
  <c r="F53" i="5"/>
  <c r="E69" i="5"/>
  <c r="O97" i="5"/>
  <c r="T9" i="5"/>
  <c r="O85" i="5"/>
  <c r="F59" i="5"/>
  <c r="I68" i="5"/>
  <c r="I12" i="5"/>
  <c r="M45" i="5"/>
  <c r="B95" i="5"/>
  <c r="K97" i="5"/>
  <c r="K96" i="5"/>
  <c r="N68" i="5"/>
  <c r="R94" i="5"/>
  <c r="I11" i="5"/>
  <c r="L50" i="5"/>
  <c r="J42" i="5"/>
  <c r="P45" i="5"/>
  <c r="N60" i="5"/>
  <c r="M90" i="5"/>
  <c r="G6" i="5"/>
  <c r="Q84" i="5"/>
  <c r="D57" i="5"/>
  <c r="C91" i="5"/>
  <c r="K11" i="5"/>
  <c r="U64" i="5"/>
  <c r="F85" i="5"/>
  <c r="R30" i="5"/>
  <c r="U18" i="5"/>
  <c r="B75" i="5"/>
  <c r="K77" i="5"/>
  <c r="J86" i="5"/>
  <c r="J27" i="5"/>
  <c r="R31" i="5"/>
  <c r="C52" i="5"/>
  <c r="L35" i="5"/>
  <c r="R50" i="5"/>
  <c r="I88" i="5"/>
  <c r="I21" i="5"/>
  <c r="I43" i="5"/>
  <c r="C98" i="5"/>
  <c r="M4" i="5"/>
  <c r="G48" i="5"/>
  <c r="N2" i="5"/>
  <c r="J28" i="5"/>
  <c r="H58" i="5"/>
  <c r="M25" i="5"/>
  <c r="S57" i="5"/>
  <c r="G74" i="5"/>
  <c r="I22" i="5"/>
  <c r="J76" i="5"/>
  <c r="K12" i="5"/>
  <c r="K75" i="5"/>
  <c r="M64" i="5"/>
  <c r="P16" i="5"/>
  <c r="R80" i="5"/>
  <c r="O83" i="5"/>
  <c r="J54" i="5"/>
  <c r="G63" i="5"/>
  <c r="F78" i="5"/>
  <c r="G13" i="5"/>
  <c r="J81" i="5"/>
  <c r="M34" i="5"/>
  <c r="B79" i="5"/>
  <c r="D95" i="5"/>
  <c r="E84" i="5"/>
  <c r="T65" i="5"/>
  <c r="C4" i="5"/>
  <c r="G86" i="5"/>
  <c r="M36" i="5"/>
  <c r="D66" i="5"/>
  <c r="E41" i="5"/>
  <c r="O76" i="5"/>
  <c r="S9" i="5"/>
  <c r="C101" i="5"/>
  <c r="O27" i="5"/>
  <c r="E46" i="5"/>
  <c r="D47" i="5"/>
  <c r="C9" i="5"/>
  <c r="F25" i="5"/>
  <c r="O23" i="5"/>
  <c r="D3" i="5"/>
  <c r="N25" i="5"/>
  <c r="L91" i="5"/>
  <c r="K20" i="5"/>
  <c r="U2" i="5"/>
  <c r="C56" i="5"/>
  <c r="Q48" i="5"/>
  <c r="E88" i="5"/>
  <c r="J64" i="5"/>
  <c r="D59" i="5"/>
  <c r="I50" i="5"/>
  <c r="H64" i="5"/>
  <c r="I101" i="5"/>
  <c r="H69" i="5"/>
  <c r="E96" i="5"/>
  <c r="P73" i="5"/>
  <c r="L11" i="5"/>
  <c r="P36" i="5"/>
  <c r="U16" i="5"/>
  <c r="T64" i="5"/>
  <c r="I39" i="5"/>
  <c r="E89" i="5"/>
  <c r="B65" i="5"/>
  <c r="H6" i="5"/>
  <c r="I16" i="5"/>
  <c r="I5" i="5"/>
  <c r="I18" i="5"/>
  <c r="Q55" i="5"/>
  <c r="S41" i="5"/>
  <c r="T23" i="5"/>
  <c r="S45" i="5"/>
  <c r="K60" i="5"/>
  <c r="M16" i="5"/>
  <c r="N90" i="5"/>
  <c r="N44" i="5"/>
  <c r="P31" i="5"/>
  <c r="H65" i="5"/>
  <c r="C53" i="5"/>
  <c r="Q4" i="5"/>
  <c r="M84" i="5"/>
  <c r="U15" i="5"/>
  <c r="T20" i="5"/>
  <c r="M51" i="5"/>
  <c r="P19" i="5"/>
  <c r="K71" i="5"/>
  <c r="P32" i="5"/>
  <c r="J32" i="5"/>
  <c r="N92" i="5"/>
  <c r="J36" i="5"/>
  <c r="Q90" i="5"/>
  <c r="D27" i="5"/>
  <c r="D73" i="5"/>
  <c r="S61" i="5"/>
  <c r="O9" i="5"/>
  <c r="S12" i="5"/>
  <c r="H16" i="5"/>
  <c r="T26" i="5"/>
  <c r="U10" i="5"/>
  <c r="K33" i="5"/>
  <c r="T25" i="5"/>
  <c r="F44" i="5"/>
  <c r="F74" i="5"/>
  <c r="H13" i="5"/>
  <c r="U89" i="5"/>
  <c r="E85" i="5"/>
  <c r="M19" i="5"/>
  <c r="F36" i="5"/>
  <c r="M18" i="5"/>
  <c r="S70" i="5"/>
  <c r="C93" i="5"/>
  <c r="I79" i="5"/>
  <c r="P68" i="5"/>
  <c r="O98" i="5"/>
  <c r="I44" i="5"/>
  <c r="Q73" i="5"/>
  <c r="G65" i="5"/>
  <c r="Q29" i="5"/>
  <c r="M80" i="5"/>
  <c r="P101" i="5"/>
  <c r="P13" i="5"/>
  <c r="P20" i="5"/>
  <c r="Q23" i="5"/>
  <c r="O81" i="5"/>
  <c r="C6" i="5"/>
  <c r="B42" i="5"/>
  <c r="J9" i="5"/>
  <c r="B40" i="5"/>
  <c r="R11" i="5"/>
  <c r="N13" i="5"/>
  <c r="U12" i="5"/>
  <c r="P10" i="5"/>
  <c r="G96" i="5"/>
  <c r="Q12" i="5"/>
  <c r="R62" i="5"/>
  <c r="U44" i="5"/>
  <c r="J66" i="5"/>
  <c r="N14" i="5"/>
  <c r="F90" i="5"/>
  <c r="U91" i="5"/>
  <c r="Q92" i="5"/>
  <c r="B51" i="5"/>
  <c r="O71" i="5"/>
  <c r="P99" i="5"/>
  <c r="T73" i="5"/>
  <c r="B63" i="5"/>
  <c r="L17" i="5"/>
  <c r="N52" i="5"/>
  <c r="I15" i="5"/>
  <c r="J25" i="5"/>
  <c r="R24" i="5"/>
  <c r="C19" i="5"/>
  <c r="O62" i="5"/>
  <c r="C16" i="5"/>
  <c r="L14" i="5"/>
  <c r="N67" i="5"/>
  <c r="E90" i="5"/>
  <c r="T94" i="5"/>
  <c r="L70" i="5"/>
  <c r="G55" i="5"/>
  <c r="L27" i="5"/>
  <c r="M56" i="5"/>
  <c r="U55" i="5"/>
  <c r="H37" i="5"/>
  <c r="M35" i="5"/>
  <c r="R48" i="5"/>
  <c r="J75" i="5"/>
  <c r="J33" i="5"/>
  <c r="D89" i="5"/>
  <c r="F64" i="5"/>
  <c r="N24" i="5"/>
  <c r="L47" i="5"/>
  <c r="S101" i="5"/>
  <c r="T57" i="5"/>
  <c r="T51" i="5"/>
  <c r="R93" i="5"/>
  <c r="L26" i="5"/>
  <c r="J60" i="5"/>
  <c r="T34" i="5"/>
  <c r="F41" i="5"/>
  <c r="N48" i="5"/>
  <c r="C40" i="5"/>
  <c r="U101" i="5"/>
  <c r="O63" i="5"/>
  <c r="R12" i="5"/>
  <c r="G7" i="5"/>
  <c r="G12" i="5"/>
  <c r="C87" i="5"/>
  <c r="C48" i="5"/>
  <c r="H99" i="5"/>
  <c r="B49" i="5"/>
  <c r="N49" i="5"/>
  <c r="I36" i="5"/>
  <c r="N81" i="5"/>
  <c r="F62" i="5"/>
  <c r="N64" i="5"/>
  <c r="O56" i="5"/>
  <c r="C73" i="5"/>
  <c r="R56" i="5"/>
  <c r="F76" i="5"/>
  <c r="R88" i="5"/>
  <c r="Q17" i="5"/>
  <c r="B56" i="5"/>
  <c r="U80" i="5"/>
  <c r="L23" i="5"/>
  <c r="I71" i="5"/>
  <c r="O59" i="5"/>
  <c r="H67" i="5"/>
  <c r="L62" i="5"/>
  <c r="C100" i="5"/>
  <c r="Q36" i="5"/>
  <c r="J53" i="5"/>
  <c r="T78" i="5"/>
  <c r="U34" i="5"/>
  <c r="O22" i="5"/>
  <c r="F77" i="5"/>
  <c r="U38" i="5"/>
  <c r="S64" i="5"/>
  <c r="S4" i="5"/>
  <c r="B23" i="5"/>
  <c r="I46" i="5"/>
  <c r="O54" i="5"/>
  <c r="T11" i="5"/>
  <c r="M70" i="5"/>
  <c r="R55" i="5"/>
  <c r="U11" i="5"/>
  <c r="M69" i="5"/>
  <c r="T46" i="5"/>
  <c r="P6" i="5"/>
  <c r="C31" i="5"/>
  <c r="H42" i="5"/>
  <c r="T7" i="5"/>
  <c r="F45" i="5"/>
  <c r="S50" i="5"/>
  <c r="M10" i="5"/>
  <c r="D65" i="5"/>
  <c r="E53" i="5"/>
  <c r="P58" i="5"/>
  <c r="L85" i="5"/>
  <c r="J38" i="5"/>
  <c r="D98" i="5"/>
  <c r="D38" i="5"/>
  <c r="J55" i="5"/>
  <c r="E94" i="5"/>
  <c r="G2" i="5"/>
  <c r="H93" i="5"/>
  <c r="S22" i="5"/>
  <c r="L20" i="5"/>
  <c r="B43" i="5"/>
  <c r="H25" i="5"/>
  <c r="G47" i="5"/>
  <c r="E25" i="5"/>
  <c r="C28" i="5"/>
  <c r="D26" i="5"/>
  <c r="B34" i="5"/>
  <c r="R59" i="5"/>
  <c r="B31" i="5"/>
  <c r="O77" i="5"/>
  <c r="F20" i="5"/>
  <c r="U6" i="5"/>
  <c r="O42" i="5"/>
  <c r="Q50" i="5"/>
  <c r="I72" i="5"/>
  <c r="H68" i="5"/>
  <c r="R86" i="5"/>
  <c r="B67" i="5"/>
  <c r="L55" i="5"/>
  <c r="J57" i="5"/>
  <c r="S83" i="5"/>
  <c r="B4" i="5"/>
  <c r="B37" i="5"/>
  <c r="Q59" i="5"/>
  <c r="Q88" i="5"/>
  <c r="U4" i="5"/>
  <c r="S98" i="5"/>
  <c r="T28" i="5"/>
  <c r="E32" i="5"/>
  <c r="K58" i="5"/>
  <c r="J50" i="5"/>
  <c r="O5" i="5"/>
  <c r="H60" i="5"/>
  <c r="O78" i="5"/>
  <c r="M43" i="5"/>
  <c r="Q7" i="5"/>
  <c r="U3" i="5"/>
  <c r="M30" i="5"/>
  <c r="M58" i="5"/>
  <c r="N77" i="5"/>
  <c r="J61" i="5"/>
  <c r="S17" i="5"/>
  <c r="K40" i="5"/>
  <c r="O13" i="5"/>
  <c r="P62" i="5"/>
  <c r="O34" i="5"/>
  <c r="H55" i="5"/>
  <c r="E56" i="5"/>
  <c r="R13" i="5"/>
  <c r="T8" i="5"/>
  <c r="O35" i="5"/>
  <c r="S54" i="5"/>
  <c r="U62" i="5"/>
  <c r="U42" i="5"/>
  <c r="M41" i="5"/>
  <c r="C90" i="5"/>
  <c r="N45" i="5"/>
  <c r="H50" i="5"/>
  <c r="N18" i="5"/>
  <c r="S31" i="5"/>
  <c r="D46" i="5"/>
  <c r="Q101" i="5"/>
  <c r="T74" i="5"/>
  <c r="O57" i="5"/>
  <c r="D11" i="5"/>
  <c r="R51" i="5"/>
  <c r="E36" i="5"/>
  <c r="U77" i="5"/>
  <c r="M82" i="5"/>
  <c r="R81" i="5"/>
  <c r="R58" i="5"/>
  <c r="K17" i="5"/>
  <c r="K45" i="5"/>
  <c r="E71" i="5"/>
  <c r="Q42" i="5"/>
  <c r="J70" i="5"/>
  <c r="B69" i="5"/>
  <c r="O41" i="5"/>
  <c r="B27" i="5"/>
  <c r="O96" i="5"/>
  <c r="B85" i="5"/>
  <c r="C46" i="5"/>
  <c r="R54" i="5"/>
  <c r="T27" i="5"/>
  <c r="Q13" i="5"/>
  <c r="P22" i="5"/>
  <c r="K93" i="5"/>
  <c r="N59" i="5"/>
  <c r="D18" i="5"/>
  <c r="D12" i="5"/>
  <c r="D92" i="5"/>
  <c r="C75" i="5"/>
  <c r="E44" i="5"/>
  <c r="U79" i="5"/>
  <c r="O26" i="5"/>
  <c r="E33" i="5"/>
  <c r="E31" i="5"/>
  <c r="M9" i="5"/>
  <c r="N27" i="5"/>
  <c r="P48" i="5"/>
  <c r="U22" i="5"/>
  <c r="K3" i="5"/>
  <c r="I81" i="5"/>
  <c r="Q99" i="5"/>
  <c r="N94" i="5"/>
  <c r="I40" i="5"/>
  <c r="D74" i="5"/>
  <c r="N17" i="5"/>
  <c r="T21" i="5"/>
  <c r="N29" i="5"/>
  <c r="P57" i="5"/>
  <c r="G92" i="5"/>
  <c r="T13" i="5"/>
  <c r="P28" i="5"/>
  <c r="T91" i="5"/>
  <c r="R90" i="5"/>
  <c r="E14" i="5"/>
  <c r="I64" i="5"/>
  <c r="O33" i="5"/>
  <c r="P93" i="5"/>
  <c r="P98" i="5"/>
  <c r="B16" i="5"/>
  <c r="F33" i="5"/>
  <c r="P11" i="5"/>
  <c r="I9" i="5"/>
  <c r="J12" i="5"/>
  <c r="L82" i="5"/>
  <c r="R95" i="5"/>
  <c r="L43" i="5"/>
  <c r="L69" i="5"/>
  <c r="Q3" i="5"/>
  <c r="O79" i="5"/>
  <c r="D71" i="5"/>
  <c r="R63" i="5"/>
  <c r="K42" i="5"/>
  <c r="D84" i="5"/>
  <c r="Q22" i="5"/>
  <c r="J62" i="5"/>
  <c r="T79" i="5"/>
  <c r="S10" i="5"/>
  <c r="M48" i="5"/>
  <c r="Q79" i="5"/>
  <c r="D83" i="5"/>
  <c r="F3" i="5"/>
  <c r="Q64" i="5"/>
  <c r="K34" i="5"/>
  <c r="U96" i="5"/>
  <c r="T48" i="5"/>
  <c r="H81" i="5"/>
  <c r="B59" i="5"/>
  <c r="E93" i="5"/>
  <c r="J21" i="5"/>
  <c r="G3" i="5"/>
  <c r="L88" i="5"/>
  <c r="L52" i="5"/>
  <c r="H9" i="5"/>
  <c r="K37" i="5"/>
  <c r="S94" i="5"/>
  <c r="O38" i="5"/>
  <c r="U57" i="5"/>
  <c r="N86" i="5"/>
  <c r="B57" i="5"/>
  <c r="D45" i="5"/>
  <c r="Q24" i="5"/>
  <c r="K65" i="5"/>
  <c r="U39" i="5"/>
  <c r="B90" i="5"/>
  <c r="D80" i="5"/>
  <c r="T68" i="5"/>
  <c r="U81" i="5"/>
  <c r="U75" i="5"/>
  <c r="O61" i="5"/>
  <c r="D35" i="5"/>
  <c r="S87" i="5"/>
  <c r="F39" i="5"/>
  <c r="U99" i="5"/>
  <c r="J85" i="5"/>
  <c r="M7" i="5"/>
  <c r="G95" i="5"/>
  <c r="H41" i="5"/>
  <c r="S43" i="5"/>
  <c r="I89" i="5"/>
  <c r="K44" i="5"/>
  <c r="I49" i="5"/>
  <c r="C54" i="5"/>
  <c r="L46" i="5"/>
  <c r="H79" i="5"/>
  <c r="R68" i="5"/>
  <c r="K31" i="5"/>
  <c r="S46" i="5"/>
  <c r="D9" i="5"/>
  <c r="O21" i="5"/>
  <c r="M26" i="5"/>
  <c r="C80" i="5"/>
  <c r="F26" i="5"/>
  <c r="B22" i="5"/>
  <c r="P34" i="5"/>
  <c r="R25" i="5"/>
  <c r="B70" i="5"/>
  <c r="E4" i="5"/>
  <c r="Q57" i="5"/>
  <c r="S23" i="5"/>
  <c r="B26" i="5"/>
  <c r="C7" i="5"/>
  <c r="S76" i="5"/>
  <c r="D41" i="5"/>
  <c r="G29" i="5"/>
  <c r="C36" i="5"/>
  <c r="I17" i="5"/>
  <c r="M54" i="5"/>
  <c r="J77" i="5"/>
  <c r="C10" i="5"/>
  <c r="L59" i="5"/>
  <c r="L12" i="5"/>
  <c r="O66" i="5"/>
  <c r="U27" i="5"/>
  <c r="H34" i="5"/>
  <c r="P75" i="5"/>
  <c r="D76" i="5"/>
  <c r="C37" i="5"/>
  <c r="R14" i="5"/>
  <c r="K47" i="5"/>
  <c r="F69" i="5"/>
  <c r="J41" i="5"/>
  <c r="N26" i="5"/>
  <c r="G46" i="5"/>
  <c r="P69" i="5"/>
  <c r="H63" i="5"/>
  <c r="D30" i="5"/>
  <c r="K6" i="2"/>
  <c r="F21" i="5"/>
  <c r="I74" i="5"/>
  <c r="E51" i="5"/>
  <c r="I70" i="5"/>
  <c r="I42" i="5"/>
  <c r="H12" i="5"/>
  <c r="K32" i="5"/>
  <c r="G16" i="5"/>
  <c r="D19" i="5"/>
  <c r="R39" i="5"/>
  <c r="O72" i="5"/>
  <c r="J6" i="5"/>
  <c r="P86" i="5"/>
  <c r="T76" i="5"/>
  <c r="R20" i="5"/>
  <c r="T3" i="5"/>
  <c r="S89" i="5"/>
  <c r="B53" i="5"/>
  <c r="N21" i="5"/>
  <c r="B9" i="5"/>
  <c r="H86" i="5"/>
  <c r="L53" i="5"/>
  <c r="G75" i="5"/>
  <c r="F49" i="5"/>
  <c r="D16" i="5"/>
  <c r="N50" i="5"/>
  <c r="M92" i="5"/>
  <c r="K24" i="5"/>
  <c r="K76" i="5"/>
  <c r="N101" i="5"/>
  <c r="B60" i="5"/>
  <c r="B89" i="5"/>
  <c r="R8" i="5"/>
  <c r="N8" i="5"/>
  <c r="C35" i="5"/>
  <c r="K41" i="5"/>
  <c r="D97" i="5"/>
  <c r="P2" i="5"/>
  <c r="C42" i="5"/>
  <c r="N16" i="5"/>
  <c r="Q63" i="5"/>
  <c r="E9" i="5"/>
  <c r="H83" i="5"/>
  <c r="H101" i="5"/>
  <c r="F23" i="5"/>
  <c r="H98" i="5"/>
  <c r="F32" i="5"/>
  <c r="T72" i="5"/>
  <c r="N33" i="5"/>
  <c r="Q26" i="5"/>
  <c r="H80" i="5"/>
  <c r="U43" i="5"/>
  <c r="P18" i="5"/>
  <c r="Q25" i="5"/>
  <c r="I29" i="5"/>
  <c r="H20" i="5"/>
  <c r="L25" i="5"/>
  <c r="N74" i="5"/>
  <c r="H4" i="5"/>
  <c r="L18" i="5"/>
  <c r="P67" i="5"/>
  <c r="L48" i="5"/>
  <c r="H7" i="5"/>
  <c r="K30" i="5"/>
  <c r="T84" i="5"/>
  <c r="Q96" i="5"/>
  <c r="L97" i="5"/>
  <c r="F5" i="5"/>
  <c r="I58" i="5"/>
  <c r="K99" i="5"/>
  <c r="L29" i="5"/>
  <c r="P42" i="5"/>
  <c r="M33" i="5"/>
  <c r="K95" i="5"/>
  <c r="U70" i="5"/>
  <c r="P51" i="5"/>
  <c r="U60" i="5"/>
  <c r="H88" i="5"/>
  <c r="F14" i="5"/>
  <c r="E54" i="5"/>
  <c r="T30" i="5"/>
  <c r="U35" i="5"/>
  <c r="G36" i="5"/>
  <c r="E67" i="5"/>
  <c r="C29" i="5"/>
  <c r="D69" i="5"/>
  <c r="O65" i="5"/>
  <c r="P64" i="5"/>
  <c r="G87" i="5"/>
  <c r="I30" i="5"/>
  <c r="F94" i="5"/>
  <c r="Q80" i="5"/>
  <c r="E29" i="5"/>
  <c r="O47" i="5"/>
  <c r="C12" i="5"/>
  <c r="Q70" i="5"/>
  <c r="O31" i="5"/>
  <c r="T100" i="5"/>
  <c r="S82" i="5"/>
  <c r="N20" i="5"/>
  <c r="S5" i="5"/>
  <c r="T36" i="5"/>
  <c r="R74" i="5"/>
  <c r="B99" i="5"/>
  <c r="D42" i="5"/>
  <c r="L38" i="5"/>
  <c r="F99" i="5"/>
  <c r="U41" i="5"/>
  <c r="J52" i="5"/>
  <c r="K73" i="5"/>
  <c r="O53" i="5"/>
  <c r="I97" i="5"/>
  <c r="F80" i="5"/>
  <c r="Q47" i="5"/>
  <c r="E43" i="5"/>
  <c r="H56" i="5"/>
  <c r="M17" i="5"/>
  <c r="P24" i="5"/>
  <c r="K87" i="5"/>
  <c r="J98" i="5"/>
  <c r="R100" i="5"/>
  <c r="Q38" i="5"/>
  <c r="E61" i="5"/>
  <c r="M94" i="5"/>
  <c r="J96" i="5"/>
  <c r="E18" i="5"/>
  <c r="R3" i="5"/>
  <c r="E27" i="5"/>
  <c r="K10" i="5"/>
  <c r="I59" i="5"/>
  <c r="Q97" i="5"/>
  <c r="F56" i="5"/>
  <c r="L16" i="5"/>
  <c r="K68" i="5"/>
  <c r="T99" i="5"/>
  <c r="M24" i="5"/>
  <c r="U52" i="5"/>
  <c r="N5" i="5"/>
  <c r="G62" i="5"/>
  <c r="F40" i="5"/>
  <c r="K43" i="5"/>
  <c r="P100" i="5"/>
  <c r="D20" i="5"/>
  <c r="F51" i="5"/>
  <c r="U7" i="5"/>
  <c r="J7" i="5"/>
  <c r="P74" i="5"/>
  <c r="L68" i="5"/>
  <c r="T90" i="5"/>
  <c r="E13" i="5"/>
  <c r="I53" i="5"/>
  <c r="H72" i="5"/>
  <c r="B24" i="5"/>
  <c r="J4" i="5"/>
  <c r="M60" i="5"/>
  <c r="G91" i="5"/>
  <c r="I76" i="5"/>
  <c r="F50" i="5"/>
  <c r="U46" i="5"/>
  <c r="L80" i="5"/>
  <c r="R98" i="5"/>
  <c r="T43" i="5"/>
  <c r="N51" i="5"/>
  <c r="D101" i="5"/>
  <c r="S48" i="5"/>
  <c r="M50" i="5"/>
  <c r="J92" i="5"/>
  <c r="G97" i="5"/>
  <c r="L34" i="5"/>
  <c r="S49" i="5"/>
  <c r="G43" i="5"/>
  <c r="H57" i="5"/>
  <c r="P43" i="5"/>
  <c r="H46" i="5"/>
  <c r="C2" i="5"/>
  <c r="C81" i="5"/>
  <c r="J73" i="5"/>
  <c r="B87" i="5"/>
  <c r="S72" i="5"/>
  <c r="M87" i="5"/>
  <c r="N96" i="5"/>
  <c r="H77" i="5"/>
  <c r="R73" i="5"/>
  <c r="D13" i="5"/>
  <c r="J93" i="5"/>
  <c r="N57" i="5"/>
  <c r="J46" i="5"/>
  <c r="N6" i="5"/>
  <c r="D17" i="5"/>
  <c r="M12" i="5"/>
  <c r="J37" i="5"/>
  <c r="S85" i="5"/>
  <c r="Q28" i="5"/>
  <c r="D44" i="5"/>
  <c r="S47" i="5"/>
  <c r="P21" i="5"/>
  <c r="U88" i="5"/>
  <c r="N12" i="5"/>
  <c r="L51" i="5"/>
  <c r="L81" i="5"/>
  <c r="S14" i="5"/>
  <c r="S37" i="5"/>
  <c r="F71" i="5"/>
  <c r="M65" i="5"/>
  <c r="R72" i="5"/>
  <c r="R35" i="5"/>
  <c r="Q30" i="5"/>
  <c r="N37" i="5"/>
  <c r="E42" i="5"/>
  <c r="C44" i="5"/>
  <c r="R64" i="5"/>
  <c r="J47" i="5"/>
  <c r="P88" i="5"/>
  <c r="H78" i="5"/>
  <c r="K78" i="5"/>
  <c r="T83" i="5"/>
  <c r="N91" i="5"/>
  <c r="D81" i="5"/>
  <c r="P15" i="5"/>
  <c r="I20" i="5"/>
  <c r="G17" i="5"/>
  <c r="G85" i="5"/>
  <c r="U87" i="5"/>
  <c r="G42" i="5"/>
  <c r="R16" i="5"/>
  <c r="U90" i="5"/>
  <c r="F42" i="5"/>
  <c r="S84" i="5"/>
  <c r="S95" i="5"/>
  <c r="T41" i="5"/>
  <c r="B58" i="5"/>
  <c r="C21" i="5"/>
  <c r="Q31" i="5"/>
  <c r="I99" i="5"/>
  <c r="K54" i="5"/>
  <c r="T45" i="5"/>
  <c r="N15" i="5"/>
  <c r="H48" i="5"/>
  <c r="B71" i="5"/>
  <c r="D48" i="5"/>
  <c r="O52" i="5"/>
  <c r="H21" i="5"/>
  <c r="I84" i="5"/>
  <c r="F11" i="5"/>
  <c r="J29" i="5"/>
  <c r="T49" i="5"/>
  <c r="F88" i="5"/>
  <c r="O94" i="5"/>
  <c r="F72" i="5"/>
  <c r="N66" i="5"/>
  <c r="O28" i="5"/>
  <c r="S96" i="5"/>
  <c r="N11" i="5"/>
  <c r="E80" i="5"/>
  <c r="O24" i="5"/>
  <c r="R53" i="5"/>
  <c r="B21" i="5"/>
  <c r="D14" i="5"/>
  <c r="L24" i="5"/>
  <c r="O2" i="5"/>
  <c r="G18" i="5"/>
  <c r="U61" i="5"/>
  <c r="R26" i="5"/>
  <c r="R15" i="5"/>
  <c r="D4" i="5"/>
  <c r="F95" i="5"/>
  <c r="P23" i="5"/>
  <c r="J43" i="5"/>
  <c r="G70" i="5"/>
  <c r="K26" i="5"/>
  <c r="F82" i="5"/>
  <c r="S36" i="5"/>
  <c r="Q72" i="5"/>
  <c r="M59" i="5"/>
  <c r="S40" i="5"/>
  <c r="K6" i="5"/>
  <c r="U66" i="5"/>
  <c r="U98" i="5"/>
  <c r="S73" i="5"/>
  <c r="K88" i="5"/>
  <c r="N84" i="5"/>
  <c r="P7" i="5"/>
  <c r="E23" i="5"/>
  <c r="S8" i="5"/>
  <c r="L89" i="5"/>
  <c r="K69" i="5"/>
  <c r="P91" i="5"/>
  <c r="K39" i="5"/>
  <c r="D63" i="5"/>
  <c r="L99" i="5"/>
  <c r="B76" i="5"/>
  <c r="I2" i="5"/>
  <c r="F18" i="5"/>
  <c r="L15" i="5"/>
  <c r="B3" i="5"/>
  <c r="H87" i="5"/>
  <c r="U5" i="5"/>
  <c r="J8" i="5"/>
  <c r="F75" i="5"/>
  <c r="H40" i="5"/>
  <c r="N41" i="5"/>
  <c r="B15" i="5"/>
  <c r="J45" i="5"/>
  <c r="T56" i="5"/>
  <c r="U19" i="5"/>
  <c r="F52" i="5"/>
  <c r="M49" i="5"/>
  <c r="L36" i="5"/>
  <c r="Q14" i="5"/>
  <c r="P81" i="5"/>
  <c r="K8" i="5"/>
  <c r="M89" i="5"/>
  <c r="J18" i="5"/>
  <c r="C43" i="5"/>
  <c r="I86" i="5"/>
  <c r="G94" i="5"/>
  <c r="P71" i="5"/>
  <c r="F30" i="5"/>
  <c r="T44" i="5"/>
  <c r="Q11" i="5"/>
  <c r="L22" i="5"/>
  <c r="C15" i="5"/>
  <c r="H23" i="5"/>
  <c r="E83" i="5"/>
  <c r="O91" i="5"/>
  <c r="S33" i="5"/>
  <c r="O32" i="5"/>
  <c r="K22" i="5"/>
  <c r="G58" i="5"/>
  <c r="H59" i="5"/>
  <c r="U9" i="5"/>
  <c r="I83" i="5"/>
  <c r="N4" i="5"/>
  <c r="T60" i="5"/>
  <c r="O75" i="5"/>
  <c r="P95" i="5"/>
  <c r="N35" i="5"/>
  <c r="R33" i="5"/>
  <c r="S59" i="5"/>
  <c r="F54" i="5"/>
  <c r="F19" i="5"/>
  <c r="D94" i="5"/>
  <c r="N3" i="5"/>
  <c r="B19" i="5"/>
  <c r="Q37" i="5"/>
  <c r="M73" i="5"/>
  <c r="M67" i="5"/>
  <c r="L39" i="5"/>
  <c r="R40" i="5"/>
  <c r="Q86" i="5"/>
  <c r="U48" i="5"/>
  <c r="N85" i="5"/>
  <c r="N80" i="5"/>
  <c r="M100" i="5"/>
  <c r="S71" i="5"/>
  <c r="K52" i="5"/>
  <c r="R96" i="5"/>
  <c r="C60" i="5"/>
  <c r="O48" i="5"/>
  <c r="U21" i="5"/>
  <c r="U20" i="5"/>
  <c r="Q76" i="5"/>
  <c r="O14" i="5"/>
  <c r="R84" i="5"/>
  <c r="M37" i="5"/>
  <c r="N9" i="5"/>
  <c r="K18" i="5"/>
  <c r="H95" i="5"/>
  <c r="C97" i="5"/>
  <c r="H44" i="5"/>
  <c r="E38" i="5"/>
  <c r="U13" i="5"/>
  <c r="B11" i="5"/>
  <c r="B6" i="5"/>
  <c r="C82" i="5"/>
  <c r="C51" i="5"/>
  <c r="G51" i="5"/>
  <c r="R65" i="5"/>
  <c r="H94" i="5"/>
  <c r="M13" i="5"/>
  <c r="B68" i="5"/>
  <c r="S65" i="5"/>
  <c r="L30" i="5"/>
  <c r="F79" i="5"/>
  <c r="I52" i="5"/>
  <c r="G32" i="5"/>
  <c r="I100" i="5"/>
  <c r="Q33" i="5"/>
  <c r="Q9" i="5"/>
  <c r="R29" i="5"/>
  <c r="T32" i="5"/>
  <c r="H10" i="5"/>
  <c r="G98" i="5"/>
  <c r="C74" i="5"/>
  <c r="I63" i="5"/>
  <c r="L95" i="5"/>
  <c r="F46" i="5"/>
  <c r="J100" i="5"/>
  <c r="N99" i="5"/>
  <c r="L5" i="5"/>
  <c r="R5" i="5"/>
  <c r="N10" i="5"/>
  <c r="H2" i="5"/>
  <c r="Q95" i="5"/>
  <c r="L63" i="5"/>
  <c r="N61" i="5"/>
  <c r="K100" i="5"/>
  <c r="E63" i="5"/>
  <c r="R43" i="5"/>
  <c r="G15" i="5"/>
  <c r="I90" i="5"/>
  <c r="I85" i="5"/>
  <c r="S26" i="5"/>
  <c r="B32" i="5"/>
  <c r="D60" i="5"/>
  <c r="H84" i="5"/>
  <c r="P27" i="5"/>
  <c r="O73" i="5"/>
  <c r="G72" i="5"/>
  <c r="R67" i="5"/>
  <c r="R60" i="5"/>
  <c r="Q35" i="5"/>
  <c r="I94" i="5"/>
  <c r="U84" i="5"/>
  <c r="M55" i="5"/>
  <c r="I47" i="5"/>
  <c r="G61" i="5"/>
  <c r="L83" i="5"/>
  <c r="S86" i="5"/>
  <c r="J90" i="5"/>
  <c r="M61" i="5"/>
  <c r="O49" i="5"/>
  <c r="N40" i="5"/>
  <c r="D79" i="5"/>
  <c r="I34" i="5"/>
  <c r="G93" i="5"/>
  <c r="F83" i="5"/>
  <c r="N55" i="5"/>
  <c r="G11" i="5"/>
  <c r="C77" i="5"/>
  <c r="O90" i="5"/>
  <c r="B100" i="5"/>
  <c r="R70" i="5"/>
  <c r="U59" i="5"/>
  <c r="U86" i="5"/>
  <c r="D87" i="5"/>
  <c r="R49" i="5"/>
  <c r="B86" i="5"/>
  <c r="I6" i="5"/>
  <c r="G81" i="5"/>
  <c r="R4" i="5"/>
  <c r="P76" i="5"/>
  <c r="R46" i="5"/>
  <c r="I92" i="5"/>
  <c r="C26" i="5"/>
  <c r="E30" i="5"/>
  <c r="L21" i="5"/>
  <c r="O37" i="5"/>
  <c r="L73" i="5"/>
  <c r="L77" i="5"/>
  <c r="F35" i="5"/>
  <c r="S88" i="5"/>
  <c r="L98" i="5"/>
  <c r="Q49" i="5"/>
  <c r="O99" i="5"/>
  <c r="M72" i="5"/>
  <c r="G4" i="5"/>
  <c r="M23" i="5"/>
  <c r="L66" i="5"/>
  <c r="J20" i="5"/>
  <c r="U51" i="5"/>
  <c r="J23" i="5"/>
  <c r="L37" i="5"/>
  <c r="L86" i="5"/>
  <c r="D39" i="5"/>
  <c r="K92" i="5"/>
  <c r="H92" i="5"/>
  <c r="C49" i="5"/>
  <c r="E21" i="5"/>
  <c r="O40" i="5"/>
  <c r="I10" i="5"/>
  <c r="B93" i="5"/>
  <c r="T98" i="5"/>
  <c r="C39" i="5"/>
  <c r="P79" i="5"/>
  <c r="P55" i="5"/>
  <c r="J79" i="5"/>
  <c r="D15" i="5"/>
  <c r="I41" i="5"/>
  <c r="P96" i="5"/>
  <c r="T38" i="5"/>
  <c r="G24" i="5"/>
  <c r="I13" i="5"/>
  <c r="I14" i="5"/>
  <c r="R9" i="5"/>
  <c r="F67" i="5"/>
  <c r="U76" i="5"/>
  <c r="E92" i="5"/>
  <c r="T31" i="5"/>
  <c r="F2" i="5"/>
  <c r="K98" i="5"/>
  <c r="K94" i="5"/>
  <c r="B54" i="5"/>
  <c r="J94" i="5"/>
  <c r="K2" i="5"/>
  <c r="S58" i="5"/>
  <c r="S29" i="5"/>
  <c r="P8" i="5"/>
  <c r="S19" i="5"/>
  <c r="M79" i="5"/>
  <c r="L31" i="5"/>
  <c r="F81" i="5"/>
  <c r="C33" i="5"/>
  <c r="O70" i="5"/>
  <c r="B50" i="5"/>
  <c r="L19" i="5"/>
  <c r="S78" i="5"/>
  <c r="K55" i="5"/>
  <c r="O86" i="5"/>
  <c r="T93" i="5"/>
  <c r="B41" i="5"/>
  <c r="D72" i="5"/>
  <c r="F92" i="5"/>
  <c r="H76" i="5"/>
  <c r="I4" i="5"/>
  <c r="P47" i="5"/>
  <c r="M86" i="5"/>
  <c r="J22" i="5"/>
  <c r="B74" i="5"/>
  <c r="R47" i="5"/>
  <c r="P53" i="5"/>
  <c r="C65" i="5"/>
  <c r="M75" i="5"/>
  <c r="E72" i="5"/>
  <c r="G33" i="5"/>
  <c r="H28" i="5"/>
  <c r="C58" i="5"/>
  <c r="J48" i="5"/>
  <c r="K74" i="5"/>
  <c r="E52" i="5"/>
  <c r="H74" i="5"/>
  <c r="B45" i="5"/>
  <c r="N47" i="5"/>
  <c r="N87" i="5"/>
  <c r="C88" i="5"/>
  <c r="M15" i="5"/>
  <c r="I98" i="5"/>
  <c r="Q15" i="5"/>
  <c r="Q61" i="5"/>
  <c r="M31" i="5"/>
  <c r="C22" i="5"/>
  <c r="D93" i="5"/>
  <c r="Q77" i="5"/>
  <c r="U82" i="5"/>
  <c r="C62" i="5"/>
  <c r="D85" i="5"/>
  <c r="U97" i="5"/>
  <c r="S38" i="5"/>
  <c r="J71" i="5"/>
  <c r="G22" i="5"/>
  <c r="N71" i="5"/>
  <c r="H11" i="5"/>
  <c r="T101" i="5"/>
  <c r="Q67" i="5"/>
  <c r="K63" i="5"/>
  <c r="I51" i="5"/>
  <c r="S77" i="5"/>
  <c r="U45" i="5"/>
  <c r="T96" i="5"/>
  <c r="E99" i="5"/>
  <c r="L74" i="5"/>
  <c r="S52" i="5"/>
  <c r="P29" i="5"/>
  <c r="J51" i="5"/>
  <c r="K57" i="5"/>
  <c r="K9" i="5"/>
  <c r="H26" i="5"/>
  <c r="B61" i="5"/>
  <c r="M38" i="5"/>
  <c r="N54" i="5"/>
  <c r="G60" i="5"/>
  <c r="H24" i="5"/>
  <c r="Q39" i="5"/>
  <c r="C95" i="5"/>
  <c r="E24" i="5"/>
  <c r="B29" i="5"/>
  <c r="F16" i="5"/>
  <c r="S80" i="5"/>
  <c r="G28" i="5"/>
  <c r="E60" i="5"/>
  <c r="J87" i="5"/>
  <c r="J40" i="5"/>
  <c r="O92" i="5"/>
  <c r="G45" i="5"/>
  <c r="R32" i="5"/>
  <c r="Q81" i="5"/>
  <c r="L60" i="5"/>
  <c r="B5" i="5"/>
  <c r="H32" i="5"/>
  <c r="J89" i="5"/>
  <c r="D22" i="5"/>
  <c r="T35" i="5"/>
  <c r="P97" i="5"/>
  <c r="P59" i="5"/>
  <c r="K21" i="5"/>
  <c r="U56" i="5"/>
  <c r="P33" i="5"/>
  <c r="S30" i="5"/>
  <c r="H35" i="5"/>
  <c r="C55" i="5"/>
  <c r="Q87" i="5"/>
  <c r="C17" i="5"/>
  <c r="C59" i="5"/>
  <c r="G76" i="5"/>
  <c r="B66" i="5"/>
  <c r="E20" i="5"/>
  <c r="B72" i="5"/>
  <c r="H49" i="5"/>
  <c r="D34" i="5"/>
  <c r="M2" i="5"/>
  <c r="R87" i="5"/>
  <c r="R85" i="5"/>
  <c r="M40" i="5"/>
  <c r="H18" i="5"/>
  <c r="F47" i="5"/>
  <c r="G67" i="5"/>
  <c r="T70" i="5"/>
  <c r="H90" i="5"/>
  <c r="U58" i="5"/>
  <c r="E77" i="5"/>
  <c r="T15" i="5"/>
  <c r="S35" i="5"/>
  <c r="C3" i="5"/>
  <c r="B17" i="5"/>
  <c r="C66" i="5"/>
  <c r="P17" i="5"/>
  <c r="B18" i="5"/>
  <c r="O95" i="5"/>
  <c r="U65" i="5"/>
  <c r="U78" i="5"/>
  <c r="G23" i="5"/>
  <c r="U73" i="5"/>
  <c r="O25" i="5"/>
  <c r="B48" i="5"/>
  <c r="U63" i="5"/>
  <c r="N75" i="5"/>
  <c r="N34" i="5"/>
  <c r="N76" i="5"/>
  <c r="L13" i="5"/>
  <c r="P5" i="5"/>
  <c r="K81" i="5"/>
  <c r="G80" i="5"/>
  <c r="B46" i="5"/>
  <c r="F58" i="5"/>
  <c r="U85" i="5"/>
  <c r="N88" i="5"/>
  <c r="P41" i="5"/>
  <c r="Q18" i="5"/>
  <c r="Q6" i="5"/>
  <c r="D61" i="5"/>
  <c r="T63" i="5"/>
  <c r="G37" i="5"/>
  <c r="D33" i="5"/>
  <c r="G57" i="5"/>
  <c r="M66" i="5"/>
  <c r="G68" i="5"/>
  <c r="I23" i="5"/>
  <c r="T16" i="5"/>
  <c r="T86" i="5"/>
  <c r="I26" i="5"/>
  <c r="F89" i="5"/>
  <c r="M3" i="5"/>
  <c r="P46" i="5"/>
  <c r="Q68" i="5"/>
  <c r="I95" i="5"/>
  <c r="U69" i="5"/>
  <c r="J97" i="5"/>
  <c r="D23" i="5"/>
  <c r="O60" i="5"/>
  <c r="T61" i="5"/>
  <c r="N28" i="5"/>
  <c r="P37" i="5"/>
  <c r="G89" i="5"/>
  <c r="T40" i="5"/>
  <c r="L100" i="5"/>
  <c r="N72" i="5"/>
  <c r="P56" i="5"/>
  <c r="T39" i="5"/>
  <c r="K23" i="5"/>
  <c r="D75" i="5"/>
  <c r="S27" i="5"/>
  <c r="E7" i="5"/>
  <c r="M21" i="5"/>
  <c r="P78" i="5"/>
  <c r="Q54" i="5"/>
  <c r="T12" i="5"/>
  <c r="H14" i="5"/>
  <c r="F96" i="5"/>
  <c r="J69" i="5"/>
  <c r="S34" i="5"/>
  <c r="O101" i="5"/>
  <c r="E47" i="5"/>
  <c r="M88" i="5"/>
  <c r="H8" i="5"/>
  <c r="M99" i="5"/>
  <c r="E95" i="5"/>
  <c r="R82" i="5"/>
  <c r="P82" i="5"/>
  <c r="C84" i="5"/>
  <c r="E49" i="5"/>
  <c r="T80" i="5"/>
  <c r="G59" i="5"/>
  <c r="R76" i="5"/>
  <c r="D100" i="5"/>
  <c r="U24" i="5"/>
  <c r="R41" i="5"/>
  <c r="T54" i="5"/>
  <c r="C30" i="5"/>
  <c r="G82" i="5"/>
  <c r="R28" i="5"/>
  <c r="E59" i="5"/>
  <c r="Q89" i="5"/>
  <c r="F37" i="5"/>
  <c r="D50" i="5"/>
  <c r="E70" i="5"/>
  <c r="I78" i="5"/>
  <c r="U40" i="5"/>
  <c r="L2" i="5"/>
  <c r="S11" i="5"/>
  <c r="C50" i="5"/>
  <c r="E101" i="5"/>
  <c r="B38" i="5"/>
  <c r="Q10" i="5"/>
  <c r="R101" i="5"/>
  <c r="N58" i="5"/>
  <c r="S62" i="5"/>
  <c r="T33" i="5"/>
  <c r="N89" i="5"/>
  <c r="M22" i="5"/>
  <c r="D51" i="5"/>
  <c r="K48" i="5"/>
  <c r="I27" i="5"/>
  <c r="J31" i="5"/>
  <c r="I3" i="5"/>
  <c r="C70" i="5"/>
  <c r="S97" i="5"/>
  <c r="B83" i="5"/>
  <c r="K36" i="5"/>
  <c r="R52" i="5"/>
  <c r="C61" i="5"/>
  <c r="I28" i="5"/>
  <c r="M32" i="5"/>
  <c r="K80" i="5"/>
  <c r="K35" i="5"/>
  <c r="H15" i="5"/>
  <c r="U28" i="5"/>
  <c r="K7" i="5"/>
  <c r="K72" i="5"/>
  <c r="H45" i="5"/>
  <c r="F97" i="5"/>
  <c r="F28" i="5"/>
  <c r="S66" i="5"/>
  <c r="Q52" i="5"/>
  <c r="N31" i="5"/>
  <c r="H33" i="5"/>
  <c r="J65" i="5"/>
  <c r="I69" i="5"/>
  <c r="N53" i="5"/>
  <c r="E81" i="5"/>
  <c r="C8" i="5"/>
  <c r="S51" i="5"/>
  <c r="T50" i="5"/>
  <c r="F4" i="5"/>
  <c r="O11" i="5"/>
  <c r="O6" i="5"/>
  <c r="F27" i="5"/>
  <c r="C5" i="5"/>
  <c r="L90" i="5"/>
  <c r="P72" i="5"/>
  <c r="U100" i="5"/>
  <c r="J39" i="5"/>
  <c r="T24" i="5"/>
  <c r="K19" i="5"/>
  <c r="R23" i="5"/>
  <c r="B44" i="5"/>
  <c r="P35" i="5"/>
  <c r="R19" i="5"/>
  <c r="O67" i="5"/>
  <c r="O7" i="5"/>
  <c r="T82" i="5"/>
  <c r="Q66" i="5"/>
  <c r="O69" i="5"/>
  <c r="O29" i="5"/>
  <c r="O68" i="5"/>
  <c r="M27" i="5"/>
  <c r="S55" i="5"/>
  <c r="F66" i="5"/>
  <c r="D10" i="5"/>
  <c r="J10" i="5"/>
  <c r="E62" i="5"/>
  <c r="L42" i="5"/>
  <c r="T95" i="5"/>
  <c r="E10" i="5"/>
  <c r="G78" i="5"/>
  <c r="R18" i="5"/>
  <c r="E74" i="5"/>
  <c r="N79" i="5"/>
  <c r="D88" i="5"/>
  <c r="B10" i="5"/>
  <c r="F34" i="5"/>
  <c r="N78" i="5"/>
  <c r="J80" i="5"/>
  <c r="F87" i="5"/>
  <c r="F86" i="5"/>
  <c r="L54" i="5"/>
  <c r="K89" i="5"/>
  <c r="B81" i="5"/>
  <c r="M6" i="5"/>
  <c r="E58" i="5"/>
  <c r="S79" i="5"/>
  <c r="E35" i="5"/>
  <c r="K70" i="5"/>
  <c r="H54" i="5"/>
  <c r="G39" i="5"/>
  <c r="L87" i="5"/>
  <c r="T59" i="5"/>
  <c r="E22" i="5"/>
  <c r="C85" i="5"/>
  <c r="Q34" i="5"/>
  <c r="M28" i="5"/>
  <c r="Q5" i="5"/>
  <c r="L58" i="5"/>
  <c r="B33" i="5"/>
  <c r="K85" i="5"/>
  <c r="B30" i="5"/>
  <c r="L71" i="5"/>
  <c r="D99" i="5"/>
  <c r="O18" i="5"/>
  <c r="F70" i="5"/>
  <c r="I56" i="5"/>
  <c r="J68" i="5"/>
  <c r="M96" i="5"/>
  <c r="R2" i="5"/>
  <c r="T6" i="5"/>
  <c r="N56" i="5"/>
  <c r="L61" i="5"/>
  <c r="C99" i="5"/>
  <c r="J88" i="5"/>
  <c r="M47" i="5"/>
  <c r="U47" i="5"/>
  <c r="G14" i="5"/>
  <c r="P26" i="5"/>
  <c r="K59" i="5"/>
  <c r="C72" i="5"/>
  <c r="Q94" i="5"/>
  <c r="D25" i="5"/>
  <c r="F9" i="5"/>
  <c r="H100" i="5"/>
  <c r="K51" i="5"/>
  <c r="N98" i="5"/>
  <c r="I32" i="5"/>
  <c r="R37" i="5"/>
  <c r="T53" i="5"/>
  <c r="H17" i="5"/>
  <c r="D21" i="5"/>
  <c r="S13" i="5"/>
  <c r="C11" i="5"/>
  <c r="L67" i="5"/>
  <c r="P84" i="5"/>
  <c r="E11" i="5"/>
  <c r="M74" i="5"/>
  <c r="S67" i="5"/>
  <c r="B35" i="5"/>
  <c r="M76" i="5"/>
  <c r="E57" i="5"/>
  <c r="B8" i="5"/>
  <c r="R34" i="5"/>
  <c r="Q85" i="5"/>
  <c r="M52" i="5"/>
  <c r="I67" i="5"/>
  <c r="P49" i="5"/>
  <c r="F84" i="5"/>
  <c r="F68" i="5"/>
  <c r="F29" i="5"/>
  <c r="R99" i="5"/>
  <c r="J101" i="5"/>
  <c r="O100" i="5"/>
  <c r="D32" i="5"/>
  <c r="D28" i="5"/>
  <c r="O58" i="5"/>
  <c r="K15" i="5"/>
  <c r="T37" i="5"/>
  <c r="B13" i="5"/>
  <c r="S91" i="5"/>
  <c r="M44" i="5"/>
  <c r="I45" i="5"/>
  <c r="I62" i="5"/>
  <c r="O74" i="5"/>
  <c r="P89" i="5"/>
  <c r="D54" i="5"/>
  <c r="G31" i="5"/>
  <c r="P66" i="5"/>
  <c r="O50" i="5"/>
  <c r="U26" i="5"/>
  <c r="N82" i="5"/>
  <c r="P38" i="5"/>
  <c r="K79" i="5"/>
  <c r="O4" i="5"/>
  <c r="F48" i="5"/>
  <c r="O16" i="5"/>
  <c r="P94" i="5"/>
  <c r="T22" i="5"/>
  <c r="G54" i="5"/>
  <c r="B82" i="5"/>
  <c r="F93" i="5"/>
  <c r="J72" i="5"/>
  <c r="G52" i="5"/>
  <c r="E79" i="5"/>
  <c r="R45" i="5"/>
  <c r="O87" i="5"/>
  <c r="M42" i="5"/>
  <c r="L93" i="5"/>
  <c r="I65" i="5"/>
  <c r="T62" i="5"/>
  <c r="I61" i="5"/>
  <c r="Q69" i="5"/>
  <c r="M46" i="5"/>
  <c r="N32" i="5"/>
  <c r="R22" i="5"/>
  <c r="Q19" i="5"/>
  <c r="G5" i="5"/>
  <c r="C27" i="5"/>
  <c r="R27" i="5"/>
  <c r="G66" i="5"/>
  <c r="S63" i="5"/>
  <c r="F101" i="5"/>
  <c r="N73" i="5"/>
  <c r="C78" i="5"/>
  <c r="T85" i="5"/>
  <c r="L64" i="5"/>
  <c r="C18" i="5"/>
  <c r="L57" i="5"/>
  <c r="K101" i="5"/>
  <c r="T81" i="5"/>
  <c r="H66" i="5"/>
  <c r="C92" i="5"/>
  <c r="J34" i="5"/>
  <c r="I48" i="5"/>
  <c r="P50" i="5"/>
  <c r="C38" i="5"/>
  <c r="T14" i="5"/>
  <c r="L78" i="5"/>
  <c r="P54" i="5"/>
  <c r="M14" i="5"/>
  <c r="R38" i="5"/>
  <c r="H31" i="5"/>
  <c r="F24" i="5"/>
  <c r="T92" i="5"/>
  <c r="M77" i="5"/>
  <c r="S53" i="5"/>
  <c r="P52" i="5"/>
  <c r="O17" i="5"/>
  <c r="C45" i="5"/>
  <c r="B97" i="5"/>
  <c r="I75" i="5"/>
  <c r="S28" i="5"/>
  <c r="G44" i="5"/>
  <c r="G73" i="5"/>
  <c r="L49" i="5"/>
  <c r="Q8" i="5"/>
  <c r="C24" i="5"/>
  <c r="N7" i="5"/>
  <c r="D58" i="5"/>
  <c r="F91" i="5"/>
  <c r="Q51" i="5"/>
  <c r="E91" i="5"/>
  <c r="N46" i="5"/>
  <c r="C34" i="5"/>
  <c r="I37" i="5"/>
  <c r="H47" i="5"/>
  <c r="H29" i="5"/>
  <c r="D86" i="5"/>
  <c r="T42" i="5"/>
  <c r="S6" i="5"/>
  <c r="H27" i="5"/>
  <c r="G100" i="5"/>
  <c r="E100" i="5"/>
  <c r="F22" i="5"/>
  <c r="S42" i="5"/>
  <c r="B73" i="5"/>
  <c r="D82" i="5"/>
  <c r="S25" i="5"/>
  <c r="Q71" i="5"/>
  <c r="U33" i="5"/>
  <c r="M78" i="5"/>
  <c r="M57" i="5"/>
  <c r="M8" i="5"/>
  <c r="D91" i="5"/>
  <c r="E19" i="5"/>
  <c r="F7" i="5"/>
  <c r="O8" i="5"/>
  <c r="S60" i="5"/>
  <c r="Q82" i="5"/>
  <c r="M68" i="5"/>
  <c r="N97" i="5"/>
  <c r="T89" i="5"/>
  <c r="B92" i="5"/>
  <c r="B52" i="5"/>
  <c r="R91" i="5"/>
  <c r="Q83" i="5"/>
  <c r="L56" i="5"/>
  <c r="D70" i="5"/>
  <c r="F8" i="5"/>
  <c r="P83" i="5"/>
  <c r="P30" i="5"/>
  <c r="O64" i="5"/>
  <c r="S2" i="5"/>
  <c r="Q43" i="5"/>
  <c r="S18" i="5"/>
  <c r="N70" i="5"/>
  <c r="H39" i="5"/>
  <c r="E55" i="5"/>
  <c r="I91" i="5"/>
  <c r="K53" i="5"/>
  <c r="Q60" i="5"/>
  <c r="F73" i="5"/>
  <c r="F17" i="5"/>
  <c r="J30" i="5"/>
  <c r="D29" i="5"/>
  <c r="T17" i="5"/>
  <c r="M20" i="5"/>
  <c r="R69" i="5"/>
  <c r="T4" i="5"/>
  <c r="B25" i="5"/>
  <c r="M53" i="5"/>
  <c r="T19" i="5"/>
  <c r="T97" i="5"/>
  <c r="L28" i="5"/>
  <c r="P9" i="5"/>
  <c r="P3" i="5"/>
  <c r="H52" i="5"/>
  <c r="J24" i="5"/>
  <c r="L10" i="5"/>
  <c r="Q16" i="5"/>
  <c r="K16" i="5"/>
  <c r="N69" i="5"/>
  <c r="O19" i="5"/>
  <c r="T29" i="5"/>
  <c r="U17" i="5"/>
  <c r="L8" i="5"/>
  <c r="B101" i="5"/>
  <c r="T69" i="5"/>
  <c r="T87" i="5"/>
  <c r="H96" i="5"/>
  <c r="D31" i="5"/>
  <c r="G30" i="5"/>
  <c r="E34" i="5"/>
  <c r="F38" i="5"/>
  <c r="L76" i="5"/>
  <c r="H5" i="5"/>
  <c r="E8" i="5"/>
  <c r="S75" i="5"/>
  <c r="L41" i="5"/>
  <c r="L45" i="5"/>
  <c r="F15" i="5"/>
  <c r="G41" i="5"/>
  <c r="C47" i="5"/>
  <c r="T5" i="5"/>
  <c r="O82" i="5"/>
  <c r="B84" i="5"/>
  <c r="R92" i="5"/>
  <c r="G20" i="5"/>
  <c r="E65" i="5"/>
  <c r="G26" i="5"/>
  <c r="U14" i="5"/>
  <c r="R71" i="5"/>
  <c r="D2" i="5"/>
  <c r="M29" i="5"/>
  <c r="T75" i="5"/>
  <c r="K83" i="5"/>
  <c r="C41" i="5"/>
  <c r="J5" i="5"/>
  <c r="P40" i="5"/>
  <c r="M81" i="5"/>
  <c r="J49" i="5"/>
  <c r="S81" i="5"/>
  <c r="U92" i="5"/>
  <c r="G19" i="5"/>
  <c r="B36" i="5"/>
  <c r="S7" i="5"/>
  <c r="E76" i="5"/>
  <c r="L65" i="5"/>
  <c r="S100" i="5"/>
  <c r="K25" i="5"/>
  <c r="R44" i="5"/>
  <c r="K66" i="5"/>
  <c r="S16" i="5"/>
  <c r="D78" i="5"/>
  <c r="T52" i="5"/>
  <c r="L32" i="5"/>
  <c r="H3" i="5"/>
  <c r="T47" i="5"/>
  <c r="C94" i="5"/>
  <c r="E73" i="5"/>
  <c r="U50" i="5"/>
  <c r="G56" i="5"/>
  <c r="L84" i="5"/>
  <c r="G53" i="5"/>
  <c r="O93" i="5"/>
  <c r="K62" i="5"/>
  <c r="G84" i="5"/>
  <c r="D53" i="5"/>
  <c r="M91" i="5"/>
  <c r="K86" i="5"/>
  <c r="K91" i="5"/>
  <c r="E86" i="5"/>
  <c r="J3" i="5"/>
  <c r="Q62" i="5"/>
  <c r="P25" i="5"/>
  <c r="H85" i="5"/>
  <c r="I19" i="5"/>
  <c r="Q2" i="5"/>
  <c r="G83" i="5"/>
  <c r="H22" i="5"/>
  <c r="H51" i="5"/>
  <c r="C76" i="5"/>
  <c r="H71" i="5"/>
  <c r="G35" i="5"/>
  <c r="J26" i="5"/>
  <c r="N23" i="5"/>
  <c r="Q75" i="5"/>
  <c r="O84" i="5"/>
  <c r="B20" i="5"/>
  <c r="I31" i="5"/>
  <c r="R36" i="5"/>
  <c r="E50" i="5"/>
  <c r="I77" i="5"/>
  <c r="T2" i="5"/>
  <c r="G40" i="5"/>
  <c r="J15" i="5"/>
  <c r="F65" i="5"/>
  <c r="O51" i="5"/>
  <c r="U29" i="5"/>
  <c r="C13" i="5"/>
  <c r="F10" i="5"/>
  <c r="O36" i="5"/>
  <c r="F57" i="5"/>
  <c r="K13" i="5"/>
  <c r="R6" i="5"/>
  <c r="Q65" i="5"/>
  <c r="E98" i="5"/>
  <c r="P61" i="5"/>
  <c r="M95" i="5"/>
  <c r="B55" i="5"/>
  <c r="T66" i="5"/>
  <c r="D96" i="5"/>
  <c r="U25" i="5"/>
  <c r="H19" i="5"/>
  <c r="N62" i="5"/>
  <c r="J91" i="5"/>
  <c r="M83" i="5"/>
  <c r="F6" i="5"/>
  <c r="U30" i="5"/>
  <c r="J11" i="5"/>
  <c r="K5" i="5"/>
  <c r="U32" i="5"/>
  <c r="O10" i="5"/>
  <c r="T77" i="5"/>
  <c r="B80" i="5"/>
  <c r="E68" i="5"/>
  <c r="T18" i="5"/>
  <c r="J16" i="5"/>
  <c r="M62" i="5"/>
  <c r="B94" i="5"/>
  <c r="S74" i="5"/>
  <c r="F100" i="5"/>
  <c r="M97" i="5"/>
  <c r="Q56" i="5"/>
  <c r="O44" i="5"/>
  <c r="H75" i="5"/>
  <c r="C57" i="5"/>
  <c r="J84" i="5"/>
  <c r="R78" i="5"/>
  <c r="O3" i="5"/>
  <c r="N36" i="5"/>
  <c r="U54" i="5"/>
  <c r="T88" i="5"/>
  <c r="I87" i="5"/>
  <c r="P85" i="5"/>
  <c r="J74" i="5"/>
  <c r="N42" i="5"/>
  <c r="R89" i="5"/>
  <c r="E6" i="5"/>
  <c r="J35" i="5"/>
  <c r="G9" i="5"/>
  <c r="B96" i="5"/>
  <c r="O80" i="5"/>
  <c r="E39" i="5"/>
  <c r="J67" i="5"/>
  <c r="G10" i="5"/>
  <c r="M98" i="5"/>
  <c r="B91" i="5"/>
  <c r="J83" i="5"/>
  <c r="Q100" i="5"/>
  <c r="L6" i="5"/>
  <c r="K38" i="5"/>
  <c r="E82" i="5"/>
  <c r="S39" i="5"/>
  <c r="U93" i="5"/>
  <c r="E66" i="5"/>
  <c r="Q45" i="5"/>
  <c r="I35" i="5"/>
  <c r="G99" i="5"/>
  <c r="E3" i="5"/>
  <c r="D36" i="5"/>
  <c r="T10" i="5"/>
  <c r="D52" i="5"/>
  <c r="Q93" i="5"/>
  <c r="L72" i="5"/>
  <c r="C63" i="5"/>
  <c r="M63" i="5"/>
  <c r="D68" i="5"/>
  <c r="D64" i="5"/>
  <c r="J44" i="5"/>
  <c r="C79" i="5"/>
  <c r="E40" i="5"/>
  <c r="N43" i="5"/>
  <c r="O89" i="5"/>
  <c r="R77" i="5"/>
  <c r="C68" i="5"/>
  <c r="O45" i="5"/>
  <c r="P4" i="5"/>
  <c r="Q53" i="5"/>
  <c r="G88" i="5"/>
  <c r="F63" i="5"/>
  <c r="R7" i="5"/>
  <c r="U74" i="5"/>
  <c r="I96" i="5"/>
  <c r="U49" i="5"/>
  <c r="D55" i="5"/>
  <c r="C64" i="5"/>
  <c r="H73" i="5"/>
  <c r="D40" i="5"/>
  <c r="S21" i="5"/>
  <c r="J78" i="5"/>
  <c r="K90" i="5"/>
  <c r="I54" i="5"/>
  <c r="D56" i="5"/>
  <c r="B62" i="5"/>
  <c r="D49" i="5"/>
  <c r="Q21" i="5"/>
  <c r="F61" i="5"/>
  <c r="K49" i="5"/>
  <c r="I73" i="5"/>
  <c r="I24" i="5"/>
  <c r="M39" i="5"/>
  <c r="E78" i="5"/>
  <c r="S44" i="5"/>
  <c r="C96" i="5"/>
  <c r="Q98" i="5"/>
  <c r="T55" i="5"/>
  <c r="I80" i="5"/>
  <c r="I66" i="5"/>
  <c r="J63" i="5"/>
  <c r="R75" i="5"/>
  <c r="F60" i="5"/>
  <c r="U23" i="5"/>
  <c r="L101" i="5"/>
  <c r="E87" i="5"/>
  <c r="C20" i="5"/>
  <c r="I38" i="5"/>
  <c r="E37" i="5"/>
  <c r="U95" i="5"/>
  <c r="M71" i="5"/>
  <c r="O20" i="5"/>
  <c r="E48" i="5"/>
  <c r="G79" i="5"/>
  <c r="C14" i="5"/>
  <c r="E2" i="5"/>
  <c r="D6" i="5"/>
  <c r="B7" i="5"/>
  <c r="L92" i="5"/>
  <c r="H61" i="5"/>
  <c r="P44" i="5"/>
  <c r="K14" i="5"/>
  <c r="U68" i="5"/>
  <c r="N95" i="5"/>
  <c r="U36" i="5"/>
  <c r="P63" i="5"/>
  <c r="O15" i="5"/>
  <c r="L40" i="5"/>
  <c r="L44" i="5"/>
  <c r="K29" i="5"/>
  <c r="Q44" i="5"/>
  <c r="P14" i="5"/>
  <c r="E5" i="5"/>
  <c r="B64" i="5"/>
  <c r="C89" i="5"/>
  <c r="D5" i="5"/>
  <c r="P90" i="5"/>
  <c r="P70" i="5"/>
  <c r="S15" i="5"/>
  <c r="J19" i="5"/>
  <c r="F12" i="5"/>
  <c r="U37" i="5"/>
  <c r="P12" i="5"/>
  <c r="O12" i="5"/>
  <c r="S99" i="5"/>
  <c r="D7" i="5"/>
  <c r="R57" i="5"/>
  <c r="L96" i="5"/>
  <c r="L3" i="5"/>
  <c r="Q78" i="5"/>
  <c r="U31" i="5"/>
  <c r="N93" i="5"/>
  <c r="C71" i="5"/>
  <c r="C32" i="5"/>
  <c r="Q32" i="5"/>
  <c r="I8" i="5"/>
  <c r="G49" i="5"/>
  <c r="I7" i="5"/>
  <c r="O39" i="5"/>
  <c r="F13" i="5"/>
  <c r="T71" i="5"/>
  <c r="J14" i="5"/>
  <c r="D77" i="5"/>
  <c r="K50" i="5"/>
  <c r="H43" i="5"/>
  <c r="K4" i="5"/>
  <c r="G71" i="5"/>
  <c r="C25" i="5"/>
  <c r="N83" i="5"/>
  <c r="N65" i="5"/>
  <c r="Q40" i="5"/>
  <c r="H36" i="5"/>
  <c r="L7" i="5"/>
  <c r="N63" i="5"/>
  <c r="J59" i="5"/>
  <c r="G64" i="5"/>
  <c r="R97" i="5"/>
  <c r="H97" i="5"/>
  <c r="Q46" i="5"/>
  <c r="E26" i="5"/>
  <c r="L9" i="5"/>
  <c r="B77" i="5"/>
  <c r="O43" i="5"/>
  <c r="M93" i="5"/>
  <c r="K7" i="2" l="1"/>
  <c r="J8" i="2" a="1"/>
  <c r="J8" i="2" s="1"/>
  <c r="J9" i="2" s="1" a="1"/>
  <c r="J9" i="2" s="1"/>
  <c r="K9" i="2" s="1"/>
  <c r="K8" i="2" l="1"/>
  <c r="J10" i="2" a="1"/>
  <c r="J10" i="2" s="1"/>
  <c r="J11" i="2" s="1" a="1"/>
  <c r="J11" i="2" s="1"/>
  <c r="J12" i="2" s="1" a="1"/>
  <c r="J12" i="2" s="1"/>
  <c r="K12" i="2" s="1"/>
  <c r="K10" i="2" l="1"/>
  <c r="J13" i="2" a="1"/>
  <c r="J13" i="2" s="1"/>
  <c r="K11" i="2"/>
  <c r="K13" i="2" l="1"/>
  <c r="J14" i="2" a="1"/>
  <c r="J14" i="2" s="1"/>
  <c r="K14" i="2" l="1"/>
  <c r="J15" i="2" a="1"/>
  <c r="J15" i="2" s="1"/>
  <c r="K15" i="2" l="1"/>
  <c r="J16" i="2" a="1"/>
  <c r="J16" i="2" s="1"/>
  <c r="K16" i="2" l="1"/>
  <c r="J17" i="2" a="1"/>
  <c r="J17" i="2" s="1"/>
  <c r="K17" i="2" l="1"/>
  <c r="J18" i="2" a="1"/>
  <c r="J18" i="2" s="1"/>
  <c r="K18" i="2" l="1"/>
  <c r="J19" i="2" a="1"/>
  <c r="J19" i="2" s="1"/>
  <c r="K19" i="2" l="1"/>
  <c r="J20" i="2" a="1"/>
  <c r="J20" i="2" s="1"/>
  <c r="K20" i="2" l="1"/>
  <c r="J21" i="2" a="1"/>
  <c r="J21" i="2" s="1"/>
  <c r="K21" i="2" l="1"/>
  <c r="J22" i="2" a="1"/>
  <c r="J22" i="2" s="1"/>
  <c r="K22" i="2" l="1"/>
  <c r="J23" i="2" a="1"/>
  <c r="J23" i="2" s="1"/>
  <c r="K23" i="2" l="1"/>
  <c r="J24" i="2" a="1"/>
  <c r="J24" i="2" s="1"/>
  <c r="K24" i="2" l="1"/>
  <c r="J25" i="2" a="1"/>
  <c r="J25" i="2" s="1"/>
  <c r="K25" i="2" l="1"/>
  <c r="J26" i="2" a="1"/>
  <c r="J26" i="2" s="1"/>
  <c r="K26" i="2" l="1"/>
  <c r="J27" i="2" a="1"/>
  <c r="J27" i="2" s="1"/>
  <c r="K27" i="2" l="1"/>
  <c r="J28" i="2" a="1"/>
  <c r="J28" i="2" s="1"/>
  <c r="K28" i="2" l="1"/>
  <c r="J29" i="2" a="1"/>
  <c r="J29" i="2" s="1"/>
  <c r="K29" i="2" l="1"/>
  <c r="J30" i="2" a="1"/>
  <c r="J30" i="2" s="1"/>
  <c r="K30" i="2" l="1"/>
  <c r="J31" i="2" a="1"/>
  <c r="J31" i="2" s="1"/>
  <c r="K31" i="2" l="1"/>
  <c r="J32" i="2" a="1"/>
  <c r="J32" i="2" s="1"/>
  <c r="K32" i="2" l="1"/>
  <c r="J33" i="2" a="1"/>
  <c r="J33" i="2" s="1"/>
  <c r="K33" i="2" l="1"/>
  <c r="J34" i="2" a="1"/>
  <c r="J34" i="2" s="1"/>
  <c r="K34" i="2" l="1"/>
  <c r="J35" i="2" a="1"/>
  <c r="J35" i="2" s="1"/>
  <c r="K35" i="2" l="1"/>
  <c r="J36" i="2" a="1"/>
  <c r="J36" i="2" s="1"/>
  <c r="K36" i="2" l="1"/>
  <c r="J37" i="2" a="1"/>
  <c r="J37" i="2" s="1"/>
  <c r="K37" i="2" l="1"/>
  <c r="J38" i="2" a="1"/>
  <c r="J38" i="2" s="1"/>
  <c r="K38" i="2" l="1"/>
  <c r="J39" i="2" a="1"/>
  <c r="J39" i="2" s="1"/>
  <c r="K39" i="2" l="1"/>
  <c r="J40" i="2" a="1"/>
  <c r="J40" i="2" s="1"/>
  <c r="K40" i="2" l="1"/>
  <c r="J41" i="2" a="1"/>
  <c r="J41" i="2" s="1"/>
  <c r="K41" i="2" l="1"/>
  <c r="J42" i="2" a="1"/>
  <c r="J42" i="2" s="1"/>
  <c r="K42" i="2" l="1"/>
  <c r="J43" i="2" a="1"/>
  <c r="J43" i="2" s="1"/>
  <c r="K43" i="2" l="1"/>
  <c r="J44" i="2" a="1"/>
  <c r="J44" i="2" s="1"/>
  <c r="K44" i="2" l="1"/>
  <c r="J45" i="2" a="1"/>
  <c r="J45" i="2" s="1"/>
  <c r="K45" i="2" l="1"/>
  <c r="J46" i="2" a="1"/>
  <c r="J46" i="2" s="1"/>
  <c r="K46" i="2" l="1"/>
  <c r="J47" i="2" a="1"/>
  <c r="J47" i="2" s="1"/>
  <c r="K47" i="2" l="1"/>
  <c r="J48" i="2" a="1"/>
  <c r="J48" i="2" s="1"/>
  <c r="K48" i="2" l="1"/>
  <c r="J49" i="2" a="1"/>
  <c r="J49" i="2" s="1"/>
  <c r="K49" i="2" l="1"/>
  <c r="J50" i="2" a="1"/>
  <c r="J50" i="2" s="1"/>
  <c r="K50" i="2" l="1"/>
  <c r="J51" i="2" a="1"/>
  <c r="J51" i="2" s="1"/>
  <c r="K51" i="2" l="1"/>
  <c r="J52" i="2" a="1"/>
  <c r="J52" i="2" s="1"/>
  <c r="K52" i="2" l="1"/>
  <c r="J53" i="2" a="1"/>
  <c r="J53" i="2" s="1"/>
  <c r="K53" i="2" l="1"/>
  <c r="J54" i="2" a="1"/>
  <c r="J54" i="2" s="1"/>
  <c r="K54" i="2" l="1"/>
  <c r="J55" i="2" a="1"/>
  <c r="J55" i="2" s="1"/>
  <c r="K55" i="2" l="1"/>
  <c r="J56" i="2" a="1"/>
  <c r="J56" i="2" s="1"/>
  <c r="K56" i="2" l="1"/>
  <c r="J57" i="2" a="1"/>
  <c r="J57" i="2" s="1"/>
  <c r="K57" i="2" l="1"/>
  <c r="J58" i="2" a="1"/>
  <c r="J58" i="2" s="1"/>
  <c r="K58" i="2" l="1"/>
  <c r="J59" i="2" a="1"/>
  <c r="J59" i="2" s="1"/>
  <c r="K59" i="2" l="1"/>
  <c r="J60" i="2" a="1"/>
  <c r="J60" i="2" s="1"/>
  <c r="K60" i="2" l="1"/>
  <c r="J61" i="2" a="1"/>
  <c r="J61" i="2" s="1"/>
  <c r="K61" i="2" l="1"/>
  <c r="J62" i="2" a="1"/>
  <c r="J62" i="2" s="1"/>
  <c r="K62" i="2" l="1"/>
  <c r="J63" i="2" a="1"/>
  <c r="J63" i="2" s="1"/>
  <c r="K63" i="2" l="1"/>
  <c r="J64" i="2" a="1"/>
  <c r="J64" i="2" s="1"/>
  <c r="K64" i="2" l="1"/>
  <c r="J65" i="2" a="1"/>
  <c r="J65" i="2" s="1"/>
  <c r="K65" i="2" l="1"/>
  <c r="J66" i="2" a="1"/>
  <c r="J66" i="2" s="1"/>
  <c r="K66" i="2" l="1"/>
  <c r="J67" i="2" a="1"/>
  <c r="J67" i="2" s="1"/>
  <c r="K67" i="2" l="1"/>
  <c r="J68" i="2" a="1"/>
  <c r="J68" i="2" s="1"/>
  <c r="K68" i="2" l="1"/>
  <c r="J69" i="2" a="1"/>
  <c r="J69" i="2" s="1"/>
  <c r="K69" i="2" l="1"/>
  <c r="J70" i="2" a="1"/>
  <c r="J70" i="2" s="1"/>
  <c r="K70" i="2" l="1"/>
  <c r="J71" i="2" a="1"/>
  <c r="J71" i="2" s="1"/>
  <c r="K71" i="2" l="1"/>
  <c r="J72" i="2" a="1"/>
  <c r="J72" i="2" s="1"/>
  <c r="K72" i="2" l="1"/>
  <c r="J73" i="2" a="1"/>
  <c r="J73" i="2" s="1"/>
  <c r="K73" i="2" l="1"/>
  <c r="J74" i="2" a="1"/>
  <c r="J74" i="2" s="1"/>
  <c r="K74" i="2" l="1"/>
  <c r="J75" i="2" a="1"/>
  <c r="J75" i="2" s="1"/>
  <c r="K75" i="2" l="1"/>
  <c r="J76" i="2" a="1"/>
  <c r="J76" i="2" s="1"/>
  <c r="K76" i="2" l="1"/>
  <c r="J77" i="2" a="1"/>
  <c r="J77" i="2" s="1"/>
  <c r="K77" i="2" l="1"/>
  <c r="J78" i="2" a="1"/>
  <c r="J78" i="2" s="1"/>
  <c r="K78" i="2" l="1"/>
  <c r="J79" i="2" a="1"/>
  <c r="J79" i="2" s="1"/>
  <c r="K79" i="2" l="1"/>
  <c r="J80" i="2" a="1"/>
  <c r="J80" i="2" s="1"/>
  <c r="K80" i="2" l="1"/>
  <c r="J81" i="2" a="1"/>
  <c r="J81" i="2" s="1"/>
  <c r="K81" i="2" l="1"/>
  <c r="J82" i="2" a="1"/>
  <c r="J82" i="2" s="1"/>
  <c r="K82" i="2" l="1"/>
  <c r="J83" i="2" a="1"/>
  <c r="J83" i="2" s="1"/>
  <c r="K83" i="2" l="1"/>
  <c r="J84" i="2" a="1"/>
  <c r="J84" i="2" s="1"/>
  <c r="K84" i="2" l="1"/>
  <c r="J85" i="2" a="1"/>
  <c r="J85" i="2" s="1"/>
  <c r="K85" i="2" l="1"/>
  <c r="J86" i="2" a="1"/>
  <c r="J86" i="2" s="1"/>
  <c r="K86" i="2" l="1"/>
  <c r="J87" i="2" a="1"/>
  <c r="J87" i="2" s="1"/>
  <c r="K87" i="2" l="1"/>
  <c r="J88" i="2" a="1"/>
  <c r="J88" i="2" s="1"/>
  <c r="K88" i="2" l="1"/>
  <c r="J89" i="2" a="1"/>
  <c r="J89" i="2" s="1"/>
  <c r="K89" i="2" l="1"/>
  <c r="J90" i="2" a="1"/>
  <c r="J90" i="2" s="1"/>
  <c r="K90" i="2" l="1"/>
  <c r="J91" i="2" a="1"/>
  <c r="J91" i="2" s="1"/>
  <c r="K91" i="2" l="1"/>
  <c r="J92" i="2" a="1"/>
  <c r="J92" i="2" s="1"/>
  <c r="K92" i="2" l="1"/>
  <c r="J93" i="2" a="1"/>
  <c r="J93" i="2" s="1"/>
  <c r="K93" i="2" l="1"/>
  <c r="J94" i="2" a="1"/>
  <c r="J94" i="2" s="1"/>
  <c r="K94" i="2" l="1"/>
  <c r="J95" i="2" a="1"/>
  <c r="J95" i="2" s="1"/>
  <c r="K95" i="2" l="1"/>
  <c r="J96" i="2" a="1"/>
  <c r="J96" i="2" s="1"/>
  <c r="K96" i="2" l="1"/>
  <c r="J97" i="2" a="1"/>
  <c r="J97" i="2" s="1"/>
  <c r="K97" i="2" l="1"/>
  <c r="J98" i="2" a="1"/>
  <c r="J98" i="2" s="1"/>
  <c r="K98" i="2" l="1"/>
  <c r="J99" i="2" a="1"/>
  <c r="J99" i="2" s="1"/>
  <c r="K99" i="2" l="1"/>
  <c r="J100" i="2" a="1"/>
  <c r="J100" i="2" s="1"/>
  <c r="K100" i="2" l="1"/>
  <c r="J101" i="2" a="1"/>
  <c r="J101" i="2" s="1"/>
  <c r="K101" i="2" s="1"/>
</calcChain>
</file>

<file path=xl/sharedStrings.xml><?xml version="1.0" encoding="utf-8"?>
<sst xmlns="http://schemas.openxmlformats.org/spreadsheetml/2006/main" count="40" uniqueCount="37">
  <si>
    <t>Index</t>
  </si>
  <si>
    <t>AccountName</t>
  </si>
  <si>
    <t>Side</t>
  </si>
  <si>
    <t>Qty</t>
  </si>
  <si>
    <t>FillQty</t>
  </si>
  <si>
    <t>RmngQty</t>
  </si>
  <si>
    <t>Instrument</t>
  </si>
  <si>
    <t>Type</t>
  </si>
  <si>
    <t>Status</t>
  </si>
  <si>
    <t>LimitPrice</t>
  </si>
  <si>
    <t>StopPrice</t>
  </si>
  <si>
    <t>AvgFillPrice</t>
  </si>
  <si>
    <t>Duration</t>
  </si>
  <si>
    <t>PlaceTime</t>
  </si>
  <si>
    <t>StatusTime</t>
  </si>
  <si>
    <t>Contract</t>
  </si>
  <si>
    <t>Quantity</t>
  </si>
  <si>
    <t>Price</t>
  </si>
  <si>
    <t>TradeSide</t>
  </si>
  <si>
    <t>OTE</t>
  </si>
  <si>
    <t>MVO</t>
  </si>
  <si>
    <t>UPL</t>
  </si>
  <si>
    <t xml:space="preserve">Enter Account Number: </t>
  </si>
  <si>
    <t xml:space="preserve">Enter Account Name: </t>
  </si>
  <si>
    <t>Closed P&amp;L</t>
  </si>
  <si>
    <t>Rank</t>
  </si>
  <si>
    <t>These inputs are case sensative</t>
  </si>
  <si>
    <t>Right-click on the title bar of the DOMTrader</t>
  </si>
  <si>
    <t>for the your account number and name</t>
  </si>
  <si>
    <t>FCMNumber</t>
  </si>
  <si>
    <t>UserID</t>
  </si>
  <si>
    <t>OriginalOrderID</t>
  </si>
  <si>
    <t>OrderID</t>
  </si>
  <si>
    <t>GTDDate</t>
  </si>
  <si>
    <t>GTTTime</t>
  </si>
  <si>
    <t>Comment</t>
  </si>
  <si>
    <t>Adjust UTC time by hours: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</si>
</sst>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&quot;$&quot;#,##0.00"/>
    <numFmt numFmtId="165" formatCode="0.000000000"/>
    <numFmt numFmtId="166" formatCode="0.000"/>
    <numFmt numFmtId="168" formatCode="h:mm;@"/>
  </numFmts>
  <fonts count="2" x14ac:knownFonts="1">
    <font>
      <sz val="12"/>
      <color theme="1"/>
      <name val="Century Gothic"/>
      <family val="2"/>
    </font>
    <font>
      <b/>
      <sz val="12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165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quotePrefix="1"/>
    <xf numFmtId="0" fontId="1" fillId="0" borderId="0" xfId="0" applyFont="1"/>
    <xf numFmtId="166" fontId="1" fillId="0" borderId="0" xfId="0" applyNumberFormat="1" applyFont="1"/>
    <xf numFmtId="166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shrinkToFit="1"/>
    </xf>
    <xf numFmtId="0" fontId="0" fillId="0" borderId="0" xfId="0" applyAlignment="1">
      <alignment shrinkToFit="1"/>
    </xf>
    <xf numFmtId="0" fontId="0" fillId="0" borderId="0" xfId="0" applyAlignment="1">
      <alignment horizontal="center" shrinkToFit="1"/>
    </xf>
    <xf numFmtId="168" fontId="1" fillId="0" borderId="0" xfId="0" applyNumberFormat="1" applyFont="1"/>
    <xf numFmtId="164" fontId="0" fillId="0" borderId="0" xfId="0" quotePrefix="1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>Wrong Account Name or FCM Account ID</v>
        <stp/>
        <stp>Orders</stp>
        <stp>0</stp>
        <stp>0</stp>
        <stp/>
        <stp>All</stp>
        <stp>All</stp>
        <stp>UserID</stp>
        <stp>65</stp>
        <stp/>
        <tr r="D67" s="1"/>
      </tp>
      <tp t="s">
        <v>Wrong Account Name or FCM Account ID</v>
        <stp/>
        <stp>Orders</stp>
        <stp>0</stp>
        <stp>0</stp>
        <stp/>
        <stp>All</stp>
        <stp>All</stp>
        <stp>UserID</stp>
        <stp>64</stp>
        <stp/>
        <tr r="D66" s="1"/>
      </tp>
      <tp t="s">
        <v>Wrong Account Name or FCM Account ID</v>
        <stp/>
        <stp>Orders</stp>
        <stp>0</stp>
        <stp>0</stp>
        <stp/>
        <stp>All</stp>
        <stp>All</stp>
        <stp>UserID</stp>
        <stp>67</stp>
        <stp/>
        <tr r="D69" s="1"/>
      </tp>
      <tp t="s">
        <v>Wrong Account Name or FCM Account ID</v>
        <stp/>
        <stp>Orders</stp>
        <stp>0</stp>
        <stp>0</stp>
        <stp/>
        <stp>All</stp>
        <stp>All</stp>
        <stp>UserID</stp>
        <stp>66</stp>
        <stp/>
        <tr r="D68" s="1"/>
      </tp>
      <tp t="s">
        <v>Wrong Account Name or FCM Account ID</v>
        <stp/>
        <stp>Orders</stp>
        <stp>0</stp>
        <stp>0</stp>
        <stp/>
        <stp>All</stp>
        <stp>All</stp>
        <stp>UserID</stp>
        <stp>61</stp>
        <stp/>
        <tr r="D63" s="1"/>
      </tp>
      <tp t="s">
        <v>Wrong Account Name or FCM Account ID</v>
        <stp/>
        <stp>Orders</stp>
        <stp>0</stp>
        <stp>0</stp>
        <stp/>
        <stp>All</stp>
        <stp>All</stp>
        <stp>UserID</stp>
        <stp>60</stp>
        <stp/>
        <tr r="D62" s="1"/>
      </tp>
      <tp t="s">
        <v>Wrong Account Name or FCM Account ID</v>
        <stp/>
        <stp>Orders</stp>
        <stp>0</stp>
        <stp>0</stp>
        <stp/>
        <stp>All</stp>
        <stp>All</stp>
        <stp>UserID</stp>
        <stp>63</stp>
        <stp/>
        <tr r="D65" s="1"/>
      </tp>
      <tp t="s">
        <v>Wrong Account Name or FCM Account ID</v>
        <stp/>
        <stp>Orders</stp>
        <stp>0</stp>
        <stp>0</stp>
        <stp/>
        <stp>All</stp>
        <stp>All</stp>
        <stp>UserID</stp>
        <stp>62</stp>
        <stp/>
        <tr r="D64" s="1"/>
      </tp>
      <tp t="s">
        <v>Wrong Account Name or FCM Account ID</v>
        <stp/>
        <stp>Orders</stp>
        <stp>0</stp>
        <stp>0</stp>
        <stp/>
        <stp>All</stp>
        <stp>All</stp>
        <stp>UserID</stp>
        <stp>69</stp>
        <stp/>
        <tr r="D71" s="1"/>
      </tp>
      <tp t="s">
        <v>Wrong Account Name or FCM Account ID</v>
        <stp/>
        <stp>Orders</stp>
        <stp>0</stp>
        <stp>0</stp>
        <stp/>
        <stp>All</stp>
        <stp>All</stp>
        <stp>UserID</stp>
        <stp>68</stp>
        <stp/>
        <tr r="D70" s="1"/>
      </tp>
      <tp t="s">
        <v>Wrong Account Name or FCM Account ID</v>
        <stp/>
        <stp>Orders</stp>
        <stp>0</stp>
        <stp>0</stp>
        <stp/>
        <stp>All</stp>
        <stp>All</stp>
        <stp>GTDDate</stp>
        <stp>9</stp>
        <stp/>
        <tr r="R11" s="1"/>
      </tp>
      <tp t="s">
        <v>Wrong Account Name or FCM Account ID</v>
        <stp/>
        <stp>Orders</stp>
        <stp>0</stp>
        <stp>0</stp>
        <stp/>
        <stp>All</stp>
        <stp>All</stp>
        <stp>GTDDate</stp>
        <stp>8</stp>
        <stp/>
        <tr r="R10" s="1"/>
      </tp>
      <tp t="s">
        <v>Wrong Account Name or FCM Account ID</v>
        <stp/>
        <stp>Orders</stp>
        <stp>0</stp>
        <stp>0</stp>
        <stp/>
        <stp>All</stp>
        <stp>All</stp>
        <stp>GTDDate</stp>
        <stp>7</stp>
        <stp/>
        <tr r="R9" s="1"/>
      </tp>
      <tp t="s">
        <v>Wrong Account Name or FCM Account ID</v>
        <stp/>
        <stp>Orders</stp>
        <stp>0</stp>
        <stp>0</stp>
        <stp/>
        <stp>All</stp>
        <stp>All</stp>
        <stp>GTDDate</stp>
        <stp>6</stp>
        <stp/>
        <tr r="R8" s="1"/>
      </tp>
      <tp t="s">
        <v>Wrong Account Name or FCM Account ID</v>
        <stp/>
        <stp>Orders</stp>
        <stp>0</stp>
        <stp>0</stp>
        <stp/>
        <stp>All</stp>
        <stp>All</stp>
        <stp>GTDDate</stp>
        <stp>5</stp>
        <stp/>
        <tr r="R7" s="1"/>
      </tp>
      <tp t="s">
        <v>Wrong Account Name or FCM Account ID</v>
        <stp/>
        <stp>Orders</stp>
        <stp>0</stp>
        <stp>0</stp>
        <stp/>
        <stp>All</stp>
        <stp>All</stp>
        <stp>GTDDate</stp>
        <stp>4</stp>
        <stp/>
        <tr r="R6" s="1"/>
      </tp>
      <tp t="s">
        <v>Wrong Account Name or FCM Account ID</v>
        <stp/>
        <stp>Orders</stp>
        <stp>0</stp>
        <stp>0</stp>
        <stp/>
        <stp>All</stp>
        <stp>All</stp>
        <stp>GTDDate</stp>
        <stp>3</stp>
        <stp/>
        <tr r="R5" s="1"/>
      </tp>
      <tp t="s">
        <v>Wrong Account Name or FCM Account ID</v>
        <stp/>
        <stp>Orders</stp>
        <stp>0</stp>
        <stp>0</stp>
        <stp/>
        <stp>All</stp>
        <stp>All</stp>
        <stp>GTDDate</stp>
        <stp>2</stp>
        <stp/>
        <tr r="R4" s="1"/>
      </tp>
      <tp t="s">
        <v>Wrong Account Name or FCM Account ID</v>
        <stp/>
        <stp>Orders</stp>
        <stp>0</stp>
        <stp>0</stp>
        <stp/>
        <stp>All</stp>
        <stp>All</stp>
        <stp>GTDDate</stp>
        <stp>1</stp>
        <stp/>
        <tr r="R3" s="1"/>
      </tp>
      <tp t="s">
        <v>Wrong Account Name or FCM Account ID</v>
        <stp/>
        <stp>Orders</stp>
        <stp>0</stp>
        <stp>0</stp>
        <stp/>
        <stp>All</stp>
        <stp>All</stp>
        <stp>GTDDate</stp>
        <stp>0</stp>
        <stp/>
        <tr r="R2" s="1"/>
      </tp>
      <tp t="s">
        <v>Wrong Account Name or FCM Account ID</v>
        <stp/>
        <stp>Orders</stp>
        <stp>0</stp>
        <stp>0</stp>
        <stp/>
        <stp>All</stp>
        <stp>All</stp>
        <stp>UserID</stp>
        <stp>75</stp>
        <stp/>
        <tr r="D77" s="1"/>
      </tp>
      <tp t="s">
        <v>Wrong Account Name or FCM Account ID</v>
        <stp/>
        <stp>Orders</stp>
        <stp>0</stp>
        <stp>0</stp>
        <stp/>
        <stp>All</stp>
        <stp>All</stp>
        <stp>UserID</stp>
        <stp>74</stp>
        <stp/>
        <tr r="D76" s="1"/>
      </tp>
      <tp t="s">
        <v>Wrong Account Name or FCM Account ID</v>
        <stp/>
        <stp>Orders</stp>
        <stp>0</stp>
        <stp>0</stp>
        <stp/>
        <stp>All</stp>
        <stp>All</stp>
        <stp>UserID</stp>
        <stp>77</stp>
        <stp/>
        <tr r="D79" s="1"/>
      </tp>
      <tp t="s">
        <v>Wrong Account Name or FCM Account ID</v>
        <stp/>
        <stp>Orders</stp>
        <stp>0</stp>
        <stp>0</stp>
        <stp/>
        <stp>All</stp>
        <stp>All</stp>
        <stp>UserID</stp>
        <stp>76</stp>
        <stp/>
        <tr r="D78" s="1"/>
      </tp>
      <tp t="s">
        <v>Wrong Account Name or FCM Account ID</v>
        <stp/>
        <stp>Orders</stp>
        <stp>0</stp>
        <stp>0</stp>
        <stp/>
        <stp>All</stp>
        <stp>All</stp>
        <stp>UserID</stp>
        <stp>71</stp>
        <stp/>
        <tr r="D73" s="1"/>
      </tp>
      <tp t="s">
        <v>Wrong Account Name or FCM Account ID</v>
        <stp/>
        <stp>Orders</stp>
        <stp>0</stp>
        <stp>0</stp>
        <stp/>
        <stp>All</stp>
        <stp>All</stp>
        <stp>UserID</stp>
        <stp>70</stp>
        <stp/>
        <tr r="D72" s="1"/>
      </tp>
      <tp t="s">
        <v>Wrong Account Name or FCM Account ID</v>
        <stp/>
        <stp>Orders</stp>
        <stp>0</stp>
        <stp>0</stp>
        <stp/>
        <stp>All</stp>
        <stp>All</stp>
        <stp>UserID</stp>
        <stp>73</stp>
        <stp/>
        <tr r="D75" s="1"/>
      </tp>
      <tp t="s">
        <v>Wrong Account Name or FCM Account ID</v>
        <stp/>
        <stp>Orders</stp>
        <stp>0</stp>
        <stp>0</stp>
        <stp/>
        <stp>All</stp>
        <stp>All</stp>
        <stp>UserID</stp>
        <stp>72</stp>
        <stp/>
        <tr r="D74" s="1"/>
      </tp>
      <tp t="s">
        <v>Wrong Account Name or FCM Account ID</v>
        <stp/>
        <stp>Orders</stp>
        <stp>0</stp>
        <stp>0</stp>
        <stp/>
        <stp>All</stp>
        <stp>All</stp>
        <stp>UserID</stp>
        <stp>79</stp>
        <stp/>
        <tr r="D81" s="1"/>
      </tp>
      <tp t="s">
        <v>Wrong Account Name or FCM Account ID</v>
        <stp/>
        <stp>Orders</stp>
        <stp>0</stp>
        <stp>0</stp>
        <stp/>
        <stp>All</stp>
        <stp>All</stp>
        <stp>UserID</stp>
        <stp>78</stp>
        <stp/>
        <tr r="D80" s="1"/>
      </tp>
      <tp t="s">
        <v>Wrong Account Name or FCM Account ID</v>
        <stp/>
        <stp>Orders</stp>
        <stp>0</stp>
        <stp>0</stp>
        <stp/>
        <stp>All</stp>
        <stp>All</stp>
        <stp>Status</stp>
        <stp>19</stp>
        <stp/>
        <tr r="M21" s="1"/>
      </tp>
      <tp t="s">
        <v>Wrong Account Name or FCM Account ID</v>
        <stp/>
        <stp>Orders</stp>
        <stp>0</stp>
        <stp>0</stp>
        <stp/>
        <stp>All</stp>
        <stp>All</stp>
        <stp>Status</stp>
        <stp>18</stp>
        <stp/>
        <tr r="M20" s="1"/>
      </tp>
      <tp t="s">
        <v>Wrong Account Name or FCM Account ID</v>
        <stp/>
        <stp>Orders</stp>
        <stp>0</stp>
        <stp>0</stp>
        <stp/>
        <stp>All</stp>
        <stp>All</stp>
        <stp>Status</stp>
        <stp>17</stp>
        <stp/>
        <tr r="M19" s="1"/>
      </tp>
      <tp t="s">
        <v>Wrong Account Name or FCM Account ID</v>
        <stp/>
        <stp>Orders</stp>
        <stp>0</stp>
        <stp>0</stp>
        <stp/>
        <stp>All</stp>
        <stp>All</stp>
        <stp>Status</stp>
        <stp>16</stp>
        <stp/>
        <tr r="M18" s="1"/>
      </tp>
      <tp t="s">
        <v>Wrong Account Name or FCM Account ID</v>
        <stp/>
        <stp>Orders</stp>
        <stp>0</stp>
        <stp>0</stp>
        <stp/>
        <stp>All</stp>
        <stp>All</stp>
        <stp>Status</stp>
        <stp>15</stp>
        <stp/>
        <tr r="M17" s="1"/>
      </tp>
      <tp t="s">
        <v>Wrong Account Name or FCM Account ID</v>
        <stp/>
        <stp>Orders</stp>
        <stp>0</stp>
        <stp>0</stp>
        <stp/>
        <stp>All</stp>
        <stp>All</stp>
        <stp>Status</stp>
        <stp>14</stp>
        <stp/>
        <tr r="M16" s="1"/>
      </tp>
      <tp t="s">
        <v>Wrong Account Name or FCM Account ID</v>
        <stp/>
        <stp>Orders</stp>
        <stp>0</stp>
        <stp>0</stp>
        <stp/>
        <stp>All</stp>
        <stp>All</stp>
        <stp>Status</stp>
        <stp>13</stp>
        <stp/>
        <tr r="M15" s="1"/>
      </tp>
      <tp t="s">
        <v>Wrong Account Name or FCM Account ID</v>
        <stp/>
        <stp>Orders</stp>
        <stp>0</stp>
        <stp>0</stp>
        <stp/>
        <stp>All</stp>
        <stp>All</stp>
        <stp>Status</stp>
        <stp>12</stp>
        <stp/>
        <tr r="M14" s="1"/>
      </tp>
      <tp t="s">
        <v>Wrong Account Name or FCM Account ID</v>
        <stp/>
        <stp>Orders</stp>
        <stp>0</stp>
        <stp>0</stp>
        <stp/>
        <stp>All</stp>
        <stp>All</stp>
        <stp>Status</stp>
        <stp>11</stp>
        <stp/>
        <tr r="M13" s="1"/>
      </tp>
      <tp t="s">
        <v>Wrong Account Name or FCM Account ID</v>
        <stp/>
        <stp>Orders</stp>
        <stp>0</stp>
        <stp>0</stp>
        <stp/>
        <stp>All</stp>
        <stp>All</stp>
        <stp>Status</stp>
        <stp>10</stp>
        <stp/>
        <tr r="M12" s="1"/>
      </tp>
      <tp t="s">
        <v>Wrong Account Name or FCM Account ID</v>
        <stp/>
        <stp>Orders</stp>
        <stp>0</stp>
        <stp>0</stp>
        <stp/>
        <stp>All</stp>
        <stp>All</stp>
        <stp>UserID</stp>
        <stp>45</stp>
        <stp/>
        <tr r="D47" s="1"/>
      </tp>
      <tp t="s">
        <v>Wrong Account Name or FCM Account ID</v>
        <stp/>
        <stp>Orders</stp>
        <stp>0</stp>
        <stp>0</stp>
        <stp/>
        <stp>All</stp>
        <stp>All</stp>
        <stp>UserID</stp>
        <stp>44</stp>
        <stp/>
        <tr r="D46" s="1"/>
      </tp>
      <tp t="s">
        <v>Wrong Account Name or FCM Account ID</v>
        <stp/>
        <stp>Orders</stp>
        <stp>0</stp>
        <stp>0</stp>
        <stp/>
        <stp>All</stp>
        <stp>All</stp>
        <stp>UserID</stp>
        <stp>47</stp>
        <stp/>
        <tr r="D49" s="1"/>
      </tp>
      <tp t="s">
        <v>Wrong Account Name or FCM Account ID</v>
        <stp/>
        <stp>Orders</stp>
        <stp>0</stp>
        <stp>0</stp>
        <stp/>
        <stp>All</stp>
        <stp>All</stp>
        <stp>RmngQty</stp>
        <stp>89</stp>
        <stp/>
        <tr r="J91" s="1"/>
      </tp>
      <tp t="s">
        <v>Wrong Account Name or FCM Account ID</v>
        <stp/>
        <stp>Orders</stp>
        <stp>0</stp>
        <stp>0</stp>
        <stp/>
        <stp>All</stp>
        <stp>All</stp>
        <stp>UserID</stp>
        <stp>46</stp>
        <stp/>
        <tr r="D48" s="1"/>
      </tp>
      <tp t="s">
        <v>Wrong Account Name or FCM Account ID</v>
        <stp/>
        <stp>Orders</stp>
        <stp>0</stp>
        <stp>0</stp>
        <stp/>
        <stp>All</stp>
        <stp>All</stp>
        <stp>RmngQty</stp>
        <stp>88</stp>
        <stp/>
        <tr r="J90" s="1"/>
      </tp>
      <tp t="s">
        <v>Wrong Account Name or FCM Account ID</v>
        <stp/>
        <stp>Orders</stp>
        <stp>0</stp>
        <stp>0</stp>
        <stp/>
        <stp>All</stp>
        <stp>All</stp>
        <stp>UserID</stp>
        <stp>41</stp>
        <stp/>
        <tr r="D43" s="1"/>
      </tp>
      <tp t="s">
        <v>Wrong Account Name or FCM Account ID</v>
        <stp/>
        <stp>Orders</stp>
        <stp>0</stp>
        <stp>0</stp>
        <stp/>
        <stp>All</stp>
        <stp>All</stp>
        <stp>UserID</stp>
        <stp>40</stp>
        <stp/>
        <tr r="D42" s="1"/>
      </tp>
      <tp t="s">
        <v>Wrong Account Name or FCM Account ID</v>
        <stp/>
        <stp>Orders</stp>
        <stp>0</stp>
        <stp>0</stp>
        <stp/>
        <stp>All</stp>
        <stp>All</stp>
        <stp>UserID</stp>
        <stp>43</stp>
        <stp/>
        <tr r="D45" s="1"/>
      </tp>
      <tp t="s">
        <v>Wrong Account Name or FCM Account ID</v>
        <stp/>
        <stp>Orders</stp>
        <stp>0</stp>
        <stp>0</stp>
        <stp/>
        <stp>All</stp>
        <stp>All</stp>
        <stp>UserID</stp>
        <stp>42</stp>
        <stp/>
        <tr r="D44" s="1"/>
      </tp>
      <tp t="s">
        <v>Wrong Account Name or FCM Account ID</v>
        <stp/>
        <stp>Orders</stp>
        <stp>0</stp>
        <stp>0</stp>
        <stp/>
        <stp>All</stp>
        <stp>All</stp>
        <stp>RmngQty</stp>
        <stp>83</stp>
        <stp/>
        <tr r="J85" s="1"/>
      </tp>
      <tp t="s">
        <v>Wrong Account Name or FCM Account ID</v>
        <stp/>
        <stp>Orders</stp>
        <stp>0</stp>
        <stp>0</stp>
        <stp/>
        <stp>All</stp>
        <stp>All</stp>
        <stp>RmngQty</stp>
        <stp>82</stp>
        <stp/>
        <tr r="J84" s="1"/>
      </tp>
      <tp t="s">
        <v>Wrong Account Name or FCM Account ID</v>
        <stp/>
        <stp>Orders</stp>
        <stp>0</stp>
        <stp>0</stp>
        <stp/>
        <stp>All</stp>
        <stp>All</stp>
        <stp>RmngQty</stp>
        <stp>81</stp>
        <stp/>
        <tr r="J83" s="1"/>
      </tp>
      <tp t="s">
        <v>Wrong Account Name or FCM Account ID</v>
        <stp/>
        <stp>Orders</stp>
        <stp>0</stp>
        <stp>0</stp>
        <stp/>
        <stp>All</stp>
        <stp>All</stp>
        <stp>RmngQty</stp>
        <stp>80</stp>
        <stp/>
        <tr r="J82" s="1"/>
      </tp>
      <tp t="s">
        <v>Wrong Account Name or FCM Account ID</v>
        <stp/>
        <stp>Orders</stp>
        <stp>0</stp>
        <stp>0</stp>
        <stp/>
        <stp>All</stp>
        <stp>All</stp>
        <stp>UserID</stp>
        <stp>49</stp>
        <stp/>
        <tr r="D51" s="1"/>
      </tp>
      <tp t="s">
        <v>Wrong Account Name or FCM Account ID</v>
        <stp/>
        <stp>Orders</stp>
        <stp>0</stp>
        <stp>0</stp>
        <stp/>
        <stp>All</stp>
        <stp>All</stp>
        <stp>RmngQty</stp>
        <stp>87</stp>
        <stp/>
        <tr r="J89" s="1"/>
      </tp>
      <tp t="s">
        <v>Wrong Account Name or FCM Account ID</v>
        <stp/>
        <stp>Orders</stp>
        <stp>0</stp>
        <stp>0</stp>
        <stp/>
        <stp>All</stp>
        <stp>All</stp>
        <stp>UserID</stp>
        <stp>48</stp>
        <stp/>
        <tr r="D50" s="1"/>
      </tp>
      <tp t="s">
        <v>Wrong Account Name or FCM Account ID</v>
        <stp/>
        <stp>Orders</stp>
        <stp>0</stp>
        <stp>0</stp>
        <stp/>
        <stp>All</stp>
        <stp>All</stp>
        <stp>RmngQty</stp>
        <stp>86</stp>
        <stp/>
        <tr r="J88" s="1"/>
      </tp>
      <tp t="s">
        <v>Wrong Account Name or FCM Account ID</v>
        <stp/>
        <stp>Orders</stp>
        <stp>0</stp>
        <stp>0</stp>
        <stp/>
        <stp>All</stp>
        <stp>All</stp>
        <stp>RmngQty</stp>
        <stp>85</stp>
        <stp/>
        <tr r="J87" s="1"/>
      </tp>
      <tp t="s">
        <v>Wrong Account Name or FCM Account ID</v>
        <stp/>
        <stp>Orders</stp>
        <stp>0</stp>
        <stp>0</stp>
        <stp/>
        <stp>All</stp>
        <stp>All</stp>
        <stp>RmngQty</stp>
        <stp>84</stp>
        <stp/>
        <tr r="J86" s="1"/>
      </tp>
      <tp t="s">
        <v>Wrong Account Name or FCM Account ID</v>
        <stp/>
        <stp>Orders</stp>
        <stp>0</stp>
        <stp>0</stp>
        <stp/>
        <stp>All</stp>
        <stp>All</stp>
        <stp>Status</stp>
        <stp>29</stp>
        <stp/>
        <tr r="M31" s="1"/>
      </tp>
      <tp t="s">
        <v>Wrong Account Name or FCM Account ID</v>
        <stp/>
        <stp>Orders</stp>
        <stp>0</stp>
        <stp>0</stp>
        <stp/>
        <stp>All</stp>
        <stp>All</stp>
        <stp>Status</stp>
        <stp>28</stp>
        <stp/>
        <tr r="M30" s="1"/>
      </tp>
      <tp t="s">
        <v>Wrong Account Name or FCM Account ID</v>
        <stp/>
        <stp>Orders</stp>
        <stp>0</stp>
        <stp>0</stp>
        <stp/>
        <stp>All</stp>
        <stp>All</stp>
        <stp>Status</stp>
        <stp>27</stp>
        <stp/>
        <tr r="M29" s="1"/>
      </tp>
      <tp t="s">
        <v>Wrong Account Name or FCM Account ID</v>
        <stp/>
        <stp>Orders</stp>
        <stp>0</stp>
        <stp>0</stp>
        <stp/>
        <stp>All</stp>
        <stp>All</stp>
        <stp>Status</stp>
        <stp>26</stp>
        <stp/>
        <tr r="M28" s="1"/>
      </tp>
      <tp t="s">
        <v>Wrong Account Name or FCM Account ID</v>
        <stp/>
        <stp>Orders</stp>
        <stp>0</stp>
        <stp>0</stp>
        <stp/>
        <stp>All</stp>
        <stp>All</stp>
        <stp>Status</stp>
        <stp>25</stp>
        <stp/>
        <tr r="M27" s="1"/>
      </tp>
      <tp t="s">
        <v>Wrong Account Name or FCM Account ID</v>
        <stp/>
        <stp>Orders</stp>
        <stp>0</stp>
        <stp>0</stp>
        <stp/>
        <stp>All</stp>
        <stp>All</stp>
        <stp>Status</stp>
        <stp>24</stp>
        <stp/>
        <tr r="M26" s="1"/>
      </tp>
      <tp t="s">
        <v>Wrong Account Name or FCM Account ID</v>
        <stp/>
        <stp>Orders</stp>
        <stp>0</stp>
        <stp>0</stp>
        <stp/>
        <stp>All</stp>
        <stp>All</stp>
        <stp>Status</stp>
        <stp>23</stp>
        <stp/>
        <tr r="M25" s="1"/>
      </tp>
      <tp t="s">
        <v>Wrong Account Name or FCM Account ID</v>
        <stp/>
        <stp>Orders</stp>
        <stp>0</stp>
        <stp>0</stp>
        <stp/>
        <stp>All</stp>
        <stp>All</stp>
        <stp>Status</stp>
        <stp>22</stp>
        <stp/>
        <tr r="M24" s="1"/>
      </tp>
      <tp t="s">
        <v>Wrong Account Name or FCM Account ID</v>
        <stp/>
        <stp>Orders</stp>
        <stp>0</stp>
        <stp>0</stp>
        <stp/>
        <stp>All</stp>
        <stp>All</stp>
        <stp>Status</stp>
        <stp>21</stp>
        <stp/>
        <tr r="M23" s="1"/>
      </tp>
      <tp t="s">
        <v>Wrong Account Name or FCM Account ID</v>
        <stp/>
        <stp>Orders</stp>
        <stp>0</stp>
        <stp>0</stp>
        <stp/>
        <stp>All</stp>
        <stp>All</stp>
        <stp>Status</stp>
        <stp>20</stp>
        <stp/>
        <tr r="M22" s="1"/>
      </tp>
      <tp t="s">
        <v>Wrong Account Name or FCM Account ID</v>
        <stp/>
        <stp>Orders</stp>
        <stp>0</stp>
        <stp>0</stp>
        <stp/>
        <stp>All</stp>
        <stp>All</stp>
        <stp>UserID</stp>
        <stp>55</stp>
        <stp/>
        <tr r="D57" s="1"/>
      </tp>
      <tp t="s">
        <v>Wrong Account Name or FCM Account ID</v>
        <stp/>
        <stp>Orders</stp>
        <stp>0</stp>
        <stp>0</stp>
        <stp/>
        <stp>All</stp>
        <stp>All</stp>
        <stp>UserID</stp>
        <stp>54</stp>
        <stp/>
        <tr r="D56" s="1"/>
      </tp>
      <tp t="s">
        <v>Wrong Account Name or FCM Account ID</v>
        <stp/>
        <stp>Orders</stp>
        <stp>0</stp>
        <stp>0</stp>
        <stp/>
        <stp>All</stp>
        <stp>All</stp>
        <stp>UserID</stp>
        <stp>57</stp>
        <stp/>
        <tr r="D59" s="1"/>
      </tp>
      <tp t="s">
        <v>Wrong Account Name or FCM Account ID</v>
        <stp/>
        <stp>Orders</stp>
        <stp>0</stp>
        <stp>0</stp>
        <stp/>
        <stp>All</stp>
        <stp>All</stp>
        <stp>RmngQty</stp>
        <stp>99</stp>
        <stp/>
        <tr r="J101" s="1"/>
      </tp>
      <tp t="s">
        <v>Wrong Account Name or FCM Account ID</v>
        <stp/>
        <stp>Orders</stp>
        <stp>0</stp>
        <stp>0</stp>
        <stp/>
        <stp>All</stp>
        <stp>All</stp>
        <stp>UserID</stp>
        <stp>56</stp>
        <stp/>
        <tr r="D58" s="1"/>
      </tp>
      <tp t="s">
        <v>Wrong Account Name or FCM Account ID</v>
        <stp/>
        <stp>Orders</stp>
        <stp>0</stp>
        <stp>0</stp>
        <stp/>
        <stp>All</stp>
        <stp>All</stp>
        <stp>RmngQty</stp>
        <stp>98</stp>
        <stp/>
        <tr r="J100" s="1"/>
      </tp>
      <tp t="s">
        <v>Wrong Account Name or FCM Account ID</v>
        <stp/>
        <stp>Orders</stp>
        <stp>0</stp>
        <stp>0</stp>
        <stp/>
        <stp>All</stp>
        <stp>All</stp>
        <stp>UserID</stp>
        <stp>51</stp>
        <stp/>
        <tr r="D53" s="1"/>
      </tp>
      <tp t="s">
        <v>Wrong Account Name or FCM Account ID</v>
        <stp/>
        <stp>Orders</stp>
        <stp>0</stp>
        <stp>0</stp>
        <stp/>
        <stp>All</stp>
        <stp>All</stp>
        <stp>UserID</stp>
        <stp>50</stp>
        <stp/>
        <tr r="D52" s="1"/>
      </tp>
      <tp t="s">
        <v>Wrong Account Name or FCM Account ID</v>
        <stp/>
        <stp>Orders</stp>
        <stp>0</stp>
        <stp>0</stp>
        <stp/>
        <stp>All</stp>
        <stp>All</stp>
        <stp>UserID</stp>
        <stp>53</stp>
        <stp/>
        <tr r="D55" s="1"/>
      </tp>
      <tp t="s">
        <v>Wrong Account Name or FCM Account ID</v>
        <stp/>
        <stp>Orders</stp>
        <stp>0</stp>
        <stp>0</stp>
        <stp/>
        <stp>All</stp>
        <stp>All</stp>
        <stp>UserID</stp>
        <stp>52</stp>
        <stp/>
        <tr r="D54" s="1"/>
      </tp>
      <tp t="s">
        <v>Wrong Account Name or FCM Account ID</v>
        <stp/>
        <stp>Orders</stp>
        <stp>0</stp>
        <stp>0</stp>
        <stp/>
        <stp>All</stp>
        <stp>All</stp>
        <stp>RmngQty</stp>
        <stp>93</stp>
        <stp/>
        <tr r="J95" s="1"/>
      </tp>
      <tp t="s">
        <v>Wrong Account Name or FCM Account ID</v>
        <stp/>
        <stp>Orders</stp>
        <stp>0</stp>
        <stp>0</stp>
        <stp/>
        <stp>All</stp>
        <stp>All</stp>
        <stp>RmngQty</stp>
        <stp>92</stp>
        <stp/>
        <tr r="J94" s="1"/>
      </tp>
      <tp t="s">
        <v>Wrong Account Name or FCM Account ID</v>
        <stp/>
        <stp>Orders</stp>
        <stp>0</stp>
        <stp>0</stp>
        <stp/>
        <stp>All</stp>
        <stp>All</stp>
        <stp>RmngQty</stp>
        <stp>91</stp>
        <stp/>
        <tr r="J93" s="1"/>
      </tp>
      <tp t="s">
        <v>Wrong Account Name or FCM Account ID</v>
        <stp/>
        <stp>Orders</stp>
        <stp>0</stp>
        <stp>0</stp>
        <stp/>
        <stp>All</stp>
        <stp>All</stp>
        <stp>RmngQty</stp>
        <stp>90</stp>
        <stp/>
        <tr r="J92" s="1"/>
      </tp>
      <tp t="s">
        <v>Wrong Account Name or FCM Account ID</v>
        <stp/>
        <stp>Orders</stp>
        <stp>0</stp>
        <stp>0</stp>
        <stp/>
        <stp>All</stp>
        <stp>All</stp>
        <stp>UserID</stp>
        <stp>59</stp>
        <stp/>
        <tr r="D61" s="1"/>
      </tp>
      <tp t="s">
        <v>Wrong Account Name or FCM Account ID</v>
        <stp/>
        <stp>Orders</stp>
        <stp>0</stp>
        <stp>0</stp>
        <stp/>
        <stp>All</stp>
        <stp>All</stp>
        <stp>RmngQty</stp>
        <stp>97</stp>
        <stp/>
        <tr r="J99" s="1"/>
      </tp>
      <tp t="s">
        <v>Wrong Account Name or FCM Account ID</v>
        <stp/>
        <stp>Orders</stp>
        <stp>0</stp>
        <stp>0</stp>
        <stp/>
        <stp>All</stp>
        <stp>All</stp>
        <stp>UserID</stp>
        <stp>58</stp>
        <stp/>
        <tr r="D60" s="1"/>
      </tp>
      <tp t="s">
        <v>Wrong Account Name or FCM Account ID</v>
        <stp/>
        <stp>Orders</stp>
        <stp>0</stp>
        <stp>0</stp>
        <stp/>
        <stp>All</stp>
        <stp>All</stp>
        <stp>RmngQty</stp>
        <stp>96</stp>
        <stp/>
        <tr r="J98" s="1"/>
      </tp>
      <tp t="s">
        <v>Wrong Account Name or FCM Account ID</v>
        <stp/>
        <stp>Orders</stp>
        <stp>0</stp>
        <stp>0</stp>
        <stp/>
        <stp>All</stp>
        <stp>All</stp>
        <stp>RmngQty</stp>
        <stp>95</stp>
        <stp/>
        <tr r="J97" s="1"/>
      </tp>
      <tp t="s">
        <v>Wrong Account Name or FCM Account ID</v>
        <stp/>
        <stp>Orders</stp>
        <stp>0</stp>
        <stp>0</stp>
        <stp/>
        <stp>All</stp>
        <stp>All</stp>
        <stp>RmngQty</stp>
        <stp>94</stp>
        <stp/>
        <tr r="J96" s="1"/>
      </tp>
      <tp t="s">
        <v>Wrong Account Name or FCM Account ID</v>
        <stp/>
        <stp>Orders</stp>
        <stp>0</stp>
        <stp>0</stp>
        <stp/>
        <stp>All</stp>
        <stp>All</stp>
        <stp>Status</stp>
        <stp>39</stp>
        <stp/>
        <tr r="M41" s="1"/>
      </tp>
      <tp t="s">
        <v>Wrong Account Name or FCM Account ID</v>
        <stp/>
        <stp>Orders</stp>
        <stp>0</stp>
        <stp>0</stp>
        <stp/>
        <stp>All</stp>
        <stp>All</stp>
        <stp>Status</stp>
        <stp>38</stp>
        <stp/>
        <tr r="M40" s="1"/>
      </tp>
      <tp t="s">
        <v>Wrong Account Name or FCM Account ID</v>
        <stp/>
        <stp>Orders</stp>
        <stp>0</stp>
        <stp>0</stp>
        <stp/>
        <stp>All</stp>
        <stp>All</stp>
        <stp>Status</stp>
        <stp>37</stp>
        <stp/>
        <tr r="M39" s="1"/>
      </tp>
      <tp t="s">
        <v>Wrong Account Name or FCM Account ID</v>
        <stp/>
        <stp>Orders</stp>
        <stp>0</stp>
        <stp>0</stp>
        <stp/>
        <stp>All</stp>
        <stp>All</stp>
        <stp>Status</stp>
        <stp>36</stp>
        <stp/>
        <tr r="M38" s="1"/>
      </tp>
      <tp t="s">
        <v>Wrong Account Name or FCM Account ID</v>
        <stp/>
        <stp>Orders</stp>
        <stp>0</stp>
        <stp>0</stp>
        <stp/>
        <stp>All</stp>
        <stp>All</stp>
        <stp>Status</stp>
        <stp>35</stp>
        <stp/>
        <tr r="M37" s="1"/>
      </tp>
      <tp t="s">
        <v>Wrong Account Name or FCM Account ID</v>
        <stp/>
        <stp>Orders</stp>
        <stp>0</stp>
        <stp>0</stp>
        <stp/>
        <stp>All</stp>
        <stp>All</stp>
        <stp>Status</stp>
        <stp>34</stp>
        <stp/>
        <tr r="M36" s="1"/>
      </tp>
      <tp t="s">
        <v>Wrong Account Name or FCM Account ID</v>
        <stp/>
        <stp>Orders</stp>
        <stp>0</stp>
        <stp>0</stp>
        <stp/>
        <stp>All</stp>
        <stp>All</stp>
        <stp>Status</stp>
        <stp>33</stp>
        <stp/>
        <tr r="M35" s="1"/>
      </tp>
      <tp t="s">
        <v>Wrong Account Name or FCM Account ID</v>
        <stp/>
        <stp>Orders</stp>
        <stp>0</stp>
        <stp>0</stp>
        <stp/>
        <stp>All</stp>
        <stp>All</stp>
        <stp>Status</stp>
        <stp>32</stp>
        <stp/>
        <tr r="M34" s="1"/>
      </tp>
      <tp t="s">
        <v>Wrong Account Name or FCM Account ID</v>
        <stp/>
        <stp>Orders</stp>
        <stp>0</stp>
        <stp>0</stp>
        <stp/>
        <stp>All</stp>
        <stp>All</stp>
        <stp>Status</stp>
        <stp>31</stp>
        <stp/>
        <tr r="M33" s="1"/>
      </tp>
      <tp t="s">
        <v>Wrong Account Name or FCM Account ID</v>
        <stp/>
        <stp>Orders</stp>
        <stp>0</stp>
        <stp>0</stp>
        <stp/>
        <stp>All</stp>
        <stp>All</stp>
        <stp>Status</stp>
        <stp>30</stp>
        <stp/>
        <tr r="M32" s="1"/>
      </tp>
      <tp t="s">
        <v>Specified Account or FcmAccountId is inconsistent with current login to gateway</v>
        <stp/>
        <stp>OrderData</stp>
        <stp>Wrong Account Name or FCM Account ID</stp>
        <stp/>
        <stp>ProfitLoss</stp>
        <stp>0</stp>
        <tr r="K2" s="2"/>
      </tp>
      <tp t="s">
        <v>Wrong Account Name or FCM Account ID</v>
        <stp/>
        <stp>Orders</stp>
        <stp>0</stp>
        <stp>0</stp>
        <stp/>
        <stp>All</stp>
        <stp>All</stp>
        <stp>UserID</stp>
        <stp>25</stp>
        <stp/>
        <tr r="D27" s="1"/>
      </tp>
      <tp t="s">
        <v>Wrong Account Name or FCM Account ID</v>
        <stp/>
        <stp>Orders</stp>
        <stp>0</stp>
        <stp>0</stp>
        <stp/>
        <stp>All</stp>
        <stp>All</stp>
        <stp>UserID</stp>
        <stp>24</stp>
        <stp/>
        <tr r="D26" s="1"/>
      </tp>
      <tp t="s">
        <v>Wrong Account Name or FCM Account ID</v>
        <stp/>
        <stp>Orders</stp>
        <stp>0</stp>
        <stp>0</stp>
        <stp/>
        <stp>All</stp>
        <stp>All</stp>
        <stp>UserID</stp>
        <stp>27</stp>
        <stp/>
        <tr r="D29" s="1"/>
      </tp>
      <tp t="s">
        <v>Wrong Account Name or FCM Account ID</v>
        <stp/>
        <stp>Orders</stp>
        <stp>0</stp>
        <stp>0</stp>
        <stp/>
        <stp>All</stp>
        <stp>All</stp>
        <stp>UserID</stp>
        <stp>26</stp>
        <stp/>
        <tr r="D28" s="1"/>
      </tp>
      <tp t="s">
        <v>Wrong Account Name or FCM Account ID</v>
        <stp/>
        <stp>Orders</stp>
        <stp>0</stp>
        <stp>0</stp>
        <stp/>
        <stp>All</stp>
        <stp>All</stp>
        <stp>UserID</stp>
        <stp>21</stp>
        <stp/>
        <tr r="D23" s="1"/>
      </tp>
      <tp t="s">
        <v>Wrong Account Name or FCM Account ID</v>
        <stp/>
        <stp>Orders</stp>
        <stp>0</stp>
        <stp>0</stp>
        <stp/>
        <stp>All</stp>
        <stp>All</stp>
        <stp>UserID</stp>
        <stp>20</stp>
        <stp/>
        <tr r="D22" s="1"/>
      </tp>
      <tp t="s">
        <v>Wrong Account Name or FCM Account ID</v>
        <stp/>
        <stp>Orders</stp>
        <stp>0</stp>
        <stp>0</stp>
        <stp/>
        <stp>All</stp>
        <stp>All</stp>
        <stp>UserID</stp>
        <stp>23</stp>
        <stp/>
        <tr r="D25" s="1"/>
      </tp>
      <tp t="s">
        <v>Wrong Account Name or FCM Account ID</v>
        <stp/>
        <stp>Orders</stp>
        <stp>0</stp>
        <stp>0</stp>
        <stp/>
        <stp>All</stp>
        <stp>All</stp>
        <stp>UserID</stp>
        <stp>22</stp>
        <stp/>
        <tr r="D24" s="1"/>
      </tp>
      <tp t="s">
        <v>Wrong Account Name or FCM Account ID</v>
        <stp/>
        <stp>Orders</stp>
        <stp>0</stp>
        <stp>0</stp>
        <stp/>
        <stp>All</stp>
        <stp>All</stp>
        <stp>UserID</stp>
        <stp>29</stp>
        <stp/>
        <tr r="D31" s="1"/>
      </tp>
      <tp t="s">
        <v>Wrong Account Name or FCM Account ID</v>
        <stp/>
        <stp>Orders</stp>
        <stp>0</stp>
        <stp>0</stp>
        <stp/>
        <stp>All</stp>
        <stp>All</stp>
        <stp>UserID</stp>
        <stp>28</stp>
        <stp/>
        <tr r="D30" s="1"/>
      </tp>
      <tp t="s">
        <v>Wrong Account Name or FCM Account ID</v>
        <stp/>
        <stp>Orders</stp>
        <stp>0</stp>
        <stp>0</stp>
        <stp/>
        <stp>All</stp>
        <stp>All</stp>
        <stp>Status</stp>
        <stp>49</stp>
        <stp/>
        <tr r="M51" s="1"/>
      </tp>
      <tp t="s">
        <v>Wrong Account Name or FCM Account ID</v>
        <stp/>
        <stp>Orders</stp>
        <stp>0</stp>
        <stp>0</stp>
        <stp/>
        <stp>All</stp>
        <stp>All</stp>
        <stp>Status</stp>
        <stp>48</stp>
        <stp/>
        <tr r="M50" s="1"/>
      </tp>
      <tp t="s">
        <v>Wrong Account Name or FCM Account ID</v>
        <stp/>
        <stp>Orders</stp>
        <stp>0</stp>
        <stp>0</stp>
        <stp/>
        <stp>All</stp>
        <stp>All</stp>
        <stp>Status</stp>
        <stp>47</stp>
        <stp/>
        <tr r="M49" s="1"/>
      </tp>
      <tp t="s">
        <v>Wrong Account Name or FCM Account ID</v>
        <stp/>
        <stp>Orders</stp>
        <stp>0</stp>
        <stp>0</stp>
        <stp/>
        <stp>All</stp>
        <stp>All</stp>
        <stp>Status</stp>
        <stp>46</stp>
        <stp/>
        <tr r="M48" s="1"/>
      </tp>
      <tp t="s">
        <v>Wrong Account Name or FCM Account ID</v>
        <stp/>
        <stp>Orders</stp>
        <stp>0</stp>
        <stp>0</stp>
        <stp/>
        <stp>All</stp>
        <stp>All</stp>
        <stp>Status</stp>
        <stp>45</stp>
        <stp/>
        <tr r="M47" s="1"/>
      </tp>
      <tp t="s">
        <v>Wrong Account Name or FCM Account ID</v>
        <stp/>
        <stp>Orders</stp>
        <stp>0</stp>
        <stp>0</stp>
        <stp/>
        <stp>All</stp>
        <stp>All</stp>
        <stp>Status</stp>
        <stp>44</stp>
        <stp/>
        <tr r="M46" s="1"/>
      </tp>
      <tp t="s">
        <v>Wrong Account Name or FCM Account ID</v>
        <stp/>
        <stp>Orders</stp>
        <stp>0</stp>
        <stp>0</stp>
        <stp/>
        <stp>All</stp>
        <stp>All</stp>
        <stp>Status</stp>
        <stp>43</stp>
        <stp/>
        <tr r="M45" s="1"/>
      </tp>
      <tp t="s">
        <v>Wrong Account Name or FCM Account ID</v>
        <stp/>
        <stp>Orders</stp>
        <stp>0</stp>
        <stp>0</stp>
        <stp/>
        <stp>All</stp>
        <stp>All</stp>
        <stp>Status</stp>
        <stp>42</stp>
        <stp/>
        <tr r="M44" s="1"/>
      </tp>
      <tp t="s">
        <v>Wrong Account Name or FCM Account ID</v>
        <stp/>
        <stp>Orders</stp>
        <stp>0</stp>
        <stp>0</stp>
        <stp/>
        <stp>All</stp>
        <stp>All</stp>
        <stp>Status</stp>
        <stp>41</stp>
        <stp/>
        <tr r="M43" s="1"/>
      </tp>
      <tp t="s">
        <v>Wrong Account Name or FCM Account ID</v>
        <stp/>
        <stp>Orders</stp>
        <stp>0</stp>
        <stp>0</stp>
        <stp/>
        <stp>All</stp>
        <stp>All</stp>
        <stp>Status</stp>
        <stp>40</stp>
        <stp/>
        <tr r="M42" s="1"/>
      </tp>
      <tp t="s">
        <v>Wrong Account Name or FCM Account ID</v>
        <stp/>
        <stp>Orders</stp>
        <stp>0</stp>
        <stp>0</stp>
        <stp/>
        <stp>All</stp>
        <stp>All</stp>
        <stp>UserID</stp>
        <stp>35</stp>
        <stp/>
        <tr r="D37" s="1"/>
      </tp>
      <tp t="s">
        <v>Wrong Account Name or FCM Account ID</v>
        <stp/>
        <stp>Orders</stp>
        <stp>0</stp>
        <stp>0</stp>
        <stp/>
        <stp>All</stp>
        <stp>All</stp>
        <stp>UserID</stp>
        <stp>34</stp>
        <stp/>
        <tr r="D36" s="1"/>
      </tp>
      <tp t="s">
        <v>Wrong Account Name or FCM Account ID</v>
        <stp/>
        <stp>Orders</stp>
        <stp>0</stp>
        <stp>0</stp>
        <stp/>
        <stp>All</stp>
        <stp>All</stp>
        <stp>UserID</stp>
        <stp>37</stp>
        <stp/>
        <tr r="D39" s="1"/>
      </tp>
      <tp t="s">
        <v>Wrong Account Name or FCM Account ID</v>
        <stp/>
        <stp>Orders</stp>
        <stp>0</stp>
        <stp>0</stp>
        <stp/>
        <stp>All</stp>
        <stp>All</stp>
        <stp>UserID</stp>
        <stp>36</stp>
        <stp/>
        <tr r="D38" s="1"/>
      </tp>
      <tp t="s">
        <v>Wrong Account Name or FCM Account ID</v>
        <stp/>
        <stp>Orders</stp>
        <stp>0</stp>
        <stp>0</stp>
        <stp/>
        <stp>All</stp>
        <stp>All</stp>
        <stp>UserID</stp>
        <stp>31</stp>
        <stp/>
        <tr r="D33" s="1"/>
      </tp>
      <tp t="s">
        <v>Wrong Account Name or FCM Account ID</v>
        <stp/>
        <stp>Orders</stp>
        <stp>0</stp>
        <stp>0</stp>
        <stp/>
        <stp>All</stp>
        <stp>All</stp>
        <stp>UserID</stp>
        <stp>30</stp>
        <stp/>
        <tr r="D32" s="1"/>
      </tp>
      <tp t="s">
        <v>Wrong Account Name or FCM Account ID</v>
        <stp/>
        <stp>Orders</stp>
        <stp>0</stp>
        <stp>0</stp>
        <stp/>
        <stp>All</stp>
        <stp>All</stp>
        <stp>UserID</stp>
        <stp>33</stp>
        <stp/>
        <tr r="D35" s="1"/>
      </tp>
      <tp t="s">
        <v>Wrong Account Name or FCM Account ID</v>
        <stp/>
        <stp>Orders</stp>
        <stp>0</stp>
        <stp>0</stp>
        <stp/>
        <stp>All</stp>
        <stp>All</stp>
        <stp>UserID</stp>
        <stp>32</stp>
        <stp/>
        <tr r="D34" s="1"/>
      </tp>
      <tp t="s">
        <v>Wrong Account Name or FCM Account ID</v>
        <stp/>
        <stp>Orders</stp>
        <stp>0</stp>
        <stp>0</stp>
        <stp/>
        <stp>All</stp>
        <stp>All</stp>
        <stp>UserID</stp>
        <stp>39</stp>
        <stp/>
        <tr r="D41" s="1"/>
      </tp>
      <tp t="s">
        <v>Wrong Account Name or FCM Account ID</v>
        <stp/>
        <stp>Orders</stp>
        <stp>0</stp>
        <stp>0</stp>
        <stp/>
        <stp>All</stp>
        <stp>All</stp>
        <stp>UserID</stp>
        <stp>38</stp>
        <stp/>
        <tr r="D40" s="1"/>
      </tp>
      <tp t="s">
        <v>Wrong Account Name or FCM Account ID</v>
        <stp/>
        <stp>Orders</stp>
        <stp>0</stp>
        <stp>0</stp>
        <stp/>
        <stp>All</stp>
        <stp>All</stp>
        <stp>Status</stp>
        <stp>59</stp>
        <stp/>
        <tr r="M61" s="1"/>
      </tp>
      <tp t="s">
        <v>Wrong Account Name or FCM Account ID</v>
        <stp/>
        <stp>Orders</stp>
        <stp>0</stp>
        <stp>0</stp>
        <stp/>
        <stp>All</stp>
        <stp>All</stp>
        <stp>Status</stp>
        <stp>58</stp>
        <stp/>
        <tr r="M60" s="1"/>
      </tp>
      <tp t="s">
        <v>Wrong Account Name or FCM Account ID</v>
        <stp/>
        <stp>Orders</stp>
        <stp>0</stp>
        <stp>0</stp>
        <stp/>
        <stp>All</stp>
        <stp>All</stp>
        <stp>Status</stp>
        <stp>57</stp>
        <stp/>
        <tr r="M59" s="1"/>
      </tp>
      <tp t="s">
        <v>Wrong Account Name or FCM Account ID</v>
        <stp/>
        <stp>Orders</stp>
        <stp>0</stp>
        <stp>0</stp>
        <stp/>
        <stp>All</stp>
        <stp>All</stp>
        <stp>Status</stp>
        <stp>56</stp>
        <stp/>
        <tr r="M58" s="1"/>
      </tp>
      <tp t="s">
        <v>Wrong Account Name or FCM Account ID</v>
        <stp/>
        <stp>Orders</stp>
        <stp>0</stp>
        <stp>0</stp>
        <stp/>
        <stp>All</stp>
        <stp>All</stp>
        <stp>Status</stp>
        <stp>55</stp>
        <stp/>
        <tr r="M57" s="1"/>
      </tp>
      <tp t="s">
        <v>Wrong Account Name or FCM Account ID</v>
        <stp/>
        <stp>Orders</stp>
        <stp>0</stp>
        <stp>0</stp>
        <stp/>
        <stp>All</stp>
        <stp>All</stp>
        <stp>Status</stp>
        <stp>54</stp>
        <stp/>
        <tr r="M56" s="1"/>
      </tp>
      <tp t="s">
        <v>Wrong Account Name or FCM Account ID</v>
        <stp/>
        <stp>Orders</stp>
        <stp>0</stp>
        <stp>0</stp>
        <stp/>
        <stp>All</stp>
        <stp>All</stp>
        <stp>Status</stp>
        <stp>53</stp>
        <stp/>
        <tr r="M55" s="1"/>
      </tp>
      <tp t="s">
        <v>Wrong Account Name or FCM Account ID</v>
        <stp/>
        <stp>Orders</stp>
        <stp>0</stp>
        <stp>0</stp>
        <stp/>
        <stp>All</stp>
        <stp>All</stp>
        <stp>Status</stp>
        <stp>52</stp>
        <stp/>
        <tr r="M54" s="1"/>
      </tp>
      <tp t="s">
        <v>Wrong Account Name or FCM Account ID</v>
        <stp/>
        <stp>Orders</stp>
        <stp>0</stp>
        <stp>0</stp>
        <stp/>
        <stp>All</stp>
        <stp>All</stp>
        <stp>Status</stp>
        <stp>51</stp>
        <stp/>
        <tr r="M53" s="1"/>
      </tp>
      <tp t="s">
        <v>Wrong Account Name or FCM Account ID</v>
        <stp/>
        <stp>Orders</stp>
        <stp>0</stp>
        <stp>0</stp>
        <stp/>
        <stp>All</stp>
        <stp>All</stp>
        <stp>Status</stp>
        <stp>50</stp>
        <stp/>
        <tr r="M52" s="1"/>
      </tp>
      <tp t="s">
        <v>Wrong Account Name or FCM Account ID</v>
        <stp/>
        <stp>Orders</stp>
        <stp>0</stp>
        <stp>0</stp>
        <stp/>
        <stp>All</stp>
        <stp>All</stp>
        <stp>Status</stp>
        <stp>69</stp>
        <stp/>
        <tr r="M71" s="1"/>
      </tp>
      <tp t="s">
        <v>Wrong Account Name or FCM Account ID</v>
        <stp/>
        <stp>Orders</stp>
        <stp>0</stp>
        <stp>0</stp>
        <stp/>
        <stp>All</stp>
        <stp>All</stp>
        <stp>Status</stp>
        <stp>68</stp>
        <stp/>
        <tr r="M70" s="1"/>
      </tp>
      <tp t="s">
        <v>Wrong Account Name or FCM Account ID</v>
        <stp/>
        <stp>Orders</stp>
        <stp>0</stp>
        <stp>0</stp>
        <stp/>
        <stp>All</stp>
        <stp>All</stp>
        <stp>Status</stp>
        <stp>67</stp>
        <stp/>
        <tr r="M69" s="1"/>
      </tp>
      <tp t="s">
        <v>Wrong Account Name or FCM Account ID</v>
        <stp/>
        <stp>Orders</stp>
        <stp>0</stp>
        <stp>0</stp>
        <stp/>
        <stp>All</stp>
        <stp>All</stp>
        <stp>Status</stp>
        <stp>66</stp>
        <stp/>
        <tr r="M68" s="1"/>
      </tp>
      <tp t="s">
        <v>Wrong Account Name or FCM Account ID</v>
        <stp/>
        <stp>Orders</stp>
        <stp>0</stp>
        <stp>0</stp>
        <stp/>
        <stp>All</stp>
        <stp>All</stp>
        <stp>Status</stp>
        <stp>65</stp>
        <stp/>
        <tr r="M67" s="1"/>
      </tp>
      <tp t="s">
        <v>Wrong Account Name or FCM Account ID</v>
        <stp/>
        <stp>Orders</stp>
        <stp>0</stp>
        <stp>0</stp>
        <stp/>
        <stp>All</stp>
        <stp>All</stp>
        <stp>Status</stp>
        <stp>64</stp>
        <stp/>
        <tr r="M66" s="1"/>
      </tp>
      <tp t="s">
        <v>Wrong Account Name or FCM Account ID</v>
        <stp/>
        <stp>Orders</stp>
        <stp>0</stp>
        <stp>0</stp>
        <stp/>
        <stp>All</stp>
        <stp>All</stp>
        <stp>Status</stp>
        <stp>63</stp>
        <stp/>
        <tr r="M65" s="1"/>
      </tp>
      <tp t="s">
        <v>Wrong Account Name or FCM Account ID</v>
        <stp/>
        <stp>Orders</stp>
        <stp>0</stp>
        <stp>0</stp>
        <stp/>
        <stp>All</stp>
        <stp>All</stp>
        <stp>Status</stp>
        <stp>62</stp>
        <stp/>
        <tr r="M64" s="1"/>
      </tp>
      <tp t="s">
        <v>Wrong Account Name or FCM Account ID</v>
        <stp/>
        <stp>Orders</stp>
        <stp>0</stp>
        <stp>0</stp>
        <stp/>
        <stp>All</stp>
        <stp>All</stp>
        <stp>Status</stp>
        <stp>61</stp>
        <stp/>
        <tr r="M63" s="1"/>
      </tp>
      <tp t="s">
        <v>Wrong Account Name or FCM Account ID</v>
        <stp/>
        <stp>Orders</stp>
        <stp>0</stp>
        <stp>0</stp>
        <stp/>
        <stp>All</stp>
        <stp>All</stp>
        <stp>Status</stp>
        <stp>60</stp>
        <stp/>
        <tr r="M62" s="1"/>
      </tp>
      <tp t="s">
        <v>Wrong Account Name or FCM Account ID</v>
        <stp/>
        <stp>Orders</stp>
        <stp>0</stp>
        <stp>0</stp>
        <stp/>
        <stp>All</stp>
        <stp>All</stp>
        <stp>UserID</stp>
        <stp>15</stp>
        <stp/>
        <tr r="D17" s="1"/>
      </tp>
      <tp t="s">
        <v>Wrong Account Name or FCM Account ID</v>
        <stp/>
        <stp>Orders</stp>
        <stp>0</stp>
        <stp>0</stp>
        <stp/>
        <stp>All</stp>
        <stp>All</stp>
        <stp>UserID</stp>
        <stp>14</stp>
        <stp/>
        <tr r="D16" s="1"/>
      </tp>
      <tp t="s">
        <v>Wrong Account Name or FCM Account ID</v>
        <stp/>
        <stp>Orders</stp>
        <stp>0</stp>
        <stp>0</stp>
        <stp/>
        <stp>All</stp>
        <stp>All</stp>
        <stp>UserID</stp>
        <stp>17</stp>
        <stp/>
        <tr r="D19" s="1"/>
      </tp>
      <tp t="s">
        <v>Wrong Account Name or FCM Account ID</v>
        <stp/>
        <stp>Orders</stp>
        <stp>0</stp>
        <stp>0</stp>
        <stp/>
        <stp>All</stp>
        <stp>All</stp>
        <stp>UserID</stp>
        <stp>16</stp>
        <stp/>
        <tr r="D18" s="1"/>
      </tp>
      <tp t="s">
        <v>Wrong Account Name or FCM Account ID</v>
        <stp/>
        <stp>Orders</stp>
        <stp>0</stp>
        <stp>0</stp>
        <stp/>
        <stp>All</stp>
        <stp>All</stp>
        <stp>UserID</stp>
        <stp>11</stp>
        <stp/>
        <tr r="D13" s="1"/>
      </tp>
      <tp t="s">
        <v>Wrong Account Name or FCM Account ID</v>
        <stp/>
        <stp>Orders</stp>
        <stp>0</stp>
        <stp>0</stp>
        <stp/>
        <stp>All</stp>
        <stp>All</stp>
        <stp>UserID</stp>
        <stp>10</stp>
        <stp/>
        <tr r="D12" s="1"/>
      </tp>
      <tp t="s">
        <v>Wrong Account Name or FCM Account ID</v>
        <stp/>
        <stp>Orders</stp>
        <stp>0</stp>
        <stp>0</stp>
        <stp/>
        <stp>All</stp>
        <stp>All</stp>
        <stp>UserID</stp>
        <stp>13</stp>
        <stp/>
        <tr r="D15" s="1"/>
      </tp>
      <tp t="s">
        <v>Wrong Account Name or FCM Account ID</v>
        <stp/>
        <stp>Orders</stp>
        <stp>0</stp>
        <stp>0</stp>
        <stp/>
        <stp>All</stp>
        <stp>All</stp>
        <stp>UserID</stp>
        <stp>12</stp>
        <stp/>
        <tr r="D14" s="1"/>
      </tp>
      <tp t="s">
        <v>Wrong Account Name or FCM Account ID</v>
        <stp/>
        <stp>Orders</stp>
        <stp>0</stp>
        <stp>0</stp>
        <stp/>
        <stp>All</stp>
        <stp>All</stp>
        <stp>UserID</stp>
        <stp>19</stp>
        <stp/>
        <tr r="D21" s="1"/>
      </tp>
      <tp t="s">
        <v>Wrong Account Name or FCM Account ID</v>
        <stp/>
        <stp>Orders</stp>
        <stp>0</stp>
        <stp>0</stp>
        <stp/>
        <stp>All</stp>
        <stp>All</stp>
        <stp>UserID</stp>
        <stp>18</stp>
        <stp/>
        <tr r="D20" s="1"/>
      </tp>
      <tp t="s">
        <v>Wrong Account Name or FCM Account ID</v>
        <stp/>
        <stp>Orders</stp>
        <stp>0</stp>
        <stp>0</stp>
        <stp/>
        <stp>All</stp>
        <stp>All</stp>
        <stp>Status</stp>
        <stp>79</stp>
        <stp/>
        <tr r="M81" s="1"/>
      </tp>
      <tp t="s">
        <v>Wrong Account Name or FCM Account ID</v>
        <stp/>
        <stp>Orders</stp>
        <stp>0</stp>
        <stp>0</stp>
        <stp/>
        <stp>All</stp>
        <stp>All</stp>
        <stp>Status</stp>
        <stp>78</stp>
        <stp/>
        <tr r="M80" s="1"/>
      </tp>
      <tp t="s">
        <v>Wrong Account Name or FCM Account ID</v>
        <stp/>
        <stp>Orders</stp>
        <stp>0</stp>
        <stp>0</stp>
        <stp/>
        <stp>All</stp>
        <stp>All</stp>
        <stp>Status</stp>
        <stp>77</stp>
        <stp/>
        <tr r="M79" s="1"/>
      </tp>
      <tp t="s">
        <v>Wrong Account Name or FCM Account ID</v>
        <stp/>
        <stp>Orders</stp>
        <stp>0</stp>
        <stp>0</stp>
        <stp/>
        <stp>All</stp>
        <stp>All</stp>
        <stp>Status</stp>
        <stp>76</stp>
        <stp/>
        <tr r="M78" s="1"/>
      </tp>
      <tp t="s">
        <v>Wrong Account Name or FCM Account ID</v>
        <stp/>
        <stp>Orders</stp>
        <stp>0</stp>
        <stp>0</stp>
        <stp/>
        <stp>All</stp>
        <stp>All</stp>
        <stp>Status</stp>
        <stp>75</stp>
        <stp/>
        <tr r="M77" s="1"/>
      </tp>
      <tp t="s">
        <v>Wrong Account Name or FCM Account ID</v>
        <stp/>
        <stp>Orders</stp>
        <stp>0</stp>
        <stp>0</stp>
        <stp/>
        <stp>All</stp>
        <stp>All</stp>
        <stp>Status</stp>
        <stp>74</stp>
        <stp/>
        <tr r="M76" s="1"/>
      </tp>
      <tp t="s">
        <v>Wrong Account Name or FCM Account ID</v>
        <stp/>
        <stp>Orders</stp>
        <stp>0</stp>
        <stp>0</stp>
        <stp/>
        <stp>All</stp>
        <stp>All</stp>
        <stp>Status</stp>
        <stp>73</stp>
        <stp/>
        <tr r="M75" s="1"/>
      </tp>
      <tp t="s">
        <v>Wrong Account Name or FCM Account ID</v>
        <stp/>
        <stp>Orders</stp>
        <stp>0</stp>
        <stp>0</stp>
        <stp/>
        <stp>All</stp>
        <stp>All</stp>
        <stp>Status</stp>
        <stp>72</stp>
        <stp/>
        <tr r="M74" s="1"/>
      </tp>
      <tp t="s">
        <v>Wrong Account Name or FCM Account ID</v>
        <stp/>
        <stp>Orders</stp>
        <stp>0</stp>
        <stp>0</stp>
        <stp/>
        <stp>All</stp>
        <stp>All</stp>
        <stp>Status</stp>
        <stp>71</stp>
        <stp/>
        <tr r="M73" s="1"/>
      </tp>
      <tp t="s">
        <v>Wrong Account Name or FCM Account ID</v>
        <stp/>
        <stp>Orders</stp>
        <stp>0</stp>
        <stp>0</stp>
        <stp/>
        <stp>All</stp>
        <stp>All</stp>
        <stp>Status</stp>
        <stp>70</stp>
        <stp/>
        <tr r="M72" s="1"/>
      </tp>
      <tp t="s">
        <v>Wrong Account Name or FCM Account ID</v>
        <stp/>
        <stp>Orders</stp>
        <stp>0</stp>
        <stp>0</stp>
        <stp/>
        <stp>All</stp>
        <stp>All</stp>
        <stp>RmngQty</stp>
        <stp>29</stp>
        <stp/>
        <tr r="J31" s="1"/>
      </tp>
      <tp t="s">
        <v>Wrong Account Name or FCM Account ID</v>
        <stp/>
        <stp>Orders</stp>
        <stp>0</stp>
        <stp>0</stp>
        <stp/>
        <stp>All</stp>
        <stp>All</stp>
        <stp>RmngQty</stp>
        <stp>28</stp>
        <stp/>
        <tr r="J30" s="1"/>
      </tp>
      <tp t="s">
        <v>Wrong Account Name or FCM Account ID</v>
        <stp/>
        <stp>Orders</stp>
        <stp>0</stp>
        <stp>0</stp>
        <stp/>
        <stp>All</stp>
        <stp>All</stp>
        <stp>Duration</stp>
        <stp>8</stp>
        <stp/>
        <tr r="Q10" s="1"/>
      </tp>
      <tp t="s">
        <v>Wrong Account Name or FCM Account ID</v>
        <stp/>
        <stp>Orders</stp>
        <stp>0</stp>
        <stp>0</stp>
        <stp/>
        <stp>All</stp>
        <stp>All</stp>
        <stp>Duration</stp>
        <stp>9</stp>
        <stp/>
        <tr r="Q11" s="1"/>
      </tp>
      <tp t="s">
        <v>Wrong Account Name or FCM Account ID</v>
        <stp/>
        <stp>Orders</stp>
        <stp>0</stp>
        <stp>0</stp>
        <stp/>
        <stp>All</stp>
        <stp>All</stp>
        <stp>Duration</stp>
        <stp>6</stp>
        <stp/>
        <tr r="Q8" s="1"/>
      </tp>
      <tp t="s">
        <v>Wrong Account Name or FCM Account ID</v>
        <stp/>
        <stp>Orders</stp>
        <stp>0</stp>
        <stp>0</stp>
        <stp/>
        <stp>All</stp>
        <stp>All</stp>
        <stp>RmngQty</stp>
        <stp>23</stp>
        <stp/>
        <tr r="J25" s="1"/>
      </tp>
      <tp t="s">
        <v>Wrong Account Name or FCM Account ID</v>
        <stp/>
        <stp>Orders</stp>
        <stp>0</stp>
        <stp>0</stp>
        <stp/>
        <stp>All</stp>
        <stp>All</stp>
        <stp>Duration</stp>
        <stp>7</stp>
        <stp/>
        <tr r="Q9" s="1"/>
      </tp>
      <tp t="s">
        <v>Wrong Account Name or FCM Account ID</v>
        <stp/>
        <stp>Orders</stp>
        <stp>0</stp>
        <stp>0</stp>
        <stp/>
        <stp>All</stp>
        <stp>All</stp>
        <stp>RmngQty</stp>
        <stp>22</stp>
        <stp/>
        <tr r="J24" s="1"/>
      </tp>
      <tp t="s">
        <v>Wrong Account Name or FCM Account ID</v>
        <stp/>
        <stp>Orders</stp>
        <stp>0</stp>
        <stp>0</stp>
        <stp/>
        <stp>All</stp>
        <stp>All</stp>
        <stp>Duration</stp>
        <stp>4</stp>
        <stp/>
        <tr r="Q6" s="1"/>
      </tp>
      <tp t="s">
        <v>Wrong Account Name or FCM Account ID</v>
        <stp/>
        <stp>Orders</stp>
        <stp>0</stp>
        <stp>0</stp>
        <stp/>
        <stp>All</stp>
        <stp>All</stp>
        <stp>RmngQty</stp>
        <stp>21</stp>
        <stp/>
        <tr r="J23" s="1"/>
      </tp>
      <tp t="s">
        <v>Wrong Account Name or FCM Account ID</v>
        <stp/>
        <stp>Orders</stp>
        <stp>0</stp>
        <stp>0</stp>
        <stp/>
        <stp>All</stp>
        <stp>All</stp>
        <stp>Duration</stp>
        <stp>5</stp>
        <stp/>
        <tr r="Q7" s="1"/>
      </tp>
      <tp t="s">
        <v>Wrong Account Name or FCM Account ID</v>
        <stp/>
        <stp>Orders</stp>
        <stp>0</stp>
        <stp>0</stp>
        <stp/>
        <stp>All</stp>
        <stp>All</stp>
        <stp>RmngQty</stp>
        <stp>20</stp>
        <stp/>
        <tr r="J22" s="1"/>
      </tp>
      <tp t="s">
        <v>Wrong Account Name or FCM Account ID</v>
        <stp/>
        <stp>Orders</stp>
        <stp>0</stp>
        <stp>0</stp>
        <stp/>
        <stp>All</stp>
        <stp>All</stp>
        <stp>Duration</stp>
        <stp>2</stp>
        <stp/>
        <tr r="Q4" s="1"/>
      </tp>
      <tp t="s">
        <v>Wrong Account Name or FCM Account ID</v>
        <stp/>
        <stp>Orders</stp>
        <stp>0</stp>
        <stp>0</stp>
        <stp/>
        <stp>All</stp>
        <stp>All</stp>
        <stp>RmngQty</stp>
        <stp>27</stp>
        <stp/>
        <tr r="J29" s="1"/>
      </tp>
      <tp t="s">
        <v>Wrong Account Name or FCM Account ID</v>
        <stp/>
        <stp>Orders</stp>
        <stp>0</stp>
        <stp>0</stp>
        <stp/>
        <stp>All</stp>
        <stp>All</stp>
        <stp>Duration</stp>
        <stp>3</stp>
        <stp/>
        <tr r="Q5" s="1"/>
      </tp>
      <tp t="s">
        <v>Wrong Account Name or FCM Account ID</v>
        <stp/>
        <stp>Orders</stp>
        <stp>0</stp>
        <stp>0</stp>
        <stp/>
        <stp>All</stp>
        <stp>All</stp>
        <stp>RmngQty</stp>
        <stp>26</stp>
        <stp/>
        <tr r="J28" s="1"/>
      </tp>
      <tp t="s">
        <v>Wrong Account Name or FCM Account ID</v>
        <stp/>
        <stp>Orders</stp>
        <stp>0</stp>
        <stp>0</stp>
        <stp/>
        <stp>All</stp>
        <stp>All</stp>
        <stp>Duration</stp>
        <stp>0</stp>
        <stp/>
        <tr r="Q2" s="1"/>
      </tp>
      <tp t="s">
        <v>Wrong Account Name or FCM Account ID</v>
        <stp/>
        <stp>Orders</stp>
        <stp>0</stp>
        <stp>0</stp>
        <stp/>
        <stp>All</stp>
        <stp>All</stp>
        <stp>RmngQty</stp>
        <stp>25</stp>
        <stp/>
        <tr r="J27" s="1"/>
      </tp>
      <tp t="s">
        <v>Wrong Account Name or FCM Account ID</v>
        <stp/>
        <stp>Orders</stp>
        <stp>0</stp>
        <stp>0</stp>
        <stp/>
        <stp>All</stp>
        <stp>All</stp>
        <stp>Duration</stp>
        <stp>1</stp>
        <stp/>
        <tr r="Q3" s="1"/>
      </tp>
      <tp t="s">
        <v>Wrong Account Name or FCM Account ID</v>
        <stp/>
        <stp>Orders</stp>
        <stp>0</stp>
        <stp>0</stp>
        <stp/>
        <stp>All</stp>
        <stp>All</stp>
        <stp>RmngQty</stp>
        <stp>24</stp>
        <stp/>
        <tr r="J26" s="1"/>
      </tp>
      <tp t="s">
        <v>Wrong Account Name or FCM Account ID</v>
        <stp/>
        <stp>Orders</stp>
        <stp>0</stp>
        <stp>0</stp>
        <stp/>
        <stp>All</stp>
        <stp>All</stp>
        <stp>Status</stp>
        <stp>89</stp>
        <stp/>
        <tr r="M91" s="1"/>
      </tp>
      <tp t="s">
        <v>Wrong Account Name or FCM Account ID</v>
        <stp/>
        <stp>Orders</stp>
        <stp>0</stp>
        <stp>0</stp>
        <stp/>
        <stp>All</stp>
        <stp>All</stp>
        <stp>Status</stp>
        <stp>88</stp>
        <stp/>
        <tr r="M90" s="1"/>
      </tp>
      <tp t="s">
        <v>Wrong Account Name or FCM Account ID</v>
        <stp/>
        <stp>Orders</stp>
        <stp>0</stp>
        <stp>0</stp>
        <stp/>
        <stp>All</stp>
        <stp>All</stp>
        <stp>Status</stp>
        <stp>87</stp>
        <stp/>
        <tr r="M89" s="1"/>
      </tp>
      <tp t="s">
        <v>Wrong Account Name or FCM Account ID</v>
        <stp/>
        <stp>Orders</stp>
        <stp>0</stp>
        <stp>0</stp>
        <stp/>
        <stp>All</stp>
        <stp>All</stp>
        <stp>Status</stp>
        <stp>86</stp>
        <stp/>
        <tr r="M88" s="1"/>
      </tp>
      <tp t="s">
        <v>Wrong Account Name or FCM Account ID</v>
        <stp/>
        <stp>Orders</stp>
        <stp>0</stp>
        <stp>0</stp>
        <stp/>
        <stp>All</stp>
        <stp>All</stp>
        <stp>Status</stp>
        <stp>85</stp>
        <stp/>
        <tr r="M87" s="1"/>
      </tp>
      <tp t="s">
        <v>Wrong Account Name or FCM Account ID</v>
        <stp/>
        <stp>Orders</stp>
        <stp>0</stp>
        <stp>0</stp>
        <stp/>
        <stp>All</stp>
        <stp>All</stp>
        <stp>Status</stp>
        <stp>84</stp>
        <stp/>
        <tr r="M86" s="1"/>
      </tp>
      <tp t="s">
        <v>Wrong Account Name or FCM Account ID</v>
        <stp/>
        <stp>Orders</stp>
        <stp>0</stp>
        <stp>0</stp>
        <stp/>
        <stp>All</stp>
        <stp>All</stp>
        <stp>Status</stp>
        <stp>83</stp>
        <stp/>
        <tr r="M85" s="1"/>
      </tp>
      <tp t="s">
        <v>Wrong Account Name or FCM Account ID</v>
        <stp/>
        <stp>Orders</stp>
        <stp>0</stp>
        <stp>0</stp>
        <stp/>
        <stp>All</stp>
        <stp>All</stp>
        <stp>Status</stp>
        <stp>82</stp>
        <stp/>
        <tr r="M84" s="1"/>
      </tp>
      <tp t="s">
        <v>Wrong Account Name or FCM Account ID</v>
        <stp/>
        <stp>Orders</stp>
        <stp>0</stp>
        <stp>0</stp>
        <stp/>
        <stp>All</stp>
        <stp>All</stp>
        <stp>Status</stp>
        <stp>81</stp>
        <stp/>
        <tr r="M83" s="1"/>
      </tp>
      <tp t="s">
        <v>Wrong Account Name or FCM Account ID</v>
        <stp/>
        <stp>Orders</stp>
        <stp>0</stp>
        <stp>0</stp>
        <stp/>
        <stp>All</stp>
        <stp>All</stp>
        <stp>Status</stp>
        <stp>80</stp>
        <stp/>
        <tr r="M82" s="1"/>
      </tp>
      <tp t="s">
        <v>Wrong Account Name or FCM Account ID</v>
        <stp/>
        <stp>Orders</stp>
        <stp>0</stp>
        <stp>0</stp>
        <stp/>
        <stp>All</stp>
        <stp>All</stp>
        <stp>RmngQty</stp>
        <stp>39</stp>
        <stp/>
        <tr r="J41" s="1"/>
      </tp>
      <tp t="s">
        <v>Wrong Account Name or FCM Account ID</v>
        <stp/>
        <stp>Orders</stp>
        <stp>0</stp>
        <stp>0</stp>
        <stp/>
        <stp>All</stp>
        <stp>All</stp>
        <stp>RmngQty</stp>
        <stp>38</stp>
        <stp/>
        <tr r="J40" s="1"/>
      </tp>
      <tp t="s">
        <v>Wrong Account Name or FCM Account ID</v>
        <stp/>
        <stp>Orders</stp>
        <stp>0</stp>
        <stp>0</stp>
        <stp/>
        <stp>All</stp>
        <stp>All</stp>
        <stp>RmngQty</stp>
        <stp>33</stp>
        <stp/>
        <tr r="J35" s="1"/>
      </tp>
      <tp t="s">
        <v>Wrong Account Name or FCM Account ID</v>
        <stp/>
        <stp>Orders</stp>
        <stp>0</stp>
        <stp>0</stp>
        <stp/>
        <stp>All</stp>
        <stp>All</stp>
        <stp>RmngQty</stp>
        <stp>32</stp>
        <stp/>
        <tr r="J34" s="1"/>
      </tp>
      <tp t="s">
        <v>Wrong Account Name or FCM Account ID</v>
        <stp/>
        <stp>Orders</stp>
        <stp>0</stp>
        <stp>0</stp>
        <stp/>
        <stp>All</stp>
        <stp>All</stp>
        <stp>RmngQty</stp>
        <stp>31</stp>
        <stp/>
        <tr r="J33" s="1"/>
      </tp>
      <tp t="s">
        <v>Wrong Account Name or FCM Account ID</v>
        <stp/>
        <stp>Orders</stp>
        <stp>0</stp>
        <stp>0</stp>
        <stp/>
        <stp>All</stp>
        <stp>All</stp>
        <stp>RmngQty</stp>
        <stp>30</stp>
        <stp/>
        <tr r="J32" s="1"/>
      </tp>
      <tp t="s">
        <v>Wrong Account Name or FCM Account ID</v>
        <stp/>
        <stp>Orders</stp>
        <stp>0</stp>
        <stp>0</stp>
        <stp/>
        <stp>All</stp>
        <stp>All</stp>
        <stp>RmngQty</stp>
        <stp>37</stp>
        <stp/>
        <tr r="J39" s="1"/>
      </tp>
      <tp t="s">
        <v>Wrong Account Name or FCM Account ID</v>
        <stp/>
        <stp>Orders</stp>
        <stp>0</stp>
        <stp>0</stp>
        <stp/>
        <stp>All</stp>
        <stp>All</stp>
        <stp>RmngQty</stp>
        <stp>36</stp>
        <stp/>
        <tr r="J38" s="1"/>
      </tp>
      <tp t="s">
        <v>Wrong Account Name or FCM Account ID</v>
        <stp/>
        <stp>Orders</stp>
        <stp>0</stp>
        <stp>0</stp>
        <stp/>
        <stp>All</stp>
        <stp>All</stp>
        <stp>RmngQty</stp>
        <stp>35</stp>
        <stp/>
        <tr r="J37" s="1"/>
      </tp>
      <tp t="s">
        <v>Wrong Account Name or FCM Account ID</v>
        <stp/>
        <stp>Orders</stp>
        <stp>0</stp>
        <stp>0</stp>
        <stp/>
        <stp>All</stp>
        <stp>All</stp>
        <stp>RmngQty</stp>
        <stp>34</stp>
        <stp/>
        <tr r="J36" s="1"/>
      </tp>
      <tp t="s">
        <v>Wrong Account Name or FCM Account ID</v>
        <stp/>
        <stp>Orders</stp>
        <stp>0</stp>
        <stp>0</stp>
        <stp/>
        <stp>All</stp>
        <stp>All</stp>
        <stp>Status</stp>
        <stp>99</stp>
        <stp/>
        <tr r="M101" s="1"/>
      </tp>
      <tp t="s">
        <v>Wrong Account Name or FCM Account ID</v>
        <stp/>
        <stp>Orders</stp>
        <stp>0</stp>
        <stp>0</stp>
        <stp/>
        <stp>All</stp>
        <stp>All</stp>
        <stp>Status</stp>
        <stp>98</stp>
        <stp/>
        <tr r="M100" s="1"/>
      </tp>
      <tp t="s">
        <v>Wrong Account Name or FCM Account ID</v>
        <stp/>
        <stp>Orders</stp>
        <stp>0</stp>
        <stp>0</stp>
        <stp/>
        <stp>All</stp>
        <stp>All</stp>
        <stp>Status</stp>
        <stp>97</stp>
        <stp/>
        <tr r="M99" s="1"/>
      </tp>
      <tp t="s">
        <v>Wrong Account Name or FCM Account ID</v>
        <stp/>
        <stp>Orders</stp>
        <stp>0</stp>
        <stp>0</stp>
        <stp/>
        <stp>All</stp>
        <stp>All</stp>
        <stp>Status</stp>
        <stp>96</stp>
        <stp/>
        <tr r="M98" s="1"/>
      </tp>
      <tp t="s">
        <v>Wrong Account Name or FCM Account ID</v>
        <stp/>
        <stp>Orders</stp>
        <stp>0</stp>
        <stp>0</stp>
        <stp/>
        <stp>All</stp>
        <stp>All</stp>
        <stp>Status</stp>
        <stp>95</stp>
        <stp/>
        <tr r="M97" s="1"/>
      </tp>
      <tp t="s">
        <v>Wrong Account Name or FCM Account ID</v>
        <stp/>
        <stp>Orders</stp>
        <stp>0</stp>
        <stp>0</stp>
        <stp/>
        <stp>All</stp>
        <stp>All</stp>
        <stp>Status</stp>
        <stp>94</stp>
        <stp/>
        <tr r="M96" s="1"/>
      </tp>
      <tp t="s">
        <v>Wrong Account Name or FCM Account ID</v>
        <stp/>
        <stp>Orders</stp>
        <stp>0</stp>
        <stp>0</stp>
        <stp/>
        <stp>All</stp>
        <stp>All</stp>
        <stp>Status</stp>
        <stp>93</stp>
        <stp/>
        <tr r="M95" s="1"/>
      </tp>
      <tp t="s">
        <v>Wrong Account Name or FCM Account ID</v>
        <stp/>
        <stp>Orders</stp>
        <stp>0</stp>
        <stp>0</stp>
        <stp/>
        <stp>All</stp>
        <stp>All</stp>
        <stp>Status</stp>
        <stp>92</stp>
        <stp/>
        <tr r="M94" s="1"/>
      </tp>
      <tp t="s">
        <v>Wrong Account Name or FCM Account ID</v>
        <stp/>
        <stp>Orders</stp>
        <stp>0</stp>
        <stp>0</stp>
        <stp/>
        <stp>All</stp>
        <stp>All</stp>
        <stp>Status</stp>
        <stp>91</stp>
        <stp/>
        <tr r="M93" s="1"/>
      </tp>
      <tp t="s">
        <v>Wrong Account Name or FCM Account ID</v>
        <stp/>
        <stp>Orders</stp>
        <stp>0</stp>
        <stp>0</stp>
        <stp/>
        <stp>All</stp>
        <stp>All</stp>
        <stp>Status</stp>
        <stp>90</stp>
        <stp/>
        <tr r="M92" s="1"/>
      </tp>
      <tp t="s">
        <v>Wrong Account Name or FCM Account ID</v>
        <stp/>
        <stp>Orders</stp>
        <stp>0</stp>
        <stp>0</stp>
        <stp/>
        <stp>All</stp>
        <stp>All</stp>
        <stp>RmngQty</stp>
        <stp>19</stp>
        <stp/>
        <tr r="J21" s="1"/>
      </tp>
      <tp t="s">
        <v>Wrong Account Name or FCM Account ID</v>
        <stp/>
        <stp>Orders</stp>
        <stp>0</stp>
        <stp>0</stp>
        <stp/>
        <stp>All</stp>
        <stp>All</stp>
        <stp>RmngQty</stp>
        <stp>18</stp>
        <stp/>
        <tr r="J20" s="1"/>
      </tp>
      <tp t="s">
        <v>Wrong Account Name or FCM Account ID</v>
        <stp/>
        <stp>Orders</stp>
        <stp>0</stp>
        <stp>0</stp>
        <stp/>
        <stp>All</stp>
        <stp>All</stp>
        <stp>RmngQty</stp>
        <stp>13</stp>
        <stp/>
        <tr r="J15" s="1"/>
      </tp>
      <tp t="s">
        <v>Wrong Account Name or FCM Account ID</v>
        <stp/>
        <stp>Orders</stp>
        <stp>0</stp>
        <stp>0</stp>
        <stp/>
        <stp>All</stp>
        <stp>All</stp>
        <stp>RmngQty</stp>
        <stp>12</stp>
        <stp/>
        <tr r="J14" s="1"/>
      </tp>
      <tp t="s">
        <v>Wrong Account Name or FCM Account ID</v>
        <stp/>
        <stp>Orders</stp>
        <stp>0</stp>
        <stp>0</stp>
        <stp/>
        <stp>All</stp>
        <stp>All</stp>
        <stp>RmngQty</stp>
        <stp>11</stp>
        <stp/>
        <tr r="J13" s="1"/>
      </tp>
      <tp t="s">
        <v>Wrong Account Name or FCM Account ID</v>
        <stp/>
        <stp>Orders</stp>
        <stp>0</stp>
        <stp>0</stp>
        <stp/>
        <stp>All</stp>
        <stp>All</stp>
        <stp>RmngQty</stp>
        <stp>10</stp>
        <stp/>
        <tr r="J12" s="1"/>
      </tp>
      <tp t="s">
        <v>Wrong Account Name or FCM Account ID</v>
        <stp/>
        <stp>Orders</stp>
        <stp>0</stp>
        <stp>0</stp>
        <stp/>
        <stp>All</stp>
        <stp>All</stp>
        <stp>RmngQty</stp>
        <stp>17</stp>
        <stp/>
        <tr r="J19" s="1"/>
      </tp>
      <tp t="s">
        <v>Wrong Account Name or FCM Account ID</v>
        <stp/>
        <stp>Orders</stp>
        <stp>0</stp>
        <stp>0</stp>
        <stp/>
        <stp>All</stp>
        <stp>All</stp>
        <stp>RmngQty</stp>
        <stp>16</stp>
        <stp/>
        <tr r="J18" s="1"/>
      </tp>
      <tp t="s">
        <v>Wrong Account Name or FCM Account ID</v>
        <stp/>
        <stp>Orders</stp>
        <stp>0</stp>
        <stp>0</stp>
        <stp/>
        <stp>All</stp>
        <stp>All</stp>
        <stp>RmngQty</stp>
        <stp>15</stp>
        <stp/>
        <tr r="J17" s="1"/>
      </tp>
      <tp t="s">
        <v>Wrong Account Name or FCM Account ID</v>
        <stp/>
        <stp>Orders</stp>
        <stp>0</stp>
        <stp>0</stp>
        <stp/>
        <stp>All</stp>
        <stp>All</stp>
        <stp>RmngQty</stp>
        <stp>14</stp>
        <stp/>
        <tr r="J16" s="1"/>
      </tp>
      <tp t="s">
        <v>Wrong Account Name or FCM Account ID</v>
        <stp/>
        <stp>Orders</stp>
        <stp>0</stp>
        <stp>0</stp>
        <stp/>
        <stp>All</stp>
        <stp>All</stp>
        <stp>PlaceTime</stp>
        <stp>4</stp>
        <stp/>
        <tr r="T6" s="1"/>
      </tp>
      <tp t="s">
        <v>Wrong Account Name or FCM Account ID</v>
        <stp/>
        <stp>Orders</stp>
        <stp>0</stp>
        <stp>0</stp>
        <stp/>
        <stp>All</stp>
        <stp>All</stp>
        <stp>PlaceTime</stp>
        <stp>5</stp>
        <stp/>
        <tr r="T7" s="1"/>
      </tp>
      <tp t="s">
        <v>Wrong Account Name or FCM Account ID</v>
        <stp/>
        <stp>Orders</stp>
        <stp>0</stp>
        <stp>0</stp>
        <stp/>
        <stp>All</stp>
        <stp>All</stp>
        <stp>PlaceTime</stp>
        <stp>6</stp>
        <stp/>
        <tr r="T8" s="1"/>
      </tp>
      <tp t="s">
        <v>Wrong Account Name or FCM Account ID</v>
        <stp/>
        <stp>Orders</stp>
        <stp>0</stp>
        <stp>0</stp>
        <stp/>
        <stp>All</stp>
        <stp>All</stp>
        <stp>PlaceTime</stp>
        <stp>7</stp>
        <stp/>
        <tr r="T9" s="1"/>
      </tp>
      <tp t="s">
        <v>Wrong Account Name or FCM Account ID</v>
        <stp/>
        <stp>Orders</stp>
        <stp>0</stp>
        <stp>0</stp>
        <stp/>
        <stp>All</stp>
        <stp>All</stp>
        <stp>PlaceTime</stp>
        <stp>0</stp>
        <stp/>
        <tr r="T2" s="1"/>
      </tp>
      <tp t="s">
        <v>Wrong Account Name or FCM Account ID</v>
        <stp/>
        <stp>Orders</stp>
        <stp>0</stp>
        <stp>0</stp>
        <stp/>
        <stp>All</stp>
        <stp>All</stp>
        <stp>PlaceTime</stp>
        <stp>1</stp>
        <stp/>
        <tr r="T3" s="1"/>
      </tp>
      <tp t="s">
        <v>Wrong Account Name or FCM Account ID</v>
        <stp/>
        <stp>Orders</stp>
        <stp>0</stp>
        <stp>0</stp>
        <stp/>
        <stp>All</stp>
        <stp>All</stp>
        <stp>PlaceTime</stp>
        <stp>2</stp>
        <stp/>
        <tr r="T4" s="1"/>
      </tp>
      <tp t="s">
        <v>Wrong Account Name or FCM Account ID</v>
        <stp/>
        <stp>Orders</stp>
        <stp>0</stp>
        <stp>0</stp>
        <stp/>
        <stp>All</stp>
        <stp>All</stp>
        <stp>PlaceTime</stp>
        <stp>3</stp>
        <stp/>
        <tr r="T5" s="1"/>
      </tp>
      <tp t="s">
        <v>Wrong Account Name or FCM Account ID</v>
        <stp/>
        <stp>Orders</stp>
        <stp>0</stp>
        <stp>0</stp>
        <stp/>
        <stp>All</stp>
        <stp>All</stp>
        <stp>PlaceTime</stp>
        <stp>8</stp>
        <stp/>
        <tr r="T10" s="1"/>
      </tp>
      <tp t="s">
        <v>Wrong Account Name or FCM Account ID</v>
        <stp/>
        <stp>Orders</stp>
        <stp>0</stp>
        <stp>0</stp>
        <stp/>
        <stp>All</stp>
        <stp>All</stp>
        <stp>PlaceTime</stp>
        <stp>9</stp>
        <stp/>
        <tr r="T11" s="1"/>
      </tp>
      <tp t="s">
        <v>Wrong Account Name or FCM Account ID</v>
        <stp/>
        <stp>Orders</stp>
        <stp>0</stp>
        <stp>0</stp>
        <stp/>
        <stp>All</stp>
        <stp>All</stp>
        <stp>RmngQty</stp>
        <stp>69</stp>
        <stp/>
        <tr r="J71" s="1"/>
      </tp>
      <tp t="s">
        <v>Wrong Account Name or FCM Account ID</v>
        <stp/>
        <stp>Orders</stp>
        <stp>0</stp>
        <stp>0</stp>
        <stp/>
        <stp>All</stp>
        <stp>All</stp>
        <stp>RmngQty</stp>
        <stp>68</stp>
        <stp/>
        <tr r="J70" s="1"/>
      </tp>
      <tp t="s">
        <v>Wrong Account Name or FCM Account ID</v>
        <stp/>
        <stp>Orders</stp>
        <stp>0</stp>
        <stp>0</stp>
        <stp/>
        <stp>All</stp>
        <stp>All</stp>
        <stp>RmngQty</stp>
        <stp>63</stp>
        <stp/>
        <tr r="J65" s="1"/>
      </tp>
      <tp t="s">
        <v>Wrong Account Name or FCM Account ID</v>
        <stp/>
        <stp>Orders</stp>
        <stp>0</stp>
        <stp>0</stp>
        <stp/>
        <stp>All</stp>
        <stp>All</stp>
        <stp>RmngQty</stp>
        <stp>62</stp>
        <stp/>
        <tr r="J64" s="1"/>
      </tp>
      <tp t="s">
        <v>Wrong Account Name or FCM Account ID</v>
        <stp/>
        <stp>Orders</stp>
        <stp>0</stp>
        <stp>0</stp>
        <stp/>
        <stp>All</stp>
        <stp>All</stp>
        <stp>RmngQty</stp>
        <stp>61</stp>
        <stp/>
        <tr r="J63" s="1"/>
      </tp>
      <tp t="s">
        <v>Wrong Account Name or FCM Account ID</v>
        <stp/>
        <stp>Orders</stp>
        <stp>0</stp>
        <stp>0</stp>
        <stp/>
        <stp>All</stp>
        <stp>All</stp>
        <stp>RmngQty</stp>
        <stp>60</stp>
        <stp/>
        <tr r="J62" s="1"/>
      </tp>
      <tp t="s">
        <v>Wrong Account Name or FCM Account ID</v>
        <stp/>
        <stp>Orders</stp>
        <stp>0</stp>
        <stp>0</stp>
        <stp/>
        <stp>All</stp>
        <stp>All</stp>
        <stp>RmngQty</stp>
        <stp>67</stp>
        <stp/>
        <tr r="J69" s="1"/>
      </tp>
      <tp t="s">
        <v>Wrong Account Name or FCM Account ID</v>
        <stp/>
        <stp>Orders</stp>
        <stp>0</stp>
        <stp>0</stp>
        <stp/>
        <stp>All</stp>
        <stp>All</stp>
        <stp>RmngQty</stp>
        <stp>66</stp>
        <stp/>
        <tr r="J68" s="1"/>
      </tp>
      <tp t="s">
        <v>Wrong Account Name or FCM Account ID</v>
        <stp/>
        <stp>Orders</stp>
        <stp>0</stp>
        <stp>0</stp>
        <stp/>
        <stp>All</stp>
        <stp>All</stp>
        <stp>RmngQty</stp>
        <stp>65</stp>
        <stp/>
        <tr r="J67" s="1"/>
      </tp>
      <tp t="s">
        <v>Wrong Account Name or FCM Account ID</v>
        <stp/>
        <stp>Orders</stp>
        <stp>0</stp>
        <stp>0</stp>
        <stp/>
        <stp>All</stp>
        <stp>All</stp>
        <stp>RmngQty</stp>
        <stp>64</stp>
        <stp/>
        <tr r="J66" s="1"/>
      </tp>
      <tp t="s">
        <v>Wrong Account Name or FCM Account ID</v>
        <stp/>
        <stp>Orders</stp>
        <stp>0</stp>
        <stp>0</stp>
        <stp/>
        <stp>All</stp>
        <stp>All</stp>
        <stp>RmngQty</stp>
        <stp>79</stp>
        <stp/>
        <tr r="J81" s="1"/>
      </tp>
      <tp t="s">
        <v>Wrong Account Name or FCM Account ID</v>
        <stp/>
        <stp>Orders</stp>
        <stp>0</stp>
        <stp>0</stp>
        <stp/>
        <stp>All</stp>
        <stp>All</stp>
        <stp>RmngQty</stp>
        <stp>78</stp>
        <stp/>
        <tr r="J80" s="1"/>
      </tp>
      <tp t="s">
        <v>Wrong Account Name or FCM Account ID</v>
        <stp/>
        <stp>Orders</stp>
        <stp>0</stp>
        <stp>0</stp>
        <stp/>
        <stp>All</stp>
        <stp>All</stp>
        <stp>RmngQty</stp>
        <stp>73</stp>
        <stp/>
        <tr r="J75" s="1"/>
      </tp>
      <tp t="s">
        <v>Wrong Account Name or FCM Account ID</v>
        <stp/>
        <stp>Orders</stp>
        <stp>0</stp>
        <stp>0</stp>
        <stp/>
        <stp>All</stp>
        <stp>All</stp>
        <stp>RmngQty</stp>
        <stp>72</stp>
        <stp/>
        <tr r="J74" s="1"/>
      </tp>
      <tp t="s">
        <v>Wrong Account Name or FCM Account ID</v>
        <stp/>
        <stp>Orders</stp>
        <stp>0</stp>
        <stp>0</stp>
        <stp/>
        <stp>All</stp>
        <stp>All</stp>
        <stp>RmngQty</stp>
        <stp>71</stp>
        <stp/>
        <tr r="J73" s="1"/>
      </tp>
      <tp t="s">
        <v>Wrong Account Name or FCM Account ID</v>
        <stp/>
        <stp>Orders</stp>
        <stp>0</stp>
        <stp>0</stp>
        <stp/>
        <stp>All</stp>
        <stp>All</stp>
        <stp>RmngQty</stp>
        <stp>70</stp>
        <stp/>
        <tr r="J72" s="1"/>
      </tp>
      <tp t="s">
        <v>Wrong Account Name or FCM Account ID</v>
        <stp/>
        <stp>Orders</stp>
        <stp>0</stp>
        <stp>0</stp>
        <stp/>
        <stp>All</stp>
        <stp>All</stp>
        <stp>RmngQty</stp>
        <stp>77</stp>
        <stp/>
        <tr r="J79" s="1"/>
      </tp>
      <tp t="s">
        <v>Wrong Account Name or FCM Account ID</v>
        <stp/>
        <stp>Orders</stp>
        <stp>0</stp>
        <stp>0</stp>
        <stp/>
        <stp>All</stp>
        <stp>All</stp>
        <stp>RmngQty</stp>
        <stp>76</stp>
        <stp/>
        <tr r="J78" s="1"/>
      </tp>
      <tp t="s">
        <v>Wrong Account Name or FCM Account ID</v>
        <stp/>
        <stp>Orders</stp>
        <stp>0</stp>
        <stp>0</stp>
        <stp/>
        <stp>All</stp>
        <stp>All</stp>
        <stp>RmngQty</stp>
        <stp>75</stp>
        <stp/>
        <tr r="J77" s="1"/>
      </tp>
      <tp t="s">
        <v>Wrong Account Name or FCM Account ID</v>
        <stp/>
        <stp>Orders</stp>
        <stp>0</stp>
        <stp>0</stp>
        <stp/>
        <stp>All</stp>
        <stp>All</stp>
        <stp>RmngQty</stp>
        <stp>74</stp>
        <stp/>
        <tr r="J76" s="1"/>
      </tp>
      <tp t="s">
        <v>Wrong Account Name or FCM Account ID</v>
        <stp/>
        <stp>Orders</stp>
        <stp>0</stp>
        <stp>0</stp>
        <stp/>
        <stp>All</stp>
        <stp>All</stp>
        <stp>UserID</stp>
        <stp>85</stp>
        <stp/>
        <tr r="D87" s="1"/>
      </tp>
      <tp t="s">
        <v>Wrong Account Name or FCM Account ID</v>
        <stp/>
        <stp>Orders</stp>
        <stp>0</stp>
        <stp>0</stp>
        <stp/>
        <stp>All</stp>
        <stp>All</stp>
        <stp>UserID</stp>
        <stp>84</stp>
        <stp/>
        <tr r="D86" s="1"/>
      </tp>
      <tp t="s">
        <v>Wrong Account Name or FCM Account ID</v>
        <stp/>
        <stp>Orders</stp>
        <stp>0</stp>
        <stp>0</stp>
        <stp/>
        <stp>All</stp>
        <stp>All</stp>
        <stp>UserID</stp>
        <stp>87</stp>
        <stp/>
        <tr r="D89" s="1"/>
      </tp>
      <tp t="s">
        <v>Wrong Account Name or FCM Account ID</v>
        <stp/>
        <stp>Orders</stp>
        <stp>0</stp>
        <stp>0</stp>
        <stp/>
        <stp>All</stp>
        <stp>All</stp>
        <stp>RmngQty</stp>
        <stp>49</stp>
        <stp/>
        <tr r="J51" s="1"/>
      </tp>
      <tp t="s">
        <v>Wrong Account Name or FCM Account ID</v>
        <stp/>
        <stp>Orders</stp>
        <stp>0</stp>
        <stp>0</stp>
        <stp/>
        <stp>All</stp>
        <stp>All</stp>
        <stp>UserID</stp>
        <stp>86</stp>
        <stp/>
        <tr r="D88" s="1"/>
      </tp>
      <tp t="s">
        <v>Wrong Account Name or FCM Account ID</v>
        <stp/>
        <stp>Orders</stp>
        <stp>0</stp>
        <stp>0</stp>
        <stp/>
        <stp>All</stp>
        <stp>All</stp>
        <stp>RmngQty</stp>
        <stp>48</stp>
        <stp/>
        <tr r="J50" s="1"/>
      </tp>
      <tp t="s">
        <v>Wrong Account Name or FCM Account ID</v>
        <stp/>
        <stp>Orders</stp>
        <stp>0</stp>
        <stp>0</stp>
        <stp/>
        <stp>All</stp>
        <stp>All</stp>
        <stp>UserID</stp>
        <stp>81</stp>
        <stp/>
        <tr r="D83" s="1"/>
      </tp>
      <tp t="s">
        <v>Wrong Account Name or FCM Account ID</v>
        <stp/>
        <stp>Orders</stp>
        <stp>0</stp>
        <stp>0</stp>
        <stp/>
        <stp>All</stp>
        <stp>All</stp>
        <stp>UserID</stp>
        <stp>80</stp>
        <stp/>
        <tr r="D82" s="1"/>
      </tp>
      <tp t="s">
        <v>Wrong Account Name or FCM Account ID</v>
        <stp/>
        <stp>Orders</stp>
        <stp>0</stp>
        <stp>0</stp>
        <stp/>
        <stp>All</stp>
        <stp>All</stp>
        <stp>UserID</stp>
        <stp>83</stp>
        <stp/>
        <tr r="D85" s="1"/>
      </tp>
      <tp t="s">
        <v>Wrong Account Name or FCM Account ID</v>
        <stp/>
        <stp>Orders</stp>
        <stp>0</stp>
        <stp>0</stp>
        <stp/>
        <stp>All</stp>
        <stp>All</stp>
        <stp>UserID</stp>
        <stp>82</stp>
        <stp/>
        <tr r="D84" s="1"/>
      </tp>
      <tp t="s">
        <v>Wrong Account Name or FCM Account ID</v>
        <stp/>
        <stp>Orders</stp>
        <stp>0</stp>
        <stp>0</stp>
        <stp/>
        <stp>All</stp>
        <stp>All</stp>
        <stp>RmngQty</stp>
        <stp>43</stp>
        <stp/>
        <tr r="J45" s="1"/>
      </tp>
      <tp t="s">
        <v>Wrong Account Name or FCM Account ID</v>
        <stp/>
        <stp>Orders</stp>
        <stp>0</stp>
        <stp>0</stp>
        <stp/>
        <stp>All</stp>
        <stp>All</stp>
        <stp>RmngQty</stp>
        <stp>42</stp>
        <stp/>
        <tr r="J44" s="1"/>
      </tp>
      <tp t="s">
        <v>Wrong Account Name or FCM Account ID</v>
        <stp/>
        <stp>Orders</stp>
        <stp>0</stp>
        <stp>0</stp>
        <stp/>
        <stp>All</stp>
        <stp>All</stp>
        <stp>RmngQty</stp>
        <stp>41</stp>
        <stp/>
        <tr r="J43" s="1"/>
      </tp>
      <tp t="s">
        <v>Wrong Account Name or FCM Account ID</v>
        <stp/>
        <stp>Orders</stp>
        <stp>0</stp>
        <stp>0</stp>
        <stp/>
        <stp>All</stp>
        <stp>All</stp>
        <stp>RmngQty</stp>
        <stp>40</stp>
        <stp/>
        <tr r="J42" s="1"/>
      </tp>
      <tp t="s">
        <v>Wrong Account Name or FCM Account ID</v>
        <stp/>
        <stp>Orders</stp>
        <stp>0</stp>
        <stp>0</stp>
        <stp/>
        <stp>All</stp>
        <stp>All</stp>
        <stp>UserID</stp>
        <stp>89</stp>
        <stp/>
        <tr r="D91" s="1"/>
      </tp>
      <tp t="s">
        <v>Wrong Account Name or FCM Account ID</v>
        <stp/>
        <stp>Orders</stp>
        <stp>0</stp>
        <stp>0</stp>
        <stp/>
        <stp>All</stp>
        <stp>All</stp>
        <stp>RmngQty</stp>
        <stp>47</stp>
        <stp/>
        <tr r="J49" s="1"/>
      </tp>
      <tp t="s">
        <v>Wrong Account Name or FCM Account ID</v>
        <stp/>
        <stp>Orders</stp>
        <stp>0</stp>
        <stp>0</stp>
        <stp/>
        <stp>All</stp>
        <stp>All</stp>
        <stp>UserID</stp>
        <stp>88</stp>
        <stp/>
        <tr r="D90" s="1"/>
      </tp>
      <tp t="s">
        <v>Wrong Account Name or FCM Account ID</v>
        <stp/>
        <stp>Orders</stp>
        <stp>0</stp>
        <stp>0</stp>
        <stp/>
        <stp>All</stp>
        <stp>All</stp>
        <stp>RmngQty</stp>
        <stp>46</stp>
        <stp/>
        <tr r="J48" s="1"/>
      </tp>
      <tp t="s">
        <v>Wrong Account Name or FCM Account ID</v>
        <stp/>
        <stp>Orders</stp>
        <stp>0</stp>
        <stp>0</stp>
        <stp/>
        <stp>All</stp>
        <stp>All</stp>
        <stp>RmngQty</stp>
        <stp>45</stp>
        <stp/>
        <tr r="J47" s="1"/>
      </tp>
      <tp t="s">
        <v>Wrong Account Name or FCM Account ID</v>
        <stp/>
        <stp>Orders</stp>
        <stp>0</stp>
        <stp>0</stp>
        <stp/>
        <stp>All</stp>
        <stp>All</stp>
        <stp>RmngQty</stp>
        <stp>44</stp>
        <stp/>
        <tr r="J46" s="1"/>
      </tp>
      <tp t="s">
        <v>Wrong Account Name or FCM Account ID</v>
        <stp/>
        <stp>Orders</stp>
        <stp>0</stp>
        <stp>0</stp>
        <stp/>
        <stp>All</stp>
        <stp>All</stp>
        <stp>UserID</stp>
        <stp>95</stp>
        <stp/>
        <tr r="D97" s="1"/>
      </tp>
      <tp t="s">
        <v>Wrong Account Name or FCM Account ID</v>
        <stp/>
        <stp>Orders</stp>
        <stp>0</stp>
        <stp>0</stp>
        <stp/>
        <stp>All</stp>
        <stp>All</stp>
        <stp>UserID</stp>
        <stp>94</stp>
        <stp/>
        <tr r="D96" s="1"/>
      </tp>
      <tp t="s">
        <v>Wrong Account Name or FCM Account ID</v>
        <stp/>
        <stp>Orders</stp>
        <stp>0</stp>
        <stp>0</stp>
        <stp/>
        <stp>All</stp>
        <stp>All</stp>
        <stp>UserID</stp>
        <stp>97</stp>
        <stp/>
        <tr r="D99" s="1"/>
      </tp>
      <tp t="s">
        <v>Wrong Account Name or FCM Account ID</v>
        <stp/>
        <stp>Orders</stp>
        <stp>0</stp>
        <stp>0</stp>
        <stp/>
        <stp>All</stp>
        <stp>All</stp>
        <stp>RmngQty</stp>
        <stp>59</stp>
        <stp/>
        <tr r="J61" s="1"/>
      </tp>
      <tp t="s">
        <v>Wrong Account Name or FCM Account ID</v>
        <stp/>
        <stp>Orders</stp>
        <stp>0</stp>
        <stp>0</stp>
        <stp/>
        <stp>All</stp>
        <stp>All</stp>
        <stp>UserID</stp>
        <stp>96</stp>
        <stp/>
        <tr r="D98" s="1"/>
      </tp>
      <tp t="s">
        <v>Wrong Account Name or FCM Account ID</v>
        <stp/>
        <stp>Orders</stp>
        <stp>0</stp>
        <stp>0</stp>
        <stp/>
        <stp>All</stp>
        <stp>All</stp>
        <stp>RmngQty</stp>
        <stp>58</stp>
        <stp/>
        <tr r="J60" s="1"/>
      </tp>
      <tp t="s">
        <v>Wrong Account Name or FCM Account ID</v>
        <stp/>
        <stp>Orders</stp>
        <stp>0</stp>
        <stp>0</stp>
        <stp/>
        <stp>All</stp>
        <stp>All</stp>
        <stp>UserID</stp>
        <stp>91</stp>
        <stp/>
        <tr r="D93" s="1"/>
      </tp>
      <tp t="s">
        <v>Wrong Account Name or FCM Account ID</v>
        <stp/>
        <stp>Orders</stp>
        <stp>0</stp>
        <stp>0</stp>
        <stp/>
        <stp>All</stp>
        <stp>All</stp>
        <stp>UserID</stp>
        <stp>90</stp>
        <stp/>
        <tr r="D92" s="1"/>
      </tp>
      <tp t="s">
        <v>Wrong Account Name or FCM Account ID</v>
        <stp/>
        <stp>Orders</stp>
        <stp>0</stp>
        <stp>0</stp>
        <stp/>
        <stp>All</stp>
        <stp>All</stp>
        <stp>UserID</stp>
        <stp>93</stp>
        <stp/>
        <tr r="D95" s="1"/>
      </tp>
      <tp t="s">
        <v>Wrong Account Name or FCM Account ID</v>
        <stp/>
        <stp>Orders</stp>
        <stp>0</stp>
        <stp>0</stp>
        <stp/>
        <stp>All</stp>
        <stp>All</stp>
        <stp>UserID</stp>
        <stp>92</stp>
        <stp/>
        <tr r="D94" s="1"/>
      </tp>
      <tp t="s">
        <v>Wrong Account Name or FCM Account ID</v>
        <stp/>
        <stp>Orders</stp>
        <stp>0</stp>
        <stp>0</stp>
        <stp/>
        <stp>All</stp>
        <stp>All</stp>
        <stp>RmngQty</stp>
        <stp>53</stp>
        <stp/>
        <tr r="J55" s="1"/>
      </tp>
      <tp t="s">
        <v>Wrong Account Name or FCM Account ID</v>
        <stp/>
        <stp>Orders</stp>
        <stp>0</stp>
        <stp>0</stp>
        <stp/>
        <stp>All</stp>
        <stp>All</stp>
        <stp>RmngQty</stp>
        <stp>52</stp>
        <stp/>
        <tr r="J54" s="1"/>
      </tp>
      <tp t="s">
        <v>Wrong Account Name or FCM Account ID</v>
        <stp/>
        <stp>Orders</stp>
        <stp>0</stp>
        <stp>0</stp>
        <stp/>
        <stp>All</stp>
        <stp>All</stp>
        <stp>RmngQty</stp>
        <stp>51</stp>
        <stp/>
        <tr r="J53" s="1"/>
      </tp>
      <tp t="s">
        <v>Wrong Account Name or FCM Account ID</v>
        <stp/>
        <stp>Orders</stp>
        <stp>0</stp>
        <stp>0</stp>
        <stp/>
        <stp>All</stp>
        <stp>All</stp>
        <stp>RmngQty</stp>
        <stp>50</stp>
        <stp/>
        <tr r="J52" s="1"/>
      </tp>
      <tp t="s">
        <v>Wrong Account Name or FCM Account ID</v>
        <stp/>
        <stp>Orders</stp>
        <stp>0</stp>
        <stp>0</stp>
        <stp/>
        <stp>All</stp>
        <stp>All</stp>
        <stp>UserID</stp>
        <stp>99</stp>
        <stp/>
        <tr r="D101" s="1"/>
      </tp>
      <tp t="s">
        <v>Wrong Account Name or FCM Account ID</v>
        <stp/>
        <stp>Orders</stp>
        <stp>0</stp>
        <stp>0</stp>
        <stp/>
        <stp>All</stp>
        <stp>All</stp>
        <stp>RmngQty</stp>
        <stp>57</stp>
        <stp/>
        <tr r="J59" s="1"/>
      </tp>
      <tp t="s">
        <v>Wrong Account Name or FCM Account ID</v>
        <stp/>
        <stp>Orders</stp>
        <stp>0</stp>
        <stp>0</stp>
        <stp/>
        <stp>All</stp>
        <stp>All</stp>
        <stp>UserID</stp>
        <stp>98</stp>
        <stp/>
        <tr r="D100" s="1"/>
      </tp>
      <tp t="s">
        <v>Wrong Account Name or FCM Account ID</v>
        <stp/>
        <stp>Orders</stp>
        <stp>0</stp>
        <stp>0</stp>
        <stp/>
        <stp>All</stp>
        <stp>All</stp>
        <stp>RmngQty</stp>
        <stp>56</stp>
        <stp/>
        <tr r="J58" s="1"/>
      </tp>
      <tp t="s">
        <v>Wrong Account Name or FCM Account ID</v>
        <stp/>
        <stp>Orders</stp>
        <stp>0</stp>
        <stp>0</stp>
        <stp/>
        <stp>All</stp>
        <stp>All</stp>
        <stp>RmngQty</stp>
        <stp>55</stp>
        <stp/>
        <tr r="J57" s="1"/>
      </tp>
      <tp t="s">
        <v>Wrong Account Name or FCM Account ID</v>
        <stp/>
        <stp>Orders</stp>
        <stp>0</stp>
        <stp>0</stp>
        <stp/>
        <stp>All</stp>
        <stp>All</stp>
        <stp>RmngQty</stp>
        <stp>54</stp>
        <stp/>
        <tr r="J56" s="1"/>
      </tp>
      <tp t="s">
        <v>Wrong Account Name or FCM Account ID</v>
        <stp/>
        <stp>Orders</stp>
        <stp>0</stp>
        <stp>0</stp>
        <stp/>
        <stp>All</stp>
        <stp>All</stp>
        <stp>GTTTime</stp>
        <stp>7</stp>
        <stp/>
        <tr r="S9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25</stp>
        <stp/>
        <tr r="E27" s="1"/>
      </tp>
      <tp t="s">
        <v>Wrong Account Name or FCM Account ID</v>
        <stp/>
        <stp>Orders</stp>
        <stp>0</stp>
        <stp>0</stp>
        <stp/>
        <stp>All</stp>
        <stp>All</stp>
        <stp>GTTTime</stp>
        <stp>6</stp>
        <stp/>
        <tr r="S8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24</stp>
        <stp/>
        <tr r="E26" s="1"/>
      </tp>
      <tp t="s">
        <v>Wrong Account Name or FCM Account ID</v>
        <stp/>
        <stp>Orders</stp>
        <stp>0</stp>
        <stp>0</stp>
        <stp/>
        <stp>All</stp>
        <stp>All</stp>
        <stp>GTTTime</stp>
        <stp>5</stp>
        <stp/>
        <tr r="S7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27</stp>
        <stp/>
        <tr r="E29" s="1"/>
      </tp>
      <tp t="s">
        <v>Wrong Account Name or FCM Account ID</v>
        <stp/>
        <stp>Orders</stp>
        <stp>0</stp>
        <stp>0</stp>
        <stp/>
        <stp>All</stp>
        <stp>All</stp>
        <stp>GTTTime</stp>
        <stp>4</stp>
        <stp/>
        <tr r="S6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26</stp>
        <stp/>
        <tr r="E28" s="1"/>
      </tp>
      <tp t="s">
        <v>Wrong Account Name or FCM Account ID</v>
        <stp/>
        <stp>Orders</stp>
        <stp>0</stp>
        <stp>0</stp>
        <stp/>
        <stp>All</stp>
        <stp>All</stp>
        <stp>GTTTime</stp>
        <stp>3</stp>
        <stp/>
        <tr r="S5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21</stp>
        <stp/>
        <tr r="E23" s="1"/>
      </tp>
      <tp t="s">
        <v>Wrong Account Name or FCM Account ID</v>
        <stp/>
        <stp>Orders</stp>
        <stp>0</stp>
        <stp>0</stp>
        <stp/>
        <stp>All</stp>
        <stp>All</stp>
        <stp>GTTTime</stp>
        <stp>2</stp>
        <stp/>
        <tr r="S4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20</stp>
        <stp/>
        <tr r="E22" s="1"/>
      </tp>
      <tp t="s">
        <v>Wrong Account Name or FCM Account ID</v>
        <stp/>
        <stp>Orders</stp>
        <stp>0</stp>
        <stp>0</stp>
        <stp/>
        <stp>All</stp>
        <stp>All</stp>
        <stp>GTTTime</stp>
        <stp>1</stp>
        <stp/>
        <tr r="S3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23</stp>
        <stp/>
        <tr r="E25" s="1"/>
      </tp>
      <tp t="s">
        <v>Wrong Account Name or FCM Account ID</v>
        <stp/>
        <stp>Orders</stp>
        <stp>0</stp>
        <stp>0</stp>
        <stp/>
        <stp>All</stp>
        <stp>All</stp>
        <stp>GTTTime</stp>
        <stp>0</stp>
        <stp/>
        <tr r="S2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22</stp>
        <stp/>
        <tr r="E24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29</stp>
        <stp/>
        <tr r="E31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28</stp>
        <stp/>
        <tr r="E30" s="1"/>
      </tp>
      <tp t="s">
        <v>Wrong Account Name or FCM Account ID</v>
        <stp/>
        <stp>Orders</stp>
        <stp>0</stp>
        <stp>0</stp>
        <stp/>
        <stp>All</stp>
        <stp>All</stp>
        <stp>GTTTime</stp>
        <stp>9</stp>
        <stp/>
        <tr r="S11" s="1"/>
      </tp>
      <tp t="s">
        <v>Wrong Account Name or FCM Account ID</v>
        <stp/>
        <stp>Orders</stp>
        <stp>0</stp>
        <stp>0</stp>
        <stp/>
        <stp>All</stp>
        <stp>All</stp>
        <stp>GTTTime</stp>
        <stp>8</stp>
        <stp/>
        <tr r="S10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35</stp>
        <stp/>
        <tr r="E37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34</stp>
        <stp/>
        <tr r="E36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37</stp>
        <stp/>
        <tr r="E39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36</stp>
        <stp/>
        <tr r="E38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31</stp>
        <stp/>
        <tr r="E33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30</stp>
        <stp/>
        <tr r="E32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33</stp>
        <stp/>
        <tr r="E35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32</stp>
        <stp/>
        <tr r="E34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39</stp>
        <stp/>
        <tr r="E41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38</stp>
        <stp/>
        <tr r="E40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15</stp>
        <stp/>
        <tr r="E17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14</stp>
        <stp/>
        <tr r="E16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17</stp>
        <stp/>
        <tr r="E19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16</stp>
        <stp/>
        <tr r="E18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11</stp>
        <stp/>
        <tr r="E13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10</stp>
        <stp/>
        <tr r="E12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13</stp>
        <stp/>
        <tr r="E15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12</stp>
        <stp/>
        <tr r="E14" s="1"/>
      </tp>
      <tp t="s">
        <v>Wrong Account Name or FCM Account ID</v>
        <stp/>
        <stp>OpenPositions</stp>
        <stp>0</stp>
        <stp>Price</stp>
        <stp>9</stp>
        <stp/>
        <stp>0</stp>
        <tr r="D11" s="2"/>
      </tp>
      <tp t="s">
        <v>Wrong Account Name or FCM Account ID</v>
        <stp/>
        <stp>OpenPositions</stp>
        <stp>0</stp>
        <stp>Price</stp>
        <stp>8</stp>
        <stp/>
        <stp>0</stp>
        <tr r="D10" s="2"/>
      </tp>
      <tp t="s">
        <v>Wrong Account Name or FCM Account ID</v>
        <stp/>
        <stp>OpenPositions</stp>
        <stp>0</stp>
        <stp>Price</stp>
        <stp>1</stp>
        <stp/>
        <stp>0</stp>
        <tr r="D3" s="2"/>
      </tp>
      <tp t="s">
        <v>Wrong Account Name or FCM Account ID</v>
        <stp/>
        <stp>OpenPositions</stp>
        <stp>0</stp>
        <stp>Price</stp>
        <stp>0</stp>
        <stp/>
        <stp>0</stp>
        <tr r="D2" s="2"/>
      </tp>
      <tp t="s">
        <v>Wrong Account Name or FCM Account ID</v>
        <stp/>
        <stp>OpenPositions</stp>
        <stp>0</stp>
        <stp>Price</stp>
        <stp>3</stp>
        <stp/>
        <stp>0</stp>
        <tr r="D5" s="2"/>
      </tp>
      <tp t="s">
        <v>Wrong Account Name or FCM Account ID</v>
        <stp/>
        <stp>OpenPositions</stp>
        <stp>0</stp>
        <stp>Price</stp>
        <stp>2</stp>
        <stp/>
        <stp>0</stp>
        <tr r="D4" s="2"/>
      </tp>
      <tp t="s">
        <v>Wrong Account Name or FCM Account ID</v>
        <stp/>
        <stp>OpenPositions</stp>
        <stp>0</stp>
        <stp>Price</stp>
        <stp>5</stp>
        <stp/>
        <stp>0</stp>
        <tr r="D7" s="2"/>
      </tp>
      <tp t="s">
        <v>Wrong Account Name or FCM Account ID</v>
        <stp/>
        <stp>OpenPositions</stp>
        <stp>0</stp>
        <stp>Price</stp>
        <stp>4</stp>
        <stp/>
        <stp>0</stp>
        <tr r="D6" s="2"/>
      </tp>
      <tp t="s">
        <v>Wrong Account Name or FCM Account ID</v>
        <stp/>
        <stp>OpenPositions</stp>
        <stp>0</stp>
        <stp>Price</stp>
        <stp>7</stp>
        <stp/>
        <stp>0</stp>
        <tr r="D9" s="2"/>
      </tp>
      <tp t="s">
        <v>Wrong Account Name or FCM Account ID</v>
        <stp/>
        <stp>OpenPositions</stp>
        <stp>0</stp>
        <stp>Price</stp>
        <stp>6</stp>
        <stp/>
        <stp>0</stp>
        <tr r="D8" s="2"/>
      </tp>
      <tp t="s">
        <v>Wrong Account Name or FCM Account ID</v>
        <stp/>
        <stp>Orders</stp>
        <stp>0</stp>
        <stp>0</stp>
        <stp/>
        <stp>All</stp>
        <stp>All</stp>
        <stp>OriginalOrderID</stp>
        <stp>19</stp>
        <stp/>
        <tr r="E21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18</stp>
        <stp/>
        <tr r="E20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65</stp>
        <stp/>
        <tr r="E67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64</stp>
        <stp/>
        <tr r="E66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67</stp>
        <stp/>
        <tr r="E69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66</stp>
        <stp/>
        <tr r="E68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61</stp>
        <stp/>
        <tr r="E63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60</stp>
        <stp/>
        <tr r="E62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63</stp>
        <stp/>
        <tr r="E65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62</stp>
        <stp/>
        <tr r="E64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69</stp>
        <stp/>
        <tr r="E71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68</stp>
        <stp/>
        <tr r="E70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75</stp>
        <stp/>
        <tr r="E77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74</stp>
        <stp/>
        <tr r="E76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77</stp>
        <stp/>
        <tr r="E79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76</stp>
        <stp/>
        <tr r="E78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71</stp>
        <stp/>
        <tr r="E73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70</stp>
        <stp/>
        <tr r="E72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73</stp>
        <stp/>
        <tr r="E75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72</stp>
        <stp/>
        <tr r="E74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79</stp>
        <stp/>
        <tr r="E81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78</stp>
        <stp/>
        <tr r="E80" s="1"/>
      </tp>
      <tp t="s">
        <v>Wrong Account Name or FCM Account ID</v>
        <stp/>
        <stp>Orders</stp>
        <stp>0</stp>
        <stp>0</stp>
        <stp/>
        <stp>All</stp>
        <stp>All</stp>
        <stp>FillQty</stp>
        <stp>89</stp>
        <stp/>
        <tr r="I91" s="1"/>
      </tp>
      <tp t="s">
        <v>Wrong Account Name or FCM Account ID</v>
        <stp/>
        <stp>Orders</stp>
        <stp>0</stp>
        <stp>0</stp>
        <stp/>
        <stp>All</stp>
        <stp>All</stp>
        <stp>FillQty</stp>
        <stp>88</stp>
        <stp/>
        <tr r="I90" s="1"/>
      </tp>
      <tp t="s">
        <v>Wrong Account Name or FCM Account ID</v>
        <stp/>
        <stp>Orders</stp>
        <stp>0</stp>
        <stp>0</stp>
        <stp/>
        <stp>All</stp>
        <stp>All</stp>
        <stp>FillQty</stp>
        <stp>87</stp>
        <stp/>
        <tr r="I89" s="1"/>
      </tp>
      <tp t="s">
        <v>Wrong Account Name or FCM Account ID</v>
        <stp/>
        <stp>Orders</stp>
        <stp>0</stp>
        <stp>0</stp>
        <stp/>
        <stp>All</stp>
        <stp>All</stp>
        <stp>FillQty</stp>
        <stp>86</stp>
        <stp/>
        <tr r="I88" s="1"/>
      </tp>
      <tp t="s">
        <v>Wrong Account Name or FCM Account ID</v>
        <stp/>
        <stp>Orders</stp>
        <stp>0</stp>
        <stp>0</stp>
        <stp/>
        <stp>All</stp>
        <stp>All</stp>
        <stp>FillQty</stp>
        <stp>85</stp>
        <stp/>
        <tr r="I87" s="1"/>
      </tp>
      <tp t="s">
        <v>Wrong Account Name or FCM Account ID</v>
        <stp/>
        <stp>Orders</stp>
        <stp>0</stp>
        <stp>0</stp>
        <stp/>
        <stp>All</stp>
        <stp>All</stp>
        <stp>FillQty</stp>
        <stp>84</stp>
        <stp/>
        <tr r="I86" s="1"/>
      </tp>
      <tp t="s">
        <v>Wrong Account Name or FCM Account ID</v>
        <stp/>
        <stp>Orders</stp>
        <stp>0</stp>
        <stp>0</stp>
        <stp/>
        <stp>All</stp>
        <stp>All</stp>
        <stp>FillQty</stp>
        <stp>83</stp>
        <stp/>
        <tr r="I85" s="1"/>
      </tp>
      <tp t="s">
        <v>Wrong Account Name or FCM Account ID</v>
        <stp/>
        <stp>Orders</stp>
        <stp>0</stp>
        <stp>0</stp>
        <stp/>
        <stp>All</stp>
        <stp>All</stp>
        <stp>FillQty</stp>
        <stp>82</stp>
        <stp/>
        <tr r="I84" s="1"/>
      </tp>
      <tp t="s">
        <v>Wrong Account Name or FCM Account ID</v>
        <stp/>
        <stp>Orders</stp>
        <stp>0</stp>
        <stp>0</stp>
        <stp/>
        <stp>All</stp>
        <stp>All</stp>
        <stp>FillQty</stp>
        <stp>81</stp>
        <stp/>
        <tr r="I83" s="1"/>
      </tp>
      <tp t="s">
        <v>Wrong Account Name or FCM Account ID</v>
        <stp/>
        <stp>Orders</stp>
        <stp>0</stp>
        <stp>0</stp>
        <stp/>
        <stp>All</stp>
        <stp>All</stp>
        <stp>FillQty</stp>
        <stp>80</stp>
        <stp/>
        <tr r="I82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45</stp>
        <stp/>
        <tr r="E47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44</stp>
        <stp/>
        <tr r="E46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47</stp>
        <stp/>
        <tr r="E49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46</stp>
        <stp/>
        <tr r="E48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41</stp>
        <stp/>
        <tr r="E43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40</stp>
        <stp/>
        <tr r="E42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43</stp>
        <stp/>
        <tr r="E45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42</stp>
        <stp/>
        <tr r="E44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49</stp>
        <stp/>
        <tr r="E51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48</stp>
        <stp/>
        <tr r="E50" s="1"/>
      </tp>
      <tp t="s">
        <v>Wrong Account Name or FCM Account ID</v>
        <stp/>
        <stp>Orders</stp>
        <stp>0</stp>
        <stp>0</stp>
        <stp/>
        <stp>All</stp>
        <stp>All</stp>
        <stp>Duration</stp>
        <stp>81</stp>
        <stp/>
        <tr r="Q83" s="1"/>
      </tp>
      <tp t="s">
        <v>Wrong Account Name or FCM Account ID</v>
        <stp/>
        <stp>Orders</stp>
        <stp>0</stp>
        <stp>0</stp>
        <stp/>
        <stp>All</stp>
        <stp>All</stp>
        <stp>Duration</stp>
        <stp>80</stp>
        <stp/>
        <tr r="Q82" s="1"/>
      </tp>
      <tp t="s">
        <v>Wrong Account Name or FCM Account ID</v>
        <stp/>
        <stp>Orders</stp>
        <stp>0</stp>
        <stp>0</stp>
        <stp/>
        <stp>All</stp>
        <stp>All</stp>
        <stp>Duration</stp>
        <stp>83</stp>
        <stp/>
        <tr r="Q85" s="1"/>
      </tp>
      <tp t="s">
        <v>Wrong Account Name or FCM Account ID</v>
        <stp/>
        <stp>Orders</stp>
        <stp>0</stp>
        <stp>0</stp>
        <stp/>
        <stp>All</stp>
        <stp>All</stp>
        <stp>Duration</stp>
        <stp>82</stp>
        <stp/>
        <tr r="Q84" s="1"/>
      </tp>
      <tp t="s">
        <v>Wrong Account Name or FCM Account ID</v>
        <stp/>
        <stp>Orders</stp>
        <stp>0</stp>
        <stp>0</stp>
        <stp/>
        <stp>All</stp>
        <stp>All</stp>
        <stp>Duration</stp>
        <stp>85</stp>
        <stp/>
        <tr r="Q87" s="1"/>
      </tp>
      <tp t="s">
        <v>Wrong Account Name or FCM Account ID</v>
        <stp/>
        <stp>Orders</stp>
        <stp>0</stp>
        <stp>0</stp>
        <stp/>
        <stp>All</stp>
        <stp>All</stp>
        <stp>Duration</stp>
        <stp>84</stp>
        <stp/>
        <tr r="Q86" s="1"/>
      </tp>
      <tp t="s">
        <v>Wrong Account Name or FCM Account ID</v>
        <stp/>
        <stp>Orders</stp>
        <stp>0</stp>
        <stp>0</stp>
        <stp/>
        <stp>All</stp>
        <stp>All</stp>
        <stp>Duration</stp>
        <stp>87</stp>
        <stp/>
        <tr r="Q89" s="1"/>
      </tp>
      <tp t="s">
        <v>Wrong Account Name or FCM Account ID</v>
        <stp/>
        <stp>Orders</stp>
        <stp>0</stp>
        <stp>0</stp>
        <stp/>
        <stp>All</stp>
        <stp>All</stp>
        <stp>Duration</stp>
        <stp>86</stp>
        <stp/>
        <tr r="Q88" s="1"/>
      </tp>
      <tp t="s">
        <v>Wrong Account Name or FCM Account ID</v>
        <stp/>
        <stp>Orders</stp>
        <stp>0</stp>
        <stp>0</stp>
        <stp/>
        <stp>All</stp>
        <stp>All</stp>
        <stp>Duration</stp>
        <stp>89</stp>
        <stp/>
        <tr r="Q91" s="1"/>
      </tp>
      <tp t="s">
        <v>Wrong Account Name or FCM Account ID</v>
        <stp/>
        <stp>Orders</stp>
        <stp>0</stp>
        <stp>0</stp>
        <stp/>
        <stp>All</stp>
        <stp>All</stp>
        <stp>Duration</stp>
        <stp>88</stp>
        <stp/>
        <tr r="Q90" s="1"/>
      </tp>
      <tp t="s">
        <v>Wrong Account Name or FCM Account ID</v>
        <stp/>
        <stp>Orders</stp>
        <stp>0</stp>
        <stp>0</stp>
        <stp/>
        <stp>All</stp>
        <stp>All</stp>
        <stp>FillQty</stp>
        <stp>99</stp>
        <stp/>
        <tr r="I101" s="1"/>
      </tp>
      <tp t="s">
        <v>Wrong Account Name or FCM Account ID</v>
        <stp/>
        <stp>Orders</stp>
        <stp>0</stp>
        <stp>0</stp>
        <stp/>
        <stp>All</stp>
        <stp>All</stp>
        <stp>FillQty</stp>
        <stp>98</stp>
        <stp/>
        <tr r="I100" s="1"/>
      </tp>
      <tp t="s">
        <v>Wrong Account Name or FCM Account ID</v>
        <stp/>
        <stp>Orders</stp>
        <stp>0</stp>
        <stp>0</stp>
        <stp/>
        <stp>All</stp>
        <stp>All</stp>
        <stp>FillQty</stp>
        <stp>97</stp>
        <stp/>
        <tr r="I99" s="1"/>
      </tp>
      <tp t="s">
        <v>Wrong Account Name or FCM Account ID</v>
        <stp/>
        <stp>Orders</stp>
        <stp>0</stp>
        <stp>0</stp>
        <stp/>
        <stp>All</stp>
        <stp>All</stp>
        <stp>FillQty</stp>
        <stp>96</stp>
        <stp/>
        <tr r="I98" s="1"/>
      </tp>
      <tp t="s">
        <v>Wrong Account Name or FCM Account ID</v>
        <stp/>
        <stp>Orders</stp>
        <stp>0</stp>
        <stp>0</stp>
        <stp/>
        <stp>All</stp>
        <stp>All</stp>
        <stp>FillQty</stp>
        <stp>95</stp>
        <stp/>
        <tr r="I97" s="1"/>
      </tp>
      <tp t="s">
        <v>Wrong Account Name or FCM Account ID</v>
        <stp/>
        <stp>Orders</stp>
        <stp>0</stp>
        <stp>0</stp>
        <stp/>
        <stp>All</stp>
        <stp>All</stp>
        <stp>FillQty</stp>
        <stp>94</stp>
        <stp/>
        <tr r="I96" s="1"/>
      </tp>
      <tp t="s">
        <v>Wrong Account Name or FCM Account ID</v>
        <stp/>
        <stp>Orders</stp>
        <stp>0</stp>
        <stp>0</stp>
        <stp/>
        <stp>All</stp>
        <stp>All</stp>
        <stp>FillQty</stp>
        <stp>93</stp>
        <stp/>
        <tr r="I95" s="1"/>
      </tp>
      <tp t="s">
        <v>Wrong Account Name or FCM Account ID</v>
        <stp/>
        <stp>Orders</stp>
        <stp>0</stp>
        <stp>0</stp>
        <stp/>
        <stp>All</stp>
        <stp>All</stp>
        <stp>FillQty</stp>
        <stp>92</stp>
        <stp/>
        <tr r="I94" s="1"/>
      </tp>
      <tp t="s">
        <v>Wrong Account Name or FCM Account ID</v>
        <stp/>
        <stp>Orders</stp>
        <stp>0</stp>
        <stp>0</stp>
        <stp/>
        <stp>All</stp>
        <stp>All</stp>
        <stp>FillQty</stp>
        <stp>91</stp>
        <stp/>
        <tr r="I93" s="1"/>
      </tp>
      <tp t="s">
        <v>Wrong Account Name or FCM Account ID</v>
        <stp/>
        <stp>Orders</stp>
        <stp>0</stp>
        <stp>0</stp>
        <stp/>
        <stp>All</stp>
        <stp>All</stp>
        <stp>FillQty</stp>
        <stp>90</stp>
        <stp/>
        <tr r="I92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55</stp>
        <stp/>
        <tr r="E57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54</stp>
        <stp/>
        <tr r="E56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57</stp>
        <stp/>
        <tr r="E59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56</stp>
        <stp/>
        <tr r="E58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51</stp>
        <stp/>
        <tr r="E53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50</stp>
        <stp/>
        <tr r="E52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53</stp>
        <stp/>
        <tr r="E55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52</stp>
        <stp/>
        <tr r="E54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59</stp>
        <stp/>
        <tr r="E61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58</stp>
        <stp/>
        <tr r="E60" s="1"/>
      </tp>
      <tp t="s">
        <v>Wrong Account Name or FCM Account ID</v>
        <stp/>
        <stp>Orders</stp>
        <stp>0</stp>
        <stp>0</stp>
        <stp/>
        <stp>All</stp>
        <stp>All</stp>
        <stp>Duration</stp>
        <stp>91</stp>
        <stp/>
        <tr r="Q93" s="1"/>
      </tp>
      <tp t="s">
        <v>Wrong Account Name or FCM Account ID</v>
        <stp/>
        <stp>Orders</stp>
        <stp>0</stp>
        <stp>0</stp>
        <stp/>
        <stp>All</stp>
        <stp>All</stp>
        <stp>Duration</stp>
        <stp>90</stp>
        <stp/>
        <tr r="Q92" s="1"/>
      </tp>
      <tp t="s">
        <v>Wrong Account Name or FCM Account ID</v>
        <stp/>
        <stp>Orders</stp>
        <stp>0</stp>
        <stp>0</stp>
        <stp/>
        <stp>All</stp>
        <stp>All</stp>
        <stp>Duration</stp>
        <stp>93</stp>
        <stp/>
        <tr r="Q95" s="1"/>
      </tp>
      <tp t="s">
        <v>Wrong Account Name or FCM Account ID</v>
        <stp/>
        <stp>Orders</stp>
        <stp>0</stp>
        <stp>0</stp>
        <stp/>
        <stp>All</stp>
        <stp>All</stp>
        <stp>Duration</stp>
        <stp>92</stp>
        <stp/>
        <tr r="Q94" s="1"/>
      </tp>
      <tp t="s">
        <v>Wrong Account Name or FCM Account ID</v>
        <stp/>
        <stp>Orders</stp>
        <stp>0</stp>
        <stp>0</stp>
        <stp/>
        <stp>All</stp>
        <stp>All</stp>
        <stp>Duration</stp>
        <stp>95</stp>
        <stp/>
        <tr r="Q97" s="1"/>
      </tp>
      <tp t="s">
        <v>Wrong Account Name or FCM Account ID</v>
        <stp/>
        <stp>Orders</stp>
        <stp>0</stp>
        <stp>0</stp>
        <stp/>
        <stp>All</stp>
        <stp>All</stp>
        <stp>Duration</stp>
        <stp>94</stp>
        <stp/>
        <tr r="Q96" s="1"/>
      </tp>
      <tp t="s">
        <v>Wrong Account Name or FCM Account ID</v>
        <stp/>
        <stp>Orders</stp>
        <stp>0</stp>
        <stp>0</stp>
        <stp/>
        <stp>All</stp>
        <stp>All</stp>
        <stp>Duration</stp>
        <stp>97</stp>
        <stp/>
        <tr r="Q99" s="1"/>
      </tp>
      <tp t="s">
        <v>Wrong Account Name or FCM Account ID</v>
        <stp/>
        <stp>Orders</stp>
        <stp>0</stp>
        <stp>0</stp>
        <stp/>
        <stp>All</stp>
        <stp>All</stp>
        <stp>Duration</stp>
        <stp>96</stp>
        <stp/>
        <tr r="Q98" s="1"/>
      </tp>
      <tp t="s">
        <v>Wrong Account Name or FCM Account ID</v>
        <stp/>
        <stp>Orders</stp>
        <stp>0</stp>
        <stp>0</stp>
        <stp/>
        <stp>All</stp>
        <stp>All</stp>
        <stp>Duration</stp>
        <stp>99</stp>
        <stp/>
        <tr r="Q101" s="1"/>
      </tp>
      <tp t="s">
        <v>Wrong Account Name or FCM Account ID</v>
        <stp/>
        <stp>Orders</stp>
        <stp>0</stp>
        <stp>0</stp>
        <stp/>
        <stp>All</stp>
        <stp>All</stp>
        <stp>Duration</stp>
        <stp>98</stp>
        <stp/>
        <tr r="Q100" s="1"/>
      </tp>
      <tp t="s">
        <v>Wrong Account Name or FCM Account ID</v>
        <stp/>
        <stp>Orders</stp>
        <stp>0</stp>
        <stp>0</stp>
        <stp/>
        <stp>All</stp>
        <stp>All</stp>
        <stp>FillQty</stp>
        <stp>69</stp>
        <stp/>
        <tr r="I71" s="1"/>
      </tp>
      <tp t="s">
        <v>Wrong Account Name or FCM Account ID</v>
        <stp/>
        <stp>Orders</stp>
        <stp>0</stp>
        <stp>0</stp>
        <stp/>
        <stp>All</stp>
        <stp>All</stp>
        <stp>FillQty</stp>
        <stp>68</stp>
        <stp/>
        <tr r="I70" s="1"/>
      </tp>
      <tp t="s">
        <v>Wrong Account Name or FCM Account ID</v>
        <stp/>
        <stp>Orders</stp>
        <stp>0</stp>
        <stp>0</stp>
        <stp/>
        <stp>All</stp>
        <stp>All</stp>
        <stp>FillQty</stp>
        <stp>67</stp>
        <stp/>
        <tr r="I69" s="1"/>
      </tp>
      <tp t="s">
        <v>Wrong Account Name or FCM Account ID</v>
        <stp/>
        <stp>Orders</stp>
        <stp>0</stp>
        <stp>0</stp>
        <stp/>
        <stp>All</stp>
        <stp>All</stp>
        <stp>FillQty</stp>
        <stp>66</stp>
        <stp/>
        <tr r="I68" s="1"/>
      </tp>
      <tp t="s">
        <v>Wrong Account Name or FCM Account ID</v>
        <stp/>
        <stp>Orders</stp>
        <stp>0</stp>
        <stp>0</stp>
        <stp/>
        <stp>All</stp>
        <stp>All</stp>
        <stp>FillQty</stp>
        <stp>65</stp>
        <stp/>
        <tr r="I67" s="1"/>
      </tp>
      <tp t="s">
        <v>Wrong Account Name or FCM Account ID</v>
        <stp/>
        <stp>Orders</stp>
        <stp>0</stp>
        <stp>0</stp>
        <stp/>
        <stp>All</stp>
        <stp>All</stp>
        <stp>FillQty</stp>
        <stp>64</stp>
        <stp/>
        <tr r="I66" s="1"/>
      </tp>
      <tp t="s">
        <v>Wrong Account Name or FCM Account ID</v>
        <stp/>
        <stp>Orders</stp>
        <stp>0</stp>
        <stp>0</stp>
        <stp/>
        <stp>All</stp>
        <stp>All</stp>
        <stp>FillQty</stp>
        <stp>63</stp>
        <stp/>
        <tr r="I65" s="1"/>
      </tp>
      <tp t="s">
        <v>Wrong Account Name or FCM Account ID</v>
        <stp/>
        <stp>Orders</stp>
        <stp>0</stp>
        <stp>0</stp>
        <stp/>
        <stp>All</stp>
        <stp>All</stp>
        <stp>FillQty</stp>
        <stp>62</stp>
        <stp/>
        <tr r="I64" s="1"/>
      </tp>
      <tp t="s">
        <v>Wrong Account Name or FCM Account ID</v>
        <stp/>
        <stp>Orders</stp>
        <stp>0</stp>
        <stp>0</stp>
        <stp/>
        <stp>All</stp>
        <stp>All</stp>
        <stp>FillQty</stp>
        <stp>61</stp>
        <stp/>
        <tr r="I63" s="1"/>
      </tp>
      <tp t="s">
        <v>Wrong Account Name or FCM Account ID</v>
        <stp/>
        <stp>Orders</stp>
        <stp>0</stp>
        <stp>0</stp>
        <stp/>
        <stp>All</stp>
        <stp>All</stp>
        <stp>FillQty</stp>
        <stp>60</stp>
        <stp/>
        <tr r="I62" s="1"/>
      </tp>
      <tp t="s">
        <v>Wrong Account Name or FCM Account ID</v>
        <stp/>
        <stp>Orders</stp>
        <stp>0</stp>
        <stp>0</stp>
        <stp/>
        <stp>All</stp>
        <stp>All</stp>
        <stp>Duration</stp>
        <stp>61</stp>
        <stp/>
        <tr r="Q63" s="1"/>
      </tp>
      <tp t="s">
        <v>Wrong Account Name or FCM Account ID</v>
        <stp/>
        <stp>Orders</stp>
        <stp>0</stp>
        <stp>0</stp>
        <stp/>
        <stp>All</stp>
        <stp>All</stp>
        <stp>Duration</stp>
        <stp>60</stp>
        <stp/>
        <tr r="Q62" s="1"/>
      </tp>
      <tp t="s">
        <v>Wrong Account Name or FCM Account ID</v>
        <stp/>
        <stp>Orders</stp>
        <stp>0</stp>
        <stp>0</stp>
        <stp/>
        <stp>All</stp>
        <stp>All</stp>
        <stp>Duration</stp>
        <stp>63</stp>
        <stp/>
        <tr r="Q65" s="1"/>
      </tp>
      <tp t="s">
        <v>Wrong Account Name or FCM Account ID</v>
        <stp/>
        <stp>Orders</stp>
        <stp>0</stp>
        <stp>0</stp>
        <stp/>
        <stp>All</stp>
        <stp>All</stp>
        <stp>Duration</stp>
        <stp>62</stp>
        <stp/>
        <tr r="Q64" s="1"/>
      </tp>
      <tp t="s">
        <v>Wrong Account Name or FCM Account ID</v>
        <stp/>
        <stp>Orders</stp>
        <stp>0</stp>
        <stp>0</stp>
        <stp/>
        <stp>All</stp>
        <stp>All</stp>
        <stp>Duration</stp>
        <stp>65</stp>
        <stp/>
        <tr r="Q67" s="1"/>
      </tp>
      <tp t="s">
        <v>Wrong Account Name or FCM Account ID</v>
        <stp/>
        <stp>Orders</stp>
        <stp>0</stp>
        <stp>0</stp>
        <stp/>
        <stp>All</stp>
        <stp>All</stp>
        <stp>Duration</stp>
        <stp>64</stp>
        <stp/>
        <tr r="Q66" s="1"/>
      </tp>
      <tp t="s">
        <v>Wrong Account Name or FCM Account ID</v>
        <stp/>
        <stp>Orders</stp>
        <stp>0</stp>
        <stp>0</stp>
        <stp/>
        <stp>All</stp>
        <stp>All</stp>
        <stp>Duration</stp>
        <stp>67</stp>
        <stp/>
        <tr r="Q69" s="1"/>
      </tp>
      <tp t="s">
        <v>Wrong Account Name or FCM Account ID</v>
        <stp/>
        <stp>Orders</stp>
        <stp>0</stp>
        <stp>0</stp>
        <stp/>
        <stp>All</stp>
        <stp>All</stp>
        <stp>Duration</stp>
        <stp>66</stp>
        <stp/>
        <tr r="Q68" s="1"/>
      </tp>
      <tp t="s">
        <v>Wrong Account Name or FCM Account ID</v>
        <stp/>
        <stp>Orders</stp>
        <stp>0</stp>
        <stp>0</stp>
        <stp/>
        <stp>All</stp>
        <stp>All</stp>
        <stp>Duration</stp>
        <stp>69</stp>
        <stp/>
        <tr r="Q71" s="1"/>
      </tp>
      <tp t="s">
        <v>Wrong Account Name or FCM Account ID</v>
        <stp/>
        <stp>Orders</stp>
        <stp>0</stp>
        <stp>0</stp>
        <stp/>
        <stp>All</stp>
        <stp>All</stp>
        <stp>Duration</stp>
        <stp>68</stp>
        <stp/>
        <tr r="Q70" s="1"/>
      </tp>
      <tp t="s">
        <v>Wrong Account Name or FCM Account ID</v>
        <stp/>
        <stp>Orders</stp>
        <stp>0</stp>
        <stp>0</stp>
        <stp/>
        <stp>All</stp>
        <stp>All</stp>
        <stp>FillQty</stp>
        <stp>79</stp>
        <stp/>
        <tr r="I81" s="1"/>
      </tp>
      <tp t="s">
        <v>Wrong Account Name or FCM Account ID</v>
        <stp/>
        <stp>Orders</stp>
        <stp>0</stp>
        <stp>0</stp>
        <stp/>
        <stp>All</stp>
        <stp>All</stp>
        <stp>FillQty</stp>
        <stp>78</stp>
        <stp/>
        <tr r="I80" s="1"/>
      </tp>
      <tp t="s">
        <v>Wrong Account Name or FCM Account ID</v>
        <stp/>
        <stp>Orders</stp>
        <stp>0</stp>
        <stp>0</stp>
        <stp/>
        <stp>All</stp>
        <stp>All</stp>
        <stp>FillQty</stp>
        <stp>77</stp>
        <stp/>
        <tr r="I79" s="1"/>
      </tp>
      <tp t="s">
        <v>Wrong Account Name or FCM Account ID</v>
        <stp/>
        <stp>Orders</stp>
        <stp>0</stp>
        <stp>0</stp>
        <stp/>
        <stp>All</stp>
        <stp>All</stp>
        <stp>FillQty</stp>
        <stp>76</stp>
        <stp/>
        <tr r="I78" s="1"/>
      </tp>
      <tp t="s">
        <v>Wrong Account Name or FCM Account ID</v>
        <stp/>
        <stp>Orders</stp>
        <stp>0</stp>
        <stp>0</stp>
        <stp/>
        <stp>All</stp>
        <stp>All</stp>
        <stp>FillQty</stp>
        <stp>75</stp>
        <stp/>
        <tr r="I77" s="1"/>
      </tp>
      <tp t="s">
        <v>Wrong Account Name or FCM Account ID</v>
        <stp/>
        <stp>Orders</stp>
        <stp>0</stp>
        <stp>0</stp>
        <stp/>
        <stp>All</stp>
        <stp>All</stp>
        <stp>FillQty</stp>
        <stp>74</stp>
        <stp/>
        <tr r="I76" s="1"/>
      </tp>
      <tp t="s">
        <v>Wrong Account Name or FCM Account ID</v>
        <stp/>
        <stp>Orders</stp>
        <stp>0</stp>
        <stp>0</stp>
        <stp/>
        <stp>All</stp>
        <stp>All</stp>
        <stp>FillQty</stp>
        <stp>73</stp>
        <stp/>
        <tr r="I75" s="1"/>
      </tp>
      <tp t="s">
        <v>Wrong Account Name or FCM Account ID</v>
        <stp/>
        <stp>Orders</stp>
        <stp>0</stp>
        <stp>0</stp>
        <stp/>
        <stp>All</stp>
        <stp>All</stp>
        <stp>FillQty</stp>
        <stp>72</stp>
        <stp/>
        <tr r="I74" s="1"/>
      </tp>
      <tp t="s">
        <v>Wrong Account Name or FCM Account ID</v>
        <stp/>
        <stp>Orders</stp>
        <stp>0</stp>
        <stp>0</stp>
        <stp/>
        <stp>All</stp>
        <stp>All</stp>
        <stp>FillQty</stp>
        <stp>71</stp>
        <stp/>
        <tr r="I73" s="1"/>
      </tp>
      <tp t="s">
        <v>Wrong Account Name or FCM Account ID</v>
        <stp/>
        <stp>Orders</stp>
        <stp>0</stp>
        <stp>0</stp>
        <stp/>
        <stp>All</stp>
        <stp>All</stp>
        <stp>FillQty</stp>
        <stp>70</stp>
        <stp/>
        <tr r="I72" s="1"/>
      </tp>
      <tp t="s">
        <v>Wrong Account Name or FCM Account ID</v>
        <stp/>
        <stp>Orders</stp>
        <stp>0</stp>
        <stp>0</stp>
        <stp/>
        <stp>All</stp>
        <stp>All</stp>
        <stp>Duration</stp>
        <stp>71</stp>
        <stp/>
        <tr r="Q73" s="1"/>
      </tp>
      <tp t="s">
        <v>Wrong Account Name or FCM Account ID</v>
        <stp/>
        <stp>Orders</stp>
        <stp>0</stp>
        <stp>0</stp>
        <stp/>
        <stp>All</stp>
        <stp>All</stp>
        <stp>Duration</stp>
        <stp>70</stp>
        <stp/>
        <tr r="Q72" s="1"/>
      </tp>
      <tp t="s">
        <v>Wrong Account Name or FCM Account ID</v>
        <stp/>
        <stp>Orders</stp>
        <stp>0</stp>
        <stp>0</stp>
        <stp/>
        <stp>All</stp>
        <stp>All</stp>
        <stp>Duration</stp>
        <stp>73</stp>
        <stp/>
        <tr r="Q75" s="1"/>
      </tp>
      <tp t="s">
        <v>Wrong Account Name or FCM Account ID</v>
        <stp/>
        <stp>Orders</stp>
        <stp>0</stp>
        <stp>0</stp>
        <stp/>
        <stp>All</stp>
        <stp>All</stp>
        <stp>Duration</stp>
        <stp>72</stp>
        <stp/>
        <tr r="Q74" s="1"/>
      </tp>
      <tp t="s">
        <v>Wrong Account Name or FCM Account ID</v>
        <stp/>
        <stp>Orders</stp>
        <stp>0</stp>
        <stp>0</stp>
        <stp/>
        <stp>All</stp>
        <stp>All</stp>
        <stp>Duration</stp>
        <stp>75</stp>
        <stp/>
        <tr r="Q77" s="1"/>
      </tp>
      <tp t="s">
        <v>Wrong Account Name or FCM Account ID</v>
        <stp/>
        <stp>Orders</stp>
        <stp>0</stp>
        <stp>0</stp>
        <stp/>
        <stp>All</stp>
        <stp>All</stp>
        <stp>Duration</stp>
        <stp>74</stp>
        <stp/>
        <tr r="Q76" s="1"/>
      </tp>
      <tp t="s">
        <v>Wrong Account Name or FCM Account ID</v>
        <stp/>
        <stp>Orders</stp>
        <stp>0</stp>
        <stp>0</stp>
        <stp/>
        <stp>All</stp>
        <stp>All</stp>
        <stp>Duration</stp>
        <stp>77</stp>
        <stp/>
        <tr r="Q79" s="1"/>
      </tp>
      <tp t="s">
        <v>Wrong Account Name or FCM Account ID</v>
        <stp/>
        <stp>Orders</stp>
        <stp>0</stp>
        <stp>0</stp>
        <stp/>
        <stp>All</stp>
        <stp>All</stp>
        <stp>Duration</stp>
        <stp>76</stp>
        <stp/>
        <tr r="Q78" s="1"/>
      </tp>
      <tp t="s">
        <v>Wrong Account Name or FCM Account ID</v>
        <stp/>
        <stp>Orders</stp>
        <stp>0</stp>
        <stp>0</stp>
        <stp/>
        <stp>All</stp>
        <stp>All</stp>
        <stp>Duration</stp>
        <stp>79</stp>
        <stp/>
        <tr r="Q81" s="1"/>
      </tp>
      <tp t="s">
        <v>Wrong Account Name or FCM Account ID</v>
        <stp/>
        <stp>Orders</stp>
        <stp>0</stp>
        <stp>0</stp>
        <stp/>
        <stp>All</stp>
        <stp>All</stp>
        <stp>Duration</stp>
        <stp>78</stp>
        <stp/>
        <tr r="Q80" s="1"/>
      </tp>
      <tp t="s">
        <v>Wrong Account Name or FCM Account ID</v>
        <stp/>
        <stp>Orders</stp>
        <stp>0</stp>
        <stp>0</stp>
        <stp/>
        <stp>All</stp>
        <stp>All</stp>
        <stp>FillQty</stp>
        <stp>49</stp>
        <stp/>
        <tr r="I51" s="1"/>
      </tp>
      <tp t="s">
        <v>Wrong Account Name or FCM Account ID</v>
        <stp/>
        <stp>Orders</stp>
        <stp>0</stp>
        <stp>0</stp>
        <stp/>
        <stp>All</stp>
        <stp>All</stp>
        <stp>FillQty</stp>
        <stp>48</stp>
        <stp/>
        <tr r="I50" s="1"/>
      </tp>
      <tp t="s">
        <v>Wrong Account Name or FCM Account ID</v>
        <stp/>
        <stp>Orders</stp>
        <stp>0</stp>
        <stp>0</stp>
        <stp/>
        <stp>All</stp>
        <stp>All</stp>
        <stp>FillQty</stp>
        <stp>47</stp>
        <stp/>
        <tr r="I49" s="1"/>
      </tp>
      <tp t="s">
        <v>Wrong Account Name or FCM Account ID</v>
        <stp/>
        <stp>Orders</stp>
        <stp>0</stp>
        <stp>0</stp>
        <stp/>
        <stp>All</stp>
        <stp>All</stp>
        <stp>FillQty</stp>
        <stp>46</stp>
        <stp/>
        <tr r="I48" s="1"/>
      </tp>
      <tp t="s">
        <v>Wrong Account Name or FCM Account ID</v>
        <stp/>
        <stp>Orders</stp>
        <stp>0</stp>
        <stp>0</stp>
        <stp/>
        <stp>All</stp>
        <stp>All</stp>
        <stp>FillQty</stp>
        <stp>45</stp>
        <stp/>
        <tr r="I47" s="1"/>
      </tp>
      <tp t="s">
        <v>Wrong Account Name or FCM Account ID</v>
        <stp/>
        <stp>Orders</stp>
        <stp>0</stp>
        <stp>0</stp>
        <stp/>
        <stp>All</stp>
        <stp>All</stp>
        <stp>FillQty</stp>
        <stp>44</stp>
        <stp/>
        <tr r="I46" s="1"/>
      </tp>
      <tp t="s">
        <v>Wrong Account Name or FCM Account ID</v>
        <stp/>
        <stp>Orders</stp>
        <stp>0</stp>
        <stp>0</stp>
        <stp/>
        <stp>All</stp>
        <stp>All</stp>
        <stp>FillQty</stp>
        <stp>43</stp>
        <stp/>
        <tr r="I45" s="1"/>
      </tp>
      <tp t="s">
        <v>Wrong Account Name or FCM Account ID</v>
        <stp/>
        <stp>Orders</stp>
        <stp>0</stp>
        <stp>0</stp>
        <stp/>
        <stp>All</stp>
        <stp>All</stp>
        <stp>FillQty</stp>
        <stp>42</stp>
        <stp/>
        <tr r="I44" s="1"/>
      </tp>
      <tp t="s">
        <v>Wrong Account Name or FCM Account ID</v>
        <stp/>
        <stp>Orders</stp>
        <stp>0</stp>
        <stp>0</stp>
        <stp/>
        <stp>All</stp>
        <stp>All</stp>
        <stp>FillQty</stp>
        <stp>41</stp>
        <stp/>
        <tr r="I43" s="1"/>
      </tp>
      <tp t="s">
        <v>Wrong Account Name or FCM Account ID</v>
        <stp/>
        <stp>Orders</stp>
        <stp>0</stp>
        <stp>0</stp>
        <stp/>
        <stp>All</stp>
        <stp>All</stp>
        <stp>FillQty</stp>
        <stp>40</stp>
        <stp/>
        <tr r="I42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85</stp>
        <stp/>
        <tr r="E87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84</stp>
        <stp/>
        <tr r="E86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87</stp>
        <stp/>
        <tr r="E89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86</stp>
        <stp/>
        <tr r="E88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81</stp>
        <stp/>
        <tr r="E83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80</stp>
        <stp/>
        <tr r="E82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83</stp>
        <stp/>
        <tr r="E85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82</stp>
        <stp/>
        <tr r="E84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89</stp>
        <stp/>
        <tr r="E91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88</stp>
        <stp/>
        <tr r="E90" s="1"/>
      </tp>
      <tp t="s">
        <v>Wrong Account Name or FCM Account ID</v>
        <stp/>
        <stp>Orders</stp>
        <stp>0</stp>
        <stp>0</stp>
        <stp/>
        <stp>All</stp>
        <stp>All</stp>
        <stp>Duration</stp>
        <stp>41</stp>
        <stp/>
        <tr r="Q43" s="1"/>
      </tp>
      <tp t="s">
        <v>Wrong Account Name or FCM Account ID</v>
        <stp/>
        <stp>Orders</stp>
        <stp>0</stp>
        <stp>0</stp>
        <stp/>
        <stp>All</stp>
        <stp>All</stp>
        <stp>Duration</stp>
        <stp>40</stp>
        <stp/>
        <tr r="Q42" s="1"/>
      </tp>
      <tp t="s">
        <v>Wrong Account Name or FCM Account ID</v>
        <stp/>
        <stp>Orders</stp>
        <stp>0</stp>
        <stp>0</stp>
        <stp/>
        <stp>All</stp>
        <stp>All</stp>
        <stp>Duration</stp>
        <stp>43</stp>
        <stp/>
        <tr r="Q45" s="1"/>
      </tp>
      <tp t="s">
        <v>Wrong Account Name or FCM Account ID</v>
        <stp/>
        <stp>Orders</stp>
        <stp>0</stp>
        <stp>0</stp>
        <stp/>
        <stp>All</stp>
        <stp>All</stp>
        <stp>Duration</stp>
        <stp>42</stp>
        <stp/>
        <tr r="Q44" s="1"/>
      </tp>
      <tp t="s">
        <v>Wrong Account Name or FCM Account ID</v>
        <stp/>
        <stp>Orders</stp>
        <stp>0</stp>
        <stp>0</stp>
        <stp/>
        <stp>All</stp>
        <stp>All</stp>
        <stp>Duration</stp>
        <stp>45</stp>
        <stp/>
        <tr r="Q47" s="1"/>
      </tp>
      <tp t="s">
        <v>Wrong Account Name or FCM Account ID</v>
        <stp/>
        <stp>Orders</stp>
        <stp>0</stp>
        <stp>0</stp>
        <stp/>
        <stp>All</stp>
        <stp>All</stp>
        <stp>Duration</stp>
        <stp>44</stp>
        <stp/>
        <tr r="Q46" s="1"/>
      </tp>
      <tp t="s">
        <v>Wrong Account Name or FCM Account ID</v>
        <stp/>
        <stp>Orders</stp>
        <stp>0</stp>
        <stp>0</stp>
        <stp/>
        <stp>All</stp>
        <stp>All</stp>
        <stp>Duration</stp>
        <stp>47</stp>
        <stp/>
        <tr r="Q49" s="1"/>
      </tp>
      <tp t="s">
        <v>Wrong Account Name or FCM Account ID</v>
        <stp/>
        <stp>Orders</stp>
        <stp>0</stp>
        <stp>0</stp>
        <stp/>
        <stp>All</stp>
        <stp>All</stp>
        <stp>Duration</stp>
        <stp>46</stp>
        <stp/>
        <tr r="Q48" s="1"/>
      </tp>
      <tp t="s">
        <v>Wrong Account Name or FCM Account ID</v>
        <stp/>
        <stp>Orders</stp>
        <stp>0</stp>
        <stp>0</stp>
        <stp/>
        <stp>All</stp>
        <stp>All</stp>
        <stp>Duration</stp>
        <stp>49</stp>
        <stp/>
        <tr r="Q51" s="1"/>
      </tp>
      <tp t="s">
        <v>Wrong Account Name or FCM Account ID</v>
        <stp/>
        <stp>Orders</stp>
        <stp>0</stp>
        <stp>0</stp>
        <stp/>
        <stp>All</stp>
        <stp>All</stp>
        <stp>Duration</stp>
        <stp>48</stp>
        <stp/>
        <tr r="Q50" s="1"/>
      </tp>
      <tp t="s">
        <v>Wrong Account Name or FCM Account ID</v>
        <stp/>
        <stp>Orders</stp>
        <stp>0</stp>
        <stp>0</stp>
        <stp/>
        <stp>All</stp>
        <stp>All</stp>
        <stp>FillQty</stp>
        <stp>59</stp>
        <stp/>
        <tr r="I61" s="1"/>
      </tp>
      <tp t="s">
        <v>Wrong Account Name or FCM Account ID</v>
        <stp/>
        <stp>Orders</stp>
        <stp>0</stp>
        <stp>0</stp>
        <stp/>
        <stp>All</stp>
        <stp>All</stp>
        <stp>FillQty</stp>
        <stp>58</stp>
        <stp/>
        <tr r="I60" s="1"/>
      </tp>
      <tp t="s">
        <v>Wrong Account Name or FCM Account ID</v>
        <stp/>
        <stp>Orders</stp>
        <stp>0</stp>
        <stp>0</stp>
        <stp/>
        <stp>All</stp>
        <stp>All</stp>
        <stp>FillQty</stp>
        <stp>57</stp>
        <stp/>
        <tr r="I59" s="1"/>
      </tp>
      <tp t="s">
        <v>Wrong Account Name or FCM Account ID</v>
        <stp/>
        <stp>Orders</stp>
        <stp>0</stp>
        <stp>0</stp>
        <stp/>
        <stp>All</stp>
        <stp>All</stp>
        <stp>FillQty</stp>
        <stp>56</stp>
        <stp/>
        <tr r="I58" s="1"/>
      </tp>
      <tp t="s">
        <v>Wrong Account Name or FCM Account ID</v>
        <stp/>
        <stp>Orders</stp>
        <stp>0</stp>
        <stp>0</stp>
        <stp/>
        <stp>All</stp>
        <stp>All</stp>
        <stp>FillQty</stp>
        <stp>55</stp>
        <stp/>
        <tr r="I57" s="1"/>
      </tp>
      <tp t="s">
        <v>Wrong Account Name or FCM Account ID</v>
        <stp/>
        <stp>Orders</stp>
        <stp>0</stp>
        <stp>0</stp>
        <stp/>
        <stp>All</stp>
        <stp>All</stp>
        <stp>FillQty</stp>
        <stp>54</stp>
        <stp/>
        <tr r="I56" s="1"/>
      </tp>
      <tp t="s">
        <v>Wrong Account Name or FCM Account ID</v>
        <stp/>
        <stp>Orders</stp>
        <stp>0</stp>
        <stp>0</stp>
        <stp/>
        <stp>All</stp>
        <stp>All</stp>
        <stp>FillQty</stp>
        <stp>53</stp>
        <stp/>
        <tr r="I55" s="1"/>
      </tp>
      <tp t="s">
        <v>Wrong Account Name or FCM Account ID</v>
        <stp/>
        <stp>Orders</stp>
        <stp>0</stp>
        <stp>0</stp>
        <stp/>
        <stp>All</stp>
        <stp>All</stp>
        <stp>FillQty</stp>
        <stp>52</stp>
        <stp/>
        <tr r="I54" s="1"/>
      </tp>
      <tp t="s">
        <v>Wrong Account Name or FCM Account ID</v>
        <stp/>
        <stp>Orders</stp>
        <stp>0</stp>
        <stp>0</stp>
        <stp/>
        <stp>All</stp>
        <stp>All</stp>
        <stp>FillQty</stp>
        <stp>51</stp>
        <stp/>
        <tr r="I53" s="1"/>
      </tp>
      <tp t="s">
        <v>Wrong Account Name or FCM Account ID</v>
        <stp/>
        <stp>Orders</stp>
        <stp>0</stp>
        <stp>0</stp>
        <stp/>
        <stp>All</stp>
        <stp>All</stp>
        <stp>FillQty</stp>
        <stp>50</stp>
        <stp/>
        <tr r="I52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95</stp>
        <stp/>
        <tr r="E97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94</stp>
        <stp/>
        <tr r="E96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97</stp>
        <stp/>
        <tr r="E99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96</stp>
        <stp/>
        <tr r="E98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91</stp>
        <stp/>
        <tr r="E93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90</stp>
        <stp/>
        <tr r="E92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93</stp>
        <stp/>
        <tr r="E95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92</stp>
        <stp/>
        <tr r="E94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99</stp>
        <stp/>
        <tr r="E101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98</stp>
        <stp/>
        <tr r="E100" s="1"/>
      </tp>
      <tp t="s">
        <v>Wrong Account Name or FCM Account ID</v>
        <stp/>
        <stp>Orders</stp>
        <stp>0</stp>
        <stp>0</stp>
        <stp/>
        <stp>All</stp>
        <stp>All</stp>
        <stp>Duration</stp>
        <stp>51</stp>
        <stp/>
        <tr r="Q53" s="1"/>
      </tp>
      <tp t="s">
        <v>Wrong Account Name or FCM Account ID</v>
        <stp/>
        <stp>Orders</stp>
        <stp>0</stp>
        <stp>0</stp>
        <stp/>
        <stp>All</stp>
        <stp>All</stp>
        <stp>Duration</stp>
        <stp>50</stp>
        <stp/>
        <tr r="Q52" s="1"/>
      </tp>
      <tp t="s">
        <v>Wrong Account Name or FCM Account ID</v>
        <stp/>
        <stp>Orders</stp>
        <stp>0</stp>
        <stp>0</stp>
        <stp/>
        <stp>All</stp>
        <stp>All</stp>
        <stp>Duration</stp>
        <stp>53</stp>
        <stp/>
        <tr r="Q55" s="1"/>
      </tp>
      <tp t="s">
        <v>Wrong Account Name or FCM Account ID</v>
        <stp/>
        <stp>Orders</stp>
        <stp>0</stp>
        <stp>0</stp>
        <stp/>
        <stp>All</stp>
        <stp>All</stp>
        <stp>Duration</stp>
        <stp>52</stp>
        <stp/>
        <tr r="Q54" s="1"/>
      </tp>
      <tp t="s">
        <v>Wrong Account Name or FCM Account ID</v>
        <stp/>
        <stp>Orders</stp>
        <stp>0</stp>
        <stp>0</stp>
        <stp/>
        <stp>All</stp>
        <stp>All</stp>
        <stp>Duration</stp>
        <stp>55</stp>
        <stp/>
        <tr r="Q57" s="1"/>
      </tp>
      <tp t="s">
        <v>Wrong Account Name or FCM Account ID</v>
        <stp/>
        <stp>Orders</stp>
        <stp>0</stp>
        <stp>0</stp>
        <stp/>
        <stp>All</stp>
        <stp>All</stp>
        <stp>Duration</stp>
        <stp>54</stp>
        <stp/>
        <tr r="Q56" s="1"/>
      </tp>
      <tp t="s">
        <v>Wrong Account Name or FCM Account ID</v>
        <stp/>
        <stp>Orders</stp>
        <stp>0</stp>
        <stp>0</stp>
        <stp/>
        <stp>All</stp>
        <stp>All</stp>
        <stp>Duration</stp>
        <stp>57</stp>
        <stp/>
        <tr r="Q59" s="1"/>
      </tp>
      <tp t="s">
        <v>Wrong Account Name or FCM Account ID</v>
        <stp/>
        <stp>Orders</stp>
        <stp>0</stp>
        <stp>0</stp>
        <stp/>
        <stp>All</stp>
        <stp>All</stp>
        <stp>Duration</stp>
        <stp>56</stp>
        <stp/>
        <tr r="Q58" s="1"/>
      </tp>
      <tp t="s">
        <v>Wrong Account Name or FCM Account ID</v>
        <stp/>
        <stp>Orders</stp>
        <stp>0</stp>
        <stp>0</stp>
        <stp/>
        <stp>All</stp>
        <stp>All</stp>
        <stp>Duration</stp>
        <stp>59</stp>
        <stp/>
        <tr r="Q61" s="1"/>
      </tp>
      <tp t="s">
        <v>Wrong Account Name or FCM Account ID</v>
        <stp/>
        <stp>Orders</stp>
        <stp>0</stp>
        <stp>0</stp>
        <stp/>
        <stp>All</stp>
        <stp>All</stp>
        <stp>Duration</stp>
        <stp>58</stp>
        <stp/>
        <tr r="Q60" s="1"/>
      </tp>
      <tp t="s">
        <v>Wrong Account Name or FCM Account ID</v>
        <stp/>
        <stp>Orders</stp>
        <stp>0</stp>
        <stp>0</stp>
        <stp/>
        <stp>All</stp>
        <stp>All</stp>
        <stp>FillQty</stp>
        <stp>29</stp>
        <stp/>
        <tr r="I31" s="1"/>
      </tp>
      <tp t="s">
        <v>Wrong Account Name or FCM Account ID</v>
        <stp/>
        <stp>Orders</stp>
        <stp>0</stp>
        <stp>0</stp>
        <stp/>
        <stp>All</stp>
        <stp>All</stp>
        <stp>FillQty</stp>
        <stp>28</stp>
        <stp/>
        <tr r="I30" s="1"/>
      </tp>
      <tp t="s">
        <v>Wrong Account Name or FCM Account ID</v>
        <stp/>
        <stp>Orders</stp>
        <stp>0</stp>
        <stp>0</stp>
        <stp/>
        <stp>All</stp>
        <stp>All</stp>
        <stp>FillQty</stp>
        <stp>27</stp>
        <stp/>
        <tr r="I29" s="1"/>
      </tp>
      <tp t="s">
        <v>Wrong Account Name or FCM Account ID</v>
        <stp/>
        <stp>Orders</stp>
        <stp>0</stp>
        <stp>0</stp>
        <stp/>
        <stp>All</stp>
        <stp>All</stp>
        <stp>FillQty</stp>
        <stp>26</stp>
        <stp/>
        <tr r="I28" s="1"/>
      </tp>
      <tp t="s">
        <v>Wrong Account Name or FCM Account ID</v>
        <stp/>
        <stp>Orders</stp>
        <stp>0</stp>
        <stp>0</stp>
        <stp/>
        <stp>All</stp>
        <stp>All</stp>
        <stp>FillQty</stp>
        <stp>25</stp>
        <stp/>
        <tr r="I27" s="1"/>
      </tp>
      <tp t="s">
        <v>Wrong Account Name or FCM Account ID</v>
        <stp/>
        <stp>Orders</stp>
        <stp>0</stp>
        <stp>0</stp>
        <stp/>
        <stp>All</stp>
        <stp>All</stp>
        <stp>FillQty</stp>
        <stp>24</stp>
        <stp/>
        <tr r="I26" s="1"/>
      </tp>
      <tp t="s">
        <v>Wrong Account Name or FCM Account ID</v>
        <stp/>
        <stp>Orders</stp>
        <stp>0</stp>
        <stp>0</stp>
        <stp/>
        <stp>All</stp>
        <stp>All</stp>
        <stp>FillQty</stp>
        <stp>23</stp>
        <stp/>
        <tr r="I25" s="1"/>
      </tp>
      <tp t="s">
        <v>Wrong Account Name or FCM Account ID</v>
        <stp/>
        <stp>Orders</stp>
        <stp>0</stp>
        <stp>0</stp>
        <stp/>
        <stp>All</stp>
        <stp>All</stp>
        <stp>FillQty</stp>
        <stp>22</stp>
        <stp/>
        <tr r="I24" s="1"/>
      </tp>
      <tp t="s">
        <v>Wrong Account Name or FCM Account ID</v>
        <stp/>
        <stp>Orders</stp>
        <stp>0</stp>
        <stp>0</stp>
        <stp/>
        <stp>All</stp>
        <stp>All</stp>
        <stp>FillQty</stp>
        <stp>21</stp>
        <stp/>
        <tr r="I23" s="1"/>
      </tp>
      <tp t="s">
        <v>Wrong Account Name or FCM Account ID</v>
        <stp/>
        <stp>Orders</stp>
        <stp>0</stp>
        <stp>0</stp>
        <stp/>
        <stp>All</stp>
        <stp>All</stp>
        <stp>FillQty</stp>
        <stp>20</stp>
        <stp/>
        <tr r="I22" s="1"/>
      </tp>
      <tp t="s">
        <v>Wrong Account Name or FCM Account ID</v>
        <stp/>
        <stp>Orders</stp>
        <stp>0</stp>
        <stp>0</stp>
        <stp/>
        <stp>All</stp>
        <stp>All</stp>
        <stp>Duration</stp>
        <stp>21</stp>
        <stp/>
        <tr r="Q23" s="1"/>
      </tp>
      <tp t="s">
        <v>Wrong Account Name or FCM Account ID</v>
        <stp/>
        <stp>Orders</stp>
        <stp>0</stp>
        <stp>0</stp>
        <stp/>
        <stp>All</stp>
        <stp>All</stp>
        <stp>Duration</stp>
        <stp>20</stp>
        <stp/>
        <tr r="Q22" s="1"/>
      </tp>
      <tp t="s">
        <v>Wrong Account Name or FCM Account ID</v>
        <stp/>
        <stp>Orders</stp>
        <stp>0</stp>
        <stp>0</stp>
        <stp/>
        <stp>All</stp>
        <stp>All</stp>
        <stp>Duration</stp>
        <stp>23</stp>
        <stp/>
        <tr r="Q25" s="1"/>
      </tp>
      <tp t="s">
        <v>Wrong Account Name or FCM Account ID</v>
        <stp/>
        <stp>Orders</stp>
        <stp>0</stp>
        <stp>0</stp>
        <stp/>
        <stp>All</stp>
        <stp>All</stp>
        <stp>Duration</stp>
        <stp>22</stp>
        <stp/>
        <tr r="Q24" s="1"/>
      </tp>
      <tp t="s">
        <v>Wrong Account Name or FCM Account ID</v>
        <stp/>
        <stp>Orders</stp>
        <stp>0</stp>
        <stp>0</stp>
        <stp/>
        <stp>All</stp>
        <stp>All</stp>
        <stp>Duration</stp>
        <stp>25</stp>
        <stp/>
        <tr r="Q27" s="1"/>
      </tp>
      <tp t="s">
        <v>Wrong Account Name or FCM Account ID</v>
        <stp/>
        <stp>Orders</stp>
        <stp>0</stp>
        <stp>0</stp>
        <stp/>
        <stp>All</stp>
        <stp>All</stp>
        <stp>Duration</stp>
        <stp>24</stp>
        <stp/>
        <tr r="Q26" s="1"/>
      </tp>
      <tp t="s">
        <v>Wrong Account Name or FCM Account ID</v>
        <stp/>
        <stp>Orders</stp>
        <stp>0</stp>
        <stp>0</stp>
        <stp/>
        <stp>All</stp>
        <stp>All</stp>
        <stp>Duration</stp>
        <stp>27</stp>
        <stp/>
        <tr r="Q29" s="1"/>
      </tp>
      <tp t="s">
        <v>Wrong Account Name or FCM Account ID</v>
        <stp/>
        <stp>Orders</stp>
        <stp>0</stp>
        <stp>0</stp>
        <stp/>
        <stp>All</stp>
        <stp>All</stp>
        <stp>Duration</stp>
        <stp>26</stp>
        <stp/>
        <tr r="Q28" s="1"/>
      </tp>
      <tp t="s">
        <v>Wrong Account Name or FCM Account ID</v>
        <stp/>
        <stp>Orders</stp>
        <stp>0</stp>
        <stp>0</stp>
        <stp/>
        <stp>All</stp>
        <stp>All</stp>
        <stp>Duration</stp>
        <stp>29</stp>
        <stp/>
        <tr r="Q31" s="1"/>
      </tp>
      <tp t="s">
        <v>Wrong Account Name or FCM Account ID</v>
        <stp/>
        <stp>Orders</stp>
        <stp>0</stp>
        <stp>0</stp>
        <stp/>
        <stp>All</stp>
        <stp>All</stp>
        <stp>Duration</stp>
        <stp>28</stp>
        <stp/>
        <tr r="Q30" s="1"/>
      </tp>
      <tp t="s">
        <v>Wrong Account Name or FCM Account ID</v>
        <stp/>
        <stp>Orders</stp>
        <stp>0</stp>
        <stp>0</stp>
        <stp/>
        <stp>All</stp>
        <stp>All</stp>
        <stp>FillQty</stp>
        <stp>39</stp>
        <stp/>
        <tr r="I41" s="1"/>
      </tp>
      <tp t="s">
        <v>Wrong Account Name or FCM Account ID</v>
        <stp/>
        <stp>Orders</stp>
        <stp>0</stp>
        <stp>0</stp>
        <stp/>
        <stp>All</stp>
        <stp>All</stp>
        <stp>FillQty</stp>
        <stp>38</stp>
        <stp/>
        <tr r="I40" s="1"/>
      </tp>
      <tp t="s">
        <v>Wrong Account Name or FCM Account ID</v>
        <stp/>
        <stp>Orders</stp>
        <stp>0</stp>
        <stp>0</stp>
        <stp/>
        <stp>All</stp>
        <stp>All</stp>
        <stp>FillQty</stp>
        <stp>37</stp>
        <stp/>
        <tr r="I39" s="1"/>
      </tp>
      <tp t="s">
        <v>Wrong Account Name or FCM Account ID</v>
        <stp/>
        <stp>Orders</stp>
        <stp>0</stp>
        <stp>0</stp>
        <stp/>
        <stp>All</stp>
        <stp>All</stp>
        <stp>FillQty</stp>
        <stp>36</stp>
        <stp/>
        <tr r="I38" s="1"/>
      </tp>
      <tp t="s">
        <v>Wrong Account Name or FCM Account ID</v>
        <stp/>
        <stp>Orders</stp>
        <stp>0</stp>
        <stp>0</stp>
        <stp/>
        <stp>All</stp>
        <stp>All</stp>
        <stp>FillQty</stp>
        <stp>35</stp>
        <stp/>
        <tr r="I37" s="1"/>
      </tp>
      <tp t="s">
        <v>Wrong Account Name or FCM Account ID</v>
        <stp/>
        <stp>Orders</stp>
        <stp>0</stp>
        <stp>0</stp>
        <stp/>
        <stp>All</stp>
        <stp>All</stp>
        <stp>FillQty</stp>
        <stp>34</stp>
        <stp/>
        <tr r="I36" s="1"/>
      </tp>
      <tp t="s">
        <v>Wrong Account Name or FCM Account ID</v>
        <stp/>
        <stp>Orders</stp>
        <stp>0</stp>
        <stp>0</stp>
        <stp/>
        <stp>All</stp>
        <stp>All</stp>
        <stp>FillQty</stp>
        <stp>33</stp>
        <stp/>
        <tr r="I35" s="1"/>
      </tp>
      <tp t="s">
        <v>Wrong Account Name or FCM Account ID</v>
        <stp/>
        <stp>Orders</stp>
        <stp>0</stp>
        <stp>0</stp>
        <stp/>
        <stp>All</stp>
        <stp>All</stp>
        <stp>FillQty</stp>
        <stp>32</stp>
        <stp/>
        <tr r="I34" s="1"/>
      </tp>
      <tp t="s">
        <v>Wrong Account Name or FCM Account ID</v>
        <stp/>
        <stp>Orders</stp>
        <stp>0</stp>
        <stp>0</stp>
        <stp/>
        <stp>All</stp>
        <stp>All</stp>
        <stp>FillQty</stp>
        <stp>31</stp>
        <stp/>
        <tr r="I33" s="1"/>
      </tp>
      <tp t="s">
        <v>Wrong Account Name or FCM Account ID</v>
        <stp/>
        <stp>Orders</stp>
        <stp>0</stp>
        <stp>0</stp>
        <stp/>
        <stp>All</stp>
        <stp>All</stp>
        <stp>FillQty</stp>
        <stp>30</stp>
        <stp/>
        <tr r="I32" s="1"/>
      </tp>
      <tp t="s">
        <v>Wrong Account Name or FCM Account ID</v>
        <stp/>
        <stp>Orders</stp>
        <stp>0</stp>
        <stp>0</stp>
        <stp/>
        <stp>All</stp>
        <stp>All</stp>
        <stp>FCMNumber</stp>
        <stp>3</stp>
        <stp/>
        <tr r="C5" s="1"/>
      </tp>
      <tp t="s">
        <v>Wrong Account Name or FCM Account ID</v>
        <stp/>
        <stp>Orders</stp>
        <stp>0</stp>
        <stp>0</stp>
        <stp/>
        <stp>All</stp>
        <stp>All</stp>
        <stp>FCMNumber</stp>
        <stp>2</stp>
        <stp/>
        <tr r="C4" s="1"/>
      </tp>
      <tp t="s">
        <v>Wrong Account Name or FCM Account ID</v>
        <stp/>
        <stp>Orders</stp>
        <stp>0</stp>
        <stp>0</stp>
        <stp/>
        <stp>All</stp>
        <stp>All</stp>
        <stp>FCMNumber</stp>
        <stp>1</stp>
        <stp/>
        <tr r="C3" s="1"/>
      </tp>
      <tp t="s">
        <v>Wrong Account Name or FCM Account ID</v>
        <stp/>
        <stp>Orders</stp>
        <stp>0</stp>
        <stp>0</stp>
        <stp/>
        <stp>All</stp>
        <stp>All</stp>
        <stp>FCMNumber</stp>
        <stp>0</stp>
        <stp/>
        <tr r="C2" s="1"/>
      </tp>
      <tp t="s">
        <v>Wrong Account Name or FCM Account ID</v>
        <stp/>
        <stp>Orders</stp>
        <stp>0</stp>
        <stp>0</stp>
        <stp/>
        <stp>All</stp>
        <stp>All</stp>
        <stp>FCMNumber</stp>
        <stp>7</stp>
        <stp/>
        <tr r="C9" s="1"/>
      </tp>
      <tp t="s">
        <v>Wrong Account Name or FCM Account ID</v>
        <stp/>
        <stp>Orders</stp>
        <stp>0</stp>
        <stp>0</stp>
        <stp/>
        <stp>All</stp>
        <stp>All</stp>
        <stp>FCMNumber</stp>
        <stp>6</stp>
        <stp/>
        <tr r="C8" s="1"/>
      </tp>
      <tp t="s">
        <v>Wrong Account Name or FCM Account ID</v>
        <stp/>
        <stp>Orders</stp>
        <stp>0</stp>
        <stp>0</stp>
        <stp/>
        <stp>All</stp>
        <stp>All</stp>
        <stp>FCMNumber</stp>
        <stp>5</stp>
        <stp/>
        <tr r="C7" s="1"/>
      </tp>
      <tp t="s">
        <v>Wrong Account Name or FCM Account ID</v>
        <stp/>
        <stp>Orders</stp>
        <stp>0</stp>
        <stp>0</stp>
        <stp/>
        <stp>All</stp>
        <stp>All</stp>
        <stp>FCMNumber</stp>
        <stp>4</stp>
        <stp/>
        <tr r="C6" s="1"/>
      </tp>
      <tp t="s">
        <v>Wrong Account Name or FCM Account ID</v>
        <stp/>
        <stp>Orders</stp>
        <stp>0</stp>
        <stp>0</stp>
        <stp/>
        <stp>All</stp>
        <stp>All</stp>
        <stp>FCMNumber</stp>
        <stp>9</stp>
        <stp/>
        <tr r="C11" s="1"/>
      </tp>
      <tp t="s">
        <v>Wrong Account Name or FCM Account ID</v>
        <stp/>
        <stp>Orders</stp>
        <stp>0</stp>
        <stp>0</stp>
        <stp/>
        <stp>All</stp>
        <stp>All</stp>
        <stp>FCMNumber</stp>
        <stp>8</stp>
        <stp/>
        <tr r="C10" s="1"/>
      </tp>
      <tp t="s">
        <v>Wrong Account Name or FCM Account ID</v>
        <stp/>
        <stp>Orders</stp>
        <stp>0</stp>
        <stp>0</stp>
        <stp/>
        <stp>All</stp>
        <stp>All</stp>
        <stp>Duration</stp>
        <stp>31</stp>
        <stp/>
        <tr r="Q33" s="1"/>
      </tp>
      <tp t="s">
        <v>Wrong Account Name or FCM Account ID</v>
        <stp/>
        <stp>Orders</stp>
        <stp>0</stp>
        <stp>0</stp>
        <stp/>
        <stp>All</stp>
        <stp>All</stp>
        <stp>Duration</stp>
        <stp>30</stp>
        <stp/>
        <tr r="Q32" s="1"/>
      </tp>
      <tp t="s">
        <v>Wrong Account Name or FCM Account ID</v>
        <stp/>
        <stp>Orders</stp>
        <stp>0</stp>
        <stp>0</stp>
        <stp/>
        <stp>All</stp>
        <stp>All</stp>
        <stp>Duration</stp>
        <stp>33</stp>
        <stp/>
        <tr r="Q35" s="1"/>
      </tp>
      <tp t="s">
        <v>Wrong Account Name or FCM Account ID</v>
        <stp/>
        <stp>Orders</stp>
        <stp>0</stp>
        <stp>0</stp>
        <stp/>
        <stp>All</stp>
        <stp>All</stp>
        <stp>Duration</stp>
        <stp>32</stp>
        <stp/>
        <tr r="Q34" s="1"/>
      </tp>
      <tp t="s">
        <v>Wrong Account Name or FCM Account ID</v>
        <stp/>
        <stp>Orders</stp>
        <stp>0</stp>
        <stp>0</stp>
        <stp/>
        <stp>All</stp>
        <stp>All</stp>
        <stp>Duration</stp>
        <stp>35</stp>
        <stp/>
        <tr r="Q37" s="1"/>
      </tp>
      <tp t="s">
        <v>Wrong Account Name or FCM Account ID</v>
        <stp/>
        <stp>Orders</stp>
        <stp>0</stp>
        <stp>0</stp>
        <stp/>
        <stp>All</stp>
        <stp>All</stp>
        <stp>Duration</stp>
        <stp>34</stp>
        <stp/>
        <tr r="Q36" s="1"/>
      </tp>
      <tp t="s">
        <v>Wrong Account Name or FCM Account ID</v>
        <stp/>
        <stp>Orders</stp>
        <stp>0</stp>
        <stp>0</stp>
        <stp/>
        <stp>All</stp>
        <stp>All</stp>
        <stp>Duration</stp>
        <stp>37</stp>
        <stp/>
        <tr r="Q39" s="1"/>
      </tp>
      <tp t="s">
        <v>Wrong Account Name or FCM Account ID</v>
        <stp/>
        <stp>Orders</stp>
        <stp>0</stp>
        <stp>0</stp>
        <stp/>
        <stp>All</stp>
        <stp>All</stp>
        <stp>Duration</stp>
        <stp>36</stp>
        <stp/>
        <tr r="Q38" s="1"/>
      </tp>
      <tp t="s">
        <v>Wrong Account Name or FCM Account ID</v>
        <stp/>
        <stp>Orders</stp>
        <stp>0</stp>
        <stp>0</stp>
        <stp/>
        <stp>All</stp>
        <stp>All</stp>
        <stp>Duration</stp>
        <stp>39</stp>
        <stp/>
        <tr r="Q41" s="1"/>
      </tp>
      <tp t="s">
        <v>Wrong Account Name or FCM Account ID</v>
        <stp/>
        <stp>Orders</stp>
        <stp>0</stp>
        <stp>0</stp>
        <stp/>
        <stp>All</stp>
        <stp>All</stp>
        <stp>Duration</stp>
        <stp>38</stp>
        <stp/>
        <tr r="Q40" s="1"/>
      </tp>
      <tp t="s">
        <v>Wrong Account Name or FCM Account ID</v>
        <stp/>
        <stp>Orders</stp>
        <stp>0</stp>
        <stp>0</stp>
        <stp/>
        <stp>All</stp>
        <stp>All</stp>
        <stp>FillQty</stp>
        <stp>19</stp>
        <stp/>
        <tr r="I21" s="1"/>
      </tp>
      <tp t="s">
        <v>Wrong Account Name or FCM Account ID</v>
        <stp/>
        <stp>Orders</stp>
        <stp>0</stp>
        <stp>0</stp>
        <stp/>
        <stp>All</stp>
        <stp>All</stp>
        <stp>FillQty</stp>
        <stp>18</stp>
        <stp/>
        <tr r="I20" s="1"/>
      </tp>
      <tp t="s">
        <v>Wrong Account Name or FCM Account ID</v>
        <stp/>
        <stp>Orders</stp>
        <stp>0</stp>
        <stp>0</stp>
        <stp/>
        <stp>All</stp>
        <stp>All</stp>
        <stp>FillQty</stp>
        <stp>17</stp>
        <stp/>
        <tr r="I19" s="1"/>
      </tp>
      <tp t="s">
        <v>Wrong Account Name or FCM Account ID</v>
        <stp/>
        <stp>Orders</stp>
        <stp>0</stp>
        <stp>0</stp>
        <stp/>
        <stp>All</stp>
        <stp>All</stp>
        <stp>FillQty</stp>
        <stp>16</stp>
        <stp/>
        <tr r="I18" s="1"/>
      </tp>
      <tp t="s">
        <v>Wrong Account Name or FCM Account ID</v>
        <stp/>
        <stp>Orders</stp>
        <stp>0</stp>
        <stp>0</stp>
        <stp/>
        <stp>All</stp>
        <stp>All</stp>
        <stp>FillQty</stp>
        <stp>15</stp>
        <stp/>
        <tr r="I17" s="1"/>
      </tp>
      <tp t="s">
        <v>Wrong Account Name or FCM Account ID</v>
        <stp/>
        <stp>Orders</stp>
        <stp>0</stp>
        <stp>0</stp>
        <stp/>
        <stp>All</stp>
        <stp>All</stp>
        <stp>FillQty</stp>
        <stp>14</stp>
        <stp/>
        <tr r="I16" s="1"/>
      </tp>
      <tp t="s">
        <v>Wrong Account Name or FCM Account ID</v>
        <stp/>
        <stp>Orders</stp>
        <stp>0</stp>
        <stp>0</stp>
        <stp/>
        <stp>All</stp>
        <stp>All</stp>
        <stp>FillQty</stp>
        <stp>13</stp>
        <stp/>
        <tr r="I15" s="1"/>
      </tp>
      <tp t="s">
        <v>Wrong Account Name or FCM Account ID</v>
        <stp/>
        <stp>Orders</stp>
        <stp>0</stp>
        <stp>0</stp>
        <stp/>
        <stp>All</stp>
        <stp>All</stp>
        <stp>FillQty</stp>
        <stp>12</stp>
        <stp/>
        <tr r="I14" s="1"/>
      </tp>
      <tp t="s">
        <v>Wrong Account Name or FCM Account ID</v>
        <stp/>
        <stp>Orders</stp>
        <stp>0</stp>
        <stp>0</stp>
        <stp/>
        <stp>All</stp>
        <stp>All</stp>
        <stp>FillQty</stp>
        <stp>11</stp>
        <stp/>
        <tr r="I13" s="1"/>
      </tp>
      <tp t="s">
        <v>Wrong Account Name or FCM Account ID</v>
        <stp/>
        <stp>Orders</stp>
        <stp>0</stp>
        <stp>0</stp>
        <stp/>
        <stp>All</stp>
        <stp>All</stp>
        <stp>FillQty</stp>
        <stp>10</stp>
        <stp/>
        <tr r="I12" s="1"/>
      </tp>
      <tp t="s">
        <v>Wrong Account Name or FCM Account ID</v>
        <stp/>
        <stp>Orders</stp>
        <stp>0</stp>
        <stp>0</stp>
        <stp/>
        <stp>All</stp>
        <stp>All</stp>
        <stp>Duration</stp>
        <stp>11</stp>
        <stp/>
        <tr r="Q13" s="1"/>
      </tp>
      <tp t="s">
        <v>Wrong Account Name or FCM Account ID</v>
        <stp/>
        <stp>Orders</stp>
        <stp>0</stp>
        <stp>0</stp>
        <stp/>
        <stp>All</stp>
        <stp>All</stp>
        <stp>Duration</stp>
        <stp>10</stp>
        <stp/>
        <tr r="Q12" s="1"/>
      </tp>
      <tp t="s">
        <v>Wrong Account Name or FCM Account ID</v>
        <stp/>
        <stp>Orders</stp>
        <stp>0</stp>
        <stp>0</stp>
        <stp/>
        <stp>All</stp>
        <stp>All</stp>
        <stp>Duration</stp>
        <stp>13</stp>
        <stp/>
        <tr r="Q15" s="1"/>
      </tp>
      <tp t="s">
        <v>Wrong Account Name or FCM Account ID</v>
        <stp/>
        <stp>Orders</stp>
        <stp>0</stp>
        <stp>0</stp>
        <stp/>
        <stp>All</stp>
        <stp>All</stp>
        <stp>Duration</stp>
        <stp>12</stp>
        <stp/>
        <tr r="Q14" s="1"/>
      </tp>
      <tp t="s">
        <v>Wrong Account Name or FCM Account ID</v>
        <stp/>
        <stp>Orders</stp>
        <stp>0</stp>
        <stp>0</stp>
        <stp/>
        <stp>All</stp>
        <stp>All</stp>
        <stp>Duration</stp>
        <stp>15</stp>
        <stp/>
        <tr r="Q17" s="1"/>
      </tp>
      <tp t="s">
        <v>Wrong Account Name or FCM Account ID</v>
        <stp/>
        <stp>Orders</stp>
        <stp>0</stp>
        <stp>0</stp>
        <stp/>
        <stp>All</stp>
        <stp>All</stp>
        <stp>Duration</stp>
        <stp>14</stp>
        <stp/>
        <tr r="Q16" s="1"/>
      </tp>
      <tp t="s">
        <v>Wrong Account Name or FCM Account ID</v>
        <stp/>
        <stp>Orders</stp>
        <stp>0</stp>
        <stp>0</stp>
        <stp/>
        <stp>All</stp>
        <stp>All</stp>
        <stp>Duration</stp>
        <stp>17</stp>
        <stp/>
        <tr r="Q19" s="1"/>
      </tp>
      <tp t="s">
        <v>Wrong Account Name or FCM Account ID</v>
        <stp/>
        <stp>Orders</stp>
        <stp>0</stp>
        <stp>0</stp>
        <stp/>
        <stp>All</stp>
        <stp>All</stp>
        <stp>Duration</stp>
        <stp>16</stp>
        <stp/>
        <tr r="Q18" s="1"/>
      </tp>
      <tp t="s">
        <v>Wrong Account Name or FCM Account ID</v>
        <stp/>
        <stp>Orders</stp>
        <stp>0</stp>
        <stp>0</stp>
        <stp/>
        <stp>All</stp>
        <stp>All</stp>
        <stp>Duration</stp>
        <stp>19</stp>
        <stp/>
        <tr r="Q21" s="1"/>
      </tp>
      <tp t="s">
        <v>Wrong Account Name or FCM Account ID</v>
        <stp/>
        <stp>Orders</stp>
        <stp>0</stp>
        <stp>0</stp>
        <stp/>
        <stp>All</stp>
        <stp>All</stp>
        <stp>Duration</stp>
        <stp>18</stp>
        <stp/>
        <tr r="Q20" s="1"/>
      </tp>
      <tp t="s">
        <v>Wrong Account Name or FCM Account ID</v>
        <stp/>
        <stp>OpenPositions</stp>
        <stp>0</stp>
        <stp>OTE</stp>
        <stp>2</stp>
        <stp/>
        <stp>0</stp>
        <tr r="F4" s="2"/>
      </tp>
      <tp t="s">
        <v>Wrong Account Name or FCM Account ID</v>
        <stp/>
        <stp>OpenPositions</stp>
        <stp>0</stp>
        <stp>OTE</stp>
        <stp>3</stp>
        <stp/>
        <stp>0</stp>
        <tr r="F5" s="2"/>
      </tp>
      <tp t="s">
        <v>Wrong Account Name or FCM Account ID</v>
        <stp/>
        <stp>OpenPositions</stp>
        <stp>0</stp>
        <stp>OTE</stp>
        <stp>0</stp>
        <stp/>
        <stp>0</stp>
        <tr r="F2" s="2"/>
      </tp>
      <tp t="s">
        <v>Wrong Account Name or FCM Account ID</v>
        <stp/>
        <stp>OpenPositions</stp>
        <stp>0</stp>
        <stp>OTE</stp>
        <stp>1</stp>
        <stp/>
        <stp>0</stp>
        <tr r="F3" s="2"/>
      </tp>
      <tp t="s">
        <v>Wrong Account Name or FCM Account ID</v>
        <stp/>
        <stp>OpenPositions</stp>
        <stp>0</stp>
        <stp>OTE</stp>
        <stp>6</stp>
        <stp/>
        <stp>0</stp>
        <tr r="F8" s="2"/>
      </tp>
      <tp t="s">
        <v>Wrong Account Name or FCM Account ID</v>
        <stp/>
        <stp>OpenPositions</stp>
        <stp>0</stp>
        <stp>OTE</stp>
        <stp>7</stp>
        <stp/>
        <stp>0</stp>
        <tr r="F9" s="2"/>
      </tp>
      <tp t="s">
        <v>Wrong Account Name or FCM Account ID</v>
        <stp/>
        <stp>OpenPositions</stp>
        <stp>0</stp>
        <stp>OTE</stp>
        <stp>4</stp>
        <stp/>
        <stp>0</stp>
        <tr r="F6" s="2"/>
      </tp>
      <tp t="s">
        <v>Wrong Account Name or FCM Account ID</v>
        <stp/>
        <stp>OpenPositions</stp>
        <stp>0</stp>
        <stp>OTE</stp>
        <stp>5</stp>
        <stp/>
        <stp>0</stp>
        <tr r="F7" s="2"/>
      </tp>
      <tp t="s">
        <v>Wrong Account Name or FCM Account ID</v>
        <stp/>
        <stp>OpenPositions</stp>
        <stp>0</stp>
        <stp>OTE</stp>
        <stp>8</stp>
        <stp/>
        <stp>0</stp>
        <tr r="F10" s="2"/>
      </tp>
      <tp t="s">
        <v>Wrong Account Name or FCM Account ID</v>
        <stp/>
        <stp>OpenPositions</stp>
        <stp>0</stp>
        <stp>OTE</stp>
        <stp>9</stp>
        <stp/>
        <stp>0</stp>
        <tr r="F11" s="2"/>
      </tp>
      <tp t="s">
        <v>Wrong Account Name or FCM Account ID</v>
        <stp/>
        <stp>Orders</stp>
        <stp>0</stp>
        <stp>0</stp>
        <stp/>
        <stp>All</stp>
        <stp>All</stp>
        <stp>GTTTime</stp>
        <stp>79</stp>
        <stp/>
        <tr r="S81" s="1"/>
      </tp>
      <tp t="s">
        <v>Wrong Account Name or FCM Account ID</v>
        <stp/>
        <stp>Orders</stp>
        <stp>0</stp>
        <stp>0</stp>
        <stp/>
        <stp>All</stp>
        <stp>All</stp>
        <stp>GTTTime</stp>
        <stp>78</stp>
        <stp/>
        <tr r="S80" s="1"/>
      </tp>
      <tp t="s">
        <v>Wrong Account Name or FCM Account ID</v>
        <stp/>
        <stp>Orders</stp>
        <stp>0</stp>
        <stp>0</stp>
        <stp/>
        <stp>All</stp>
        <stp>All</stp>
        <stp>GTTTime</stp>
        <stp>73</stp>
        <stp/>
        <tr r="S75" s="1"/>
      </tp>
      <tp t="s">
        <v>Wrong Account Name or FCM Account ID</v>
        <stp/>
        <stp>Orders</stp>
        <stp>0</stp>
        <stp>0</stp>
        <stp/>
        <stp>All</stp>
        <stp>All</stp>
        <stp>GTTTime</stp>
        <stp>72</stp>
        <stp/>
        <tr r="S74" s="1"/>
      </tp>
      <tp t="s">
        <v>Wrong Account Name or FCM Account ID</v>
        <stp/>
        <stp>Orders</stp>
        <stp>0</stp>
        <stp>0</stp>
        <stp/>
        <stp>All</stp>
        <stp>All</stp>
        <stp>GTTTime</stp>
        <stp>71</stp>
        <stp/>
        <tr r="S73" s="1"/>
      </tp>
      <tp t="s">
        <v>Wrong Account Name or FCM Account ID</v>
        <stp/>
        <stp>Orders</stp>
        <stp>0</stp>
        <stp>0</stp>
        <stp/>
        <stp>All</stp>
        <stp>All</stp>
        <stp>GTTTime</stp>
        <stp>70</stp>
        <stp/>
        <tr r="S72" s="1"/>
      </tp>
      <tp t="s">
        <v>Wrong Account Name or FCM Account ID</v>
        <stp/>
        <stp>Orders</stp>
        <stp>0</stp>
        <stp>0</stp>
        <stp/>
        <stp>All</stp>
        <stp>All</stp>
        <stp>GTTTime</stp>
        <stp>77</stp>
        <stp/>
        <tr r="S79" s="1"/>
      </tp>
      <tp t="s">
        <v>Wrong Account Name or FCM Account ID</v>
        <stp/>
        <stp>Orders</stp>
        <stp>0</stp>
        <stp>0</stp>
        <stp/>
        <stp>All</stp>
        <stp>All</stp>
        <stp>GTTTime</stp>
        <stp>76</stp>
        <stp/>
        <tr r="S78" s="1"/>
      </tp>
      <tp t="s">
        <v>Wrong Account Name or FCM Account ID</v>
        <stp/>
        <stp>Orders</stp>
        <stp>0</stp>
        <stp>0</stp>
        <stp/>
        <stp>All</stp>
        <stp>All</stp>
        <stp>GTTTime</stp>
        <stp>75</stp>
        <stp/>
        <tr r="S77" s="1"/>
      </tp>
      <tp t="s">
        <v>Wrong Account Name or FCM Account ID</v>
        <stp/>
        <stp>Orders</stp>
        <stp>0</stp>
        <stp>0</stp>
        <stp/>
        <stp>All</stp>
        <stp>All</stp>
        <stp>GTTTime</stp>
        <stp>74</stp>
        <stp/>
        <tr r="S76" s="1"/>
      </tp>
      <tp t="s">
        <v>Wrong Account Name or FCM Account ID</v>
        <stp/>
        <stp>Orders</stp>
        <stp>0</stp>
        <stp>0</stp>
        <stp/>
        <stp>All</stp>
        <stp>All</stp>
        <stp>OrderID</stp>
        <stp>4</stp>
        <stp/>
        <tr r="F6" s="1"/>
      </tp>
      <tp t="s">
        <v>Wrong Account Name or FCM Account ID</v>
        <stp/>
        <stp>Orders</stp>
        <stp>0</stp>
        <stp>0</stp>
        <stp/>
        <stp>All</stp>
        <stp>All</stp>
        <stp>OrderID</stp>
        <stp>5</stp>
        <stp/>
        <tr r="F7" s="1"/>
      </tp>
      <tp t="s">
        <v>Wrong Account Name or FCM Account ID</v>
        <stp/>
        <stp>Orders</stp>
        <stp>0</stp>
        <stp>0</stp>
        <stp/>
        <stp>All</stp>
        <stp>All</stp>
        <stp>OrderID</stp>
        <stp>6</stp>
        <stp/>
        <tr r="F8" s="1"/>
      </tp>
      <tp t="s">
        <v>Wrong Account Name or FCM Account ID</v>
        <stp/>
        <stp>Orders</stp>
        <stp>0</stp>
        <stp>0</stp>
        <stp/>
        <stp>All</stp>
        <stp>All</stp>
        <stp>GTTTime</stp>
        <stp>69</stp>
        <stp/>
        <tr r="S71" s="1"/>
      </tp>
      <tp t="s">
        <v>Wrong Account Name or FCM Account ID</v>
        <stp/>
        <stp>Orders</stp>
        <stp>0</stp>
        <stp>0</stp>
        <stp/>
        <stp>All</stp>
        <stp>All</stp>
        <stp>OrderID</stp>
        <stp>7</stp>
        <stp/>
        <tr r="F9" s="1"/>
      </tp>
      <tp t="s">
        <v>Wrong Account Name or FCM Account ID</v>
        <stp/>
        <stp>Orders</stp>
        <stp>0</stp>
        <stp>0</stp>
        <stp/>
        <stp>All</stp>
        <stp>All</stp>
        <stp>GTTTime</stp>
        <stp>68</stp>
        <stp/>
        <tr r="S70" s="1"/>
      </tp>
      <tp t="s">
        <v>Wrong Account Name or FCM Account ID</v>
        <stp/>
        <stp>Orders</stp>
        <stp>0</stp>
        <stp>0</stp>
        <stp/>
        <stp>All</stp>
        <stp>All</stp>
        <stp>OrderID</stp>
        <stp>0</stp>
        <stp/>
        <tr r="F2" s="1"/>
      </tp>
      <tp t="s">
        <v>Wrong Account Name or FCM Account ID</v>
        <stp/>
        <stp>Orders</stp>
        <stp>0</stp>
        <stp>0</stp>
        <stp/>
        <stp>All</stp>
        <stp>All</stp>
        <stp>OrderID</stp>
        <stp>1</stp>
        <stp/>
        <tr r="F3" s="1"/>
      </tp>
      <tp t="s">
        <v>Wrong Account Name or FCM Account ID</v>
        <stp/>
        <stp>Orders</stp>
        <stp>0</stp>
        <stp>0</stp>
        <stp/>
        <stp>All</stp>
        <stp>All</stp>
        <stp>OrderID</stp>
        <stp>2</stp>
        <stp/>
        <tr r="F4" s="1"/>
      </tp>
      <tp t="s">
        <v>Wrong Account Name or FCM Account ID</v>
        <stp/>
        <stp>Orders</stp>
        <stp>0</stp>
        <stp>0</stp>
        <stp/>
        <stp>All</stp>
        <stp>All</stp>
        <stp>OrderID</stp>
        <stp>3</stp>
        <stp/>
        <tr r="F5" s="1"/>
      </tp>
      <tp t="s">
        <v>Wrong Account Name or FCM Account ID</v>
        <stp/>
        <stp>Orders</stp>
        <stp>0</stp>
        <stp>0</stp>
        <stp/>
        <stp>All</stp>
        <stp>All</stp>
        <stp>GTTTime</stp>
        <stp>63</stp>
        <stp/>
        <tr r="S65" s="1"/>
      </tp>
      <tp t="s">
        <v>Wrong Account Name or FCM Account ID</v>
        <stp/>
        <stp>Orders</stp>
        <stp>0</stp>
        <stp>0</stp>
        <stp/>
        <stp>All</stp>
        <stp>All</stp>
        <stp>GTTTime</stp>
        <stp>62</stp>
        <stp/>
        <tr r="S64" s="1"/>
      </tp>
      <tp t="s">
        <v>Wrong Account Name or FCM Account ID</v>
        <stp/>
        <stp>Orders</stp>
        <stp>0</stp>
        <stp>0</stp>
        <stp/>
        <stp>All</stp>
        <stp>All</stp>
        <stp>GTTTime</stp>
        <stp>61</stp>
        <stp/>
        <tr r="S63" s="1"/>
      </tp>
      <tp t="s">
        <v>Wrong Account Name or FCM Account ID</v>
        <stp/>
        <stp>Orders</stp>
        <stp>0</stp>
        <stp>0</stp>
        <stp/>
        <stp>All</stp>
        <stp>All</stp>
        <stp>GTTTime</stp>
        <stp>60</stp>
        <stp/>
        <tr r="S62" s="1"/>
      </tp>
      <tp t="s">
        <v>Wrong Account Name or FCM Account ID</v>
        <stp/>
        <stp>Orders</stp>
        <stp>0</stp>
        <stp>0</stp>
        <stp/>
        <stp>All</stp>
        <stp>All</stp>
        <stp>OrderID</stp>
        <stp>8</stp>
        <stp/>
        <tr r="F10" s="1"/>
      </tp>
      <tp t="s">
        <v>Wrong Account Name or FCM Account ID</v>
        <stp/>
        <stp>Orders</stp>
        <stp>0</stp>
        <stp>0</stp>
        <stp/>
        <stp>All</stp>
        <stp>All</stp>
        <stp>GTTTime</stp>
        <stp>67</stp>
        <stp/>
        <tr r="S69" s="1"/>
      </tp>
      <tp t="s">
        <v>Wrong Account Name or FCM Account ID</v>
        <stp/>
        <stp>Orders</stp>
        <stp>0</stp>
        <stp>0</stp>
        <stp/>
        <stp>All</stp>
        <stp>All</stp>
        <stp>OrderID</stp>
        <stp>9</stp>
        <stp/>
        <tr r="F11" s="1"/>
      </tp>
      <tp t="s">
        <v>Wrong Account Name or FCM Account ID</v>
        <stp/>
        <stp>Orders</stp>
        <stp>0</stp>
        <stp>0</stp>
        <stp/>
        <stp>All</stp>
        <stp>All</stp>
        <stp>GTTTime</stp>
        <stp>66</stp>
        <stp/>
        <tr r="S68" s="1"/>
      </tp>
      <tp t="s">
        <v>Wrong Account Name or FCM Account ID</v>
        <stp/>
        <stp>Orders</stp>
        <stp>0</stp>
        <stp>0</stp>
        <stp/>
        <stp>All</stp>
        <stp>All</stp>
        <stp>GTTTime</stp>
        <stp>65</stp>
        <stp/>
        <tr r="S67" s="1"/>
      </tp>
      <tp t="s">
        <v>Wrong Account Name or FCM Account ID</v>
        <stp/>
        <stp>Orders</stp>
        <stp>0</stp>
        <stp>0</stp>
        <stp/>
        <stp>All</stp>
        <stp>All</stp>
        <stp>GTTTime</stp>
        <stp>64</stp>
        <stp/>
        <tr r="S66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2</stp>
        <stp/>
        <tr r="E4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3</stp>
        <stp/>
        <tr r="E5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0</stp>
        <stp/>
        <tr r="E2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1</stp>
        <stp/>
        <tr r="E3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6</stp>
        <stp/>
        <tr r="E8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7</stp>
        <stp/>
        <tr r="E9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4</stp>
        <stp/>
        <tr r="E6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5</stp>
        <stp/>
        <tr r="E7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8</stp>
        <stp/>
        <tr r="E10" s="1"/>
      </tp>
      <tp t="s">
        <v>Wrong Account Name or FCM Account ID</v>
        <stp/>
        <stp>Orders</stp>
        <stp>0</stp>
        <stp>0</stp>
        <stp/>
        <stp>All</stp>
        <stp>All</stp>
        <stp>OriginalOrderID</stp>
        <stp>9</stp>
        <stp/>
        <tr r="E11" s="1"/>
      </tp>
      <tp t="s">
        <v>Wrong Account Name or FCM Account ID</v>
        <stp/>
        <stp>OpenPositions</stp>
        <stp>0</stp>
        <stp>MVO</stp>
        <stp>0</stp>
        <stp/>
        <stp>0</stp>
        <tr r="G2" s="2"/>
      </tp>
      <tp t="s">
        <v>Wrong Account Name or FCM Account ID</v>
        <stp/>
        <stp>OpenPositions</stp>
        <stp>0</stp>
        <stp>MVO</stp>
        <stp>1</stp>
        <stp/>
        <stp>0</stp>
        <tr r="G3" s="2"/>
      </tp>
      <tp t="s">
        <v>Wrong Account Name or FCM Account ID</v>
        <stp/>
        <stp>OpenPositions</stp>
        <stp>0</stp>
        <stp>MVO</stp>
        <stp>2</stp>
        <stp/>
        <stp>0</stp>
        <tr r="G4" s="2"/>
      </tp>
      <tp t="s">
        <v>Wrong Account Name or FCM Account ID</v>
        <stp/>
        <stp>OpenPositions</stp>
        <stp>0</stp>
        <stp>MVO</stp>
        <stp>3</stp>
        <stp/>
        <stp>0</stp>
        <tr r="G5" s="2"/>
      </tp>
      <tp t="s">
        <v>Wrong Account Name or FCM Account ID</v>
        <stp/>
        <stp>OpenPositions</stp>
        <stp>0</stp>
        <stp>MVO</stp>
        <stp>4</stp>
        <stp/>
        <stp>0</stp>
        <tr r="G6" s="2"/>
      </tp>
      <tp t="s">
        <v>Wrong Account Name or FCM Account ID</v>
        <stp/>
        <stp>OpenPositions</stp>
        <stp>0</stp>
        <stp>MVO</stp>
        <stp>5</stp>
        <stp/>
        <stp>0</stp>
        <tr r="G7" s="2"/>
      </tp>
      <tp t="s">
        <v>Wrong Account Name or FCM Account ID</v>
        <stp/>
        <stp>OpenPositions</stp>
        <stp>0</stp>
        <stp>MVO</stp>
        <stp>6</stp>
        <stp/>
        <stp>0</stp>
        <tr r="G8" s="2"/>
      </tp>
      <tp t="s">
        <v>Wrong Account Name or FCM Account ID</v>
        <stp/>
        <stp>OpenPositions</stp>
        <stp>0</stp>
        <stp>MVO</stp>
        <stp>7</stp>
        <stp/>
        <stp>0</stp>
        <tr r="G9" s="2"/>
      </tp>
      <tp t="s">
        <v>Wrong Account Name or FCM Account ID</v>
        <stp/>
        <stp>OpenPositions</stp>
        <stp>0</stp>
        <stp>MVO</stp>
        <stp>8</stp>
        <stp/>
        <stp>0</stp>
        <tr r="G10" s="2"/>
      </tp>
      <tp t="s">
        <v>Wrong Account Name or FCM Account ID</v>
        <stp/>
        <stp>OpenPositions</stp>
        <stp>0</stp>
        <stp>MVO</stp>
        <stp>9</stp>
        <stp/>
        <stp>0</stp>
        <tr r="G11" s="2"/>
      </tp>
      <tp t="s">
        <v>Wrong Account Name or FCM Account ID</v>
        <stp/>
        <stp>Orders</stp>
        <stp>0</stp>
        <stp>0</stp>
        <stp/>
        <stp>All</stp>
        <stp>All</stp>
        <stp>GTTTime</stp>
        <stp>59</stp>
        <stp/>
        <tr r="S61" s="1"/>
      </tp>
      <tp t="s">
        <v>Wrong Account Name or FCM Account ID</v>
        <stp/>
        <stp>Orders</stp>
        <stp>0</stp>
        <stp>0</stp>
        <stp/>
        <stp>All</stp>
        <stp>All</stp>
        <stp>GTTTime</stp>
        <stp>58</stp>
        <stp/>
        <tr r="S60" s="1"/>
      </tp>
      <tp t="s">
        <v>Wrong Account Name or FCM Account ID</v>
        <stp/>
        <stp>Orders</stp>
        <stp>0</stp>
        <stp>0</stp>
        <stp/>
        <stp>All</stp>
        <stp>All</stp>
        <stp>GTTTime</stp>
        <stp>53</stp>
        <stp/>
        <tr r="S55" s="1"/>
      </tp>
      <tp t="s">
        <v>Wrong Account Name or FCM Account ID</v>
        <stp/>
        <stp>Orders</stp>
        <stp>0</stp>
        <stp>0</stp>
        <stp/>
        <stp>All</stp>
        <stp>All</stp>
        <stp>GTTTime</stp>
        <stp>52</stp>
        <stp/>
        <tr r="S54" s="1"/>
      </tp>
      <tp t="s">
        <v>Wrong Account Name or FCM Account ID</v>
        <stp/>
        <stp>Orders</stp>
        <stp>0</stp>
        <stp>0</stp>
        <stp/>
        <stp>All</stp>
        <stp>All</stp>
        <stp>GTTTime</stp>
        <stp>51</stp>
        <stp/>
        <tr r="S53" s="1"/>
      </tp>
      <tp t="s">
        <v>Wrong Account Name or FCM Account ID</v>
        <stp/>
        <stp>Orders</stp>
        <stp>0</stp>
        <stp>0</stp>
        <stp/>
        <stp>All</stp>
        <stp>All</stp>
        <stp>GTTTime</stp>
        <stp>50</stp>
        <stp/>
        <tr r="S52" s="1"/>
      </tp>
      <tp t="s">
        <v>Wrong Account Name or FCM Account ID</v>
        <stp/>
        <stp>Orders</stp>
        <stp>0</stp>
        <stp>0</stp>
        <stp/>
        <stp>All</stp>
        <stp>All</stp>
        <stp>GTTTime</stp>
        <stp>57</stp>
        <stp/>
        <tr r="S59" s="1"/>
      </tp>
      <tp t="s">
        <v>Wrong Account Name or FCM Account ID</v>
        <stp/>
        <stp>Orders</stp>
        <stp>0</stp>
        <stp>0</stp>
        <stp/>
        <stp>All</stp>
        <stp>All</stp>
        <stp>GTTTime</stp>
        <stp>56</stp>
        <stp/>
        <tr r="S58" s="1"/>
      </tp>
      <tp t="s">
        <v>Wrong Account Name or FCM Account ID</v>
        <stp/>
        <stp>Orders</stp>
        <stp>0</stp>
        <stp>0</stp>
        <stp/>
        <stp>All</stp>
        <stp>All</stp>
        <stp>GTTTime</stp>
        <stp>55</stp>
        <stp/>
        <tr r="S57" s="1"/>
      </tp>
      <tp t="s">
        <v>Wrong Account Name or FCM Account ID</v>
        <stp/>
        <stp>Orders</stp>
        <stp>0</stp>
        <stp>0</stp>
        <stp/>
        <stp>All</stp>
        <stp>All</stp>
        <stp>GTTTime</stp>
        <stp>54</stp>
        <stp/>
        <tr r="S56" s="1"/>
      </tp>
      <tp t="s">
        <v>Wrong Account Name or FCM Account ID</v>
        <stp/>
        <stp>Orders</stp>
        <stp>0</stp>
        <stp>0</stp>
        <stp/>
        <stp>All</stp>
        <stp>All</stp>
        <stp>RmngQty</stp>
        <stp>8</stp>
        <stp/>
        <tr r="J10" s="1"/>
      </tp>
      <tp t="s">
        <v>Wrong Account Name or FCM Account ID</v>
        <stp/>
        <stp>Orders</stp>
        <stp>0</stp>
        <stp>0</stp>
        <stp/>
        <stp>All</stp>
        <stp>All</stp>
        <stp>RmngQty</stp>
        <stp>9</stp>
        <stp/>
        <tr r="J11" s="1"/>
      </tp>
      <tp t="s">
        <v>Wrong Account Name or FCM Account ID</v>
        <stp/>
        <stp>Orders</stp>
        <stp>0</stp>
        <stp>0</stp>
        <stp/>
        <stp>All</stp>
        <stp>All</stp>
        <stp>RmngQty</stp>
        <stp>2</stp>
        <stp/>
        <tr r="J4" s="1"/>
      </tp>
      <tp t="s">
        <v>Wrong Account Name or FCM Account ID</v>
        <stp/>
        <stp>Orders</stp>
        <stp>0</stp>
        <stp>0</stp>
        <stp/>
        <stp>All</stp>
        <stp>All</stp>
        <stp>RmngQty</stp>
        <stp>3</stp>
        <stp/>
        <tr r="J5" s="1"/>
      </tp>
      <tp t="s">
        <v>Wrong Account Name or FCM Account ID</v>
        <stp/>
        <stp>Orders</stp>
        <stp>0</stp>
        <stp>0</stp>
        <stp/>
        <stp>All</stp>
        <stp>All</stp>
        <stp>RmngQty</stp>
        <stp>0</stp>
        <stp/>
        <tr r="J2" s="1"/>
      </tp>
      <tp t="s">
        <v>Wrong Account Name or FCM Account ID</v>
        <stp/>
        <stp>Orders</stp>
        <stp>0</stp>
        <stp>0</stp>
        <stp/>
        <stp>All</stp>
        <stp>All</stp>
        <stp>RmngQty</stp>
        <stp>1</stp>
        <stp/>
        <tr r="J3" s="1"/>
      </tp>
      <tp t="s">
        <v>Wrong Account Name or FCM Account ID</v>
        <stp/>
        <stp>Orders</stp>
        <stp>0</stp>
        <stp>0</stp>
        <stp/>
        <stp>All</stp>
        <stp>All</stp>
        <stp>RmngQty</stp>
        <stp>6</stp>
        <stp/>
        <tr r="J8" s="1"/>
      </tp>
      <tp t="s">
        <v>Wrong Account Name or FCM Account ID</v>
        <stp/>
        <stp>Orders</stp>
        <stp>0</stp>
        <stp>0</stp>
        <stp/>
        <stp>All</stp>
        <stp>All</stp>
        <stp>RmngQty</stp>
        <stp>7</stp>
        <stp/>
        <tr r="J9" s="1"/>
      </tp>
      <tp t="s">
        <v>Wrong Account Name or FCM Account ID</v>
        <stp/>
        <stp>Orders</stp>
        <stp>0</stp>
        <stp>0</stp>
        <stp/>
        <stp>All</stp>
        <stp>All</stp>
        <stp>RmngQty</stp>
        <stp>4</stp>
        <stp/>
        <tr r="J6" s="1"/>
      </tp>
      <tp t="s">
        <v>Wrong Account Name or FCM Account ID</v>
        <stp/>
        <stp>Orders</stp>
        <stp>0</stp>
        <stp>0</stp>
        <stp/>
        <stp>All</stp>
        <stp>All</stp>
        <stp>RmngQty</stp>
        <stp>5</stp>
        <stp/>
        <tr r="J7" s="1"/>
      </tp>
      <tp t="s">
        <v>Wrong Account Name or FCM Account ID</v>
        <stp/>
        <stp>Orders</stp>
        <stp>0</stp>
        <stp>0</stp>
        <stp/>
        <stp>All</stp>
        <stp>All</stp>
        <stp>GTTTime</stp>
        <stp>49</stp>
        <stp/>
        <tr r="S51" s="1"/>
      </tp>
      <tp t="s">
        <v>Wrong Account Name or FCM Account ID</v>
        <stp/>
        <stp>Orders</stp>
        <stp>0</stp>
        <stp>0</stp>
        <stp/>
        <stp>All</stp>
        <stp>All</stp>
        <stp>GTTTime</stp>
        <stp>48</stp>
        <stp/>
        <tr r="S50" s="1"/>
      </tp>
      <tp t="s">
        <v>Wrong Account Name or FCM Account ID</v>
        <stp/>
        <stp>Orders</stp>
        <stp>0</stp>
        <stp>0</stp>
        <stp/>
        <stp>All</stp>
        <stp>All</stp>
        <stp>GTTTime</stp>
        <stp>43</stp>
        <stp/>
        <tr r="S45" s="1"/>
      </tp>
      <tp t="s">
        <v>Wrong Account Name or FCM Account ID</v>
        <stp/>
        <stp>Orders</stp>
        <stp>0</stp>
        <stp>0</stp>
        <stp/>
        <stp>All</stp>
        <stp>All</stp>
        <stp>GTTTime</stp>
        <stp>42</stp>
        <stp/>
        <tr r="S44" s="1"/>
      </tp>
      <tp t="s">
        <v>Wrong Account Name or FCM Account ID</v>
        <stp/>
        <stp>Orders</stp>
        <stp>0</stp>
        <stp>0</stp>
        <stp/>
        <stp>All</stp>
        <stp>All</stp>
        <stp>GTTTime</stp>
        <stp>41</stp>
        <stp/>
        <tr r="S43" s="1"/>
      </tp>
      <tp t="s">
        <v>Wrong Account Name or FCM Account ID</v>
        <stp/>
        <stp>Orders</stp>
        <stp>0</stp>
        <stp>0</stp>
        <stp/>
        <stp>All</stp>
        <stp>All</stp>
        <stp>GTTTime</stp>
        <stp>40</stp>
        <stp/>
        <tr r="S42" s="1"/>
      </tp>
      <tp t="s">
        <v>Wrong Account Name or FCM Account ID</v>
        <stp/>
        <stp>Orders</stp>
        <stp>0</stp>
        <stp>0</stp>
        <stp/>
        <stp>All</stp>
        <stp>All</stp>
        <stp>GTTTime</stp>
        <stp>47</stp>
        <stp/>
        <tr r="S49" s="1"/>
      </tp>
      <tp t="s">
        <v>Wrong Account Name or FCM Account ID</v>
        <stp/>
        <stp>Orders</stp>
        <stp>0</stp>
        <stp>0</stp>
        <stp/>
        <stp>All</stp>
        <stp>All</stp>
        <stp>GTTTime</stp>
        <stp>46</stp>
        <stp/>
        <tr r="S48" s="1"/>
      </tp>
      <tp t="s">
        <v>Wrong Account Name or FCM Account ID</v>
        <stp/>
        <stp>Orders</stp>
        <stp>0</stp>
        <stp>0</stp>
        <stp/>
        <stp>All</stp>
        <stp>All</stp>
        <stp>GTTTime</stp>
        <stp>45</stp>
        <stp/>
        <tr r="S47" s="1"/>
      </tp>
      <tp t="s">
        <v>Wrong Account Name or FCM Account ID</v>
        <stp/>
        <stp>Orders</stp>
        <stp>0</stp>
        <stp>0</stp>
        <stp/>
        <stp>All</stp>
        <stp>All</stp>
        <stp>GTTTime</stp>
        <stp>44</stp>
        <stp/>
        <tr r="S46" s="1"/>
      </tp>
      <tp t="s">
        <v>Wrong Account Name or FCM Account ID</v>
        <stp/>
        <stp>OpenPositions</stp>
        <stp>0</stp>
        <stp>UPL</stp>
        <stp>8</stp>
        <stp/>
        <stp>0</stp>
        <tr r="H10" s="2"/>
      </tp>
      <tp t="s">
        <v>Wrong Account Name or FCM Account ID</v>
        <stp/>
        <stp>OpenPositions</stp>
        <stp>0</stp>
        <stp>UPL</stp>
        <stp>9</stp>
        <stp/>
        <stp>0</stp>
        <tr r="H11" s="2"/>
      </tp>
      <tp t="s">
        <v>Wrong Account Name or FCM Account ID</v>
        <stp/>
        <stp>OpenPositions</stp>
        <stp>0</stp>
        <stp>UPL</stp>
        <stp>0</stp>
        <stp/>
        <stp>0</stp>
        <tr r="H2" s="2"/>
      </tp>
      <tp t="s">
        <v>Wrong Account Name or FCM Account ID</v>
        <stp/>
        <stp>OpenPositions</stp>
        <stp>0</stp>
        <stp>UPL</stp>
        <stp>1</stp>
        <stp/>
        <stp>0</stp>
        <tr r="H3" s="2"/>
      </tp>
      <tp t="s">
        <v>Wrong Account Name or FCM Account ID</v>
        <stp/>
        <stp>OpenPositions</stp>
        <stp>0</stp>
        <stp>UPL</stp>
        <stp>2</stp>
        <stp/>
        <stp>0</stp>
        <tr r="H4" s="2"/>
      </tp>
      <tp t="s">
        <v>Wrong Account Name or FCM Account ID</v>
        <stp/>
        <stp>OpenPositions</stp>
        <stp>0</stp>
        <stp>UPL</stp>
        <stp>3</stp>
        <stp/>
        <stp>0</stp>
        <tr r="H5" s="2"/>
      </tp>
      <tp t="s">
        <v>Wrong Account Name or FCM Account ID</v>
        <stp/>
        <stp>OpenPositions</stp>
        <stp>0</stp>
        <stp>UPL</stp>
        <stp>4</stp>
        <stp/>
        <stp>0</stp>
        <tr r="H6" s="2"/>
      </tp>
      <tp t="s">
        <v>Wrong Account Name or FCM Account ID</v>
        <stp/>
        <stp>OpenPositions</stp>
        <stp>0</stp>
        <stp>UPL</stp>
        <stp>5</stp>
        <stp/>
        <stp>0</stp>
        <tr r="H7" s="2"/>
      </tp>
      <tp t="s">
        <v>Wrong Account Name or FCM Account ID</v>
        <stp/>
        <stp>OpenPositions</stp>
        <stp>0</stp>
        <stp>UPL</stp>
        <stp>6</stp>
        <stp/>
        <stp>0</stp>
        <tr r="H8" s="2"/>
      </tp>
      <tp t="s">
        <v>Wrong Account Name or FCM Account ID</v>
        <stp/>
        <stp>OpenPositions</stp>
        <stp>0</stp>
        <stp>UPL</stp>
        <stp>7</stp>
        <stp/>
        <stp>0</stp>
        <tr r="H9" s="2"/>
      </tp>
      <tp t="s">
        <v>Wrong Account Name or FCM Account ID</v>
        <stp/>
        <stp>Orders</stp>
        <stp>0</stp>
        <stp>0</stp>
        <stp/>
        <stp>All</stp>
        <stp>All</stp>
        <stp>GTTTime</stp>
        <stp>39</stp>
        <stp/>
        <tr r="S41" s="1"/>
      </tp>
      <tp t="s">
        <v>Wrong Account Name or FCM Account ID</v>
        <stp/>
        <stp>Orders</stp>
        <stp>0</stp>
        <stp>0</stp>
        <stp/>
        <stp>All</stp>
        <stp>All</stp>
        <stp>GTTTime</stp>
        <stp>38</stp>
        <stp/>
        <tr r="S40" s="1"/>
      </tp>
      <tp t="s">
        <v>Wrong Account Name or FCM Account ID</v>
        <stp/>
        <stp>Orders</stp>
        <stp>0</stp>
        <stp>0</stp>
        <stp/>
        <stp>All</stp>
        <stp>All</stp>
        <stp>GTTTime</stp>
        <stp>33</stp>
        <stp/>
        <tr r="S35" s="1"/>
      </tp>
      <tp t="s">
        <v>Wrong Account Name or FCM Account ID</v>
        <stp/>
        <stp>Orders</stp>
        <stp>0</stp>
        <stp>0</stp>
        <stp/>
        <stp>All</stp>
        <stp>All</stp>
        <stp>GTTTime</stp>
        <stp>32</stp>
        <stp/>
        <tr r="S34" s="1"/>
      </tp>
      <tp t="s">
        <v>Wrong Account Name or FCM Account ID</v>
        <stp/>
        <stp>Orders</stp>
        <stp>0</stp>
        <stp>0</stp>
        <stp/>
        <stp>All</stp>
        <stp>All</stp>
        <stp>GTTTime</stp>
        <stp>31</stp>
        <stp/>
        <tr r="S33" s="1"/>
      </tp>
      <tp t="s">
        <v>Wrong Account Name or FCM Account ID</v>
        <stp/>
        <stp>Orders</stp>
        <stp>0</stp>
        <stp>0</stp>
        <stp/>
        <stp>All</stp>
        <stp>All</stp>
        <stp>GTTTime</stp>
        <stp>30</stp>
        <stp/>
        <tr r="S32" s="1"/>
      </tp>
      <tp t="s">
        <v>Wrong Account Name or FCM Account ID</v>
        <stp/>
        <stp>Orders</stp>
        <stp>0</stp>
        <stp>0</stp>
        <stp/>
        <stp>All</stp>
        <stp>All</stp>
        <stp>GTTTime</stp>
        <stp>37</stp>
        <stp/>
        <tr r="S39" s="1"/>
      </tp>
      <tp t="s">
        <v>Wrong Account Name or FCM Account ID</v>
        <stp/>
        <stp>Orders</stp>
        <stp>0</stp>
        <stp>0</stp>
        <stp/>
        <stp>All</stp>
        <stp>All</stp>
        <stp>GTTTime</stp>
        <stp>36</stp>
        <stp/>
        <tr r="S38" s="1"/>
      </tp>
      <tp t="s">
        <v>Wrong Account Name or FCM Account ID</v>
        <stp/>
        <stp>Orders</stp>
        <stp>0</stp>
        <stp>0</stp>
        <stp/>
        <stp>All</stp>
        <stp>All</stp>
        <stp>GTTTime</stp>
        <stp>35</stp>
        <stp/>
        <tr r="S37" s="1"/>
      </tp>
      <tp t="s">
        <v>Wrong Account Name or FCM Account ID</v>
        <stp/>
        <stp>Orders</stp>
        <stp>0</stp>
        <stp>0</stp>
        <stp/>
        <stp>All</stp>
        <stp>All</stp>
        <stp>GTTTime</stp>
        <stp>34</stp>
        <stp/>
        <tr r="S36" s="1"/>
      </tp>
      <tp t="s">
        <v>Wrong Account Name or FCM Account ID</v>
        <stp/>
        <stp>Orders</stp>
        <stp>0</stp>
        <stp>0</stp>
        <stp/>
        <stp>All</stp>
        <stp>All</stp>
        <stp>GTTTime</stp>
        <stp>29</stp>
        <stp/>
        <tr r="S31" s="1"/>
      </tp>
      <tp t="s">
        <v>Wrong Account Name or FCM Account ID</v>
        <stp/>
        <stp>Orders</stp>
        <stp>0</stp>
        <stp>0</stp>
        <stp/>
        <stp>All</stp>
        <stp>All</stp>
        <stp>GTTTime</stp>
        <stp>28</stp>
        <stp/>
        <tr r="S30" s="1"/>
      </tp>
      <tp t="s">
        <v>Wrong Account Name or FCM Account ID</v>
        <stp/>
        <stp>Orders</stp>
        <stp>0</stp>
        <stp>0</stp>
        <stp/>
        <stp>All</stp>
        <stp>All</stp>
        <stp>GTTTime</stp>
        <stp>23</stp>
        <stp/>
        <tr r="S25" s="1"/>
      </tp>
      <tp t="s">
        <v>Wrong Account Name or FCM Account ID</v>
        <stp/>
        <stp>Orders</stp>
        <stp>0</stp>
        <stp>0</stp>
        <stp/>
        <stp>All</stp>
        <stp>All</stp>
        <stp>GTTTime</stp>
        <stp>22</stp>
        <stp/>
        <tr r="S24" s="1"/>
      </tp>
      <tp t="s">
        <v>Wrong Account Name or FCM Account ID</v>
        <stp/>
        <stp>Orders</stp>
        <stp>0</stp>
        <stp>0</stp>
        <stp/>
        <stp>All</stp>
        <stp>All</stp>
        <stp>GTTTime</stp>
        <stp>21</stp>
        <stp/>
        <tr r="S23" s="1"/>
      </tp>
      <tp t="s">
        <v>Wrong Account Name or FCM Account ID</v>
        <stp/>
        <stp>Orders</stp>
        <stp>0</stp>
        <stp>0</stp>
        <stp/>
        <stp>All</stp>
        <stp>All</stp>
        <stp>GTTTime</stp>
        <stp>20</stp>
        <stp/>
        <tr r="S22" s="1"/>
      </tp>
      <tp t="s">
        <v>Wrong Account Name or FCM Account ID</v>
        <stp/>
        <stp>Orders</stp>
        <stp>0</stp>
        <stp>0</stp>
        <stp/>
        <stp>All</stp>
        <stp>All</stp>
        <stp>GTTTime</stp>
        <stp>27</stp>
        <stp/>
        <tr r="S29" s="1"/>
      </tp>
      <tp t="s">
        <v>Wrong Account Name or FCM Account ID</v>
        <stp/>
        <stp>Orders</stp>
        <stp>0</stp>
        <stp>0</stp>
        <stp/>
        <stp>All</stp>
        <stp>All</stp>
        <stp>GTTTime</stp>
        <stp>26</stp>
        <stp/>
        <tr r="S28" s="1"/>
      </tp>
      <tp t="s">
        <v>Wrong Account Name or FCM Account ID</v>
        <stp/>
        <stp>Orders</stp>
        <stp>0</stp>
        <stp>0</stp>
        <stp/>
        <stp>All</stp>
        <stp>All</stp>
        <stp>GTTTime</stp>
        <stp>25</stp>
        <stp/>
        <tr r="S27" s="1"/>
      </tp>
      <tp t="s">
        <v>Wrong Account Name or FCM Account ID</v>
        <stp/>
        <stp>Orders</stp>
        <stp>0</stp>
        <stp>0</stp>
        <stp/>
        <stp>All</stp>
        <stp>All</stp>
        <stp>GTTTime</stp>
        <stp>24</stp>
        <stp/>
        <tr r="S26" s="1"/>
      </tp>
      <tp t="s">
        <v>Wrong Account Name or FCM Account ID</v>
        <stp/>
        <stp>OpenPositions</stp>
        <stp>0</stp>
        <stp>OTE</stp>
        <stp>10</stp>
        <stp/>
        <stp>0</stp>
        <tr r="F12" s="2"/>
      </tp>
      <tp t="s">
        <v>Wrong Account Name or FCM Account ID</v>
        <stp/>
        <stp>OpenPositions</stp>
        <stp>0</stp>
        <stp>OTE</stp>
        <stp>11</stp>
        <stp/>
        <stp>0</stp>
        <tr r="F13" s="2"/>
      </tp>
      <tp t="s">
        <v>Wrong Account Name or FCM Account ID</v>
        <stp/>
        <stp>OpenPositions</stp>
        <stp>0</stp>
        <stp>OTE</stp>
        <stp>12</stp>
        <stp/>
        <stp>0</stp>
        <tr r="F14" s="2"/>
      </tp>
      <tp t="s">
        <v>Wrong Account Name or FCM Account ID</v>
        <stp/>
        <stp>OpenPositions</stp>
        <stp>0</stp>
        <stp>OTE</stp>
        <stp>13</stp>
        <stp/>
        <stp>0</stp>
        <tr r="F15" s="2"/>
      </tp>
      <tp t="s">
        <v>Wrong Account Name or FCM Account ID</v>
        <stp/>
        <stp>OpenPositions</stp>
        <stp>0</stp>
        <stp>OTE</stp>
        <stp>14</stp>
        <stp/>
        <stp>0</stp>
        <tr r="F16" s="2"/>
      </tp>
      <tp t="s">
        <v>Wrong Account Name or FCM Account ID</v>
        <stp/>
        <stp>OpenPositions</stp>
        <stp>0</stp>
        <stp>OTE</stp>
        <stp>15</stp>
        <stp/>
        <stp>0</stp>
        <tr r="F17" s="2"/>
      </tp>
      <tp t="s">
        <v>Wrong Account Name or FCM Account ID</v>
        <stp/>
        <stp>OpenPositions</stp>
        <stp>0</stp>
        <stp>OTE</stp>
        <stp>16</stp>
        <stp/>
        <stp>0</stp>
        <tr r="F18" s="2"/>
      </tp>
      <tp t="s">
        <v>Wrong Account Name or FCM Account ID</v>
        <stp/>
        <stp>OpenPositions</stp>
        <stp>0</stp>
        <stp>OTE</stp>
        <stp>17</stp>
        <stp/>
        <stp>0</stp>
        <tr r="F19" s="2"/>
      </tp>
      <tp t="s">
        <v>Wrong Account Name or FCM Account ID</v>
        <stp/>
        <stp>OpenPositions</stp>
        <stp>0</stp>
        <stp>OTE</stp>
        <stp>18</stp>
        <stp/>
        <stp>0</stp>
        <tr r="F20" s="2"/>
      </tp>
      <tp t="s">
        <v>Wrong Account Name or FCM Account ID</v>
        <stp/>
        <stp>OpenPositions</stp>
        <stp>0</stp>
        <stp>OTE</stp>
        <stp>19</stp>
        <stp/>
        <stp>0</stp>
        <tr r="F21" s="2"/>
      </tp>
      <tp t="s">
        <v>Wrong Account Name or FCM Account ID</v>
        <stp/>
        <stp>Orders</stp>
        <stp>0</stp>
        <stp>0</stp>
        <stp/>
        <stp>All</stp>
        <stp>All</stp>
        <stp>Comment</stp>
        <stp>93</stp>
        <stp/>
        <tr r="V95" s="1"/>
      </tp>
      <tp t="s">
        <v>Wrong Account Name or FCM Account ID</v>
        <stp/>
        <stp>Orders</stp>
        <stp>0</stp>
        <stp>0</stp>
        <stp/>
        <stp>All</stp>
        <stp>All</stp>
        <stp>Comment</stp>
        <stp>92</stp>
        <stp/>
        <tr r="V94" s="1"/>
      </tp>
      <tp t="s">
        <v>Wrong Account Name or FCM Account ID</v>
        <stp/>
        <stp>Orders</stp>
        <stp>0</stp>
        <stp>0</stp>
        <stp/>
        <stp>All</stp>
        <stp>All</stp>
        <stp>Comment</stp>
        <stp>91</stp>
        <stp/>
        <tr r="V93" s="1"/>
      </tp>
      <tp t="s">
        <v>Wrong Account Name or FCM Account ID</v>
        <stp/>
        <stp>Orders</stp>
        <stp>0</stp>
        <stp>0</stp>
        <stp/>
        <stp>All</stp>
        <stp>All</stp>
        <stp>Comment</stp>
        <stp>90</stp>
        <stp/>
        <tr r="V92" s="1"/>
      </tp>
      <tp t="s">
        <v>Wrong Account Name or FCM Account ID</v>
        <stp/>
        <stp>Orders</stp>
        <stp>0</stp>
        <stp>0</stp>
        <stp/>
        <stp>All</stp>
        <stp>All</stp>
        <stp>Comment</stp>
        <stp>97</stp>
        <stp/>
        <tr r="V99" s="1"/>
      </tp>
      <tp t="s">
        <v>Wrong Account Name or FCM Account ID</v>
        <stp/>
        <stp>Orders</stp>
        <stp>0</stp>
        <stp>0</stp>
        <stp/>
        <stp>All</stp>
        <stp>All</stp>
        <stp>Comment</stp>
        <stp>96</stp>
        <stp/>
        <tr r="V98" s="1"/>
      </tp>
      <tp t="s">
        <v>Wrong Account Name or FCM Account ID</v>
        <stp/>
        <stp>Orders</stp>
        <stp>0</stp>
        <stp>0</stp>
        <stp/>
        <stp>All</stp>
        <stp>All</stp>
        <stp>Comment</stp>
        <stp>95</stp>
        <stp/>
        <tr r="V97" s="1"/>
      </tp>
      <tp t="s">
        <v>Wrong Account Name or FCM Account ID</v>
        <stp/>
        <stp>Orders</stp>
        <stp>0</stp>
        <stp>0</stp>
        <stp/>
        <stp>All</stp>
        <stp>All</stp>
        <stp>Comment</stp>
        <stp>94</stp>
        <stp/>
        <tr r="V96" s="1"/>
      </tp>
      <tp t="s">
        <v>Wrong Account Name or FCM Account ID</v>
        <stp/>
        <stp>Orders</stp>
        <stp>0</stp>
        <stp>0</stp>
        <stp/>
        <stp>All</stp>
        <stp>All</stp>
        <stp>Comment</stp>
        <stp>99</stp>
        <stp/>
        <tr r="V101" s="1"/>
      </tp>
      <tp t="s">
        <v>Wrong Account Name or FCM Account ID</v>
        <stp/>
        <stp>Orders</stp>
        <stp>0</stp>
        <stp>0</stp>
        <stp/>
        <stp>All</stp>
        <stp>All</stp>
        <stp>Comment</stp>
        <stp>98</stp>
        <stp/>
        <tr r="V100" s="1"/>
      </tp>
      <tp t="s">
        <v>Wrong Account Name or FCM Account ID</v>
        <stp/>
        <stp>Orders</stp>
        <stp>0</stp>
        <stp>0</stp>
        <stp/>
        <stp>All</stp>
        <stp>All</stp>
        <stp>GTDDate</stp>
        <stp>92</stp>
        <stp/>
        <tr r="R94" s="1"/>
      </tp>
      <tp t="s">
        <v>Wrong Account Name or FCM Account ID</v>
        <stp/>
        <stp>Orders</stp>
        <stp>0</stp>
        <stp>0</stp>
        <stp/>
        <stp>All</stp>
        <stp>All</stp>
        <stp>GTDDate</stp>
        <stp>93</stp>
        <stp/>
        <tr r="R95" s="1"/>
      </tp>
      <tp t="s">
        <v>Wrong Account Name or FCM Account ID</v>
        <stp/>
        <stp>Orders</stp>
        <stp>0</stp>
        <stp>0</stp>
        <stp/>
        <stp>All</stp>
        <stp>All</stp>
        <stp>GTDDate</stp>
        <stp>90</stp>
        <stp/>
        <tr r="R92" s="1"/>
      </tp>
      <tp t="s">
        <v>Wrong Account Name or FCM Account ID</v>
        <stp/>
        <stp>Orders</stp>
        <stp>0</stp>
        <stp>0</stp>
        <stp/>
        <stp>All</stp>
        <stp>All</stp>
        <stp>GTDDate</stp>
        <stp>91</stp>
        <stp/>
        <tr r="R93" s="1"/>
      </tp>
      <tp t="s">
        <v>Wrong Account Name or FCM Account ID</v>
        <stp/>
        <stp>Orders</stp>
        <stp>0</stp>
        <stp>0</stp>
        <stp/>
        <stp>All</stp>
        <stp>All</stp>
        <stp>GTDDate</stp>
        <stp>96</stp>
        <stp/>
        <tr r="R98" s="1"/>
      </tp>
      <tp t="s">
        <v>Wrong Account Name or FCM Account ID</v>
        <stp/>
        <stp>Orders</stp>
        <stp>0</stp>
        <stp>0</stp>
        <stp/>
        <stp>All</stp>
        <stp>All</stp>
        <stp>GTDDate</stp>
        <stp>97</stp>
        <stp/>
        <tr r="R99" s="1"/>
      </tp>
      <tp t="s">
        <v>Wrong Account Name or FCM Account ID</v>
        <stp/>
        <stp>Orders</stp>
        <stp>0</stp>
        <stp>0</stp>
        <stp/>
        <stp>All</stp>
        <stp>All</stp>
        <stp>GTDDate</stp>
        <stp>94</stp>
        <stp/>
        <tr r="R96" s="1"/>
      </tp>
      <tp t="s">
        <v>Wrong Account Name or FCM Account ID</v>
        <stp/>
        <stp>Orders</stp>
        <stp>0</stp>
        <stp>0</stp>
        <stp/>
        <stp>All</stp>
        <stp>All</stp>
        <stp>GTDDate</stp>
        <stp>95</stp>
        <stp/>
        <tr r="R97" s="1"/>
      </tp>
      <tp t="s">
        <v>Wrong Account Name or FCM Account ID</v>
        <stp/>
        <stp>Orders</stp>
        <stp>0</stp>
        <stp>0</stp>
        <stp/>
        <stp>All</stp>
        <stp>All</stp>
        <stp>GTDDate</stp>
        <stp>98</stp>
        <stp/>
        <tr r="R100" s="1"/>
      </tp>
      <tp t="s">
        <v>Wrong Account Name or FCM Account ID</v>
        <stp/>
        <stp>Orders</stp>
        <stp>0</stp>
        <stp>0</stp>
        <stp/>
        <stp>All</stp>
        <stp>All</stp>
        <stp>GTDDate</stp>
        <stp>99</stp>
        <stp/>
        <tr r="R101" s="1"/>
      </tp>
      <tp t="s">
        <v>Wrong Account Name or FCM Account ID</v>
        <stp/>
        <stp>Orders</stp>
        <stp>0</stp>
        <stp>0</stp>
        <stp/>
        <stp>All</stp>
        <stp>All</stp>
        <stp>GTTTime</stp>
        <stp>19</stp>
        <stp/>
        <tr r="S21" s="1"/>
      </tp>
      <tp t="s">
        <v>Wrong Account Name or FCM Account ID</v>
        <stp/>
        <stp>Orders</stp>
        <stp>0</stp>
        <stp>0</stp>
        <stp/>
        <stp>All</stp>
        <stp>All</stp>
        <stp>GTTTime</stp>
        <stp>18</stp>
        <stp/>
        <tr r="S20" s="1"/>
      </tp>
      <tp t="s">
        <v>Wrong Account Name or FCM Account ID</v>
        <stp/>
        <stp>Orders</stp>
        <stp>0</stp>
        <stp>0</stp>
        <stp/>
        <stp>All</stp>
        <stp>All</stp>
        <stp>GTTTime</stp>
        <stp>13</stp>
        <stp/>
        <tr r="S15" s="1"/>
      </tp>
      <tp t="s">
        <v>Wrong Account Name or FCM Account ID</v>
        <stp/>
        <stp>Orders</stp>
        <stp>0</stp>
        <stp>0</stp>
        <stp/>
        <stp>All</stp>
        <stp>All</stp>
        <stp>GTTTime</stp>
        <stp>12</stp>
        <stp/>
        <tr r="S14" s="1"/>
      </tp>
      <tp t="s">
        <v>Wrong Account Name or FCM Account ID</v>
        <stp/>
        <stp>Orders</stp>
        <stp>0</stp>
        <stp>0</stp>
        <stp/>
        <stp>All</stp>
        <stp>All</stp>
        <stp>GTTTime</stp>
        <stp>11</stp>
        <stp/>
        <tr r="S13" s="1"/>
      </tp>
      <tp t="s">
        <v>Wrong Account Name or FCM Account ID</v>
        <stp/>
        <stp>Orders</stp>
        <stp>0</stp>
        <stp>0</stp>
        <stp/>
        <stp>All</stp>
        <stp>All</stp>
        <stp>GTTTime</stp>
        <stp>10</stp>
        <stp/>
        <tr r="S12" s="1"/>
      </tp>
      <tp t="s">
        <v>Wrong Account Name or FCM Account ID</v>
        <stp/>
        <stp>Orders</stp>
        <stp>0</stp>
        <stp>0</stp>
        <stp/>
        <stp>All</stp>
        <stp>All</stp>
        <stp>GTTTime</stp>
        <stp>17</stp>
        <stp/>
        <tr r="S19" s="1"/>
      </tp>
      <tp t="s">
        <v>Wrong Account Name or FCM Account ID</v>
        <stp/>
        <stp>Orders</stp>
        <stp>0</stp>
        <stp>0</stp>
        <stp/>
        <stp>All</stp>
        <stp>All</stp>
        <stp>GTTTime</stp>
        <stp>16</stp>
        <stp/>
        <tr r="S18" s="1"/>
      </tp>
      <tp t="s">
        <v>Wrong Account Name or FCM Account ID</v>
        <stp/>
        <stp>Orders</stp>
        <stp>0</stp>
        <stp>0</stp>
        <stp/>
        <stp>All</stp>
        <stp>All</stp>
        <stp>GTTTime</stp>
        <stp>15</stp>
        <stp/>
        <tr r="S17" s="1"/>
      </tp>
      <tp t="s">
        <v>Wrong Account Name or FCM Account ID</v>
        <stp/>
        <stp>Orders</stp>
        <stp>0</stp>
        <stp>0</stp>
        <stp/>
        <stp>All</stp>
        <stp>All</stp>
        <stp>GTTTime</stp>
        <stp>14</stp>
        <stp/>
        <tr r="S16" s="1"/>
      </tp>
      <tp t="s">
        <v>Wrong Account Name or FCM Account ID</v>
        <stp/>
        <stp>Orders</stp>
        <stp>0</stp>
        <stp>0</stp>
        <stp/>
        <stp>All</stp>
        <stp>All</stp>
        <stp>Comment</stp>
        <stp>83</stp>
        <stp/>
        <tr r="V85" s="1"/>
      </tp>
      <tp t="s">
        <v>Wrong Account Name or FCM Account ID</v>
        <stp/>
        <stp>Orders</stp>
        <stp>0</stp>
        <stp>0</stp>
        <stp/>
        <stp>All</stp>
        <stp>All</stp>
        <stp>Comment</stp>
        <stp>82</stp>
        <stp/>
        <tr r="V84" s="1"/>
      </tp>
      <tp t="s">
        <v>Wrong Account Name or FCM Account ID</v>
        <stp/>
        <stp>Orders</stp>
        <stp>0</stp>
        <stp>0</stp>
        <stp/>
        <stp>All</stp>
        <stp>All</stp>
        <stp>Comment</stp>
        <stp>81</stp>
        <stp/>
        <tr r="V83" s="1"/>
      </tp>
      <tp t="s">
        <v>Wrong Account Name or FCM Account ID</v>
        <stp/>
        <stp>Orders</stp>
        <stp>0</stp>
        <stp>0</stp>
        <stp/>
        <stp>All</stp>
        <stp>All</stp>
        <stp>Comment</stp>
        <stp>80</stp>
        <stp/>
        <tr r="V82" s="1"/>
      </tp>
      <tp t="s">
        <v>Wrong Account Name or FCM Account ID</v>
        <stp/>
        <stp>Orders</stp>
        <stp>0</stp>
        <stp>0</stp>
        <stp/>
        <stp>All</stp>
        <stp>All</stp>
        <stp>Comment</stp>
        <stp>87</stp>
        <stp/>
        <tr r="V89" s="1"/>
      </tp>
      <tp t="s">
        <v>Wrong Account Name or FCM Account ID</v>
        <stp/>
        <stp>Orders</stp>
        <stp>0</stp>
        <stp>0</stp>
        <stp/>
        <stp>All</stp>
        <stp>All</stp>
        <stp>Comment</stp>
        <stp>86</stp>
        <stp/>
        <tr r="V88" s="1"/>
      </tp>
      <tp t="s">
        <v>Wrong Account Name or FCM Account ID</v>
        <stp/>
        <stp>Orders</stp>
        <stp>0</stp>
        <stp>0</stp>
        <stp/>
        <stp>All</stp>
        <stp>All</stp>
        <stp>Comment</stp>
        <stp>85</stp>
        <stp/>
        <tr r="V87" s="1"/>
      </tp>
      <tp t="s">
        <v>Wrong Account Name or FCM Account ID</v>
        <stp/>
        <stp>Orders</stp>
        <stp>0</stp>
        <stp>0</stp>
        <stp/>
        <stp>All</stp>
        <stp>All</stp>
        <stp>Comment</stp>
        <stp>84</stp>
        <stp/>
        <tr r="V86" s="1"/>
      </tp>
      <tp t="s">
        <v>Wrong Account Name or FCM Account ID</v>
        <stp/>
        <stp>Orders</stp>
        <stp>0</stp>
        <stp>0</stp>
        <stp/>
        <stp>All</stp>
        <stp>All</stp>
        <stp>Comment</stp>
        <stp>89</stp>
        <stp/>
        <tr r="V91" s="1"/>
      </tp>
      <tp t="s">
        <v>Wrong Account Name or FCM Account ID</v>
        <stp/>
        <stp>Orders</stp>
        <stp>0</stp>
        <stp>0</stp>
        <stp/>
        <stp>All</stp>
        <stp>All</stp>
        <stp>Comment</stp>
        <stp>88</stp>
        <stp/>
        <tr r="V90" s="1"/>
      </tp>
      <tp t="s">
        <v>Wrong Account Name or FCM Account ID</v>
        <stp/>
        <stp>Orders</stp>
        <stp>0</stp>
        <stp>0</stp>
        <stp/>
        <stp>All</stp>
        <stp>All</stp>
        <stp>GTDDate</stp>
        <stp>82</stp>
        <stp/>
        <tr r="R84" s="1"/>
      </tp>
      <tp t="s">
        <v>Wrong Account Name or FCM Account ID</v>
        <stp/>
        <stp>Orders</stp>
        <stp>0</stp>
        <stp>0</stp>
        <stp/>
        <stp>All</stp>
        <stp>All</stp>
        <stp>GTDDate</stp>
        <stp>83</stp>
        <stp/>
        <tr r="R85" s="1"/>
      </tp>
      <tp t="s">
        <v>Wrong Account Name or FCM Account ID</v>
        <stp/>
        <stp>Orders</stp>
        <stp>0</stp>
        <stp>0</stp>
        <stp/>
        <stp>All</stp>
        <stp>All</stp>
        <stp>GTDDate</stp>
        <stp>80</stp>
        <stp/>
        <tr r="R82" s="1"/>
      </tp>
      <tp t="s">
        <v>Wrong Account Name or FCM Account ID</v>
        <stp/>
        <stp>Orders</stp>
        <stp>0</stp>
        <stp>0</stp>
        <stp/>
        <stp>All</stp>
        <stp>All</stp>
        <stp>GTDDate</stp>
        <stp>81</stp>
        <stp/>
        <tr r="R83" s="1"/>
      </tp>
      <tp t="s">
        <v>Wrong Account Name or FCM Account ID</v>
        <stp/>
        <stp>Orders</stp>
        <stp>0</stp>
        <stp>0</stp>
        <stp/>
        <stp>All</stp>
        <stp>All</stp>
        <stp>GTDDate</stp>
        <stp>86</stp>
        <stp/>
        <tr r="R88" s="1"/>
      </tp>
      <tp t="s">
        <v>Wrong Account Name or FCM Account ID</v>
        <stp/>
        <stp>Orders</stp>
        <stp>0</stp>
        <stp>0</stp>
        <stp/>
        <stp>All</stp>
        <stp>All</stp>
        <stp>GTDDate</stp>
        <stp>87</stp>
        <stp/>
        <tr r="R89" s="1"/>
      </tp>
      <tp t="s">
        <v>Wrong Account Name or FCM Account ID</v>
        <stp/>
        <stp>Orders</stp>
        <stp>0</stp>
        <stp>0</stp>
        <stp/>
        <stp>All</stp>
        <stp>All</stp>
        <stp>GTDDate</stp>
        <stp>84</stp>
        <stp/>
        <tr r="R86" s="1"/>
      </tp>
      <tp t="s">
        <v>Wrong Account Name or FCM Account ID</v>
        <stp/>
        <stp>Orders</stp>
        <stp>0</stp>
        <stp>0</stp>
        <stp/>
        <stp>All</stp>
        <stp>All</stp>
        <stp>GTDDate</stp>
        <stp>85</stp>
        <stp/>
        <tr r="R87" s="1"/>
      </tp>
      <tp t="s">
        <v>Wrong Account Name or FCM Account ID</v>
        <stp/>
        <stp>Orders</stp>
        <stp>0</stp>
        <stp>0</stp>
        <stp/>
        <stp>All</stp>
        <stp>All</stp>
        <stp>GTDDate</stp>
        <stp>88</stp>
        <stp/>
        <tr r="R90" s="1"/>
      </tp>
      <tp t="s">
        <v>Wrong Account Name or FCM Account ID</v>
        <stp/>
        <stp>Orders</stp>
        <stp>0</stp>
        <stp>0</stp>
        <stp/>
        <stp>All</stp>
        <stp>All</stp>
        <stp>GTDDate</stp>
        <stp>89</stp>
        <stp/>
        <tr r="R91" s="1"/>
      </tp>
      <tp t="s">
        <v>Wrong Account Name or FCM Account ID</v>
        <stp/>
        <stp>Orders</stp>
        <stp>0</stp>
        <stp>0</stp>
        <stp/>
        <stp>All</stp>
        <stp>All</stp>
        <stp>UserID</stp>
        <stp>6</stp>
        <stp/>
        <tr r="D8" s="1"/>
      </tp>
      <tp t="s">
        <v>Wrong Account Name or FCM Account ID</v>
        <stp/>
        <stp>Orders</stp>
        <stp>0</stp>
        <stp>0</stp>
        <stp/>
        <stp>All</stp>
        <stp>All</stp>
        <stp>Comment</stp>
        <stp>73</stp>
        <stp/>
        <tr r="V75" s="1"/>
      </tp>
      <tp t="s">
        <v>Wrong Account Name or FCM Account ID</v>
        <stp/>
        <stp>Orders</stp>
        <stp>0</stp>
        <stp>0</stp>
        <stp/>
        <stp>All</stp>
        <stp>All</stp>
        <stp>UserID</stp>
        <stp>7</stp>
        <stp/>
        <tr r="D9" s="1"/>
      </tp>
      <tp t="s">
        <v>Wrong Account Name or FCM Account ID</v>
        <stp/>
        <stp>Orders</stp>
        <stp>0</stp>
        <stp>0</stp>
        <stp/>
        <stp>All</stp>
        <stp>All</stp>
        <stp>Comment</stp>
        <stp>72</stp>
        <stp/>
        <tr r="V74" s="1"/>
      </tp>
      <tp t="s">
        <v>Wrong Account Name or FCM Account ID</v>
        <stp/>
        <stp>Orders</stp>
        <stp>0</stp>
        <stp>0</stp>
        <stp/>
        <stp>All</stp>
        <stp>All</stp>
        <stp>UserID</stp>
        <stp>4</stp>
        <stp/>
        <tr r="D6" s="1"/>
      </tp>
      <tp t="s">
        <v>Wrong Account Name or FCM Account ID</v>
        <stp/>
        <stp>Orders</stp>
        <stp>0</stp>
        <stp>0</stp>
        <stp/>
        <stp>All</stp>
        <stp>All</stp>
        <stp>Comment</stp>
        <stp>71</stp>
        <stp/>
        <tr r="V73" s="1"/>
      </tp>
      <tp t="s">
        <v>Wrong Account Name or FCM Account ID</v>
        <stp/>
        <stp>Orders</stp>
        <stp>0</stp>
        <stp>0</stp>
        <stp/>
        <stp>All</stp>
        <stp>All</stp>
        <stp>UserID</stp>
        <stp>5</stp>
        <stp/>
        <tr r="D7" s="1"/>
      </tp>
      <tp t="s">
        <v>Wrong Account Name or FCM Account ID</v>
        <stp/>
        <stp>Orders</stp>
        <stp>0</stp>
        <stp>0</stp>
        <stp/>
        <stp>All</stp>
        <stp>All</stp>
        <stp>Comment</stp>
        <stp>70</stp>
        <stp/>
        <tr r="V72" s="1"/>
      </tp>
      <tp t="s">
        <v>Wrong Account Name or FCM Account ID</v>
        <stp/>
        <stp>Orders</stp>
        <stp>0</stp>
        <stp>0</stp>
        <stp/>
        <stp>All</stp>
        <stp>All</stp>
        <stp>UserID</stp>
        <stp>2</stp>
        <stp/>
        <tr r="D4" s="1"/>
      </tp>
      <tp t="s">
        <v>Wrong Account Name or FCM Account ID</v>
        <stp/>
        <stp>Orders</stp>
        <stp>0</stp>
        <stp>0</stp>
        <stp/>
        <stp>All</stp>
        <stp>All</stp>
        <stp>Comment</stp>
        <stp>77</stp>
        <stp/>
        <tr r="V79" s="1"/>
      </tp>
      <tp t="s">
        <v>Wrong Account Name or FCM Account ID</v>
        <stp/>
        <stp>OpenPositions</stp>
        <stp>0</stp>
        <stp>Price</stp>
        <stp>13</stp>
        <stp/>
        <stp>0</stp>
        <tr r="D15" s="2"/>
      </tp>
      <tp t="s">
        <v>Wrong Account Name or FCM Account ID</v>
        <stp/>
        <stp>OpenPositions</stp>
        <stp>0</stp>
        <stp>Price</stp>
        <stp>12</stp>
        <stp/>
        <stp>0</stp>
        <tr r="D14" s="2"/>
      </tp>
      <tp t="s">
        <v>Wrong Account Name or FCM Account ID</v>
        <stp/>
        <stp>OpenPositions</stp>
        <stp>0</stp>
        <stp>Price</stp>
        <stp>11</stp>
        <stp/>
        <stp>0</stp>
        <tr r="D13" s="2"/>
      </tp>
      <tp t="s">
        <v>Wrong Account Name or FCM Account ID</v>
        <stp/>
        <stp>OpenPositions</stp>
        <stp>0</stp>
        <stp>Price</stp>
        <stp>10</stp>
        <stp/>
        <stp>0</stp>
        <tr r="D12" s="2"/>
      </tp>
      <tp t="s">
        <v>Wrong Account Name or FCM Account ID</v>
        <stp/>
        <stp>OpenPositions</stp>
        <stp>0</stp>
        <stp>Price</stp>
        <stp>17</stp>
        <stp/>
        <stp>0</stp>
        <tr r="D19" s="2"/>
      </tp>
      <tp t="s">
        <v>Wrong Account Name or FCM Account ID</v>
        <stp/>
        <stp>OpenPositions</stp>
        <stp>0</stp>
        <stp>Price</stp>
        <stp>16</stp>
        <stp/>
        <stp>0</stp>
        <tr r="D18" s="2"/>
      </tp>
      <tp t="s">
        <v>Wrong Account Name or FCM Account ID</v>
        <stp/>
        <stp>OpenPositions</stp>
        <stp>0</stp>
        <stp>Price</stp>
        <stp>15</stp>
        <stp/>
        <stp>0</stp>
        <tr r="D17" s="2"/>
      </tp>
      <tp t="s">
        <v>Wrong Account Name or FCM Account ID</v>
        <stp/>
        <stp>OpenPositions</stp>
        <stp>0</stp>
        <stp>Price</stp>
        <stp>14</stp>
        <stp/>
        <stp>0</stp>
        <tr r="D16" s="2"/>
      </tp>
      <tp t="s">
        <v>Wrong Account Name or FCM Account ID</v>
        <stp/>
        <stp>OpenPositions</stp>
        <stp>0</stp>
        <stp>Price</stp>
        <stp>19</stp>
        <stp/>
        <stp>0</stp>
        <tr r="D21" s="2"/>
      </tp>
      <tp t="s">
        <v>Wrong Account Name or FCM Account ID</v>
        <stp/>
        <stp>OpenPositions</stp>
        <stp>0</stp>
        <stp>Price</stp>
        <stp>18</stp>
        <stp/>
        <stp>0</stp>
        <tr r="D20" s="2"/>
      </tp>
      <tp t="s">
        <v>Wrong Account Name or FCM Account ID</v>
        <stp/>
        <stp>Orders</stp>
        <stp>0</stp>
        <stp>0</stp>
        <stp/>
        <stp>All</stp>
        <stp>All</stp>
        <stp>UserID</stp>
        <stp>3</stp>
        <stp/>
        <tr r="D5" s="1"/>
      </tp>
      <tp t="s">
        <v>Wrong Account Name or FCM Account ID</v>
        <stp/>
        <stp>Orders</stp>
        <stp>0</stp>
        <stp>0</stp>
        <stp/>
        <stp>All</stp>
        <stp>All</stp>
        <stp>Comment</stp>
        <stp>76</stp>
        <stp/>
        <tr r="V78" s="1"/>
      </tp>
      <tp t="s">
        <v>Wrong Account Name or FCM Account ID</v>
        <stp/>
        <stp>Orders</stp>
        <stp>0</stp>
        <stp>0</stp>
        <stp/>
        <stp>All</stp>
        <stp>All</stp>
        <stp>UserID</stp>
        <stp>0</stp>
        <stp/>
        <tr r="D2" s="1"/>
      </tp>
      <tp t="s">
        <v>Wrong Account Name or FCM Account ID</v>
        <stp/>
        <stp>Orders</stp>
        <stp>0</stp>
        <stp>0</stp>
        <stp/>
        <stp>All</stp>
        <stp>All</stp>
        <stp>Comment</stp>
        <stp>75</stp>
        <stp/>
        <tr r="V77" s="1"/>
      </tp>
      <tp t="s">
        <v>Wrong Account Name or FCM Account ID</v>
        <stp/>
        <stp>Orders</stp>
        <stp>0</stp>
        <stp>0</stp>
        <stp/>
        <stp>All</stp>
        <stp>All</stp>
        <stp>UserID</stp>
        <stp>1</stp>
        <stp/>
        <tr r="D3" s="1"/>
      </tp>
      <tp t="s">
        <v>Wrong Account Name or FCM Account ID</v>
        <stp/>
        <stp>Orders</stp>
        <stp>0</stp>
        <stp>0</stp>
        <stp/>
        <stp>All</stp>
        <stp>All</stp>
        <stp>Comment</stp>
        <stp>74</stp>
        <stp/>
        <tr r="V76" s="1"/>
      </tp>
      <tp t="s">
        <v>Wrong Account Name or FCM Account ID</v>
        <stp/>
        <stp>Orders</stp>
        <stp>0</stp>
        <stp>0</stp>
        <stp/>
        <stp>All</stp>
        <stp>All</stp>
        <stp>Comment</stp>
        <stp>79</stp>
        <stp/>
        <tr r="V81" s="1"/>
      </tp>
      <tp t="s">
        <v>Wrong Account Name or FCM Account ID</v>
        <stp/>
        <stp>Orders</stp>
        <stp>0</stp>
        <stp>0</stp>
        <stp/>
        <stp>All</stp>
        <stp>All</stp>
        <stp>Comment</stp>
        <stp>78</stp>
        <stp/>
        <tr r="V80" s="1"/>
      </tp>
      <tp t="s">
        <v>Wrong Account Name or FCM Account ID</v>
        <stp/>
        <stp>Orders</stp>
        <stp>0</stp>
        <stp>0</stp>
        <stp/>
        <stp>All</stp>
        <stp>All</stp>
        <stp>UserID</stp>
        <stp>8</stp>
        <stp/>
        <tr r="D10" s="1"/>
      </tp>
      <tp t="s">
        <v>Wrong Account Name or FCM Account ID</v>
        <stp/>
        <stp>Orders</stp>
        <stp>0</stp>
        <stp>0</stp>
        <stp/>
        <stp>All</stp>
        <stp>All</stp>
        <stp>UserID</stp>
        <stp>9</stp>
        <stp/>
        <tr r="D11" s="1"/>
      </tp>
      <tp t="s">
        <v>Wrong Account Name or FCM Account ID</v>
        <stp/>
        <stp>Orders</stp>
        <stp>0</stp>
        <stp>0</stp>
        <stp/>
        <stp>All</stp>
        <stp>All</stp>
        <stp>FillQty</stp>
        <stp>8</stp>
        <stp/>
        <tr r="I10" s="1"/>
      </tp>
      <tp t="s">
        <v>Wrong Account Name or FCM Account ID</v>
        <stp/>
        <stp>Orders</stp>
        <stp>0</stp>
        <stp>0</stp>
        <stp/>
        <stp>All</stp>
        <stp>All</stp>
        <stp>FillQty</stp>
        <stp>9</stp>
        <stp/>
        <tr r="I11" s="1"/>
      </tp>
      <tp t="s">
        <v>Wrong Account Name or FCM Account ID</v>
        <stp/>
        <stp>Orders</stp>
        <stp>0</stp>
        <stp>0</stp>
        <stp/>
        <stp>All</stp>
        <stp>All</stp>
        <stp>FillQty</stp>
        <stp>6</stp>
        <stp/>
        <tr r="I8" s="1"/>
      </tp>
      <tp t="s">
        <v>Wrong Account Name or FCM Account ID</v>
        <stp/>
        <stp>Orders</stp>
        <stp>0</stp>
        <stp>0</stp>
        <stp/>
        <stp>All</stp>
        <stp>All</stp>
        <stp>FillQty</stp>
        <stp>7</stp>
        <stp/>
        <tr r="I9" s="1"/>
      </tp>
      <tp t="s">
        <v>Wrong Account Name or FCM Account ID</v>
        <stp/>
        <stp>Orders</stp>
        <stp>0</stp>
        <stp>0</stp>
        <stp/>
        <stp>All</stp>
        <stp>All</stp>
        <stp>FillQty</stp>
        <stp>4</stp>
        <stp/>
        <tr r="I6" s="1"/>
      </tp>
      <tp t="s">
        <v>Wrong Account Name or FCM Account ID</v>
        <stp/>
        <stp>Orders</stp>
        <stp>0</stp>
        <stp>0</stp>
        <stp/>
        <stp>All</stp>
        <stp>All</stp>
        <stp>FillQty</stp>
        <stp>5</stp>
        <stp/>
        <tr r="I7" s="1"/>
      </tp>
      <tp t="s">
        <v>Wrong Account Name or FCM Account ID</v>
        <stp/>
        <stp>Orders</stp>
        <stp>0</stp>
        <stp>0</stp>
        <stp/>
        <stp>All</stp>
        <stp>All</stp>
        <stp>FillQty</stp>
        <stp>2</stp>
        <stp/>
        <tr r="I4" s="1"/>
      </tp>
      <tp t="s">
        <v>Wrong Account Name or FCM Account ID</v>
        <stp/>
        <stp>Orders</stp>
        <stp>0</stp>
        <stp>0</stp>
        <stp/>
        <stp>All</stp>
        <stp>All</stp>
        <stp>FillQty</stp>
        <stp>3</stp>
        <stp/>
        <tr r="I5" s="1"/>
      </tp>
      <tp t="s">
        <v>Wrong Account Name or FCM Account ID</v>
        <stp/>
        <stp>Orders</stp>
        <stp>0</stp>
        <stp>0</stp>
        <stp/>
        <stp>All</stp>
        <stp>All</stp>
        <stp>FillQty</stp>
        <stp>0</stp>
        <stp/>
        <tr r="I2" s="1"/>
      </tp>
      <tp t="s">
        <v>Wrong Account Name or FCM Account ID</v>
        <stp/>
        <stp>Orders</stp>
        <stp>0</stp>
        <stp>0</stp>
        <stp/>
        <stp>All</stp>
        <stp>All</stp>
        <stp>FillQty</stp>
        <stp>1</stp>
        <stp/>
        <tr r="I3" s="1"/>
      </tp>
      <tp t="s">
        <v>Wrong Account Name or FCM Account ID</v>
        <stp/>
        <stp>Orders</stp>
        <stp>0</stp>
        <stp>0</stp>
        <stp/>
        <stp>All</stp>
        <stp>All</stp>
        <stp>GTDDate</stp>
        <stp>72</stp>
        <stp/>
        <tr r="R74" s="1"/>
      </tp>
      <tp t="s">
        <v>Wrong Account Name or FCM Account ID</v>
        <stp/>
        <stp>Orders</stp>
        <stp>0</stp>
        <stp>0</stp>
        <stp/>
        <stp>All</stp>
        <stp>All</stp>
        <stp>GTDDate</stp>
        <stp>73</stp>
        <stp/>
        <tr r="R75" s="1"/>
      </tp>
      <tp t="s">
        <v>Wrong Account Name or FCM Account ID</v>
        <stp/>
        <stp>Orders</stp>
        <stp>0</stp>
        <stp>0</stp>
        <stp/>
        <stp>All</stp>
        <stp>All</stp>
        <stp>GTDDate</stp>
        <stp>70</stp>
        <stp/>
        <tr r="R72" s="1"/>
      </tp>
      <tp t="s">
        <v>Wrong Account Name or FCM Account ID</v>
        <stp/>
        <stp>Orders</stp>
        <stp>0</stp>
        <stp>0</stp>
        <stp/>
        <stp>All</stp>
        <stp>All</stp>
        <stp>GTDDate</stp>
        <stp>71</stp>
        <stp/>
        <tr r="R73" s="1"/>
      </tp>
      <tp t="s">
        <v>Wrong Account Name or FCM Account ID</v>
        <stp/>
        <stp>Orders</stp>
        <stp>0</stp>
        <stp>0</stp>
        <stp/>
        <stp>All</stp>
        <stp>All</stp>
        <stp>GTDDate</stp>
        <stp>76</stp>
        <stp/>
        <tr r="R78" s="1"/>
      </tp>
      <tp t="s">
        <v>Wrong Account Name or FCM Account ID</v>
        <stp/>
        <stp>Orders</stp>
        <stp>0</stp>
        <stp>0</stp>
        <stp/>
        <stp>All</stp>
        <stp>All</stp>
        <stp>GTDDate</stp>
        <stp>77</stp>
        <stp/>
        <tr r="R79" s="1"/>
      </tp>
      <tp t="s">
        <v>Wrong Account Name or FCM Account ID</v>
        <stp/>
        <stp>Orders</stp>
        <stp>0</stp>
        <stp>0</stp>
        <stp/>
        <stp>All</stp>
        <stp>All</stp>
        <stp>GTDDate</stp>
        <stp>74</stp>
        <stp/>
        <tr r="R76" s="1"/>
      </tp>
      <tp t="s">
        <v>Wrong Account Name or FCM Account ID</v>
        <stp/>
        <stp>Orders</stp>
        <stp>0</stp>
        <stp>0</stp>
        <stp/>
        <stp>All</stp>
        <stp>All</stp>
        <stp>GTDDate</stp>
        <stp>75</stp>
        <stp/>
        <tr r="R77" s="1"/>
      </tp>
      <tp t="s">
        <v>Wrong Account Name or FCM Account ID</v>
        <stp/>
        <stp>Orders</stp>
        <stp>0</stp>
        <stp>0</stp>
        <stp/>
        <stp>All</stp>
        <stp>All</stp>
        <stp>GTDDate</stp>
        <stp>78</stp>
        <stp/>
        <tr r="R80" s="1"/>
      </tp>
      <tp t="s">
        <v>Wrong Account Name or FCM Account ID</v>
        <stp/>
        <stp>Orders</stp>
        <stp>0</stp>
        <stp>0</stp>
        <stp/>
        <stp>All</stp>
        <stp>All</stp>
        <stp>GTDDate</stp>
        <stp>79</stp>
        <stp/>
        <tr r="R81" s="1"/>
      </tp>
      <tp t="s">
        <v>Wrong Account Name or FCM Account ID</v>
        <stp/>
        <stp>Orders</stp>
        <stp>0</stp>
        <stp>0</stp>
        <stp/>
        <stp>All</stp>
        <stp>All</stp>
        <stp>Comment</stp>
        <stp>63</stp>
        <stp/>
        <tr r="V65" s="1"/>
      </tp>
      <tp t="s">
        <v>Wrong Account Name or FCM Account ID</v>
        <stp/>
        <stp>Orders</stp>
        <stp>0</stp>
        <stp>0</stp>
        <stp/>
        <stp>All</stp>
        <stp>All</stp>
        <stp>Comment</stp>
        <stp>62</stp>
        <stp/>
        <tr r="V64" s="1"/>
      </tp>
      <tp t="s">
        <v>Wrong Account Name or FCM Account ID</v>
        <stp/>
        <stp>Orders</stp>
        <stp>0</stp>
        <stp>0</stp>
        <stp/>
        <stp>All</stp>
        <stp>All</stp>
        <stp>Comment</stp>
        <stp>61</stp>
        <stp/>
        <tr r="V63" s="1"/>
      </tp>
      <tp t="s">
        <v>Wrong Account Name or FCM Account ID</v>
        <stp/>
        <stp>Orders</stp>
        <stp>0</stp>
        <stp>0</stp>
        <stp/>
        <stp>All</stp>
        <stp>All</stp>
        <stp>Comment</stp>
        <stp>60</stp>
        <stp/>
        <tr r="V62" s="1"/>
      </tp>
      <tp t="s">
        <v>Wrong Account Name or FCM Account ID</v>
        <stp/>
        <stp>Orders</stp>
        <stp>0</stp>
        <stp>0</stp>
        <stp/>
        <stp>All</stp>
        <stp>All</stp>
        <stp>Comment</stp>
        <stp>67</stp>
        <stp/>
        <tr r="V69" s="1"/>
      </tp>
      <tp t="s">
        <v>Wrong Account Name or FCM Account ID</v>
        <stp/>
        <stp>Orders</stp>
        <stp>0</stp>
        <stp>0</stp>
        <stp/>
        <stp>All</stp>
        <stp>All</stp>
        <stp>Comment</stp>
        <stp>66</stp>
        <stp/>
        <tr r="V68" s="1"/>
      </tp>
      <tp t="s">
        <v>Wrong Account Name or FCM Account ID</v>
        <stp/>
        <stp>Orders</stp>
        <stp>0</stp>
        <stp>0</stp>
        <stp/>
        <stp>All</stp>
        <stp>All</stp>
        <stp>Comment</stp>
        <stp>65</stp>
        <stp/>
        <tr r="V67" s="1"/>
      </tp>
      <tp t="s">
        <v>Wrong Account Name or FCM Account ID</v>
        <stp/>
        <stp>Orders</stp>
        <stp>0</stp>
        <stp>0</stp>
        <stp/>
        <stp>All</stp>
        <stp>All</stp>
        <stp>Comment</stp>
        <stp>64</stp>
        <stp/>
        <tr r="V66" s="1"/>
      </tp>
      <tp t="s">
        <v>Wrong Account Name or FCM Account ID</v>
        <stp/>
        <stp>Orders</stp>
        <stp>0</stp>
        <stp>0</stp>
        <stp/>
        <stp>All</stp>
        <stp>All</stp>
        <stp>Comment</stp>
        <stp>69</stp>
        <stp/>
        <tr r="V71" s="1"/>
      </tp>
      <tp t="s">
        <v>Wrong Account Name or FCM Account ID</v>
        <stp/>
        <stp>Orders</stp>
        <stp>0</stp>
        <stp>0</stp>
        <stp/>
        <stp>All</stp>
        <stp>All</stp>
        <stp>Comment</stp>
        <stp>68</stp>
        <stp/>
        <tr r="V70" s="1"/>
      </tp>
      <tp t="s">
        <v>Wrong Account Name or FCM Account ID</v>
        <stp/>
        <stp>Orders</stp>
        <stp>0</stp>
        <stp>0</stp>
        <stp/>
        <stp>All</stp>
        <stp>All</stp>
        <stp>GTDDate</stp>
        <stp>62</stp>
        <stp/>
        <tr r="R64" s="1"/>
      </tp>
      <tp t="s">
        <v>Wrong Account Name or FCM Account ID</v>
        <stp/>
        <stp>Orders</stp>
        <stp>0</stp>
        <stp>0</stp>
        <stp/>
        <stp>All</stp>
        <stp>All</stp>
        <stp>GTDDate</stp>
        <stp>63</stp>
        <stp/>
        <tr r="R65" s="1"/>
      </tp>
      <tp t="s">
        <v>Wrong Account Name or FCM Account ID</v>
        <stp/>
        <stp>Orders</stp>
        <stp>0</stp>
        <stp>0</stp>
        <stp/>
        <stp>All</stp>
        <stp>All</stp>
        <stp>GTDDate</stp>
        <stp>60</stp>
        <stp/>
        <tr r="R62" s="1"/>
      </tp>
      <tp t="s">
        <v>Wrong Account Name or FCM Account ID</v>
        <stp/>
        <stp>Orders</stp>
        <stp>0</stp>
        <stp>0</stp>
        <stp/>
        <stp>All</stp>
        <stp>All</stp>
        <stp>GTDDate</stp>
        <stp>61</stp>
        <stp/>
        <tr r="R63" s="1"/>
      </tp>
      <tp t="s">
        <v>Wrong Account Name or FCM Account ID</v>
        <stp/>
        <stp>Orders</stp>
        <stp>0</stp>
        <stp>0</stp>
        <stp/>
        <stp>All</stp>
        <stp>All</stp>
        <stp>GTDDate</stp>
        <stp>66</stp>
        <stp/>
        <tr r="R68" s="1"/>
      </tp>
      <tp t="s">
        <v>Wrong Account Name or FCM Account ID</v>
        <stp/>
        <stp>Orders</stp>
        <stp>0</stp>
        <stp>0</stp>
        <stp/>
        <stp>All</stp>
        <stp>All</stp>
        <stp>GTDDate</stp>
        <stp>67</stp>
        <stp/>
        <tr r="R69" s="1"/>
      </tp>
      <tp t="s">
        <v>Wrong Account Name or FCM Account ID</v>
        <stp/>
        <stp>Orders</stp>
        <stp>0</stp>
        <stp>0</stp>
        <stp/>
        <stp>All</stp>
        <stp>All</stp>
        <stp>Comment</stp>
        <stp>9</stp>
        <stp/>
        <tr r="V11" s="1"/>
      </tp>
      <tp t="s">
        <v>Wrong Account Name or FCM Account ID</v>
        <stp/>
        <stp>Orders</stp>
        <stp>0</stp>
        <stp>0</stp>
        <stp/>
        <stp>All</stp>
        <stp>All</stp>
        <stp>GTDDate</stp>
        <stp>64</stp>
        <stp/>
        <tr r="R66" s="1"/>
      </tp>
      <tp t="s">
        <v>Wrong Account Name or FCM Account ID</v>
        <stp/>
        <stp>Orders</stp>
        <stp>0</stp>
        <stp>0</stp>
        <stp/>
        <stp>All</stp>
        <stp>All</stp>
        <stp>Comment</stp>
        <stp>8</stp>
        <stp/>
        <tr r="V10" s="1"/>
      </tp>
      <tp t="s">
        <v>Wrong Account Name or FCM Account ID</v>
        <stp/>
        <stp>Orders</stp>
        <stp>0</stp>
        <stp>0</stp>
        <stp/>
        <stp>All</stp>
        <stp>All</stp>
        <stp>GTDDate</stp>
        <stp>65</stp>
        <stp/>
        <tr r="R67" s="1"/>
      </tp>
      <tp t="s">
        <v>Wrong Account Name or FCM Account ID</v>
        <stp/>
        <stp>Orders</stp>
        <stp>0</stp>
        <stp>0</stp>
        <stp/>
        <stp>All</stp>
        <stp>All</stp>
        <stp>Comment</stp>
        <stp>7</stp>
        <stp/>
        <tr r="V9" s="1"/>
      </tp>
      <tp t="s">
        <v>Wrong Account Name or FCM Account ID</v>
        <stp/>
        <stp>Orders</stp>
        <stp>0</stp>
        <stp>0</stp>
        <stp/>
        <stp>All</stp>
        <stp>All</stp>
        <stp>Comment</stp>
        <stp>6</stp>
        <stp/>
        <tr r="V8" s="1"/>
      </tp>
      <tp t="s">
        <v>Wrong Account Name or FCM Account ID</v>
        <stp/>
        <stp>Orders</stp>
        <stp>0</stp>
        <stp>0</stp>
        <stp/>
        <stp>All</stp>
        <stp>All</stp>
        <stp>Comment</stp>
        <stp>5</stp>
        <stp/>
        <tr r="V7" s="1"/>
      </tp>
      <tp t="s">
        <v>Wrong Account Name or FCM Account ID</v>
        <stp/>
        <stp>Orders</stp>
        <stp>0</stp>
        <stp>0</stp>
        <stp/>
        <stp>All</stp>
        <stp>All</stp>
        <stp>GTDDate</stp>
        <stp>68</stp>
        <stp/>
        <tr r="R70" s="1"/>
      </tp>
      <tp t="s">
        <v>Wrong Account Name or FCM Account ID</v>
        <stp/>
        <stp>Orders</stp>
        <stp>0</stp>
        <stp>0</stp>
        <stp/>
        <stp>All</stp>
        <stp>All</stp>
        <stp>Comment</stp>
        <stp>4</stp>
        <stp/>
        <tr r="V6" s="1"/>
      </tp>
      <tp t="s">
        <v>Wrong Account Name or FCM Account ID</v>
        <stp/>
        <stp>Orders</stp>
        <stp>0</stp>
        <stp>0</stp>
        <stp/>
        <stp>All</stp>
        <stp>All</stp>
        <stp>GTDDate</stp>
        <stp>69</stp>
        <stp/>
        <tr r="R71" s="1"/>
      </tp>
      <tp t="s">
        <v>Wrong Account Name or FCM Account ID</v>
        <stp/>
        <stp>Orders</stp>
        <stp>0</stp>
        <stp>0</stp>
        <stp/>
        <stp>All</stp>
        <stp>All</stp>
        <stp>Comment</stp>
        <stp>3</stp>
        <stp/>
        <tr r="V5" s="1"/>
      </tp>
      <tp t="s">
        <v>Wrong Account Name or FCM Account ID</v>
        <stp/>
        <stp>Orders</stp>
        <stp>0</stp>
        <stp>0</stp>
        <stp/>
        <stp>All</stp>
        <stp>All</stp>
        <stp>Comment</stp>
        <stp>2</stp>
        <stp/>
        <tr r="V4" s="1"/>
      </tp>
      <tp t="s">
        <v>Wrong Account Name or FCM Account ID</v>
        <stp/>
        <stp>Orders</stp>
        <stp>0</stp>
        <stp>0</stp>
        <stp/>
        <stp>All</stp>
        <stp>All</stp>
        <stp>Comment</stp>
        <stp>1</stp>
        <stp/>
        <tr r="V3" s="1"/>
      </tp>
      <tp t="s">
        <v>Wrong Account Name or FCM Account ID</v>
        <stp/>
        <stp>Orders</stp>
        <stp>0</stp>
        <stp>0</stp>
        <stp/>
        <stp>All</stp>
        <stp>All</stp>
        <stp>Comment</stp>
        <stp>0</stp>
        <stp/>
        <tr r="V2" s="1"/>
      </tp>
      <tp t="s">
        <v>Wrong Account Name or FCM Account ID</v>
        <stp/>
        <stp>Orders</stp>
        <stp>0</stp>
        <stp>0</stp>
        <stp/>
        <stp>All</stp>
        <stp>All</stp>
        <stp>Comment</stp>
        <stp>53</stp>
        <stp/>
        <tr r="V55" s="1"/>
      </tp>
      <tp t="s">
        <v>Wrong Account Name or FCM Account ID</v>
        <stp/>
        <stp>Orders</stp>
        <stp>0</stp>
        <stp>0</stp>
        <stp/>
        <stp>All</stp>
        <stp>All</stp>
        <stp>Comment</stp>
        <stp>52</stp>
        <stp/>
        <tr r="V54" s="1"/>
      </tp>
      <tp t="s">
        <v>Wrong Account Name or FCM Account ID</v>
        <stp/>
        <stp>Orders</stp>
        <stp>0</stp>
        <stp>0</stp>
        <stp/>
        <stp>All</stp>
        <stp>All</stp>
        <stp>Comment</stp>
        <stp>51</stp>
        <stp/>
        <tr r="V53" s="1"/>
      </tp>
      <tp t="s">
        <v>Wrong Account Name or FCM Account ID</v>
        <stp/>
        <stp>Orders</stp>
        <stp>0</stp>
        <stp>0</stp>
        <stp/>
        <stp>All</stp>
        <stp>All</stp>
        <stp>Comment</stp>
        <stp>50</stp>
        <stp/>
        <tr r="V52" s="1"/>
      </tp>
      <tp t="s">
        <v>Wrong Account Name or FCM Account ID</v>
        <stp/>
        <stp>Orders</stp>
        <stp>0</stp>
        <stp>0</stp>
        <stp/>
        <stp>All</stp>
        <stp>All</stp>
        <stp>Comment</stp>
        <stp>57</stp>
        <stp/>
        <tr r="V59" s="1"/>
      </tp>
      <tp t="s">
        <v>Wrong Account Name or FCM Account ID</v>
        <stp/>
        <stp>Orders</stp>
        <stp>0</stp>
        <stp>0</stp>
        <stp/>
        <stp>All</stp>
        <stp>All</stp>
        <stp>Comment</stp>
        <stp>56</stp>
        <stp/>
        <tr r="V58" s="1"/>
      </tp>
      <tp t="s">
        <v>Wrong Account Name or FCM Account ID</v>
        <stp/>
        <stp>Orders</stp>
        <stp>0</stp>
        <stp>0</stp>
        <stp/>
        <stp>All</stp>
        <stp>All</stp>
        <stp>Comment</stp>
        <stp>55</stp>
        <stp/>
        <tr r="V57" s="1"/>
      </tp>
      <tp t="s">
        <v>Wrong Account Name or FCM Account ID</v>
        <stp/>
        <stp>Orders</stp>
        <stp>0</stp>
        <stp>0</stp>
        <stp/>
        <stp>All</stp>
        <stp>All</stp>
        <stp>Comment</stp>
        <stp>54</stp>
        <stp/>
        <tr r="V56" s="1"/>
      </tp>
      <tp t="s">
        <v>Wrong Account Name or FCM Account ID</v>
        <stp/>
        <stp>Orders</stp>
        <stp>0</stp>
        <stp>0</stp>
        <stp/>
        <stp>All</stp>
        <stp>All</stp>
        <stp>Comment</stp>
        <stp>59</stp>
        <stp/>
        <tr r="V61" s="1"/>
      </tp>
      <tp t="s">
        <v>Wrong Account Name or FCM Account ID</v>
        <stp/>
        <stp>Orders</stp>
        <stp>0</stp>
        <stp>0</stp>
        <stp/>
        <stp>All</stp>
        <stp>All</stp>
        <stp>Comment</stp>
        <stp>58</stp>
        <stp/>
        <tr r="V60" s="1"/>
      </tp>
      <tp t="s">
        <v>Wrong Account Name or FCM Account ID</v>
        <stp/>
        <stp>Orders</stp>
        <stp>0</stp>
        <stp>0</stp>
        <stp/>
        <stp>All</stp>
        <stp>All</stp>
        <stp>GTDDate</stp>
        <stp>52</stp>
        <stp/>
        <tr r="R54" s="1"/>
      </tp>
      <tp t="s">
        <v>Wrong Account Name or FCM Account ID</v>
        <stp/>
        <stp>Orders</stp>
        <stp>0</stp>
        <stp>0</stp>
        <stp/>
        <stp>All</stp>
        <stp>All</stp>
        <stp>GTDDate</stp>
        <stp>53</stp>
        <stp/>
        <tr r="R55" s="1"/>
      </tp>
      <tp t="s">
        <v>Wrong Account Name or FCM Account ID</v>
        <stp/>
        <stp>Orders</stp>
        <stp>0</stp>
        <stp>0</stp>
        <stp/>
        <stp>All</stp>
        <stp>All</stp>
        <stp>GTDDate</stp>
        <stp>50</stp>
        <stp/>
        <tr r="R52" s="1"/>
      </tp>
      <tp t="s">
        <v>Wrong Account Name or FCM Account ID</v>
        <stp/>
        <stp>Orders</stp>
        <stp>0</stp>
        <stp>0</stp>
        <stp/>
        <stp>All</stp>
        <stp>All</stp>
        <stp>GTDDate</stp>
        <stp>51</stp>
        <stp/>
        <tr r="R53" s="1"/>
      </tp>
      <tp t="s">
        <v>Wrong Account Name or FCM Account ID</v>
        <stp/>
        <stp>Orders</stp>
        <stp>0</stp>
        <stp>0</stp>
        <stp/>
        <stp>All</stp>
        <stp>All</stp>
        <stp>GTDDate</stp>
        <stp>56</stp>
        <stp/>
        <tr r="R58" s="1"/>
      </tp>
      <tp t="s">
        <v>Wrong Account Name or FCM Account ID</v>
        <stp/>
        <stp>Orders</stp>
        <stp>0</stp>
        <stp>0</stp>
        <stp/>
        <stp>All</stp>
        <stp>All</stp>
        <stp>GTDDate</stp>
        <stp>57</stp>
        <stp/>
        <tr r="R59" s="1"/>
      </tp>
      <tp t="s">
        <v>Wrong Account Name or FCM Account ID</v>
        <stp/>
        <stp>Orders</stp>
        <stp>0</stp>
        <stp>0</stp>
        <stp/>
        <stp>All</stp>
        <stp>All</stp>
        <stp>GTDDate</stp>
        <stp>54</stp>
        <stp/>
        <tr r="R56" s="1"/>
      </tp>
      <tp t="s">
        <v>Wrong Account Name or FCM Account ID</v>
        <stp/>
        <stp>Orders</stp>
        <stp>0</stp>
        <stp>0</stp>
        <stp/>
        <stp>All</stp>
        <stp>All</stp>
        <stp>GTDDate</stp>
        <stp>55</stp>
        <stp/>
        <tr r="R57" s="1"/>
      </tp>
      <tp t="s">
        <v>Wrong Account Name or FCM Account ID</v>
        <stp/>
        <stp>Orders</stp>
        <stp>0</stp>
        <stp>0</stp>
        <stp/>
        <stp>All</stp>
        <stp>All</stp>
        <stp>GTDDate</stp>
        <stp>58</stp>
        <stp/>
        <tr r="R60" s="1"/>
      </tp>
      <tp t="s">
        <v>Wrong Account Name or FCM Account ID</v>
        <stp/>
        <stp>Orders</stp>
        <stp>0</stp>
        <stp>0</stp>
        <stp/>
        <stp>All</stp>
        <stp>All</stp>
        <stp>GTDDate</stp>
        <stp>59</stp>
        <stp/>
        <tr r="R61" s="1"/>
      </tp>
      <tp t="s">
        <v>Wrong Account Name or FCM Account ID</v>
        <stp/>
        <stp>Orders</stp>
        <stp>0</stp>
        <stp>0</stp>
        <stp/>
        <stp>All</stp>
        <stp>All</stp>
        <stp>Comment</stp>
        <stp>43</stp>
        <stp/>
        <tr r="V45" s="1"/>
      </tp>
      <tp t="s">
        <v>Wrong Account Name or FCM Account ID</v>
        <stp/>
        <stp>Orders</stp>
        <stp>0</stp>
        <stp>0</stp>
        <stp/>
        <stp>All</stp>
        <stp>All</stp>
        <stp>Comment</stp>
        <stp>42</stp>
        <stp/>
        <tr r="V44" s="1"/>
      </tp>
      <tp t="s">
        <v>Wrong Account Name or FCM Account ID</v>
        <stp/>
        <stp>Orders</stp>
        <stp>0</stp>
        <stp>0</stp>
        <stp/>
        <stp>All</stp>
        <stp>All</stp>
        <stp>Comment</stp>
        <stp>41</stp>
        <stp/>
        <tr r="V43" s="1"/>
      </tp>
      <tp t="s">
        <v>Wrong Account Name or FCM Account ID</v>
        <stp/>
        <stp>Orders</stp>
        <stp>0</stp>
        <stp>0</stp>
        <stp/>
        <stp>All</stp>
        <stp>All</stp>
        <stp>Comment</stp>
        <stp>40</stp>
        <stp/>
        <tr r="V42" s="1"/>
      </tp>
      <tp t="s">
        <v>Wrong Account Name or FCM Account ID</v>
        <stp/>
        <stp>Orders</stp>
        <stp>0</stp>
        <stp>0</stp>
        <stp/>
        <stp>All</stp>
        <stp>All</stp>
        <stp>Comment</stp>
        <stp>47</stp>
        <stp/>
        <tr r="V49" s="1"/>
      </tp>
      <tp t="s">
        <v>Wrong Account Name or FCM Account ID</v>
        <stp/>
        <stp>Orders</stp>
        <stp>0</stp>
        <stp>0</stp>
        <stp/>
        <stp>All</stp>
        <stp>All</stp>
        <stp>Comment</stp>
        <stp>46</stp>
        <stp/>
        <tr r="V48" s="1"/>
      </tp>
      <tp t="s">
        <v>Wrong Account Name or FCM Account ID</v>
        <stp/>
        <stp>Orders</stp>
        <stp>0</stp>
        <stp>0</stp>
        <stp/>
        <stp>All</stp>
        <stp>All</stp>
        <stp>Comment</stp>
        <stp>45</stp>
        <stp/>
        <tr r="V47" s="1"/>
      </tp>
      <tp t="s">
        <v>Wrong Account Name or FCM Account ID</v>
        <stp/>
        <stp>Orders</stp>
        <stp>0</stp>
        <stp>0</stp>
        <stp/>
        <stp>All</stp>
        <stp>All</stp>
        <stp>Comment</stp>
        <stp>44</stp>
        <stp/>
        <tr r="V46" s="1"/>
      </tp>
      <tp t="s">
        <v>Wrong Account Name or FCM Account ID</v>
        <stp/>
        <stp>Orders</stp>
        <stp>0</stp>
        <stp>0</stp>
        <stp/>
        <stp>All</stp>
        <stp>All</stp>
        <stp>Comment</stp>
        <stp>49</stp>
        <stp/>
        <tr r="V51" s="1"/>
      </tp>
      <tp t="s">
        <v>Wrong Account Name or FCM Account ID</v>
        <stp/>
        <stp>Orders</stp>
        <stp>0</stp>
        <stp>0</stp>
        <stp/>
        <stp>All</stp>
        <stp>All</stp>
        <stp>Comment</stp>
        <stp>48</stp>
        <stp/>
        <tr r="V50" s="1"/>
      </tp>
      <tp t="s">
        <v>Wrong Account Name or FCM Account ID</v>
        <stp/>
        <stp>Orders</stp>
        <stp>0</stp>
        <stp>0</stp>
        <stp/>
        <stp>All</stp>
        <stp>All</stp>
        <stp>GTDDate</stp>
        <stp>42</stp>
        <stp/>
        <tr r="R44" s="1"/>
      </tp>
      <tp t="s">
        <v>Wrong Account Name or FCM Account ID</v>
        <stp/>
        <stp>Orders</stp>
        <stp>0</stp>
        <stp>0</stp>
        <stp/>
        <stp>All</stp>
        <stp>All</stp>
        <stp>GTDDate</stp>
        <stp>43</stp>
        <stp/>
        <tr r="R45" s="1"/>
      </tp>
      <tp t="s">
        <v>Wrong Account Name or FCM Account ID</v>
        <stp/>
        <stp>Orders</stp>
        <stp>0</stp>
        <stp>0</stp>
        <stp/>
        <stp>All</stp>
        <stp>All</stp>
        <stp>GTDDate</stp>
        <stp>40</stp>
        <stp/>
        <tr r="R42" s="1"/>
      </tp>
      <tp t="s">
        <v>Wrong Account Name or FCM Account ID</v>
        <stp/>
        <stp>Orders</stp>
        <stp>0</stp>
        <stp>0</stp>
        <stp/>
        <stp>All</stp>
        <stp>All</stp>
        <stp>GTDDate</stp>
        <stp>41</stp>
        <stp/>
        <tr r="R43" s="1"/>
      </tp>
      <tp t="s">
        <v>Wrong Account Name or FCM Account ID</v>
        <stp/>
        <stp>Orders</stp>
        <stp>0</stp>
        <stp>0</stp>
        <stp/>
        <stp>All</stp>
        <stp>All</stp>
        <stp>GTDDate</stp>
        <stp>46</stp>
        <stp/>
        <tr r="R48" s="1"/>
      </tp>
      <tp t="s">
        <v>Wrong Account Name or FCM Account ID</v>
        <stp/>
        <stp>Orders</stp>
        <stp>0</stp>
        <stp>0</stp>
        <stp/>
        <stp>All</stp>
        <stp>All</stp>
        <stp>GTDDate</stp>
        <stp>47</stp>
        <stp/>
        <tr r="R49" s="1"/>
      </tp>
      <tp t="s">
        <v>Wrong Account Name or FCM Account ID</v>
        <stp/>
        <stp>Orders</stp>
        <stp>0</stp>
        <stp>0</stp>
        <stp/>
        <stp>All</stp>
        <stp>All</stp>
        <stp>GTDDate</stp>
        <stp>44</stp>
        <stp/>
        <tr r="R46" s="1"/>
      </tp>
      <tp t="s">
        <v>Wrong Account Name or FCM Account ID</v>
        <stp/>
        <stp>Orders</stp>
        <stp>0</stp>
        <stp>0</stp>
        <stp/>
        <stp>All</stp>
        <stp>All</stp>
        <stp>GTDDate</stp>
        <stp>45</stp>
        <stp/>
        <tr r="R47" s="1"/>
      </tp>
      <tp t="s">
        <v>Wrong Account Name or FCM Account ID</v>
        <stp/>
        <stp>Orders</stp>
        <stp>0</stp>
        <stp>0</stp>
        <stp/>
        <stp>All</stp>
        <stp>All</stp>
        <stp>GTDDate</stp>
        <stp>48</stp>
        <stp/>
        <tr r="R50" s="1"/>
      </tp>
      <tp t="s">
        <v>Wrong Account Name or FCM Account ID</v>
        <stp/>
        <stp>Orders</stp>
        <stp>0</stp>
        <stp>0</stp>
        <stp/>
        <stp>All</stp>
        <stp>All</stp>
        <stp>GTDDate</stp>
        <stp>49</stp>
        <stp/>
        <tr r="R51" s="1"/>
      </tp>
      <tp t="s">
        <v>Wrong Account Name or FCM Account ID</v>
        <stp/>
        <stp>Orders</stp>
        <stp>0</stp>
        <stp>0</stp>
        <stp/>
        <stp>All</stp>
        <stp>All</stp>
        <stp>Status</stp>
        <stp>0</stp>
        <stp/>
        <tr r="M2" s="1"/>
      </tp>
      <tp t="s">
        <v>Wrong Account Name or FCM Account ID</v>
        <stp/>
        <stp>Orders</stp>
        <stp>0</stp>
        <stp>0</stp>
        <stp/>
        <stp>All</stp>
        <stp>All</stp>
        <stp>Comment</stp>
        <stp>33</stp>
        <stp/>
        <tr r="V35" s="1"/>
      </tp>
      <tp t="s">
        <v>Wrong Account Name or FCM Account ID</v>
        <stp/>
        <stp>Orders</stp>
        <stp>0</stp>
        <stp>0</stp>
        <stp/>
        <stp>All</stp>
        <stp>All</stp>
        <stp>Status</stp>
        <stp>1</stp>
        <stp/>
        <tr r="M3" s="1"/>
      </tp>
      <tp t="s">
        <v>Wrong Account Name or FCM Account ID</v>
        <stp/>
        <stp>Orders</stp>
        <stp>0</stp>
        <stp>0</stp>
        <stp/>
        <stp>All</stp>
        <stp>All</stp>
        <stp>Comment</stp>
        <stp>32</stp>
        <stp/>
        <tr r="V34" s="1"/>
      </tp>
      <tp t="s">
        <v>Wrong Account Name or FCM Account ID</v>
        <stp/>
        <stp>Orders</stp>
        <stp>0</stp>
        <stp>0</stp>
        <stp/>
        <stp>All</stp>
        <stp>All</stp>
        <stp>Status</stp>
        <stp>2</stp>
        <stp/>
        <tr r="M4" s="1"/>
      </tp>
      <tp t="s">
        <v>Wrong Account Name or FCM Account ID</v>
        <stp/>
        <stp>Orders</stp>
        <stp>0</stp>
        <stp>0</stp>
        <stp/>
        <stp>All</stp>
        <stp>All</stp>
        <stp>Comment</stp>
        <stp>31</stp>
        <stp/>
        <tr r="V33" s="1"/>
      </tp>
      <tp t="s">
        <v>Wrong Account Name or FCM Account ID</v>
        <stp/>
        <stp>Orders</stp>
        <stp>0</stp>
        <stp>0</stp>
        <stp/>
        <stp>All</stp>
        <stp>All</stp>
        <stp>Status</stp>
        <stp>3</stp>
        <stp/>
        <tr r="M5" s="1"/>
      </tp>
      <tp t="s">
        <v>Wrong Account Name or FCM Account ID</v>
        <stp/>
        <stp>Orders</stp>
        <stp>0</stp>
        <stp>0</stp>
        <stp/>
        <stp>All</stp>
        <stp>All</stp>
        <stp>Comment</stp>
        <stp>30</stp>
        <stp/>
        <tr r="V32" s="1"/>
      </tp>
      <tp t="s">
        <v>Wrong Account Name or FCM Account ID</v>
        <stp/>
        <stp>Orders</stp>
        <stp>0</stp>
        <stp>0</stp>
        <stp/>
        <stp>All</stp>
        <stp>All</stp>
        <stp>Status</stp>
        <stp>4</stp>
        <stp/>
        <tr r="M6" s="1"/>
      </tp>
      <tp t="s">
        <v>Wrong Account Name or FCM Account ID</v>
        <stp/>
        <stp>Orders</stp>
        <stp>0</stp>
        <stp>0</stp>
        <stp/>
        <stp>All</stp>
        <stp>All</stp>
        <stp>Comment</stp>
        <stp>37</stp>
        <stp/>
        <tr r="V39" s="1"/>
      </tp>
      <tp t="s">
        <v>Wrong Account Name or FCM Account ID</v>
        <stp/>
        <stp>Orders</stp>
        <stp>0</stp>
        <stp>0</stp>
        <stp/>
        <stp>All</stp>
        <stp>All</stp>
        <stp>Status</stp>
        <stp>5</stp>
        <stp/>
        <tr r="M7" s="1"/>
      </tp>
      <tp t="s">
        <v>Wrong Account Name or FCM Account ID</v>
        <stp/>
        <stp>Orders</stp>
        <stp>0</stp>
        <stp>0</stp>
        <stp/>
        <stp>All</stp>
        <stp>All</stp>
        <stp>Comment</stp>
        <stp>36</stp>
        <stp/>
        <tr r="V38" s="1"/>
      </tp>
      <tp t="s">
        <v>Wrong Account Name or FCM Account ID</v>
        <stp/>
        <stp>Orders</stp>
        <stp>0</stp>
        <stp>0</stp>
        <stp/>
        <stp>All</stp>
        <stp>All</stp>
        <stp>Status</stp>
        <stp>6</stp>
        <stp/>
        <tr r="M8" s="1"/>
      </tp>
      <tp t="s">
        <v>Wrong Account Name or FCM Account ID</v>
        <stp/>
        <stp>Orders</stp>
        <stp>0</stp>
        <stp>0</stp>
        <stp/>
        <stp>All</stp>
        <stp>All</stp>
        <stp>Comment</stp>
        <stp>35</stp>
        <stp/>
        <tr r="V37" s="1"/>
      </tp>
      <tp t="s">
        <v>Wrong Account Name or FCM Account ID</v>
        <stp/>
        <stp>Orders</stp>
        <stp>0</stp>
        <stp>0</stp>
        <stp/>
        <stp>All</stp>
        <stp>All</stp>
        <stp>Status</stp>
        <stp>7</stp>
        <stp/>
        <tr r="M9" s="1"/>
      </tp>
      <tp t="s">
        <v>Wrong Account Name or FCM Account ID</v>
        <stp/>
        <stp>Orders</stp>
        <stp>0</stp>
        <stp>0</stp>
        <stp/>
        <stp>All</stp>
        <stp>All</stp>
        <stp>Comment</stp>
        <stp>34</stp>
        <stp/>
        <tr r="V36" s="1"/>
      </tp>
      <tp t="s">
        <v>Wrong Account Name or FCM Account ID</v>
        <stp/>
        <stp>Orders</stp>
        <stp>0</stp>
        <stp>0</stp>
        <stp/>
        <stp>All</stp>
        <stp>All</stp>
        <stp>Status</stp>
        <stp>8</stp>
        <stp/>
        <tr r="M10" s="1"/>
      </tp>
      <tp t="s">
        <v>Wrong Account Name or FCM Account ID</v>
        <stp/>
        <stp>Orders</stp>
        <stp>0</stp>
        <stp>0</stp>
        <stp/>
        <stp>All</stp>
        <stp>All</stp>
        <stp>Status</stp>
        <stp>9</stp>
        <stp/>
        <tr r="M11" s="1"/>
      </tp>
      <tp t="s">
        <v>Wrong Account Name or FCM Account ID</v>
        <stp/>
        <stp>Orders</stp>
        <stp>0</stp>
        <stp>0</stp>
        <stp/>
        <stp>All</stp>
        <stp>All</stp>
        <stp>Comment</stp>
        <stp>39</stp>
        <stp/>
        <tr r="V41" s="1"/>
      </tp>
      <tp t="s">
        <v>Wrong Account Name or FCM Account ID</v>
        <stp/>
        <stp>Orders</stp>
        <stp>0</stp>
        <stp>0</stp>
        <stp/>
        <stp>All</stp>
        <stp>All</stp>
        <stp>Comment</stp>
        <stp>38</stp>
        <stp/>
        <tr r="V40" s="1"/>
      </tp>
      <tp t="s">
        <v>Wrong Account Name or FCM Account ID</v>
        <stp/>
        <stp>Orders</stp>
        <stp>0</stp>
        <stp>0</stp>
        <stp/>
        <stp>All</stp>
        <stp>All</stp>
        <stp>GTDDate</stp>
        <stp>32</stp>
        <stp/>
        <tr r="R34" s="1"/>
      </tp>
      <tp t="s">
        <v>Wrong Account Name or FCM Account ID</v>
        <stp/>
        <stp>Orders</stp>
        <stp>0</stp>
        <stp>0</stp>
        <stp/>
        <stp>All</stp>
        <stp>All</stp>
        <stp>GTDDate</stp>
        <stp>33</stp>
        <stp/>
        <tr r="R35" s="1"/>
      </tp>
      <tp t="s">
        <v>Wrong Account Name or FCM Account ID</v>
        <stp/>
        <stp>Orders</stp>
        <stp>0</stp>
        <stp>0</stp>
        <stp/>
        <stp>All</stp>
        <stp>All</stp>
        <stp>GTDDate</stp>
        <stp>30</stp>
        <stp/>
        <tr r="R32" s="1"/>
      </tp>
      <tp t="s">
        <v>Wrong Account Name or FCM Account ID</v>
        <stp/>
        <stp>Orders</stp>
        <stp>0</stp>
        <stp>0</stp>
        <stp/>
        <stp>All</stp>
        <stp>All</stp>
        <stp>GTDDate</stp>
        <stp>31</stp>
        <stp/>
        <tr r="R33" s="1"/>
      </tp>
      <tp t="s">
        <v>Wrong Account Name or FCM Account ID</v>
        <stp/>
        <stp>Orders</stp>
        <stp>0</stp>
        <stp>0</stp>
        <stp/>
        <stp>All</stp>
        <stp>All</stp>
        <stp>GTDDate</stp>
        <stp>36</stp>
        <stp/>
        <tr r="R38" s="1"/>
      </tp>
      <tp t="s">
        <v>Wrong Account Name or FCM Account ID</v>
        <stp/>
        <stp>Orders</stp>
        <stp>0</stp>
        <stp>0</stp>
        <stp/>
        <stp>All</stp>
        <stp>All</stp>
        <stp>GTDDate</stp>
        <stp>37</stp>
        <stp/>
        <tr r="R39" s="1"/>
      </tp>
      <tp t="s">
        <v>Wrong Account Name or FCM Account ID</v>
        <stp/>
        <stp>Orders</stp>
        <stp>0</stp>
        <stp>0</stp>
        <stp/>
        <stp>All</stp>
        <stp>All</stp>
        <stp>GTDDate</stp>
        <stp>34</stp>
        <stp/>
        <tr r="R36" s="1"/>
      </tp>
      <tp t="s">
        <v>Wrong Account Name or FCM Account ID</v>
        <stp/>
        <stp>Orders</stp>
        <stp>0</stp>
        <stp>0</stp>
        <stp/>
        <stp>All</stp>
        <stp>All</stp>
        <stp>GTDDate</stp>
        <stp>35</stp>
        <stp/>
        <tr r="R37" s="1"/>
      </tp>
      <tp t="s">
        <v>Wrong Account Name or FCM Account ID</v>
        <stp/>
        <stp>Orders</stp>
        <stp>0</stp>
        <stp>0</stp>
        <stp/>
        <stp>All</stp>
        <stp>All</stp>
        <stp>GTDDate</stp>
        <stp>38</stp>
        <stp/>
        <tr r="R40" s="1"/>
      </tp>
      <tp t="s">
        <v>Wrong Account Name or FCM Account ID</v>
        <stp/>
        <stp>Orders</stp>
        <stp>0</stp>
        <stp>0</stp>
        <stp/>
        <stp>All</stp>
        <stp>All</stp>
        <stp>GTDDate</stp>
        <stp>39</stp>
        <stp/>
        <tr r="R41" s="1"/>
      </tp>
      <tp t="s">
        <v>Wrong Account Name or FCM Account ID</v>
        <stp/>
        <stp>OpenPositions</stp>
        <stp>0</stp>
        <stp>UPL</stp>
        <stp>14</stp>
        <stp/>
        <stp>0</stp>
        <tr r="H16" s="2"/>
      </tp>
      <tp t="s">
        <v>Wrong Account Name or FCM Account ID</v>
        <stp/>
        <stp>OpenPositions</stp>
        <stp>0</stp>
        <stp>UPL</stp>
        <stp>15</stp>
        <stp/>
        <stp>0</stp>
        <tr r="H17" s="2"/>
      </tp>
      <tp t="s">
        <v>Wrong Account Name or FCM Account ID</v>
        <stp/>
        <stp>OpenPositions</stp>
        <stp>0</stp>
        <stp>UPL</stp>
        <stp>16</stp>
        <stp/>
        <stp>0</stp>
        <tr r="H18" s="2"/>
      </tp>
      <tp t="s">
        <v>Wrong Account Name or FCM Account ID</v>
        <stp/>
        <stp>OpenPositions</stp>
        <stp>0</stp>
        <stp>UPL</stp>
        <stp>17</stp>
        <stp/>
        <stp>0</stp>
        <tr r="H19" s="2"/>
      </tp>
      <tp t="s">
        <v>Wrong Account Name or FCM Account ID</v>
        <stp/>
        <stp>OpenPositions</stp>
        <stp>0</stp>
        <stp>UPL</stp>
        <stp>10</stp>
        <stp/>
        <stp>0</stp>
        <tr r="H12" s="2"/>
      </tp>
      <tp t="s">
        <v>Wrong Account Name or FCM Account ID</v>
        <stp/>
        <stp>OpenPositions</stp>
        <stp>0</stp>
        <stp>UPL</stp>
        <stp>11</stp>
        <stp/>
        <stp>0</stp>
        <tr r="H13" s="2"/>
      </tp>
      <tp t="s">
        <v>Wrong Account Name or FCM Account ID</v>
        <stp/>
        <stp>OpenPositions</stp>
        <stp>0</stp>
        <stp>UPL</stp>
        <stp>12</stp>
        <stp/>
        <stp>0</stp>
        <tr r="H14" s="2"/>
      </tp>
      <tp t="s">
        <v>Wrong Account Name or FCM Account ID</v>
        <stp/>
        <stp>OpenPositions</stp>
        <stp>0</stp>
        <stp>UPL</stp>
        <stp>13</stp>
        <stp/>
        <stp>0</stp>
        <tr r="H15" s="2"/>
      </tp>
      <tp t="s">
        <v>Wrong Account Name or FCM Account ID</v>
        <stp/>
        <stp>OpenPositions</stp>
        <stp>0</stp>
        <stp>UPL</stp>
        <stp>18</stp>
        <stp/>
        <stp>0</stp>
        <tr r="H20" s="2"/>
      </tp>
      <tp t="s">
        <v>Wrong Account Name or FCM Account ID</v>
        <stp/>
        <stp>OpenPositions</stp>
        <stp>0</stp>
        <stp>UPL</stp>
        <stp>19</stp>
        <stp/>
        <stp>0</stp>
        <tr r="H21" s="2"/>
      </tp>
      <tp t="s">
        <v>Wrong Account Name or FCM Account ID</v>
        <stp/>
        <stp>Orders</stp>
        <stp>0</stp>
        <stp>0</stp>
        <stp/>
        <stp>All</stp>
        <stp>All</stp>
        <stp>Comment</stp>
        <stp>23</stp>
        <stp/>
        <tr r="V25" s="1"/>
      </tp>
      <tp t="s">
        <v>Wrong Account Name or FCM Account ID</v>
        <stp/>
        <stp>Orders</stp>
        <stp>0</stp>
        <stp>0</stp>
        <stp/>
        <stp>All</stp>
        <stp>All</stp>
        <stp>Comment</stp>
        <stp>22</stp>
        <stp/>
        <tr r="V24" s="1"/>
      </tp>
      <tp t="s">
        <v>Wrong Account Name or FCM Account ID</v>
        <stp/>
        <stp>Orders</stp>
        <stp>0</stp>
        <stp>0</stp>
        <stp/>
        <stp>All</stp>
        <stp>All</stp>
        <stp>Comment</stp>
        <stp>21</stp>
        <stp/>
        <tr r="V23" s="1"/>
      </tp>
      <tp t="s">
        <v>Wrong Account Name or FCM Account ID</v>
        <stp/>
        <stp>Orders</stp>
        <stp>0</stp>
        <stp>0</stp>
        <stp/>
        <stp>All</stp>
        <stp>All</stp>
        <stp>Comment</stp>
        <stp>20</stp>
        <stp/>
        <tr r="V22" s="1"/>
      </tp>
      <tp t="s">
        <v>Wrong Account Name or FCM Account ID</v>
        <stp/>
        <stp>Orders</stp>
        <stp>0</stp>
        <stp>0</stp>
        <stp/>
        <stp>All</stp>
        <stp>All</stp>
        <stp>Comment</stp>
        <stp>27</stp>
        <stp/>
        <tr r="V29" s="1"/>
      </tp>
      <tp t="s">
        <v>Wrong Account Name or FCM Account ID</v>
        <stp/>
        <stp>Orders</stp>
        <stp>0</stp>
        <stp>0</stp>
        <stp/>
        <stp>All</stp>
        <stp>All</stp>
        <stp>Comment</stp>
        <stp>26</stp>
        <stp/>
        <tr r="V28" s="1"/>
      </tp>
      <tp t="s">
        <v>Wrong Account Name or FCM Account ID</v>
        <stp/>
        <stp>Orders</stp>
        <stp>0</stp>
        <stp>0</stp>
        <stp/>
        <stp>All</stp>
        <stp>All</stp>
        <stp>Comment</stp>
        <stp>25</stp>
        <stp/>
        <tr r="V27" s="1"/>
      </tp>
      <tp t="s">
        <v>Wrong Account Name or FCM Account ID</v>
        <stp/>
        <stp>Orders</stp>
        <stp>0</stp>
        <stp>0</stp>
        <stp/>
        <stp>All</stp>
        <stp>All</stp>
        <stp>Comment</stp>
        <stp>24</stp>
        <stp/>
        <tr r="V26" s="1"/>
      </tp>
      <tp t="s">
        <v>Wrong Account Name or FCM Account ID</v>
        <stp/>
        <stp>Orders</stp>
        <stp>0</stp>
        <stp>0</stp>
        <stp/>
        <stp>All</stp>
        <stp>All</stp>
        <stp>Comment</stp>
        <stp>29</stp>
        <stp/>
        <tr r="V31" s="1"/>
      </tp>
      <tp t="s">
        <v>Wrong Account Name or FCM Account ID</v>
        <stp/>
        <stp>Orders</stp>
        <stp>0</stp>
        <stp>0</stp>
        <stp/>
        <stp>All</stp>
        <stp>All</stp>
        <stp>Comment</stp>
        <stp>28</stp>
        <stp/>
        <tr r="V30" s="1"/>
      </tp>
      <tp t="s">
        <v>Wrong Account Name or FCM Account ID</v>
        <stp/>
        <stp>Orders</stp>
        <stp>0</stp>
        <stp>0</stp>
        <stp/>
        <stp>All</stp>
        <stp>All</stp>
        <stp>GTDDate</stp>
        <stp>22</stp>
        <stp/>
        <tr r="R24" s="1"/>
      </tp>
      <tp t="s">
        <v>Wrong Account Name or FCM Account ID</v>
        <stp/>
        <stp>Orders</stp>
        <stp>0</stp>
        <stp>0</stp>
        <stp/>
        <stp>All</stp>
        <stp>All</stp>
        <stp>GTDDate</stp>
        <stp>23</stp>
        <stp/>
        <tr r="R25" s="1"/>
      </tp>
      <tp t="s">
        <v>Wrong Account Name or FCM Account ID</v>
        <stp/>
        <stp>Orders</stp>
        <stp>0</stp>
        <stp>0</stp>
        <stp/>
        <stp>All</stp>
        <stp>All</stp>
        <stp>GTDDate</stp>
        <stp>20</stp>
        <stp/>
        <tr r="R22" s="1"/>
      </tp>
      <tp t="s">
        <v>Wrong Account Name or FCM Account ID</v>
        <stp/>
        <stp>Orders</stp>
        <stp>0</stp>
        <stp>0</stp>
        <stp/>
        <stp>All</stp>
        <stp>All</stp>
        <stp>GTDDate</stp>
        <stp>21</stp>
        <stp/>
        <tr r="R23" s="1"/>
      </tp>
      <tp t="s">
        <v>Wrong Account Name or FCM Account ID</v>
        <stp/>
        <stp>Orders</stp>
        <stp>0</stp>
        <stp>0</stp>
        <stp/>
        <stp>All</stp>
        <stp>All</stp>
        <stp>GTDDate</stp>
        <stp>26</stp>
        <stp/>
        <tr r="R28" s="1"/>
      </tp>
      <tp t="s">
        <v>Wrong Account Name or FCM Account ID</v>
        <stp/>
        <stp>Orders</stp>
        <stp>0</stp>
        <stp>0</stp>
        <stp/>
        <stp>All</stp>
        <stp>All</stp>
        <stp>GTDDate</stp>
        <stp>27</stp>
        <stp/>
        <tr r="R29" s="1"/>
      </tp>
      <tp t="s">
        <v>Wrong Account Name or FCM Account ID</v>
        <stp/>
        <stp>Orders</stp>
        <stp>0</stp>
        <stp>0</stp>
        <stp/>
        <stp>All</stp>
        <stp>All</stp>
        <stp>GTDDate</stp>
        <stp>24</stp>
        <stp/>
        <tr r="R26" s="1"/>
      </tp>
      <tp t="s">
        <v>Wrong Account Name or FCM Account ID</v>
        <stp/>
        <stp>Orders</stp>
        <stp>0</stp>
        <stp>0</stp>
        <stp/>
        <stp>All</stp>
        <stp>All</stp>
        <stp>GTDDate</stp>
        <stp>25</stp>
        <stp/>
        <tr r="R27" s="1"/>
      </tp>
      <tp t="s">
        <v>Wrong Account Name or FCM Account ID</v>
        <stp/>
        <stp>Orders</stp>
        <stp>0</stp>
        <stp>0</stp>
        <stp/>
        <stp>All</stp>
        <stp>All</stp>
        <stp>GTDDate</stp>
        <stp>28</stp>
        <stp/>
        <tr r="R30" s="1"/>
      </tp>
      <tp t="s">
        <v>Wrong Account Name or FCM Account ID</v>
        <stp/>
        <stp>Orders</stp>
        <stp>0</stp>
        <stp>0</stp>
        <stp/>
        <stp>All</stp>
        <stp>All</stp>
        <stp>GTDDate</stp>
        <stp>29</stp>
        <stp/>
        <tr r="R31" s="1"/>
      </tp>
      <tp t="s">
        <v>Wrong Account Name or FCM Account ID</v>
        <stp/>
        <stp>Orders</stp>
        <stp>0</stp>
        <stp>0</stp>
        <stp/>
        <stp>All</stp>
        <stp>All</stp>
        <stp>Comment</stp>
        <stp>13</stp>
        <stp/>
        <tr r="V15" s="1"/>
      </tp>
      <tp t="s">
        <v>Wrong Account Name or FCM Account ID</v>
        <stp/>
        <stp>Orders</stp>
        <stp>0</stp>
        <stp>0</stp>
        <stp/>
        <stp>All</stp>
        <stp>All</stp>
        <stp>Comment</stp>
        <stp>12</stp>
        <stp/>
        <tr r="V14" s="1"/>
      </tp>
      <tp t="s">
        <v>Wrong Account Name or FCM Account ID</v>
        <stp/>
        <stp>Orders</stp>
        <stp>0</stp>
        <stp>0</stp>
        <stp/>
        <stp>All</stp>
        <stp>All</stp>
        <stp>Comment</stp>
        <stp>11</stp>
        <stp/>
        <tr r="V13" s="1"/>
      </tp>
      <tp t="s">
        <v>Wrong Account Name or FCM Account ID</v>
        <stp/>
        <stp>Orders</stp>
        <stp>0</stp>
        <stp>0</stp>
        <stp/>
        <stp>All</stp>
        <stp>All</stp>
        <stp>Comment</stp>
        <stp>10</stp>
        <stp/>
        <tr r="V12" s="1"/>
      </tp>
      <tp t="s">
        <v>Wrong Account Name or FCM Account ID</v>
        <stp/>
        <stp>Orders</stp>
        <stp>0</stp>
        <stp>0</stp>
        <stp/>
        <stp>All</stp>
        <stp>All</stp>
        <stp>Comment</stp>
        <stp>17</stp>
        <stp/>
        <tr r="V19" s="1"/>
      </tp>
      <tp t="s">
        <v>Wrong Account Name or FCM Account ID</v>
        <stp/>
        <stp>Orders</stp>
        <stp>0</stp>
        <stp>0</stp>
        <stp/>
        <stp>All</stp>
        <stp>All</stp>
        <stp>Comment</stp>
        <stp>16</stp>
        <stp/>
        <tr r="V18" s="1"/>
      </tp>
      <tp t="s">
        <v>Wrong Account Name or FCM Account ID</v>
        <stp/>
        <stp>Orders</stp>
        <stp>0</stp>
        <stp>0</stp>
        <stp/>
        <stp>All</stp>
        <stp>All</stp>
        <stp>Comment</stp>
        <stp>15</stp>
        <stp/>
        <tr r="V17" s="1"/>
      </tp>
      <tp t="s">
        <v>Wrong Account Name or FCM Account ID</v>
        <stp/>
        <stp>Orders</stp>
        <stp>0</stp>
        <stp>0</stp>
        <stp/>
        <stp>All</stp>
        <stp>All</stp>
        <stp>Comment</stp>
        <stp>14</stp>
        <stp/>
        <tr r="V16" s="1"/>
      </tp>
      <tp t="s">
        <v>Wrong Account Name or FCM Account ID</v>
        <stp/>
        <stp>Orders</stp>
        <stp>0</stp>
        <stp>0</stp>
        <stp/>
        <stp>All</stp>
        <stp>All</stp>
        <stp>Comment</stp>
        <stp>19</stp>
        <stp/>
        <tr r="V21" s="1"/>
      </tp>
      <tp t="s">
        <v>Wrong Account Name or FCM Account ID</v>
        <stp/>
        <stp>Orders</stp>
        <stp>0</stp>
        <stp>0</stp>
        <stp/>
        <stp>All</stp>
        <stp>All</stp>
        <stp>Comment</stp>
        <stp>18</stp>
        <stp/>
        <tr r="V20" s="1"/>
      </tp>
      <tp t="s">
        <v>Wrong Account Name or FCM Account ID</v>
        <stp/>
        <stp>Orders</stp>
        <stp>0</stp>
        <stp>0</stp>
        <stp/>
        <stp>All</stp>
        <stp>All</stp>
        <stp>GTDDate</stp>
        <stp>12</stp>
        <stp/>
        <tr r="R14" s="1"/>
      </tp>
      <tp t="s">
        <v>Wrong Account Name or FCM Account ID</v>
        <stp/>
        <stp>Orders</stp>
        <stp>0</stp>
        <stp>0</stp>
        <stp/>
        <stp>All</stp>
        <stp>All</stp>
        <stp>GTDDate</stp>
        <stp>13</stp>
        <stp/>
        <tr r="R15" s="1"/>
      </tp>
      <tp t="s">
        <v>Wrong Account Name or FCM Account ID</v>
        <stp/>
        <stp>Orders</stp>
        <stp>0</stp>
        <stp>0</stp>
        <stp/>
        <stp>All</stp>
        <stp>All</stp>
        <stp>GTDDate</stp>
        <stp>10</stp>
        <stp/>
        <tr r="R12" s="1"/>
      </tp>
      <tp t="s">
        <v>Wrong Account Name or FCM Account ID</v>
        <stp/>
        <stp>Orders</stp>
        <stp>0</stp>
        <stp>0</stp>
        <stp/>
        <stp>All</stp>
        <stp>All</stp>
        <stp>GTDDate</stp>
        <stp>11</stp>
        <stp/>
        <tr r="R13" s="1"/>
      </tp>
      <tp t="s">
        <v>Wrong Account Name or FCM Account ID</v>
        <stp/>
        <stp>Orders</stp>
        <stp>0</stp>
        <stp>0</stp>
        <stp/>
        <stp>All</stp>
        <stp>All</stp>
        <stp>GTDDate</stp>
        <stp>16</stp>
        <stp/>
        <tr r="R18" s="1"/>
      </tp>
      <tp t="s">
        <v>Wrong Account Name or FCM Account ID</v>
        <stp/>
        <stp>Orders</stp>
        <stp>0</stp>
        <stp>0</stp>
        <stp/>
        <stp>All</stp>
        <stp>All</stp>
        <stp>GTDDate</stp>
        <stp>17</stp>
        <stp/>
        <tr r="R19" s="1"/>
      </tp>
      <tp t="s">
        <v>Wrong Account Name or FCM Account ID</v>
        <stp/>
        <stp>Orders</stp>
        <stp>0</stp>
        <stp>0</stp>
        <stp/>
        <stp>All</stp>
        <stp>All</stp>
        <stp>GTDDate</stp>
        <stp>14</stp>
        <stp/>
        <tr r="R16" s="1"/>
      </tp>
      <tp t="s">
        <v>Wrong Account Name or FCM Account ID</v>
        <stp/>
        <stp>Orders</stp>
        <stp>0</stp>
        <stp>0</stp>
        <stp/>
        <stp>All</stp>
        <stp>All</stp>
        <stp>GTDDate</stp>
        <stp>15</stp>
        <stp/>
        <tr r="R17" s="1"/>
      </tp>
      <tp t="s">
        <v>Wrong Account Name or FCM Account ID</v>
        <stp/>
        <stp>Orders</stp>
        <stp>0</stp>
        <stp>0</stp>
        <stp/>
        <stp>All</stp>
        <stp>All</stp>
        <stp>GTDDate</stp>
        <stp>18</stp>
        <stp/>
        <tr r="R20" s="1"/>
      </tp>
      <tp t="s">
        <v>Wrong Account Name or FCM Account ID</v>
        <stp/>
        <stp>Orders</stp>
        <stp>0</stp>
        <stp>0</stp>
        <stp/>
        <stp>All</stp>
        <stp>All</stp>
        <stp>GTDDate</stp>
        <stp>19</stp>
        <stp/>
        <tr r="R21" s="1"/>
      </tp>
      <tp t="s">
        <v>Wrong Account Name or FCM Account ID</v>
        <stp/>
        <stp>Orders</stp>
        <stp>0</stp>
        <stp>0</stp>
        <stp/>
        <stp>All</stp>
        <stp>All</stp>
        <stp>GTTTime</stp>
        <stp>99</stp>
        <stp/>
        <tr r="S101" s="1"/>
      </tp>
      <tp t="s">
        <v>Wrong Account Name or FCM Account ID</v>
        <stp/>
        <stp>Orders</stp>
        <stp>0</stp>
        <stp>0</stp>
        <stp/>
        <stp>All</stp>
        <stp>All</stp>
        <stp>GTTTime</stp>
        <stp>98</stp>
        <stp/>
        <tr r="S100" s="1"/>
      </tp>
      <tp t="s">
        <v>Wrong Account Name or FCM Account ID</v>
        <stp/>
        <stp>Orders</stp>
        <stp>0</stp>
        <stp>0</stp>
        <stp/>
        <stp>All</stp>
        <stp>All</stp>
        <stp>GTTTime</stp>
        <stp>93</stp>
        <stp/>
        <tr r="S95" s="1"/>
      </tp>
      <tp t="s">
        <v>Wrong Account Name or FCM Account ID</v>
        <stp/>
        <stp>Orders</stp>
        <stp>0</stp>
        <stp>0</stp>
        <stp/>
        <stp>All</stp>
        <stp>All</stp>
        <stp>GTTTime</stp>
        <stp>92</stp>
        <stp/>
        <tr r="S94" s="1"/>
      </tp>
      <tp t="s">
        <v>Wrong Account Name or FCM Account ID</v>
        <stp/>
        <stp>Orders</stp>
        <stp>0</stp>
        <stp>0</stp>
        <stp/>
        <stp>All</stp>
        <stp>All</stp>
        <stp>GTTTime</stp>
        <stp>91</stp>
        <stp/>
        <tr r="S93" s="1"/>
      </tp>
      <tp t="s">
        <v>Wrong Account Name or FCM Account ID</v>
        <stp/>
        <stp>Orders</stp>
        <stp>0</stp>
        <stp>0</stp>
        <stp/>
        <stp>All</stp>
        <stp>All</stp>
        <stp>GTTTime</stp>
        <stp>90</stp>
        <stp/>
        <tr r="S92" s="1"/>
      </tp>
      <tp t="s">
        <v>Wrong Account Name or FCM Account ID</v>
        <stp/>
        <stp>Orders</stp>
        <stp>0</stp>
        <stp>0</stp>
        <stp/>
        <stp>All</stp>
        <stp>All</stp>
        <stp>GTTTime</stp>
        <stp>97</stp>
        <stp/>
        <tr r="S99" s="1"/>
      </tp>
      <tp t="s">
        <v>Wrong Account Name or FCM Account ID</v>
        <stp/>
        <stp>Orders</stp>
        <stp>0</stp>
        <stp>0</stp>
        <stp/>
        <stp>All</stp>
        <stp>All</stp>
        <stp>GTTTime</stp>
        <stp>96</stp>
        <stp/>
        <tr r="S98" s="1"/>
      </tp>
      <tp t="s">
        <v>Wrong Account Name or FCM Account ID</v>
        <stp/>
        <stp>Orders</stp>
        <stp>0</stp>
        <stp>0</stp>
        <stp/>
        <stp>All</stp>
        <stp>All</stp>
        <stp>GTTTime</stp>
        <stp>95</stp>
        <stp/>
        <tr r="S97" s="1"/>
      </tp>
      <tp t="s">
        <v>Wrong Account Name or FCM Account ID</v>
        <stp/>
        <stp>Orders</stp>
        <stp>0</stp>
        <stp>0</stp>
        <stp/>
        <stp>All</stp>
        <stp>All</stp>
        <stp>GTTTime</stp>
        <stp>94</stp>
        <stp/>
        <tr r="S96" s="1"/>
      </tp>
      <tp t="s">
        <v>Wrong Account Name or FCM Account ID</v>
        <stp/>
        <stp>Orders</stp>
        <stp>0</stp>
        <stp>0</stp>
        <stp/>
        <stp>All</stp>
        <stp>All</stp>
        <stp>GTTTime</stp>
        <stp>89</stp>
        <stp/>
        <tr r="S91" s="1"/>
      </tp>
      <tp t="s">
        <v>Wrong Account Name or FCM Account ID</v>
        <stp/>
        <stp>Orders</stp>
        <stp>0</stp>
        <stp>0</stp>
        <stp/>
        <stp>All</stp>
        <stp>All</stp>
        <stp>GTTTime</stp>
        <stp>88</stp>
        <stp/>
        <tr r="S90" s="1"/>
      </tp>
      <tp t="s">
        <v>Wrong Account Name or FCM Account ID</v>
        <stp/>
        <stp>Orders</stp>
        <stp>0</stp>
        <stp>0</stp>
        <stp/>
        <stp>All</stp>
        <stp>All</stp>
        <stp>GTTTime</stp>
        <stp>83</stp>
        <stp/>
        <tr r="S85" s="1"/>
      </tp>
      <tp t="s">
        <v>Wrong Account Name or FCM Account ID</v>
        <stp/>
        <stp>Orders</stp>
        <stp>0</stp>
        <stp>0</stp>
        <stp/>
        <stp>All</stp>
        <stp>All</stp>
        <stp>GTTTime</stp>
        <stp>82</stp>
        <stp/>
        <tr r="S84" s="1"/>
      </tp>
      <tp t="s">
        <v>Wrong Account Name or FCM Account ID</v>
        <stp/>
        <stp>Orders</stp>
        <stp>0</stp>
        <stp>0</stp>
        <stp/>
        <stp>All</stp>
        <stp>All</stp>
        <stp>GTTTime</stp>
        <stp>81</stp>
        <stp/>
        <tr r="S83" s="1"/>
      </tp>
      <tp t="s">
        <v>Wrong Account Name or FCM Account ID</v>
        <stp/>
        <stp>Orders</stp>
        <stp>0</stp>
        <stp>0</stp>
        <stp/>
        <stp>All</stp>
        <stp>All</stp>
        <stp>GTTTime</stp>
        <stp>80</stp>
        <stp/>
        <tr r="S82" s="1"/>
      </tp>
      <tp t="s">
        <v>Wrong Account Name or FCM Account ID</v>
        <stp/>
        <stp>Orders</stp>
        <stp>0</stp>
        <stp>0</stp>
        <stp/>
        <stp>All</stp>
        <stp>All</stp>
        <stp>GTTTime</stp>
        <stp>87</stp>
        <stp/>
        <tr r="S89" s="1"/>
      </tp>
      <tp t="s">
        <v>Wrong Account Name or FCM Account ID</v>
        <stp/>
        <stp>Orders</stp>
        <stp>0</stp>
        <stp>0</stp>
        <stp/>
        <stp>All</stp>
        <stp>All</stp>
        <stp>GTTTime</stp>
        <stp>86</stp>
        <stp/>
        <tr r="S88" s="1"/>
      </tp>
      <tp t="s">
        <v>Wrong Account Name or FCM Account ID</v>
        <stp/>
        <stp>Orders</stp>
        <stp>0</stp>
        <stp>0</stp>
        <stp/>
        <stp>All</stp>
        <stp>All</stp>
        <stp>GTTTime</stp>
        <stp>85</stp>
        <stp/>
        <tr r="S87" s="1"/>
      </tp>
      <tp t="s">
        <v>Wrong Account Name or FCM Account ID</v>
        <stp/>
        <stp>Orders</stp>
        <stp>0</stp>
        <stp>0</stp>
        <stp/>
        <stp>All</stp>
        <stp>All</stp>
        <stp>GTTTime</stp>
        <stp>84</stp>
        <stp/>
        <tr r="S86" s="1"/>
      </tp>
      <tp t="s">
        <v>Wrong Account Name or FCM Account ID</v>
        <stp/>
        <stp>OpenPositions</stp>
        <stp>0</stp>
        <stp>MVO</stp>
        <stp>12</stp>
        <stp/>
        <stp>0</stp>
        <tr r="G14" s="2"/>
      </tp>
      <tp t="s">
        <v>Wrong Account Name or FCM Account ID</v>
        <stp/>
        <stp>OpenPositions</stp>
        <stp>0</stp>
        <stp>MVO</stp>
        <stp>13</stp>
        <stp/>
        <stp>0</stp>
        <tr r="G15" s="2"/>
      </tp>
      <tp t="s">
        <v>Wrong Account Name or FCM Account ID</v>
        <stp/>
        <stp>OpenPositions</stp>
        <stp>0</stp>
        <stp>MVO</stp>
        <stp>10</stp>
        <stp/>
        <stp>0</stp>
        <tr r="G12" s="2"/>
      </tp>
      <tp t="s">
        <v>Wrong Account Name or FCM Account ID</v>
        <stp/>
        <stp>OpenPositions</stp>
        <stp>0</stp>
        <stp>MVO</stp>
        <stp>11</stp>
        <stp/>
        <stp>0</stp>
        <tr r="G13" s="2"/>
      </tp>
      <tp t="s">
        <v>Wrong Account Name or FCM Account ID</v>
        <stp/>
        <stp>OpenPositions</stp>
        <stp>0</stp>
        <stp>MVO</stp>
        <stp>16</stp>
        <stp/>
        <stp>0</stp>
        <tr r="G18" s="2"/>
      </tp>
      <tp t="s">
        <v>Wrong Account Name or FCM Account ID</v>
        <stp/>
        <stp>OpenPositions</stp>
        <stp>0</stp>
        <stp>MVO</stp>
        <stp>17</stp>
        <stp/>
        <stp>0</stp>
        <tr r="G19" s="2"/>
      </tp>
      <tp t="s">
        <v>Wrong Account Name or FCM Account ID</v>
        <stp/>
        <stp>OpenPositions</stp>
        <stp>0</stp>
        <stp>MVO</stp>
        <stp>14</stp>
        <stp/>
        <stp>0</stp>
        <tr r="G16" s="2"/>
      </tp>
      <tp t="s">
        <v>Wrong Account Name or FCM Account ID</v>
        <stp/>
        <stp>OpenPositions</stp>
        <stp>0</stp>
        <stp>MVO</stp>
        <stp>15</stp>
        <stp/>
        <stp>0</stp>
        <tr r="G17" s="2"/>
      </tp>
      <tp t="s">
        <v>Wrong Account Name or FCM Account ID</v>
        <stp/>
        <stp>OpenPositions</stp>
        <stp>0</stp>
        <stp>MVO</stp>
        <stp>18</stp>
        <stp/>
        <stp>0</stp>
        <tr r="G20" s="2"/>
      </tp>
      <tp t="s">
        <v>Wrong Account Name or FCM Account ID</v>
        <stp/>
        <stp>OpenPositions</stp>
        <stp>0</stp>
        <stp>MVO</stp>
        <stp>19</stp>
        <stp/>
        <stp>0</stp>
        <tr r="G21" s="2"/>
      </tp>
      <tp t="s">
        <v>Wrong Account Name or FCM Account ID</v>
        <stp/>
        <stp>Orders</stp>
        <stp>0</stp>
        <stp>0</stp>
        <stp/>
        <stp>All</stp>
        <stp>All</stp>
        <stp>OrderID</stp>
        <stp>49</stp>
        <stp/>
        <tr r="F51" s="1"/>
      </tp>
      <tp t="s">
        <v>Wrong Account Name or FCM Account ID</v>
        <stp/>
        <stp>Orders</stp>
        <stp>0</stp>
        <stp>0</stp>
        <stp/>
        <stp>All</stp>
        <stp>All</stp>
        <stp>OrderID</stp>
        <stp>48</stp>
        <stp/>
        <tr r="F50" s="1"/>
      </tp>
      <tp t="s">
        <v>Wrong Account Name or FCM Account ID</v>
        <stp/>
        <stp>Orders</stp>
        <stp>0</stp>
        <stp>0</stp>
        <stp/>
        <stp>All</stp>
        <stp>All</stp>
        <stp>OrderID</stp>
        <stp>41</stp>
        <stp/>
        <tr r="F43" s="1"/>
      </tp>
      <tp t="s">
        <v>Wrong Account Name or FCM Account ID</v>
        <stp/>
        <stp>Orders</stp>
        <stp>0</stp>
        <stp>0</stp>
        <stp/>
        <stp>All</stp>
        <stp>All</stp>
        <stp>OrderID</stp>
        <stp>40</stp>
        <stp/>
        <tr r="F42" s="1"/>
      </tp>
      <tp t="s">
        <v>Wrong Account Name or FCM Account ID</v>
        <stp/>
        <stp>Orders</stp>
        <stp>0</stp>
        <stp>0</stp>
        <stp/>
        <stp>All</stp>
        <stp>All</stp>
        <stp>OrderID</stp>
        <stp>43</stp>
        <stp/>
        <tr r="F45" s="1"/>
      </tp>
      <tp t="s">
        <v>Wrong Account Name or FCM Account ID</v>
        <stp/>
        <stp>Orders</stp>
        <stp>0</stp>
        <stp>0</stp>
        <stp/>
        <stp>All</stp>
        <stp>All</stp>
        <stp>OrderID</stp>
        <stp>42</stp>
        <stp/>
        <tr r="F44" s="1"/>
      </tp>
      <tp t="s">
        <v>Wrong Account Name or FCM Account ID</v>
        <stp/>
        <stp>Orders</stp>
        <stp>0</stp>
        <stp>0</stp>
        <stp/>
        <stp>All</stp>
        <stp>All</stp>
        <stp>OrderID</stp>
        <stp>45</stp>
        <stp/>
        <tr r="F47" s="1"/>
      </tp>
      <tp t="s">
        <v>Wrong Account Name or FCM Account ID</v>
        <stp/>
        <stp>Orders</stp>
        <stp>0</stp>
        <stp>0</stp>
        <stp/>
        <stp>All</stp>
        <stp>All</stp>
        <stp>OrderID</stp>
        <stp>44</stp>
        <stp/>
        <tr r="F46" s="1"/>
      </tp>
      <tp t="s">
        <v>Wrong Account Name or FCM Account ID</v>
        <stp/>
        <stp>Orders</stp>
        <stp>0</stp>
        <stp>0</stp>
        <stp/>
        <stp>All</stp>
        <stp>All</stp>
        <stp>OrderID</stp>
        <stp>47</stp>
        <stp/>
        <tr r="F49" s="1"/>
      </tp>
      <tp t="s">
        <v>Wrong Account Name or FCM Account ID</v>
        <stp/>
        <stp>Orders</stp>
        <stp>0</stp>
        <stp>0</stp>
        <stp/>
        <stp>All</stp>
        <stp>All</stp>
        <stp>OrderID</stp>
        <stp>46</stp>
        <stp/>
        <tr r="F48" s="1"/>
      </tp>
      <tp t="s">
        <v>Wrong Account Name or FCM Account ID</v>
        <stp/>
        <stp>Orders</stp>
        <stp>0</stp>
        <stp>0</stp>
        <stp/>
        <stp>All</stp>
        <stp>All</stp>
        <stp>OrderID</stp>
        <stp>59</stp>
        <stp/>
        <tr r="F61" s="1"/>
      </tp>
      <tp t="s">
        <v>Wrong Account Name or FCM Account ID</v>
        <stp/>
        <stp>Orders</stp>
        <stp>0</stp>
        <stp>0</stp>
        <stp/>
        <stp>All</stp>
        <stp>All</stp>
        <stp>OrderID</stp>
        <stp>58</stp>
        <stp/>
        <tr r="F60" s="1"/>
      </tp>
      <tp t="s">
        <v>Wrong Account Name or FCM Account ID</v>
        <stp/>
        <stp>Orders</stp>
        <stp>0</stp>
        <stp>0</stp>
        <stp/>
        <stp>All</stp>
        <stp>All</stp>
        <stp>OrderID</stp>
        <stp>51</stp>
        <stp/>
        <tr r="F53" s="1"/>
      </tp>
      <tp t="s">
        <v>Wrong Account Name or FCM Account ID</v>
        <stp/>
        <stp>Orders</stp>
        <stp>0</stp>
        <stp>0</stp>
        <stp/>
        <stp>All</stp>
        <stp>All</stp>
        <stp>OrderID</stp>
        <stp>50</stp>
        <stp/>
        <tr r="F52" s="1"/>
      </tp>
      <tp t="s">
        <v>Wrong Account Name or FCM Account ID</v>
        <stp/>
        <stp>Orders</stp>
        <stp>0</stp>
        <stp>0</stp>
        <stp/>
        <stp>All</stp>
        <stp>All</stp>
        <stp>OrderID</stp>
        <stp>53</stp>
        <stp/>
        <tr r="F55" s="1"/>
      </tp>
      <tp t="s">
        <v>Wrong Account Name or FCM Account ID</v>
        <stp/>
        <stp>Orders</stp>
        <stp>0</stp>
        <stp>0</stp>
        <stp/>
        <stp>All</stp>
        <stp>All</stp>
        <stp>OrderID</stp>
        <stp>52</stp>
        <stp/>
        <tr r="F54" s="1"/>
      </tp>
      <tp t="s">
        <v>Wrong Account Name or FCM Account ID</v>
        <stp/>
        <stp>Orders</stp>
        <stp>0</stp>
        <stp>0</stp>
        <stp/>
        <stp>All</stp>
        <stp>All</stp>
        <stp>OrderID</stp>
        <stp>55</stp>
        <stp/>
        <tr r="F57" s="1"/>
      </tp>
      <tp t="s">
        <v>Wrong Account Name or FCM Account ID</v>
        <stp/>
        <stp>Orders</stp>
        <stp>0</stp>
        <stp>0</stp>
        <stp/>
        <stp>All</stp>
        <stp>All</stp>
        <stp>OrderID</stp>
        <stp>54</stp>
        <stp/>
        <tr r="F56" s="1"/>
      </tp>
      <tp t="s">
        <v>Wrong Account Name or FCM Account ID</v>
        <stp/>
        <stp>Orders</stp>
        <stp>0</stp>
        <stp>0</stp>
        <stp/>
        <stp>All</stp>
        <stp>All</stp>
        <stp>OrderID</stp>
        <stp>57</stp>
        <stp/>
        <tr r="F59" s="1"/>
      </tp>
      <tp t="s">
        <v>Wrong Account Name or FCM Account ID</v>
        <stp/>
        <stp>Orders</stp>
        <stp>0</stp>
        <stp>0</stp>
        <stp/>
        <stp>All</stp>
        <stp>All</stp>
        <stp>OrderID</stp>
        <stp>56</stp>
        <stp/>
        <tr r="F58" s="1"/>
      </tp>
      <tp t="s">
        <v>Wrong Account Name or FCM Account ID</v>
        <stp/>
        <stp>Orders</stp>
        <stp>0</stp>
        <stp>0</stp>
        <stp/>
        <stp>All</stp>
        <stp>All</stp>
        <stp>OrderID</stp>
        <stp>69</stp>
        <stp/>
        <tr r="F71" s="1"/>
      </tp>
      <tp t="s">
        <v>Wrong Account Name or FCM Account ID</v>
        <stp/>
        <stp>Orders</stp>
        <stp>0</stp>
        <stp>0</stp>
        <stp/>
        <stp>All</stp>
        <stp>All</stp>
        <stp>OrderID</stp>
        <stp>68</stp>
        <stp/>
        <tr r="F70" s="1"/>
      </tp>
      <tp t="s">
        <v>Wrong Account Name or FCM Account ID</v>
        <stp/>
        <stp>Orders</stp>
        <stp>0</stp>
        <stp>0</stp>
        <stp/>
        <stp>All</stp>
        <stp>All</stp>
        <stp>OrderID</stp>
        <stp>61</stp>
        <stp/>
        <tr r="F63" s="1"/>
      </tp>
      <tp t="s">
        <v>Wrong Account Name or FCM Account ID</v>
        <stp/>
        <stp>Orders</stp>
        <stp>0</stp>
        <stp>0</stp>
        <stp/>
        <stp>All</stp>
        <stp>All</stp>
        <stp>OrderID</stp>
        <stp>60</stp>
        <stp/>
        <tr r="F62" s="1"/>
      </tp>
      <tp t="s">
        <v>Wrong Account Name or FCM Account ID</v>
        <stp/>
        <stp>Orders</stp>
        <stp>0</stp>
        <stp>0</stp>
        <stp/>
        <stp>All</stp>
        <stp>All</stp>
        <stp>OrderID</stp>
        <stp>63</stp>
        <stp/>
        <tr r="F65" s="1"/>
      </tp>
      <tp t="s">
        <v>Wrong Account Name or FCM Account ID</v>
        <stp/>
        <stp>Orders</stp>
        <stp>0</stp>
        <stp>0</stp>
        <stp/>
        <stp>All</stp>
        <stp>All</stp>
        <stp>OrderID</stp>
        <stp>62</stp>
        <stp/>
        <tr r="F64" s="1"/>
      </tp>
      <tp t="s">
        <v>Wrong Account Name or FCM Account ID</v>
        <stp/>
        <stp>Orders</stp>
        <stp>0</stp>
        <stp>0</stp>
        <stp/>
        <stp>All</stp>
        <stp>All</stp>
        <stp>OrderID</stp>
        <stp>65</stp>
        <stp/>
        <tr r="F67" s="1"/>
      </tp>
      <tp t="s">
        <v>Wrong Account Name or FCM Account ID</v>
        <stp/>
        <stp>Orders</stp>
        <stp>0</stp>
        <stp>0</stp>
        <stp/>
        <stp>All</stp>
        <stp>All</stp>
        <stp>OrderID</stp>
        <stp>64</stp>
        <stp/>
        <tr r="F66" s="1"/>
      </tp>
      <tp t="s">
        <v>Wrong Account Name or FCM Account ID</v>
        <stp/>
        <stp>Orders</stp>
        <stp>0</stp>
        <stp>0</stp>
        <stp/>
        <stp>All</stp>
        <stp>All</stp>
        <stp>OrderID</stp>
        <stp>67</stp>
        <stp/>
        <tr r="F69" s="1"/>
      </tp>
      <tp t="s">
        <v>Wrong Account Name or FCM Account ID</v>
        <stp/>
        <stp>Orders</stp>
        <stp>0</stp>
        <stp>0</stp>
        <stp/>
        <stp>All</stp>
        <stp>All</stp>
        <stp>OrderID</stp>
        <stp>66</stp>
        <stp/>
        <tr r="F68" s="1"/>
      </tp>
      <tp t="s">
        <v>Wrong Account Name or FCM Account ID</v>
        <stp/>
        <stp>Orders</stp>
        <stp>0</stp>
        <stp>0</stp>
        <stp/>
        <stp>All</stp>
        <stp>All</stp>
        <stp>OrderID</stp>
        <stp>79</stp>
        <stp/>
        <tr r="F81" s="1"/>
      </tp>
      <tp t="s">
        <v>Wrong Account Name or FCM Account ID</v>
        <stp/>
        <stp>Orders</stp>
        <stp>0</stp>
        <stp>0</stp>
        <stp/>
        <stp>All</stp>
        <stp>All</stp>
        <stp>OrderID</stp>
        <stp>78</stp>
        <stp/>
        <tr r="F80" s="1"/>
      </tp>
      <tp t="s">
        <v>Wrong Account Name or FCM Account ID</v>
        <stp/>
        <stp>Orders</stp>
        <stp>0</stp>
        <stp>0</stp>
        <stp/>
        <stp>All</stp>
        <stp>All</stp>
        <stp>OrderID</stp>
        <stp>71</stp>
        <stp/>
        <tr r="F73" s="1"/>
      </tp>
      <tp t="s">
        <v>Wrong Account Name or FCM Account ID</v>
        <stp/>
        <stp>Orders</stp>
        <stp>0</stp>
        <stp>0</stp>
        <stp/>
        <stp>All</stp>
        <stp>All</stp>
        <stp>OrderID</stp>
        <stp>70</stp>
        <stp/>
        <tr r="F72" s="1"/>
      </tp>
      <tp t="s">
        <v>Wrong Account Name or FCM Account ID</v>
        <stp/>
        <stp>Orders</stp>
        <stp>0</stp>
        <stp>0</stp>
        <stp/>
        <stp>All</stp>
        <stp>All</stp>
        <stp>OrderID</stp>
        <stp>73</stp>
        <stp/>
        <tr r="F75" s="1"/>
      </tp>
      <tp t="s">
        <v>Wrong Account Name or FCM Account ID</v>
        <stp/>
        <stp>Orders</stp>
        <stp>0</stp>
        <stp>0</stp>
        <stp/>
        <stp>All</stp>
        <stp>All</stp>
        <stp>OrderID</stp>
        <stp>72</stp>
        <stp/>
        <tr r="F74" s="1"/>
      </tp>
      <tp t="s">
        <v>Wrong Account Name or FCM Account ID</v>
        <stp/>
        <stp>Orders</stp>
        <stp>0</stp>
        <stp>0</stp>
        <stp/>
        <stp>All</stp>
        <stp>All</stp>
        <stp>OrderID</stp>
        <stp>75</stp>
        <stp/>
        <tr r="F77" s="1"/>
      </tp>
      <tp t="s">
        <v>Wrong Account Name or FCM Account ID</v>
        <stp/>
        <stp>Orders</stp>
        <stp>0</stp>
        <stp>0</stp>
        <stp/>
        <stp>All</stp>
        <stp>All</stp>
        <stp>OrderID</stp>
        <stp>74</stp>
        <stp/>
        <tr r="F76" s="1"/>
      </tp>
      <tp t="s">
        <v>Wrong Account Name or FCM Account ID</v>
        <stp/>
        <stp>Orders</stp>
        <stp>0</stp>
        <stp>0</stp>
        <stp/>
        <stp>All</stp>
        <stp>All</stp>
        <stp>OrderID</stp>
        <stp>77</stp>
        <stp/>
        <tr r="F79" s="1"/>
      </tp>
      <tp t="s">
        <v>Wrong Account Name or FCM Account ID</v>
        <stp/>
        <stp>Orders</stp>
        <stp>0</stp>
        <stp>0</stp>
        <stp/>
        <stp>All</stp>
        <stp>All</stp>
        <stp>OrderID</stp>
        <stp>76</stp>
        <stp/>
        <tr r="F78" s="1"/>
      </tp>
      <tp t="s">
        <v>Wrong Account Name or FCM Account ID</v>
        <stp/>
        <stp>Orders</stp>
        <stp>0</stp>
        <stp>0</stp>
        <stp/>
        <stp>All</stp>
        <stp>All</stp>
        <stp>OrderID</stp>
        <stp>19</stp>
        <stp/>
        <tr r="F21" s="1"/>
      </tp>
      <tp t="s">
        <v>Wrong Account Name or FCM Account ID</v>
        <stp/>
        <stp>Orders</stp>
        <stp>0</stp>
        <stp>0</stp>
        <stp/>
        <stp>All</stp>
        <stp>All</stp>
        <stp>OrderID</stp>
        <stp>18</stp>
        <stp/>
        <tr r="F20" s="1"/>
      </tp>
      <tp t="s">
        <v>Wrong Account Name or FCM Account ID</v>
        <stp/>
        <stp>Orders</stp>
        <stp>0</stp>
        <stp>0</stp>
        <stp/>
        <stp>All</stp>
        <stp>All</stp>
        <stp>OrderID</stp>
        <stp>11</stp>
        <stp/>
        <tr r="F13" s="1"/>
      </tp>
      <tp t="s">
        <v>Wrong Account Name or FCM Account ID</v>
        <stp/>
        <stp>Orders</stp>
        <stp>0</stp>
        <stp>0</stp>
        <stp/>
        <stp>All</stp>
        <stp>All</stp>
        <stp>OrderID</stp>
        <stp>10</stp>
        <stp/>
        <tr r="F12" s="1"/>
      </tp>
      <tp t="s">
        <v>Wrong Account Name or FCM Account ID</v>
        <stp/>
        <stp>Orders</stp>
        <stp>0</stp>
        <stp>0</stp>
        <stp/>
        <stp>All</stp>
        <stp>All</stp>
        <stp>OrderID</stp>
        <stp>13</stp>
        <stp/>
        <tr r="F15" s="1"/>
      </tp>
      <tp t="s">
        <v>Wrong Account Name or FCM Account ID</v>
        <stp/>
        <stp>Orders</stp>
        <stp>0</stp>
        <stp>0</stp>
        <stp/>
        <stp>All</stp>
        <stp>All</stp>
        <stp>OrderID</stp>
        <stp>12</stp>
        <stp/>
        <tr r="F14" s="1"/>
      </tp>
      <tp t="s">
        <v>Wrong Account Name or FCM Account ID</v>
        <stp/>
        <stp>Orders</stp>
        <stp>0</stp>
        <stp>0</stp>
        <stp/>
        <stp>All</stp>
        <stp>All</stp>
        <stp>OrderID</stp>
        <stp>15</stp>
        <stp/>
        <tr r="F17" s="1"/>
      </tp>
      <tp t="s">
        <v>Wrong Account Name or FCM Account ID</v>
        <stp/>
        <stp>Orders</stp>
        <stp>0</stp>
        <stp>0</stp>
        <stp/>
        <stp>All</stp>
        <stp>All</stp>
        <stp>OrderID</stp>
        <stp>14</stp>
        <stp/>
        <tr r="F16" s="1"/>
      </tp>
      <tp t="s">
        <v>Wrong Account Name or FCM Account ID</v>
        <stp/>
        <stp>Orders</stp>
        <stp>0</stp>
        <stp>0</stp>
        <stp/>
        <stp>All</stp>
        <stp>All</stp>
        <stp>OrderID</stp>
        <stp>17</stp>
        <stp/>
        <tr r="F19" s="1"/>
      </tp>
      <tp t="s">
        <v>Wrong Account Name or FCM Account ID</v>
        <stp/>
        <stp>Orders</stp>
        <stp>0</stp>
        <stp>0</stp>
        <stp/>
        <stp>All</stp>
        <stp>All</stp>
        <stp>OrderID</stp>
        <stp>16</stp>
        <stp/>
        <tr r="F18" s="1"/>
      </tp>
      <tp t="s">
        <v>Wrong Account Name or FCM Account ID</v>
        <stp/>
        <stp>Orders</stp>
        <stp>0</stp>
        <stp>0</stp>
        <stp/>
        <stp>All</stp>
        <stp>All</stp>
        <stp>StopPrice</stp>
        <stp>8</stp>
        <stp/>
        <tr r="O10" s="1"/>
      </tp>
      <tp t="s">
        <v>Wrong Account Name or FCM Account ID</v>
        <stp/>
        <stp>Orders</stp>
        <stp>0</stp>
        <stp>0</stp>
        <stp/>
        <stp>All</stp>
        <stp>All</stp>
        <stp>StopPrice</stp>
        <stp>9</stp>
        <stp/>
        <tr r="O11" s="1"/>
      </tp>
      <tp t="s">
        <v>Wrong Account Name or FCM Account ID</v>
        <stp/>
        <stp>Orders</stp>
        <stp>0</stp>
        <stp>0</stp>
        <stp/>
        <stp>All</stp>
        <stp>All</stp>
        <stp>StopPrice</stp>
        <stp>2</stp>
        <stp/>
        <tr r="O4" s="1"/>
      </tp>
      <tp t="s">
        <v>Wrong Account Name or FCM Account ID</v>
        <stp/>
        <stp>Orders</stp>
        <stp>0</stp>
        <stp>0</stp>
        <stp/>
        <stp>All</stp>
        <stp>All</stp>
        <stp>StopPrice</stp>
        <stp>3</stp>
        <stp/>
        <tr r="O5" s="1"/>
      </tp>
      <tp t="s">
        <v>Wrong Account Name or FCM Account ID</v>
        <stp/>
        <stp>Orders</stp>
        <stp>0</stp>
        <stp>0</stp>
        <stp/>
        <stp>All</stp>
        <stp>All</stp>
        <stp>StopPrice</stp>
        <stp>0</stp>
        <stp/>
        <tr r="O2" s="1"/>
      </tp>
      <tp t="s">
        <v>Wrong Account Name or FCM Account ID</v>
        <stp/>
        <stp>Orders</stp>
        <stp>0</stp>
        <stp>0</stp>
        <stp/>
        <stp>All</stp>
        <stp>All</stp>
        <stp>StopPrice</stp>
        <stp>1</stp>
        <stp/>
        <tr r="O3" s="1"/>
      </tp>
      <tp t="s">
        <v>Wrong Account Name or FCM Account ID</v>
        <stp/>
        <stp>Orders</stp>
        <stp>0</stp>
        <stp>0</stp>
        <stp/>
        <stp>All</stp>
        <stp>All</stp>
        <stp>StopPrice</stp>
        <stp>6</stp>
        <stp/>
        <tr r="O8" s="1"/>
      </tp>
      <tp t="s">
        <v>Wrong Account Name or FCM Account ID</v>
        <stp/>
        <stp>Orders</stp>
        <stp>0</stp>
        <stp>0</stp>
        <stp/>
        <stp>All</stp>
        <stp>All</stp>
        <stp>StopPrice</stp>
        <stp>7</stp>
        <stp/>
        <tr r="O9" s="1"/>
      </tp>
      <tp t="s">
        <v>Wrong Account Name or FCM Account ID</v>
        <stp/>
        <stp>Orders</stp>
        <stp>0</stp>
        <stp>0</stp>
        <stp/>
        <stp>All</stp>
        <stp>All</stp>
        <stp>StopPrice</stp>
        <stp>4</stp>
        <stp/>
        <tr r="O6" s="1"/>
      </tp>
      <tp t="s">
        <v>Wrong Account Name or FCM Account ID</v>
        <stp/>
        <stp>Orders</stp>
        <stp>0</stp>
        <stp>0</stp>
        <stp/>
        <stp>All</stp>
        <stp>All</stp>
        <stp>StopPrice</stp>
        <stp>5</stp>
        <stp/>
        <tr r="O7" s="1"/>
      </tp>
      <tp t="s">
        <v>Wrong Account Name or FCM Account ID</v>
        <stp/>
        <stp>Orders</stp>
        <stp>0</stp>
        <stp>0</stp>
        <stp/>
        <stp>All</stp>
        <stp>All</stp>
        <stp>OrderID</stp>
        <stp>29</stp>
        <stp/>
        <tr r="F31" s="1"/>
      </tp>
      <tp t="s">
        <v>Wrong Account Name or FCM Account ID</v>
        <stp/>
        <stp>Orders</stp>
        <stp>0</stp>
        <stp>0</stp>
        <stp/>
        <stp>All</stp>
        <stp>All</stp>
        <stp>OrderID</stp>
        <stp>28</stp>
        <stp/>
        <tr r="F30" s="1"/>
      </tp>
      <tp t="s">
        <v>Wrong Account Name or FCM Account ID</v>
        <stp/>
        <stp>Orders</stp>
        <stp>0</stp>
        <stp>0</stp>
        <stp/>
        <stp>All</stp>
        <stp>All</stp>
        <stp>OrderID</stp>
        <stp>21</stp>
        <stp/>
        <tr r="F23" s="1"/>
      </tp>
      <tp t="s">
        <v>Wrong Account Name or FCM Account ID</v>
        <stp/>
        <stp>Orders</stp>
        <stp>0</stp>
        <stp>0</stp>
        <stp/>
        <stp>All</stp>
        <stp>All</stp>
        <stp>OrderID</stp>
        <stp>20</stp>
        <stp/>
        <tr r="F22" s="1"/>
      </tp>
      <tp t="s">
        <v>Wrong Account Name or FCM Account ID</v>
        <stp/>
        <stp>Orders</stp>
        <stp>0</stp>
        <stp>0</stp>
        <stp/>
        <stp>All</stp>
        <stp>All</stp>
        <stp>OrderID</stp>
        <stp>23</stp>
        <stp/>
        <tr r="F25" s="1"/>
      </tp>
      <tp t="s">
        <v>Wrong Account Name or FCM Account ID</v>
        <stp/>
        <stp>Orders</stp>
        <stp>0</stp>
        <stp>0</stp>
        <stp/>
        <stp>All</stp>
        <stp>All</stp>
        <stp>OrderID</stp>
        <stp>22</stp>
        <stp/>
        <tr r="F24" s="1"/>
      </tp>
      <tp t="s">
        <v>Wrong Account Name or FCM Account ID</v>
        <stp/>
        <stp>Orders</stp>
        <stp>0</stp>
        <stp>0</stp>
        <stp/>
        <stp>All</stp>
        <stp>All</stp>
        <stp>OrderID</stp>
        <stp>25</stp>
        <stp/>
        <tr r="F27" s="1"/>
      </tp>
      <tp t="s">
        <v>Wrong Account Name or FCM Account ID</v>
        <stp/>
        <stp>Orders</stp>
        <stp>0</stp>
        <stp>0</stp>
        <stp/>
        <stp>All</stp>
        <stp>All</stp>
        <stp>OrderID</stp>
        <stp>24</stp>
        <stp/>
        <tr r="F26" s="1"/>
      </tp>
      <tp t="s">
        <v>Wrong Account Name or FCM Account ID</v>
        <stp/>
        <stp>Orders</stp>
        <stp>0</stp>
        <stp>0</stp>
        <stp/>
        <stp>All</stp>
        <stp>All</stp>
        <stp>OrderID</stp>
        <stp>27</stp>
        <stp/>
        <tr r="F29" s="1"/>
      </tp>
      <tp t="s">
        <v>Wrong Account Name or FCM Account ID</v>
        <stp/>
        <stp>Orders</stp>
        <stp>0</stp>
        <stp>0</stp>
        <stp/>
        <stp>All</stp>
        <stp>All</stp>
        <stp>OrderID</stp>
        <stp>26</stp>
        <stp/>
        <tr r="F28" s="1"/>
      </tp>
      <tp t="s">
        <v>Wrong Account Name or FCM Account ID</v>
        <stp/>
        <stp>Orders</stp>
        <stp>0</stp>
        <stp>0</stp>
        <stp/>
        <stp>All</stp>
        <stp>All</stp>
        <stp>OrderID</stp>
        <stp>39</stp>
        <stp/>
        <tr r="F41" s="1"/>
      </tp>
      <tp t="s">
        <v>Wrong Account Name or FCM Account ID</v>
        <stp/>
        <stp>Orders</stp>
        <stp>0</stp>
        <stp>0</stp>
        <stp/>
        <stp>All</stp>
        <stp>All</stp>
        <stp>OrderID</stp>
        <stp>38</stp>
        <stp/>
        <tr r="F40" s="1"/>
      </tp>
      <tp t="s">
        <v>Wrong Account Name or FCM Account ID</v>
        <stp/>
        <stp>Orders</stp>
        <stp>0</stp>
        <stp>0</stp>
        <stp/>
        <stp>All</stp>
        <stp>All</stp>
        <stp>OrderID</stp>
        <stp>31</stp>
        <stp/>
        <tr r="F33" s="1"/>
      </tp>
      <tp t="s">
        <v>Wrong Account Name or FCM Account ID</v>
        <stp/>
        <stp>Orders</stp>
        <stp>0</stp>
        <stp>0</stp>
        <stp/>
        <stp>All</stp>
        <stp>All</stp>
        <stp>OrderID</stp>
        <stp>30</stp>
        <stp/>
        <tr r="F32" s="1"/>
      </tp>
      <tp t="s">
        <v>Wrong Account Name or FCM Account ID</v>
        <stp/>
        <stp>Orders</stp>
        <stp>0</stp>
        <stp>0</stp>
        <stp/>
        <stp>All</stp>
        <stp>All</stp>
        <stp>OrderID</stp>
        <stp>33</stp>
        <stp/>
        <tr r="F35" s="1"/>
      </tp>
      <tp t="s">
        <v>Wrong Account Name or FCM Account ID</v>
        <stp/>
        <stp>Orders</stp>
        <stp>0</stp>
        <stp>0</stp>
        <stp/>
        <stp>All</stp>
        <stp>All</stp>
        <stp>OrderID</stp>
        <stp>32</stp>
        <stp/>
        <tr r="F34" s="1"/>
      </tp>
      <tp t="s">
        <v>Wrong Account Name or FCM Account ID</v>
        <stp/>
        <stp>Orders</stp>
        <stp>0</stp>
        <stp>0</stp>
        <stp/>
        <stp>All</stp>
        <stp>All</stp>
        <stp>OrderID</stp>
        <stp>35</stp>
        <stp/>
        <tr r="F37" s="1"/>
      </tp>
      <tp t="s">
        <v>Wrong Account Name or FCM Account ID</v>
        <stp/>
        <stp>Orders</stp>
        <stp>0</stp>
        <stp>0</stp>
        <stp/>
        <stp>All</stp>
        <stp>All</stp>
        <stp>OrderID</stp>
        <stp>34</stp>
        <stp/>
        <tr r="F36" s="1"/>
      </tp>
      <tp t="s">
        <v>Wrong Account Name or FCM Account ID</v>
        <stp/>
        <stp>Orders</stp>
        <stp>0</stp>
        <stp>0</stp>
        <stp/>
        <stp>All</stp>
        <stp>All</stp>
        <stp>OrderID</stp>
        <stp>37</stp>
        <stp/>
        <tr r="F39" s="1"/>
      </tp>
      <tp t="s">
        <v>Wrong Account Name or FCM Account ID</v>
        <stp/>
        <stp>Orders</stp>
        <stp>0</stp>
        <stp>0</stp>
        <stp/>
        <stp>All</stp>
        <stp>All</stp>
        <stp>OrderID</stp>
        <stp>36</stp>
        <stp/>
        <tr r="F38" s="1"/>
      </tp>
      <tp t="s">
        <v>Wrong Account Name or FCM Account ID</v>
        <stp/>
        <stp>Orders</stp>
        <stp>0</stp>
        <stp>0</stp>
        <stp/>
        <stp>All</stp>
        <stp>All</stp>
        <stp>OrderID</stp>
        <stp>89</stp>
        <stp/>
        <tr r="F91" s="1"/>
      </tp>
      <tp t="s">
        <v>Wrong Account Name or FCM Account ID</v>
        <stp/>
        <stp>Orders</stp>
        <stp>0</stp>
        <stp>0</stp>
        <stp/>
        <stp>All</stp>
        <stp>All</stp>
        <stp>OrderID</stp>
        <stp>88</stp>
        <stp/>
        <tr r="F90" s="1"/>
      </tp>
      <tp t="s">
        <v>Wrong Account Name or FCM Account ID</v>
        <stp/>
        <stp>Orders</stp>
        <stp>0</stp>
        <stp>0</stp>
        <stp/>
        <stp>All</stp>
        <stp>All</stp>
        <stp>OrderID</stp>
        <stp>81</stp>
        <stp/>
        <tr r="F83" s="1"/>
      </tp>
      <tp t="s">
        <v>Wrong Account Name or FCM Account ID</v>
        <stp/>
        <stp>Orders</stp>
        <stp>0</stp>
        <stp>0</stp>
        <stp/>
        <stp>All</stp>
        <stp>All</stp>
        <stp>OrderID</stp>
        <stp>80</stp>
        <stp/>
        <tr r="F82" s="1"/>
      </tp>
      <tp t="s">
        <v>Wrong Account Name or FCM Account ID</v>
        <stp/>
        <stp>Orders</stp>
        <stp>0</stp>
        <stp>0</stp>
        <stp/>
        <stp>All</stp>
        <stp>All</stp>
        <stp>OrderID</stp>
        <stp>83</stp>
        <stp/>
        <tr r="F85" s="1"/>
      </tp>
      <tp t="s">
        <v>Wrong Account Name or FCM Account ID</v>
        <stp/>
        <stp>Orders</stp>
        <stp>0</stp>
        <stp>0</stp>
        <stp/>
        <stp>All</stp>
        <stp>All</stp>
        <stp>OrderID</stp>
        <stp>82</stp>
        <stp/>
        <tr r="F84" s="1"/>
      </tp>
      <tp t="s">
        <v>Wrong Account Name or FCM Account ID</v>
        <stp/>
        <stp>Orders</stp>
        <stp>0</stp>
        <stp>0</stp>
        <stp/>
        <stp>All</stp>
        <stp>All</stp>
        <stp>OrderID</stp>
        <stp>85</stp>
        <stp/>
        <tr r="F87" s="1"/>
      </tp>
      <tp t="s">
        <v>Wrong Account Name or FCM Account ID</v>
        <stp/>
        <stp>Orders</stp>
        <stp>0</stp>
        <stp>0</stp>
        <stp/>
        <stp>All</stp>
        <stp>All</stp>
        <stp>OrderID</stp>
        <stp>84</stp>
        <stp/>
        <tr r="F86" s="1"/>
      </tp>
      <tp t="s">
        <v>Wrong Account Name or FCM Account ID</v>
        <stp/>
        <stp>Orders</stp>
        <stp>0</stp>
        <stp>0</stp>
        <stp/>
        <stp>All</stp>
        <stp>All</stp>
        <stp>OrderID</stp>
        <stp>87</stp>
        <stp/>
        <tr r="F89" s="1"/>
      </tp>
      <tp t="s">
        <v>Wrong Account Name or FCM Account ID</v>
        <stp/>
        <stp>Orders</stp>
        <stp>0</stp>
        <stp>0</stp>
        <stp/>
        <stp>All</stp>
        <stp>All</stp>
        <stp>OrderID</stp>
        <stp>86</stp>
        <stp/>
        <tr r="F88" s="1"/>
      </tp>
      <tp t="s">
        <v>Wrong Account Name or FCM Account ID</v>
        <stp/>
        <stp>Orders</stp>
        <stp>0</stp>
        <stp>0</stp>
        <stp/>
        <stp>All</stp>
        <stp>All</stp>
        <stp>OrderID</stp>
        <stp>99</stp>
        <stp/>
        <tr r="F101" s="1"/>
      </tp>
      <tp t="s">
        <v>Wrong Account Name or FCM Account ID</v>
        <stp/>
        <stp>Orders</stp>
        <stp>0</stp>
        <stp>0</stp>
        <stp/>
        <stp>All</stp>
        <stp>All</stp>
        <stp>OrderID</stp>
        <stp>98</stp>
        <stp/>
        <tr r="F100" s="1"/>
      </tp>
      <tp t="s">
        <v>Wrong Account Name or FCM Account ID</v>
        <stp/>
        <stp>Orders</stp>
        <stp>0</stp>
        <stp>0</stp>
        <stp/>
        <stp>All</stp>
        <stp>All</stp>
        <stp>OrderID</stp>
        <stp>91</stp>
        <stp/>
        <tr r="F93" s="1"/>
      </tp>
      <tp t="s">
        <v>Wrong Account Name or FCM Account ID</v>
        <stp/>
        <stp>Orders</stp>
        <stp>0</stp>
        <stp>0</stp>
        <stp/>
        <stp>All</stp>
        <stp>All</stp>
        <stp>OrderID</stp>
        <stp>90</stp>
        <stp/>
        <tr r="F92" s="1"/>
      </tp>
      <tp t="s">
        <v>Wrong Account Name or FCM Account ID</v>
        <stp/>
        <stp>Orders</stp>
        <stp>0</stp>
        <stp>0</stp>
        <stp/>
        <stp>All</stp>
        <stp>All</stp>
        <stp>OrderID</stp>
        <stp>93</stp>
        <stp/>
        <tr r="F95" s="1"/>
      </tp>
      <tp t="s">
        <v>Wrong Account Name or FCM Account ID</v>
        <stp/>
        <stp>Orders</stp>
        <stp>0</stp>
        <stp>0</stp>
        <stp/>
        <stp>All</stp>
        <stp>All</stp>
        <stp>OrderID</stp>
        <stp>92</stp>
        <stp/>
        <tr r="F94" s="1"/>
      </tp>
      <tp t="s">
        <v>Wrong Account Name or FCM Account ID</v>
        <stp/>
        <stp>Orders</stp>
        <stp>0</stp>
        <stp>0</stp>
        <stp/>
        <stp>All</stp>
        <stp>All</stp>
        <stp>OrderID</stp>
        <stp>95</stp>
        <stp/>
        <tr r="F97" s="1"/>
      </tp>
      <tp t="s">
        <v>Wrong Account Name or FCM Account ID</v>
        <stp/>
        <stp>Orders</stp>
        <stp>0</stp>
        <stp>0</stp>
        <stp/>
        <stp>All</stp>
        <stp>All</stp>
        <stp>OrderID</stp>
        <stp>94</stp>
        <stp/>
        <tr r="F96" s="1"/>
      </tp>
      <tp t="s">
        <v>Wrong Account Name or FCM Account ID</v>
        <stp/>
        <stp>Orders</stp>
        <stp>0</stp>
        <stp>0</stp>
        <stp/>
        <stp>All</stp>
        <stp>All</stp>
        <stp>OrderID</stp>
        <stp>97</stp>
        <stp/>
        <tr r="F99" s="1"/>
      </tp>
      <tp t="s">
        <v>Wrong Account Name or FCM Account ID</v>
        <stp/>
        <stp>Orders</stp>
        <stp>0</stp>
        <stp>0</stp>
        <stp/>
        <stp>All</stp>
        <stp>All</stp>
        <stp>OrderID</stp>
        <stp>96</stp>
        <stp/>
        <tr r="F98" s="1"/>
      </tp>
      <tp t="s">
        <v>Wrong Account Name or FCM Account ID</v>
        <stp/>
        <stp>Orders</stp>
        <stp>0</stp>
        <stp>0</stp>
        <stp/>
        <stp>All</stp>
        <stp>All</stp>
        <stp>Qty</stp>
        <stp>8</stp>
        <stp/>
        <tr r="H10" s="1"/>
      </tp>
      <tp t="s">
        <v>Wrong Account Name or FCM Account ID</v>
        <stp/>
        <stp>Orders</stp>
        <stp>0</stp>
        <stp>0</stp>
        <stp/>
        <stp>All</stp>
        <stp>All</stp>
        <stp>Qty</stp>
        <stp>9</stp>
        <stp/>
        <tr r="H11" s="1"/>
      </tp>
      <tp t="s">
        <v>Wrong Account Name or FCM Account ID</v>
        <stp/>
        <stp>Orders</stp>
        <stp>0</stp>
        <stp>0</stp>
        <stp/>
        <stp>All</stp>
        <stp>All</stp>
        <stp>Qty</stp>
        <stp>0</stp>
        <stp/>
        <tr r="H2" s="1"/>
      </tp>
      <tp t="s">
        <v>Wrong Account Name or FCM Account ID</v>
        <stp/>
        <stp>Orders</stp>
        <stp>0</stp>
        <stp>0</stp>
        <stp/>
        <stp>All</stp>
        <stp>All</stp>
        <stp>Qty</stp>
        <stp>1</stp>
        <stp/>
        <tr r="H3" s="1"/>
      </tp>
      <tp t="s">
        <v>Wrong Account Name or FCM Account ID</v>
        <stp/>
        <stp>Orders</stp>
        <stp>0</stp>
        <stp>0</stp>
        <stp/>
        <stp>All</stp>
        <stp>All</stp>
        <stp>Qty</stp>
        <stp>2</stp>
        <stp/>
        <tr r="H4" s="1"/>
      </tp>
      <tp t="s">
        <v>Wrong Account Name or FCM Account ID</v>
        <stp/>
        <stp>Orders</stp>
        <stp>0</stp>
        <stp>0</stp>
        <stp/>
        <stp>All</stp>
        <stp>All</stp>
        <stp>Qty</stp>
        <stp>3</stp>
        <stp/>
        <tr r="H5" s="1"/>
      </tp>
      <tp t="s">
        <v>Wrong Account Name or FCM Account ID</v>
        <stp/>
        <stp>Orders</stp>
        <stp>0</stp>
        <stp>0</stp>
        <stp/>
        <stp>All</stp>
        <stp>All</stp>
        <stp>Qty</stp>
        <stp>4</stp>
        <stp/>
        <tr r="H6" s="1"/>
      </tp>
      <tp t="s">
        <v>Wrong Account Name or FCM Account ID</v>
        <stp/>
        <stp>Orders</stp>
        <stp>0</stp>
        <stp>0</stp>
        <stp/>
        <stp>All</stp>
        <stp>All</stp>
        <stp>Qty</stp>
        <stp>5</stp>
        <stp/>
        <tr r="H7" s="1"/>
      </tp>
      <tp t="s">
        <v>Wrong Account Name or FCM Account ID</v>
        <stp/>
        <stp>Orders</stp>
        <stp>0</stp>
        <stp>0</stp>
        <stp/>
        <stp>All</stp>
        <stp>All</stp>
        <stp>Qty</stp>
        <stp>6</stp>
        <stp/>
        <tr r="H8" s="1"/>
      </tp>
      <tp t="s">
        <v>Wrong Account Name or FCM Account ID</v>
        <stp/>
        <stp>Orders</stp>
        <stp>0</stp>
        <stp>0</stp>
        <stp/>
        <stp>All</stp>
        <stp>All</stp>
        <stp>Qty</stp>
        <stp>7</stp>
        <stp/>
        <tr r="H9" s="1"/>
      </tp>
      <tp t="s">
        <v>Wrong Account Name or FCM Account ID</v>
        <stp/>
        <stp>OpenPositions</stp>
        <stp>0</stp>
        <stp>TradeSide</stp>
        <stp>18</stp>
        <stp/>
        <stp>0</stp>
        <tr r="E20" s="2"/>
      </tp>
      <tp t="s">
        <v>Wrong Account Name or FCM Account ID</v>
        <stp/>
        <stp>OpenPositions</stp>
        <stp>0</stp>
        <stp>TradeSide</stp>
        <stp>19</stp>
        <stp/>
        <stp>0</stp>
        <tr r="E21" s="2"/>
      </tp>
      <tp t="s">
        <v>Wrong Account Name or FCM Account ID</v>
        <stp/>
        <stp>OpenPositions</stp>
        <stp>0</stp>
        <stp>TradeSide</stp>
        <stp>14</stp>
        <stp/>
        <stp>0</stp>
        <tr r="E16" s="2"/>
      </tp>
      <tp t="s">
        <v>Wrong Account Name or FCM Account ID</v>
        <stp/>
        <stp>OpenPositions</stp>
        <stp>0</stp>
        <stp>TradeSide</stp>
        <stp>15</stp>
        <stp/>
        <stp>0</stp>
        <tr r="E17" s="2"/>
      </tp>
      <tp t="s">
        <v>Wrong Account Name or FCM Account ID</v>
        <stp/>
        <stp>OpenPositions</stp>
        <stp>0</stp>
        <stp>TradeSide</stp>
        <stp>16</stp>
        <stp/>
        <stp>0</stp>
        <tr r="E18" s="2"/>
      </tp>
      <tp t="s">
        <v>Wrong Account Name or FCM Account ID</v>
        <stp/>
        <stp>OpenPositions</stp>
        <stp>0</stp>
        <stp>TradeSide</stp>
        <stp>17</stp>
        <stp/>
        <stp>0</stp>
        <tr r="E19" s="2"/>
      </tp>
      <tp t="s">
        <v>Wrong Account Name or FCM Account ID</v>
        <stp/>
        <stp>OpenPositions</stp>
        <stp>0</stp>
        <stp>TradeSide</stp>
        <stp>10</stp>
        <stp/>
        <stp>0</stp>
        <tr r="E12" s="2"/>
      </tp>
      <tp t="s">
        <v>Wrong Account Name or FCM Account ID</v>
        <stp/>
        <stp>OpenPositions</stp>
        <stp>0</stp>
        <stp>TradeSide</stp>
        <stp>11</stp>
        <stp/>
        <stp>0</stp>
        <tr r="E13" s="2"/>
      </tp>
      <tp t="s">
        <v>Wrong Account Name or FCM Account ID</v>
        <stp/>
        <stp>OpenPositions</stp>
        <stp>0</stp>
        <stp>TradeSide</stp>
        <stp>12</stp>
        <stp/>
        <stp>0</stp>
        <tr r="E14" s="2"/>
      </tp>
      <tp t="s">
        <v>Wrong Account Name or FCM Account ID</v>
        <stp/>
        <stp>OpenPositions</stp>
        <stp>0</stp>
        <stp>TradeSide</stp>
        <stp>13</stp>
        <stp/>
        <stp>0</stp>
        <tr r="E15" s="2"/>
      </tp>
      <tp t="s">
        <v>Wrong Account Name or FCM Account ID</v>
        <stp/>
        <stp>Orders</stp>
        <stp>0</stp>
        <stp>0</stp>
        <stp/>
        <stp>All</stp>
        <stp>All</stp>
        <stp>FCMNumber</stp>
        <stp>30</stp>
        <stp/>
        <tr r="C32" s="1"/>
      </tp>
      <tp t="s">
        <v>Wrong Account Name or FCM Account ID</v>
        <stp/>
        <stp>Orders</stp>
        <stp>0</stp>
        <stp>0</stp>
        <stp/>
        <stp>All</stp>
        <stp>All</stp>
        <stp>FCMNumber</stp>
        <stp>31</stp>
        <stp/>
        <tr r="C33" s="1"/>
      </tp>
      <tp t="s">
        <v>Wrong Account Name or FCM Account ID</v>
        <stp/>
        <stp>Orders</stp>
        <stp>0</stp>
        <stp>0</stp>
        <stp/>
        <stp>All</stp>
        <stp>All</stp>
        <stp>FCMNumber</stp>
        <stp>32</stp>
        <stp/>
        <tr r="C34" s="1"/>
      </tp>
      <tp t="s">
        <v>Wrong Account Name or FCM Account ID</v>
        <stp/>
        <stp>Orders</stp>
        <stp>0</stp>
        <stp>0</stp>
        <stp/>
        <stp>All</stp>
        <stp>All</stp>
        <stp>FCMNumber</stp>
        <stp>33</stp>
        <stp/>
        <tr r="C35" s="1"/>
      </tp>
      <tp t="s">
        <v>Wrong Account Name or FCM Account ID</v>
        <stp/>
        <stp>Orders</stp>
        <stp>0</stp>
        <stp>0</stp>
        <stp/>
        <stp>All</stp>
        <stp>All</stp>
        <stp>FCMNumber</stp>
        <stp>34</stp>
        <stp/>
        <tr r="C36" s="1"/>
      </tp>
      <tp t="s">
        <v>Wrong Account Name or FCM Account ID</v>
        <stp/>
        <stp>Orders</stp>
        <stp>0</stp>
        <stp>0</stp>
        <stp/>
        <stp>All</stp>
        <stp>All</stp>
        <stp>FCMNumber</stp>
        <stp>35</stp>
        <stp/>
        <tr r="C37" s="1"/>
      </tp>
      <tp t="s">
        <v>Wrong Account Name or FCM Account ID</v>
        <stp/>
        <stp>Orders</stp>
        <stp>0</stp>
        <stp>0</stp>
        <stp/>
        <stp>All</stp>
        <stp>All</stp>
        <stp>FCMNumber</stp>
        <stp>36</stp>
        <stp/>
        <tr r="C38" s="1"/>
      </tp>
      <tp t="s">
        <v>Wrong Account Name or FCM Account ID</v>
        <stp/>
        <stp>Orders</stp>
        <stp>0</stp>
        <stp>0</stp>
        <stp/>
        <stp>All</stp>
        <stp>All</stp>
        <stp>FCMNumber</stp>
        <stp>37</stp>
        <stp/>
        <tr r="C39" s="1"/>
      </tp>
      <tp t="s">
        <v>Wrong Account Name or FCM Account ID</v>
        <stp/>
        <stp>Orders</stp>
        <stp>0</stp>
        <stp>0</stp>
        <stp/>
        <stp>All</stp>
        <stp>All</stp>
        <stp>FCMNumber</stp>
        <stp>38</stp>
        <stp/>
        <tr r="C40" s="1"/>
      </tp>
      <tp t="s">
        <v>Wrong Account Name or FCM Account ID</v>
        <stp/>
        <stp>Orders</stp>
        <stp>0</stp>
        <stp>0</stp>
        <stp/>
        <stp>All</stp>
        <stp>All</stp>
        <stp>FCMNumber</stp>
        <stp>39</stp>
        <stp/>
        <tr r="C41" s="1"/>
      </tp>
      <tp t="s">
        <v>Wrong Account Name or FCM Account ID</v>
        <stp/>
        <stp>Orders</stp>
        <stp>0</stp>
        <stp>0</stp>
        <stp/>
        <stp>All</stp>
        <stp>All</stp>
        <stp>Qty</stp>
        <stp>86</stp>
        <stp/>
        <tr r="H88" s="1"/>
      </tp>
      <tp t="s">
        <v>Wrong Account Name or FCM Account ID</v>
        <stp/>
        <stp>Orders</stp>
        <stp>0</stp>
        <stp>0</stp>
        <stp/>
        <stp>All</stp>
        <stp>All</stp>
        <stp>Qty</stp>
        <stp>87</stp>
        <stp/>
        <tr r="H89" s="1"/>
      </tp>
      <tp t="s">
        <v>Wrong Account Name or FCM Account ID</v>
        <stp/>
        <stp>Orders</stp>
        <stp>0</stp>
        <stp>0</stp>
        <stp/>
        <stp>All</stp>
        <stp>All</stp>
        <stp>Qty</stp>
        <stp>84</stp>
        <stp/>
        <tr r="H86" s="1"/>
      </tp>
      <tp t="s">
        <v>Wrong Account Name or FCM Account ID</v>
        <stp/>
        <stp>Orders</stp>
        <stp>0</stp>
        <stp>0</stp>
        <stp/>
        <stp>All</stp>
        <stp>All</stp>
        <stp>Qty</stp>
        <stp>85</stp>
        <stp/>
        <tr r="H87" s="1"/>
      </tp>
      <tp t="s">
        <v>Wrong Account Name or FCM Account ID</v>
        <stp/>
        <stp>Orders</stp>
        <stp>0</stp>
        <stp>0</stp>
        <stp/>
        <stp>All</stp>
        <stp>All</stp>
        <stp>Qty</stp>
        <stp>82</stp>
        <stp/>
        <tr r="H84" s="1"/>
      </tp>
      <tp t="s">
        <v>Wrong Account Name or FCM Account ID</v>
        <stp/>
        <stp>Orders</stp>
        <stp>0</stp>
        <stp>0</stp>
        <stp/>
        <stp>All</stp>
        <stp>All</stp>
        <stp>Qty</stp>
        <stp>83</stp>
        <stp/>
        <tr r="H85" s="1"/>
      </tp>
      <tp t="s">
        <v>Wrong Account Name or FCM Account ID</v>
        <stp/>
        <stp>Orders</stp>
        <stp>0</stp>
        <stp>0</stp>
        <stp/>
        <stp>All</stp>
        <stp>All</stp>
        <stp>Qty</stp>
        <stp>80</stp>
        <stp/>
        <tr r="H82" s="1"/>
      </tp>
      <tp t="s">
        <v>Wrong Account Name or FCM Account ID</v>
        <stp/>
        <stp>Orders</stp>
        <stp>0</stp>
        <stp>0</stp>
        <stp/>
        <stp>All</stp>
        <stp>All</stp>
        <stp>Qty</stp>
        <stp>81</stp>
        <stp/>
        <tr r="H83" s="1"/>
      </tp>
      <tp t="s">
        <v>Wrong Account Name or FCM Account ID</v>
        <stp/>
        <stp>Orders</stp>
        <stp>0</stp>
        <stp>0</stp>
        <stp/>
        <stp>All</stp>
        <stp>All</stp>
        <stp>Qty</stp>
        <stp>88</stp>
        <stp/>
        <tr r="H90" s="1"/>
      </tp>
      <tp t="s">
        <v>Wrong Account Name or FCM Account ID</v>
        <stp/>
        <stp>Orders</stp>
        <stp>0</stp>
        <stp>0</stp>
        <stp/>
        <stp>All</stp>
        <stp>All</stp>
        <stp>Qty</stp>
        <stp>89</stp>
        <stp/>
        <tr r="H91" s="1"/>
      </tp>
      <tp t="s">
        <v>Wrong Account Name or FCM Account ID</v>
        <stp/>
        <stp>Orders</stp>
        <stp>0</stp>
        <stp>0</stp>
        <stp/>
        <stp>All</stp>
        <stp>All</stp>
        <stp>FCMNumber</stp>
        <stp>20</stp>
        <stp/>
        <tr r="C22" s="1"/>
      </tp>
      <tp t="s">
        <v>Wrong Account Name or FCM Account ID</v>
        <stp/>
        <stp>Orders</stp>
        <stp>0</stp>
        <stp>0</stp>
        <stp/>
        <stp>All</stp>
        <stp>All</stp>
        <stp>FCMNumber</stp>
        <stp>21</stp>
        <stp/>
        <tr r="C23" s="1"/>
      </tp>
      <tp t="s">
        <v>Wrong Account Name or FCM Account ID</v>
        <stp/>
        <stp>Orders</stp>
        <stp>0</stp>
        <stp>0</stp>
        <stp/>
        <stp>All</stp>
        <stp>All</stp>
        <stp>FCMNumber</stp>
        <stp>22</stp>
        <stp/>
        <tr r="C24" s="1"/>
      </tp>
      <tp t="s">
        <v>Wrong Account Name or FCM Account ID</v>
        <stp/>
        <stp>Orders</stp>
        <stp>0</stp>
        <stp>0</stp>
        <stp/>
        <stp>All</stp>
        <stp>All</stp>
        <stp>FCMNumber</stp>
        <stp>23</stp>
        <stp/>
        <tr r="C25" s="1"/>
      </tp>
      <tp t="s">
        <v>Wrong Account Name or FCM Account ID</v>
        <stp/>
        <stp>Orders</stp>
        <stp>0</stp>
        <stp>0</stp>
        <stp/>
        <stp>All</stp>
        <stp>All</stp>
        <stp>FCMNumber</stp>
        <stp>24</stp>
        <stp/>
        <tr r="C26" s="1"/>
      </tp>
      <tp t="s">
        <v>Wrong Account Name or FCM Account ID</v>
        <stp/>
        <stp>Orders</stp>
        <stp>0</stp>
        <stp>0</stp>
        <stp/>
        <stp>All</stp>
        <stp>All</stp>
        <stp>FCMNumber</stp>
        <stp>25</stp>
        <stp/>
        <tr r="C27" s="1"/>
      </tp>
      <tp t="s">
        <v>Wrong Account Name or FCM Account ID</v>
        <stp/>
        <stp>Orders</stp>
        <stp>0</stp>
        <stp>0</stp>
        <stp/>
        <stp>All</stp>
        <stp>All</stp>
        <stp>FCMNumber</stp>
        <stp>26</stp>
        <stp/>
        <tr r="C28" s="1"/>
      </tp>
      <tp t="s">
        <v>Wrong Account Name or FCM Account ID</v>
        <stp/>
        <stp>Orders</stp>
        <stp>0</stp>
        <stp>0</stp>
        <stp/>
        <stp>All</stp>
        <stp>All</stp>
        <stp>FCMNumber</stp>
        <stp>27</stp>
        <stp/>
        <tr r="C29" s="1"/>
      </tp>
      <tp t="s">
        <v>Wrong Account Name or FCM Account ID</v>
        <stp/>
        <stp>Orders</stp>
        <stp>0</stp>
        <stp>0</stp>
        <stp/>
        <stp>All</stp>
        <stp>All</stp>
        <stp>FCMNumber</stp>
        <stp>28</stp>
        <stp/>
        <tr r="C30" s="1"/>
      </tp>
      <tp t="s">
        <v>Wrong Account Name or FCM Account ID</v>
        <stp/>
        <stp>Orders</stp>
        <stp>0</stp>
        <stp>0</stp>
        <stp/>
        <stp>All</stp>
        <stp>All</stp>
        <stp>FCMNumber</stp>
        <stp>29</stp>
        <stp/>
        <tr r="C31" s="1"/>
      </tp>
      <tp t="s">
        <v>Wrong Account Name or FCM Account ID</v>
        <stp/>
        <stp>Orders</stp>
        <stp>0</stp>
        <stp>0</stp>
        <stp/>
        <stp>All</stp>
        <stp>All</stp>
        <stp>Qty</stp>
        <stp>96</stp>
        <stp/>
        <tr r="H98" s="1"/>
      </tp>
      <tp t="s">
        <v>Wrong Account Name or FCM Account ID</v>
        <stp/>
        <stp>Orders</stp>
        <stp>0</stp>
        <stp>0</stp>
        <stp/>
        <stp>All</stp>
        <stp>All</stp>
        <stp>Qty</stp>
        <stp>97</stp>
        <stp/>
        <tr r="H99" s="1"/>
      </tp>
      <tp t="s">
        <v>Wrong Account Name or FCM Account ID</v>
        <stp/>
        <stp>Orders</stp>
        <stp>0</stp>
        <stp>0</stp>
        <stp/>
        <stp>All</stp>
        <stp>All</stp>
        <stp>Qty</stp>
        <stp>94</stp>
        <stp/>
        <tr r="H96" s="1"/>
      </tp>
      <tp t="s">
        <v>Wrong Account Name or FCM Account ID</v>
        <stp/>
        <stp>Orders</stp>
        <stp>0</stp>
        <stp>0</stp>
        <stp/>
        <stp>All</stp>
        <stp>All</stp>
        <stp>Qty</stp>
        <stp>95</stp>
        <stp/>
        <tr r="H97" s="1"/>
      </tp>
      <tp t="s">
        <v>Wrong Account Name or FCM Account ID</v>
        <stp/>
        <stp>Orders</stp>
        <stp>0</stp>
        <stp>0</stp>
        <stp/>
        <stp>All</stp>
        <stp>All</stp>
        <stp>Qty</stp>
        <stp>92</stp>
        <stp/>
        <tr r="H94" s="1"/>
      </tp>
      <tp t="s">
        <v>Wrong Account Name or FCM Account ID</v>
        <stp/>
        <stp>Orders</stp>
        <stp>0</stp>
        <stp>0</stp>
        <stp/>
        <stp>All</stp>
        <stp>All</stp>
        <stp>Qty</stp>
        <stp>93</stp>
        <stp/>
        <tr r="H95" s="1"/>
      </tp>
      <tp t="s">
        <v>Wrong Account Name or FCM Account ID</v>
        <stp/>
        <stp>Orders</stp>
        <stp>0</stp>
        <stp>0</stp>
        <stp/>
        <stp>All</stp>
        <stp>All</stp>
        <stp>Qty</stp>
        <stp>90</stp>
        <stp/>
        <tr r="H92" s="1"/>
      </tp>
      <tp t="s">
        <v>Wrong Account Name or FCM Account ID</v>
        <stp/>
        <stp>Orders</stp>
        <stp>0</stp>
        <stp>0</stp>
        <stp/>
        <stp>All</stp>
        <stp>All</stp>
        <stp>Qty</stp>
        <stp>91</stp>
        <stp/>
        <tr r="H93" s="1"/>
      </tp>
      <tp t="s">
        <v>Wrong Account Name or FCM Account ID</v>
        <stp/>
        <stp>Orders</stp>
        <stp>0</stp>
        <stp>0</stp>
        <stp/>
        <stp>All</stp>
        <stp>All</stp>
        <stp>Qty</stp>
        <stp>98</stp>
        <stp/>
        <tr r="H100" s="1"/>
      </tp>
      <tp t="s">
        <v>Wrong Account Name or FCM Account ID</v>
        <stp/>
        <stp>Orders</stp>
        <stp>0</stp>
        <stp>0</stp>
        <stp/>
        <stp>All</stp>
        <stp>All</stp>
        <stp>Qty</stp>
        <stp>99</stp>
        <stp/>
        <tr r="H101" s="1"/>
      </tp>
      <tp t="s">
        <v>Wrong Account Name or FCM Account ID</v>
        <stp/>
        <stp>Orders</stp>
        <stp>0</stp>
        <stp>0</stp>
        <stp/>
        <stp>All</stp>
        <stp>All</stp>
        <stp>FCMNumber</stp>
        <stp>10</stp>
        <stp/>
        <tr r="C12" s="1"/>
      </tp>
      <tp t="s">
        <v>Wrong Account Name or FCM Account ID</v>
        <stp/>
        <stp>Orders</stp>
        <stp>0</stp>
        <stp>0</stp>
        <stp/>
        <stp>All</stp>
        <stp>All</stp>
        <stp>FCMNumber</stp>
        <stp>11</stp>
        <stp/>
        <tr r="C13" s="1"/>
      </tp>
      <tp t="s">
        <v>Wrong Account Name or FCM Account ID</v>
        <stp/>
        <stp>Orders</stp>
        <stp>0</stp>
        <stp>0</stp>
        <stp/>
        <stp>All</stp>
        <stp>All</stp>
        <stp>FCMNumber</stp>
        <stp>12</stp>
        <stp/>
        <tr r="C14" s="1"/>
      </tp>
      <tp t="s">
        <v>Wrong Account Name or FCM Account ID</v>
        <stp/>
        <stp>Orders</stp>
        <stp>0</stp>
        <stp>0</stp>
        <stp/>
        <stp>All</stp>
        <stp>All</stp>
        <stp>FCMNumber</stp>
        <stp>13</stp>
        <stp/>
        <tr r="C15" s="1"/>
      </tp>
      <tp t="s">
        <v>Wrong Account Name or FCM Account ID</v>
        <stp/>
        <stp>Orders</stp>
        <stp>0</stp>
        <stp>0</stp>
        <stp/>
        <stp>All</stp>
        <stp>All</stp>
        <stp>FCMNumber</stp>
        <stp>14</stp>
        <stp/>
        <tr r="C16" s="1"/>
      </tp>
      <tp t="s">
        <v>Wrong Account Name or FCM Account ID</v>
        <stp/>
        <stp>Orders</stp>
        <stp>0</stp>
        <stp>0</stp>
        <stp/>
        <stp>All</stp>
        <stp>All</stp>
        <stp>FCMNumber</stp>
        <stp>15</stp>
        <stp/>
        <tr r="C17" s="1"/>
      </tp>
      <tp t="s">
        <v>Wrong Account Name or FCM Account ID</v>
        <stp/>
        <stp>Orders</stp>
        <stp>0</stp>
        <stp>0</stp>
        <stp/>
        <stp>All</stp>
        <stp>All</stp>
        <stp>FCMNumber</stp>
        <stp>16</stp>
        <stp/>
        <tr r="C18" s="1"/>
      </tp>
      <tp t="s">
        <v>Wrong Account Name or FCM Account ID</v>
        <stp/>
        <stp>Orders</stp>
        <stp>0</stp>
        <stp>0</stp>
        <stp/>
        <stp>All</stp>
        <stp>All</stp>
        <stp>FCMNumber</stp>
        <stp>17</stp>
        <stp/>
        <tr r="C19" s="1"/>
      </tp>
      <tp t="s">
        <v>Wrong Account Name or FCM Account ID</v>
        <stp/>
        <stp>Orders</stp>
        <stp>0</stp>
        <stp>0</stp>
        <stp/>
        <stp>All</stp>
        <stp>All</stp>
        <stp>FCMNumber</stp>
        <stp>18</stp>
        <stp/>
        <tr r="C20" s="1"/>
      </tp>
      <tp t="s">
        <v>Wrong Account Name or FCM Account ID</v>
        <stp/>
        <stp>Orders</stp>
        <stp>0</stp>
        <stp>0</stp>
        <stp/>
        <stp>All</stp>
        <stp>All</stp>
        <stp>FCMNumber</stp>
        <stp>19</stp>
        <stp/>
        <tr r="C21" s="1"/>
      </tp>
      <tp t="s">
        <v>Wrong Account Name or FCM Account ID</v>
        <stp/>
        <stp>Orders</stp>
        <stp>0</stp>
        <stp>0</stp>
        <stp/>
        <stp>All</stp>
        <stp>All</stp>
        <stp>LimitPrice</stp>
        <stp>8</stp>
        <stp/>
        <tr r="N10" s="1"/>
      </tp>
      <tp t="s">
        <v>Wrong Account Name or FCM Account ID</v>
        <stp/>
        <stp>Orders</stp>
        <stp>0</stp>
        <stp>0</stp>
        <stp/>
        <stp>All</stp>
        <stp>All</stp>
        <stp>LimitPrice</stp>
        <stp>9</stp>
        <stp/>
        <tr r="N11" s="1"/>
      </tp>
      <tp t="s">
        <v>Wrong Account Name or FCM Account ID</v>
        <stp/>
        <stp>Orders</stp>
        <stp>0</stp>
        <stp>0</stp>
        <stp/>
        <stp>All</stp>
        <stp>All</stp>
        <stp>LimitPrice</stp>
        <stp>0</stp>
        <stp/>
        <tr r="N2" s="1"/>
      </tp>
      <tp t="s">
        <v>Wrong Account Name or FCM Account ID</v>
        <stp/>
        <stp>Orders</stp>
        <stp>0</stp>
        <stp>0</stp>
        <stp/>
        <stp>All</stp>
        <stp>All</stp>
        <stp>LimitPrice</stp>
        <stp>1</stp>
        <stp/>
        <tr r="N3" s="1"/>
      </tp>
      <tp t="s">
        <v>Wrong Account Name or FCM Account ID</v>
        <stp/>
        <stp>Orders</stp>
        <stp>0</stp>
        <stp>0</stp>
        <stp/>
        <stp>All</stp>
        <stp>All</stp>
        <stp>LimitPrice</stp>
        <stp>2</stp>
        <stp/>
        <tr r="N4" s="1"/>
      </tp>
      <tp t="s">
        <v>Wrong Account Name or FCM Account ID</v>
        <stp/>
        <stp>Orders</stp>
        <stp>0</stp>
        <stp>0</stp>
        <stp/>
        <stp>All</stp>
        <stp>All</stp>
        <stp>LimitPrice</stp>
        <stp>3</stp>
        <stp/>
        <tr r="N5" s="1"/>
      </tp>
      <tp t="s">
        <v>Wrong Account Name or FCM Account ID</v>
        <stp/>
        <stp>Orders</stp>
        <stp>0</stp>
        <stp>0</stp>
        <stp/>
        <stp>All</stp>
        <stp>All</stp>
        <stp>LimitPrice</stp>
        <stp>4</stp>
        <stp/>
        <tr r="N6" s="1"/>
      </tp>
      <tp t="s">
        <v>Wrong Account Name or FCM Account ID</v>
        <stp/>
        <stp>Orders</stp>
        <stp>0</stp>
        <stp>0</stp>
        <stp/>
        <stp>All</stp>
        <stp>All</stp>
        <stp>LimitPrice</stp>
        <stp>5</stp>
        <stp/>
        <tr r="N7" s="1"/>
      </tp>
      <tp t="s">
        <v>Wrong Account Name or FCM Account ID</v>
        <stp/>
        <stp>Orders</stp>
        <stp>0</stp>
        <stp>0</stp>
        <stp/>
        <stp>All</stp>
        <stp>All</stp>
        <stp>LimitPrice</stp>
        <stp>6</stp>
        <stp/>
        <tr r="N8" s="1"/>
      </tp>
      <tp t="s">
        <v>Wrong Account Name or FCM Account ID</v>
        <stp/>
        <stp>Orders</stp>
        <stp>0</stp>
        <stp>0</stp>
        <stp/>
        <stp>All</stp>
        <stp>All</stp>
        <stp>LimitPrice</stp>
        <stp>7</stp>
        <stp/>
        <tr r="N9" s="1"/>
      </tp>
      <tp t="s">
        <v>Wrong Account Name or FCM Account ID</v>
        <stp/>
        <stp>Orders</stp>
        <stp>0</stp>
        <stp>0</stp>
        <stp/>
        <stp>All</stp>
        <stp>All</stp>
        <stp>Instrument</stp>
        <stp>9</stp>
        <stp/>
        <tr r="K11" s="1"/>
      </tp>
      <tp t="s">
        <v>Wrong Account Name or FCM Account ID</v>
        <stp/>
        <stp>Orders</stp>
        <stp>0</stp>
        <stp>0</stp>
        <stp/>
        <stp>All</stp>
        <stp>All</stp>
        <stp>Instrument</stp>
        <stp>8</stp>
        <stp/>
        <tr r="K10" s="1"/>
      </tp>
      <tp t="s">
        <v>Wrong Account Name or FCM Account ID</v>
        <stp/>
        <stp>Orders</stp>
        <stp>0</stp>
        <stp>0</stp>
        <stp/>
        <stp>All</stp>
        <stp>All</stp>
        <stp>Instrument</stp>
        <stp>1</stp>
        <stp/>
        <tr r="K3" s="1"/>
      </tp>
      <tp t="s">
        <v>Wrong Account Name or FCM Account ID</v>
        <stp/>
        <stp>Orders</stp>
        <stp>0</stp>
        <stp>0</stp>
        <stp/>
        <stp>All</stp>
        <stp>All</stp>
        <stp>Instrument</stp>
        <stp>0</stp>
        <stp/>
        <tr r="K2" s="1"/>
      </tp>
      <tp t="s">
        <v>Wrong Account Name or FCM Account ID</v>
        <stp/>
        <stp>Orders</stp>
        <stp>0</stp>
        <stp>0</stp>
        <stp/>
        <stp>All</stp>
        <stp>All</stp>
        <stp>Instrument</stp>
        <stp>3</stp>
        <stp/>
        <tr r="K5" s="1"/>
      </tp>
      <tp t="s">
        <v>Wrong Account Name or FCM Account ID</v>
        <stp/>
        <stp>Orders</stp>
        <stp>0</stp>
        <stp>0</stp>
        <stp/>
        <stp>All</stp>
        <stp>All</stp>
        <stp>Instrument</stp>
        <stp>2</stp>
        <stp/>
        <tr r="K4" s="1"/>
      </tp>
      <tp t="s">
        <v>Wrong Account Name or FCM Account ID</v>
        <stp/>
        <stp>Orders</stp>
        <stp>0</stp>
        <stp>0</stp>
        <stp/>
        <stp>All</stp>
        <stp>All</stp>
        <stp>Instrument</stp>
        <stp>5</stp>
        <stp/>
        <tr r="K7" s="1"/>
      </tp>
      <tp t="s">
        <v>Wrong Account Name or FCM Account ID</v>
        <stp/>
        <stp>Orders</stp>
        <stp>0</stp>
        <stp>0</stp>
        <stp/>
        <stp>All</stp>
        <stp>All</stp>
        <stp>Instrument</stp>
        <stp>4</stp>
        <stp/>
        <tr r="K6" s="1"/>
      </tp>
      <tp t="s">
        <v>Wrong Account Name or FCM Account ID</v>
        <stp/>
        <stp>Orders</stp>
        <stp>0</stp>
        <stp>0</stp>
        <stp/>
        <stp>All</stp>
        <stp>All</stp>
        <stp>Instrument</stp>
        <stp>7</stp>
        <stp/>
        <tr r="K9" s="1"/>
      </tp>
      <tp t="s">
        <v>Wrong Account Name or FCM Account ID</v>
        <stp/>
        <stp>Orders</stp>
        <stp>0</stp>
        <stp>0</stp>
        <stp/>
        <stp>All</stp>
        <stp>All</stp>
        <stp>Instrument</stp>
        <stp>6</stp>
        <stp/>
        <tr r="K8" s="1"/>
      </tp>
      <tp t="s">
        <v>Wrong Account Name or FCM Account ID</v>
        <stp/>
        <stp>Orders</stp>
        <stp>0</stp>
        <stp>0</stp>
        <stp/>
        <stp>All</stp>
        <stp>All</stp>
        <stp>FCMNumber</stp>
        <stp>70</stp>
        <stp/>
        <tr r="C72" s="1"/>
      </tp>
      <tp t="s">
        <v>Wrong Account Name or FCM Account ID</v>
        <stp/>
        <stp>Orders</stp>
        <stp>0</stp>
        <stp>0</stp>
        <stp/>
        <stp>All</stp>
        <stp>All</stp>
        <stp>FCMNumber</stp>
        <stp>71</stp>
        <stp/>
        <tr r="C73" s="1"/>
      </tp>
      <tp t="s">
        <v>Wrong Account Name or FCM Account ID</v>
        <stp/>
        <stp>Orders</stp>
        <stp>0</stp>
        <stp>0</stp>
        <stp/>
        <stp>All</stp>
        <stp>All</stp>
        <stp>FCMNumber</stp>
        <stp>72</stp>
        <stp/>
        <tr r="C74" s="1"/>
      </tp>
      <tp t="s">
        <v>Wrong Account Name or FCM Account ID</v>
        <stp/>
        <stp>Orders</stp>
        <stp>0</stp>
        <stp>0</stp>
        <stp/>
        <stp>All</stp>
        <stp>All</stp>
        <stp>FCMNumber</stp>
        <stp>73</stp>
        <stp/>
        <tr r="C75" s="1"/>
      </tp>
      <tp t="s">
        <v>Wrong Account Name or FCM Account ID</v>
        <stp/>
        <stp>Orders</stp>
        <stp>0</stp>
        <stp>0</stp>
        <stp/>
        <stp>All</stp>
        <stp>All</stp>
        <stp>FCMNumber</stp>
        <stp>74</stp>
        <stp/>
        <tr r="C76" s="1"/>
      </tp>
      <tp t="s">
        <v>Wrong Account Name or FCM Account ID</v>
        <stp/>
        <stp>Orders</stp>
        <stp>0</stp>
        <stp>0</stp>
        <stp/>
        <stp>All</stp>
        <stp>All</stp>
        <stp>FCMNumber</stp>
        <stp>75</stp>
        <stp/>
        <tr r="C77" s="1"/>
      </tp>
      <tp t="s">
        <v>Wrong Account Name or FCM Account ID</v>
        <stp/>
        <stp>Orders</stp>
        <stp>0</stp>
        <stp>0</stp>
        <stp/>
        <stp>All</stp>
        <stp>All</stp>
        <stp>FCMNumber</stp>
        <stp>76</stp>
        <stp/>
        <tr r="C78" s="1"/>
      </tp>
      <tp t="s">
        <v>Wrong Account Name or FCM Account ID</v>
        <stp/>
        <stp>Orders</stp>
        <stp>0</stp>
        <stp>0</stp>
        <stp/>
        <stp>All</stp>
        <stp>All</stp>
        <stp>FCMNumber</stp>
        <stp>77</stp>
        <stp/>
        <tr r="C79" s="1"/>
      </tp>
      <tp t="s">
        <v>Wrong Account Name or FCM Account ID</v>
        <stp/>
        <stp>Orders</stp>
        <stp>0</stp>
        <stp>0</stp>
        <stp/>
        <stp>All</stp>
        <stp>All</stp>
        <stp>FCMNumber</stp>
        <stp>78</stp>
        <stp/>
        <tr r="C80" s="1"/>
      </tp>
      <tp t="s">
        <v>Wrong Account Name or FCM Account ID</v>
        <stp/>
        <stp>Orders</stp>
        <stp>0</stp>
        <stp>0</stp>
        <stp/>
        <stp>All</stp>
        <stp>All</stp>
        <stp>FCMNumber</stp>
        <stp>79</stp>
        <stp/>
        <tr r="C81" s="1"/>
      </tp>
      <tp t="s">
        <v>Wrong Account Name or FCM Account ID</v>
        <stp/>
        <stp>Orders</stp>
        <stp>0</stp>
        <stp>0</stp>
        <stp/>
        <stp>All</stp>
        <stp>All</stp>
        <stp>AccountName</stp>
        <stp>82</stp>
        <stp/>
        <tr r="B84" s="1"/>
      </tp>
      <tp t="s">
        <v>Wrong Account Name or FCM Account ID</v>
        <stp/>
        <stp>Orders</stp>
        <stp>0</stp>
        <stp>0</stp>
        <stp/>
        <stp>All</stp>
        <stp>All</stp>
        <stp>AccountName</stp>
        <stp>83</stp>
        <stp/>
        <tr r="B85" s="1"/>
      </tp>
      <tp t="s">
        <v>Wrong Account Name or FCM Account ID</v>
        <stp/>
        <stp>Orders</stp>
        <stp>0</stp>
        <stp>0</stp>
        <stp/>
        <stp>All</stp>
        <stp>All</stp>
        <stp>AccountName</stp>
        <stp>80</stp>
        <stp/>
        <tr r="B82" s="1"/>
      </tp>
      <tp t="s">
        <v>Wrong Account Name or FCM Account ID</v>
        <stp/>
        <stp>Orders</stp>
        <stp>0</stp>
        <stp>0</stp>
        <stp/>
        <stp>All</stp>
        <stp>All</stp>
        <stp>AccountName</stp>
        <stp>81</stp>
        <stp/>
        <tr r="B83" s="1"/>
      </tp>
      <tp t="s">
        <v>Wrong Account Name or FCM Account ID</v>
        <stp/>
        <stp>Orders</stp>
        <stp>0</stp>
        <stp>0</stp>
        <stp/>
        <stp>All</stp>
        <stp>All</stp>
        <stp>AccountName</stp>
        <stp>86</stp>
        <stp/>
        <tr r="B88" s="1"/>
      </tp>
      <tp t="s">
        <v>Wrong Account Name or FCM Account ID</v>
        <stp/>
        <stp>Orders</stp>
        <stp>0</stp>
        <stp>0</stp>
        <stp/>
        <stp>All</stp>
        <stp>All</stp>
        <stp>AccountName</stp>
        <stp>87</stp>
        <stp/>
        <tr r="B89" s="1"/>
      </tp>
      <tp t="s">
        <v>Wrong Account Name or FCM Account ID</v>
        <stp/>
        <stp>Orders</stp>
        <stp>0</stp>
        <stp>0</stp>
        <stp/>
        <stp>All</stp>
        <stp>All</stp>
        <stp>AccountName</stp>
        <stp>84</stp>
        <stp/>
        <tr r="B86" s="1"/>
      </tp>
      <tp t="s">
        <v>Wrong Account Name or FCM Account ID</v>
        <stp/>
        <stp>Orders</stp>
        <stp>0</stp>
        <stp>0</stp>
        <stp/>
        <stp>All</stp>
        <stp>All</stp>
        <stp>AccountName</stp>
        <stp>85</stp>
        <stp/>
        <tr r="B87" s="1"/>
      </tp>
      <tp t="s">
        <v>Wrong Account Name or FCM Account ID</v>
        <stp/>
        <stp>Orders</stp>
        <stp>0</stp>
        <stp>0</stp>
        <stp/>
        <stp>All</stp>
        <stp>All</stp>
        <stp>AccountName</stp>
        <stp>88</stp>
        <stp/>
        <tr r="B90" s="1"/>
      </tp>
      <tp t="s">
        <v>Wrong Account Name or FCM Account ID</v>
        <stp/>
        <stp>Orders</stp>
        <stp>0</stp>
        <stp>0</stp>
        <stp/>
        <stp>All</stp>
        <stp>All</stp>
        <stp>AccountName</stp>
        <stp>89</stp>
        <stp/>
        <tr r="B91" s="1"/>
      </tp>
      <tp t="s">
        <v>Wrong Account Name or FCM Account ID</v>
        <stp/>
        <stp>Orders</stp>
        <stp>0</stp>
        <stp>0</stp>
        <stp/>
        <stp>All</stp>
        <stp>All</stp>
        <stp>FCMNumber</stp>
        <stp>60</stp>
        <stp/>
        <tr r="C62" s="1"/>
      </tp>
      <tp t="s">
        <v>Wrong Account Name or FCM Account ID</v>
        <stp/>
        <stp>Orders</stp>
        <stp>0</stp>
        <stp>0</stp>
        <stp/>
        <stp>All</stp>
        <stp>All</stp>
        <stp>FCMNumber</stp>
        <stp>61</stp>
        <stp/>
        <tr r="C63" s="1"/>
      </tp>
      <tp t="s">
        <v>Wrong Account Name or FCM Account ID</v>
        <stp/>
        <stp>Orders</stp>
        <stp>0</stp>
        <stp>0</stp>
        <stp/>
        <stp>All</stp>
        <stp>All</stp>
        <stp>FCMNumber</stp>
        <stp>62</stp>
        <stp/>
        <tr r="C64" s="1"/>
      </tp>
      <tp t="s">
        <v>Wrong Account Name or FCM Account ID</v>
        <stp/>
        <stp>Orders</stp>
        <stp>0</stp>
        <stp>0</stp>
        <stp/>
        <stp>All</stp>
        <stp>All</stp>
        <stp>FCMNumber</stp>
        <stp>63</stp>
        <stp/>
        <tr r="C65" s="1"/>
      </tp>
      <tp t="s">
        <v>Wrong Account Name or FCM Account ID</v>
        <stp/>
        <stp>Orders</stp>
        <stp>0</stp>
        <stp>0</stp>
        <stp/>
        <stp>All</stp>
        <stp>All</stp>
        <stp>FCMNumber</stp>
        <stp>64</stp>
        <stp/>
        <tr r="C66" s="1"/>
      </tp>
      <tp t="s">
        <v>Wrong Account Name or FCM Account ID</v>
        <stp/>
        <stp>Orders</stp>
        <stp>0</stp>
        <stp>0</stp>
        <stp/>
        <stp>All</stp>
        <stp>All</stp>
        <stp>FCMNumber</stp>
        <stp>65</stp>
        <stp/>
        <tr r="C67" s="1"/>
      </tp>
      <tp t="s">
        <v>Wrong Account Name or FCM Account ID</v>
        <stp/>
        <stp>Orders</stp>
        <stp>0</stp>
        <stp>0</stp>
        <stp/>
        <stp>All</stp>
        <stp>All</stp>
        <stp>FCMNumber</stp>
        <stp>66</stp>
        <stp/>
        <tr r="C68" s="1"/>
      </tp>
      <tp t="s">
        <v>Wrong Account Name or FCM Account ID</v>
        <stp/>
        <stp>Orders</stp>
        <stp>0</stp>
        <stp>0</stp>
        <stp/>
        <stp>All</stp>
        <stp>All</stp>
        <stp>FCMNumber</stp>
        <stp>67</stp>
        <stp/>
        <tr r="C69" s="1"/>
      </tp>
      <tp t="s">
        <v>Wrong Account Name or FCM Account ID</v>
        <stp/>
        <stp>Orders</stp>
        <stp>0</stp>
        <stp>0</stp>
        <stp/>
        <stp>All</stp>
        <stp>All</stp>
        <stp>FCMNumber</stp>
        <stp>68</stp>
        <stp/>
        <tr r="C70" s="1"/>
      </tp>
      <tp t="s">
        <v>Wrong Account Name or FCM Account ID</v>
        <stp/>
        <stp>Orders</stp>
        <stp>0</stp>
        <stp>0</stp>
        <stp/>
        <stp>All</stp>
        <stp>All</stp>
        <stp>FCMNumber</stp>
        <stp>69</stp>
        <stp/>
        <tr r="C71" s="1"/>
      </tp>
      <tp t="s">
        <v>Wrong Account Name or FCM Account ID</v>
        <stp/>
        <stp>Orders</stp>
        <stp>0</stp>
        <stp>0</stp>
        <stp/>
        <stp>All</stp>
        <stp>All</stp>
        <stp>AccountName</stp>
        <stp>92</stp>
        <stp/>
        <tr r="B94" s="1"/>
      </tp>
      <tp t="s">
        <v>Wrong Account Name or FCM Account ID</v>
        <stp/>
        <stp>Orders</stp>
        <stp>0</stp>
        <stp>0</stp>
        <stp/>
        <stp>All</stp>
        <stp>All</stp>
        <stp>AccountName</stp>
        <stp>93</stp>
        <stp/>
        <tr r="B95" s="1"/>
      </tp>
      <tp t="s">
        <v>Wrong Account Name or FCM Account ID</v>
        <stp/>
        <stp>Orders</stp>
        <stp>0</stp>
        <stp>0</stp>
        <stp/>
        <stp>All</stp>
        <stp>All</stp>
        <stp>AccountName</stp>
        <stp>90</stp>
        <stp/>
        <tr r="B92" s="1"/>
      </tp>
      <tp t="s">
        <v>Wrong Account Name or FCM Account ID</v>
        <stp/>
        <stp>Orders</stp>
        <stp>0</stp>
        <stp>0</stp>
        <stp/>
        <stp>All</stp>
        <stp>All</stp>
        <stp>AccountName</stp>
        <stp>91</stp>
        <stp/>
        <tr r="B93" s="1"/>
      </tp>
      <tp t="s">
        <v>Wrong Account Name or FCM Account ID</v>
        <stp/>
        <stp>Orders</stp>
        <stp>0</stp>
        <stp>0</stp>
        <stp/>
        <stp>All</stp>
        <stp>All</stp>
        <stp>AccountName</stp>
        <stp>96</stp>
        <stp/>
        <tr r="B98" s="1"/>
      </tp>
      <tp t="s">
        <v>Wrong Account Name or FCM Account ID</v>
        <stp/>
        <stp>Orders</stp>
        <stp>0</stp>
        <stp>0</stp>
        <stp/>
        <stp>All</stp>
        <stp>All</stp>
        <stp>AccountName</stp>
        <stp>97</stp>
        <stp/>
        <tr r="B99" s="1"/>
      </tp>
      <tp t="s">
        <v>Wrong Account Name or FCM Account ID</v>
        <stp/>
        <stp>Orders</stp>
        <stp>0</stp>
        <stp>0</stp>
        <stp/>
        <stp>All</stp>
        <stp>All</stp>
        <stp>AccountName</stp>
        <stp>94</stp>
        <stp/>
        <tr r="B96" s="1"/>
      </tp>
      <tp t="s">
        <v>Wrong Account Name or FCM Account ID</v>
        <stp/>
        <stp>Orders</stp>
        <stp>0</stp>
        <stp>0</stp>
        <stp/>
        <stp>All</stp>
        <stp>All</stp>
        <stp>AccountName</stp>
        <stp>95</stp>
        <stp/>
        <tr r="B97" s="1"/>
      </tp>
      <tp t="s">
        <v>Wrong Account Name or FCM Account ID</v>
        <stp/>
        <stp>Orders</stp>
        <stp>0</stp>
        <stp>0</stp>
        <stp/>
        <stp>All</stp>
        <stp>All</stp>
        <stp>AccountName</stp>
        <stp>98</stp>
        <stp/>
        <tr r="B100" s="1"/>
      </tp>
      <tp t="s">
        <v>Wrong Account Name or FCM Account ID</v>
        <stp/>
        <stp>Orders</stp>
        <stp>0</stp>
        <stp>0</stp>
        <stp/>
        <stp>All</stp>
        <stp>All</stp>
        <stp>AccountName</stp>
        <stp>99</stp>
        <stp/>
        <tr r="B101" s="1"/>
      </tp>
      <tp>
        <v>45044.471574074079</v>
        <stp/>
        <stp>SystemInfo</stp>
        <stp>Linetime</stp>
        <tr r="AE1" s="4"/>
      </tp>
      <tp t="s">
        <v>Wrong Account Name or FCM Account ID</v>
        <stp/>
        <stp>Orders</stp>
        <stp>0</stp>
        <stp>0</stp>
        <stp/>
        <stp>All</stp>
        <stp>All</stp>
        <stp>FCMNumber</stp>
        <stp>50</stp>
        <stp/>
        <tr r="C52" s="1"/>
      </tp>
      <tp t="s">
        <v>Wrong Account Name or FCM Account ID</v>
        <stp/>
        <stp>Orders</stp>
        <stp>0</stp>
        <stp>0</stp>
        <stp/>
        <stp>All</stp>
        <stp>All</stp>
        <stp>FCMNumber</stp>
        <stp>51</stp>
        <stp/>
        <tr r="C53" s="1"/>
      </tp>
      <tp t="s">
        <v>Wrong Account Name or FCM Account ID</v>
        <stp/>
        <stp>Orders</stp>
        <stp>0</stp>
        <stp>0</stp>
        <stp/>
        <stp>All</stp>
        <stp>All</stp>
        <stp>FCMNumber</stp>
        <stp>52</stp>
        <stp/>
        <tr r="C54" s="1"/>
      </tp>
      <tp t="s">
        <v>Wrong Account Name or FCM Account ID</v>
        <stp/>
        <stp>Orders</stp>
        <stp>0</stp>
        <stp>0</stp>
        <stp/>
        <stp>All</stp>
        <stp>All</stp>
        <stp>FCMNumber</stp>
        <stp>53</stp>
        <stp/>
        <tr r="C55" s="1"/>
      </tp>
      <tp t="s">
        <v>Wrong Account Name or FCM Account ID</v>
        <stp/>
        <stp>Orders</stp>
        <stp>0</stp>
        <stp>0</stp>
        <stp/>
        <stp>All</stp>
        <stp>All</stp>
        <stp>FCMNumber</stp>
        <stp>54</stp>
        <stp/>
        <tr r="C56" s="1"/>
      </tp>
      <tp t="s">
        <v>Wrong Account Name or FCM Account ID</v>
        <stp/>
        <stp>Orders</stp>
        <stp>0</stp>
        <stp>0</stp>
        <stp/>
        <stp>All</stp>
        <stp>All</stp>
        <stp>FCMNumber</stp>
        <stp>55</stp>
        <stp/>
        <tr r="C57" s="1"/>
      </tp>
      <tp t="s">
        <v>Wrong Account Name or FCM Account ID</v>
        <stp/>
        <stp>Orders</stp>
        <stp>0</stp>
        <stp>0</stp>
        <stp/>
        <stp>All</stp>
        <stp>All</stp>
        <stp>FCMNumber</stp>
        <stp>56</stp>
        <stp/>
        <tr r="C58" s="1"/>
      </tp>
      <tp t="s">
        <v>Wrong Account Name or FCM Account ID</v>
        <stp/>
        <stp>Orders</stp>
        <stp>0</stp>
        <stp>0</stp>
        <stp/>
        <stp>All</stp>
        <stp>All</stp>
        <stp>FCMNumber</stp>
        <stp>57</stp>
        <stp/>
        <tr r="C59" s="1"/>
      </tp>
      <tp t="s">
        <v>Wrong Account Name or FCM Account ID</v>
        <stp/>
        <stp>Orders</stp>
        <stp>0</stp>
        <stp>0</stp>
        <stp/>
        <stp>All</stp>
        <stp>All</stp>
        <stp>FCMNumber</stp>
        <stp>58</stp>
        <stp/>
        <tr r="C60" s="1"/>
      </tp>
      <tp t="s">
        <v>Wrong Account Name or FCM Account ID</v>
        <stp/>
        <stp>Orders</stp>
        <stp>0</stp>
        <stp>0</stp>
        <stp/>
        <stp>All</stp>
        <stp>All</stp>
        <stp>FCMNumber</stp>
        <stp>59</stp>
        <stp/>
        <tr r="C61" s="1"/>
      </tp>
      <tp t="s">
        <v>Wrong Account Name or FCM Account ID</v>
        <stp/>
        <stp>Orders</stp>
        <stp>0</stp>
        <stp>0</stp>
        <stp/>
        <stp>All</stp>
        <stp>All</stp>
        <stp>FCMNumber</stp>
        <stp>40</stp>
        <stp/>
        <tr r="C42" s="1"/>
      </tp>
      <tp t="s">
        <v>Wrong Account Name or FCM Account ID</v>
        <stp/>
        <stp>Orders</stp>
        <stp>0</stp>
        <stp>0</stp>
        <stp/>
        <stp>All</stp>
        <stp>All</stp>
        <stp>FCMNumber</stp>
        <stp>41</stp>
        <stp/>
        <tr r="C43" s="1"/>
      </tp>
      <tp t="s">
        <v>Wrong Account Name or FCM Account ID</v>
        <stp/>
        <stp>Orders</stp>
        <stp>0</stp>
        <stp>0</stp>
        <stp/>
        <stp>All</stp>
        <stp>All</stp>
        <stp>FCMNumber</stp>
        <stp>42</stp>
        <stp/>
        <tr r="C44" s="1"/>
      </tp>
      <tp t="s">
        <v>Wrong Account Name or FCM Account ID</v>
        <stp/>
        <stp>Orders</stp>
        <stp>0</stp>
        <stp>0</stp>
        <stp/>
        <stp>All</stp>
        <stp>All</stp>
        <stp>FCMNumber</stp>
        <stp>43</stp>
        <stp/>
        <tr r="C45" s="1"/>
      </tp>
      <tp t="s">
        <v>Wrong Account Name or FCM Account ID</v>
        <stp/>
        <stp>Orders</stp>
        <stp>0</stp>
        <stp>0</stp>
        <stp/>
        <stp>All</stp>
        <stp>All</stp>
        <stp>FCMNumber</stp>
        <stp>44</stp>
        <stp/>
        <tr r="C46" s="1"/>
      </tp>
      <tp t="s">
        <v>Wrong Account Name or FCM Account ID</v>
        <stp/>
        <stp>Orders</stp>
        <stp>0</stp>
        <stp>0</stp>
        <stp/>
        <stp>All</stp>
        <stp>All</stp>
        <stp>FCMNumber</stp>
        <stp>45</stp>
        <stp/>
        <tr r="C47" s="1"/>
      </tp>
      <tp t="s">
        <v>Wrong Account Name or FCM Account ID</v>
        <stp/>
        <stp>Orders</stp>
        <stp>0</stp>
        <stp>0</stp>
        <stp/>
        <stp>All</stp>
        <stp>All</stp>
        <stp>FCMNumber</stp>
        <stp>46</stp>
        <stp/>
        <tr r="C48" s="1"/>
      </tp>
      <tp t="s">
        <v>Wrong Account Name or FCM Account ID</v>
        <stp/>
        <stp>Orders</stp>
        <stp>0</stp>
        <stp>0</stp>
        <stp/>
        <stp>All</stp>
        <stp>All</stp>
        <stp>FCMNumber</stp>
        <stp>47</stp>
        <stp/>
        <tr r="C49" s="1"/>
      </tp>
      <tp t="s">
        <v>Wrong Account Name or FCM Account ID</v>
        <stp/>
        <stp>Orders</stp>
        <stp>0</stp>
        <stp>0</stp>
        <stp/>
        <stp>All</stp>
        <stp>All</stp>
        <stp>FCMNumber</stp>
        <stp>48</stp>
        <stp/>
        <tr r="C50" s="1"/>
      </tp>
      <tp t="s">
        <v>Wrong Account Name or FCM Account ID</v>
        <stp/>
        <stp>Orders</stp>
        <stp>0</stp>
        <stp>0</stp>
        <stp/>
        <stp>All</stp>
        <stp>All</stp>
        <stp>FCMNumber</stp>
        <stp>49</stp>
        <stp/>
        <tr r="C51" s="1"/>
      </tp>
      <tp t="s">
        <v>Wrong Account Name or FCM Account ID</v>
        <stp/>
        <stp>Orders</stp>
        <stp>0</stp>
        <stp>0</stp>
        <stp/>
        <stp>All</stp>
        <stp>All</stp>
        <stp>AccountName</stp>
        <stp>42</stp>
        <stp/>
        <tr r="B44" s="1"/>
      </tp>
      <tp t="s">
        <v>Wrong Account Name or FCM Account ID</v>
        <stp/>
        <stp>Orders</stp>
        <stp>0</stp>
        <stp>0</stp>
        <stp/>
        <stp>All</stp>
        <stp>All</stp>
        <stp>AccountName</stp>
        <stp>43</stp>
        <stp/>
        <tr r="B45" s="1"/>
      </tp>
      <tp t="s">
        <v>Wrong Account Name or FCM Account ID</v>
        <stp/>
        <stp>Orders</stp>
        <stp>0</stp>
        <stp>0</stp>
        <stp/>
        <stp>All</stp>
        <stp>All</stp>
        <stp>AccountName</stp>
        <stp>40</stp>
        <stp/>
        <tr r="B42" s="1"/>
      </tp>
      <tp t="s">
        <v>Wrong Account Name or FCM Account ID</v>
        <stp/>
        <stp>Orders</stp>
        <stp>0</stp>
        <stp>0</stp>
        <stp/>
        <stp>All</stp>
        <stp>All</stp>
        <stp>AccountName</stp>
        <stp>41</stp>
        <stp/>
        <tr r="B43" s="1"/>
      </tp>
      <tp t="s">
        <v>Wrong Account Name or FCM Account ID</v>
        <stp/>
        <stp>Orders</stp>
        <stp>0</stp>
        <stp>0</stp>
        <stp/>
        <stp>All</stp>
        <stp>All</stp>
        <stp>AccountName</stp>
        <stp>46</stp>
        <stp/>
        <tr r="B48" s="1"/>
      </tp>
      <tp t="s">
        <v>Wrong Account Name or FCM Account ID</v>
        <stp/>
        <stp>Orders</stp>
        <stp>0</stp>
        <stp>0</stp>
        <stp/>
        <stp>All</stp>
        <stp>All</stp>
        <stp>AccountName</stp>
        <stp>47</stp>
        <stp/>
        <tr r="B49" s="1"/>
      </tp>
      <tp t="s">
        <v>Wrong Account Name or FCM Account ID</v>
        <stp/>
        <stp>Orders</stp>
        <stp>0</stp>
        <stp>0</stp>
        <stp/>
        <stp>All</stp>
        <stp>All</stp>
        <stp>AccountName</stp>
        <stp>44</stp>
        <stp/>
        <tr r="B46" s="1"/>
      </tp>
      <tp t="s">
        <v>Wrong Account Name or FCM Account ID</v>
        <stp/>
        <stp>Orders</stp>
        <stp>0</stp>
        <stp>0</stp>
        <stp/>
        <stp>All</stp>
        <stp>All</stp>
        <stp>AccountName</stp>
        <stp>45</stp>
        <stp/>
        <tr r="B47" s="1"/>
      </tp>
      <tp t="s">
        <v>Wrong Account Name or FCM Account ID</v>
        <stp/>
        <stp>Orders</stp>
        <stp>0</stp>
        <stp>0</stp>
        <stp/>
        <stp>All</stp>
        <stp>All</stp>
        <stp>AccountName</stp>
        <stp>48</stp>
        <stp/>
        <tr r="B50" s="1"/>
      </tp>
      <tp t="s">
        <v>Wrong Account Name or FCM Account ID</v>
        <stp/>
        <stp>Orders</stp>
        <stp>0</stp>
        <stp>0</stp>
        <stp/>
        <stp>All</stp>
        <stp>All</stp>
        <stp>AccountName</stp>
        <stp>49</stp>
        <stp/>
        <tr r="B51" s="1"/>
      </tp>
      <tp t="s">
        <v>Wrong Account Name or FCM Account ID</v>
        <stp/>
        <stp>Orders</stp>
        <stp>0</stp>
        <stp>0</stp>
        <stp/>
        <stp>All</stp>
        <stp>All</stp>
        <stp>AccountName</stp>
        <stp>52</stp>
        <stp/>
        <tr r="B54" s="1"/>
      </tp>
      <tp t="s">
        <v>Wrong Account Name or FCM Account ID</v>
        <stp/>
        <stp>Orders</stp>
        <stp>0</stp>
        <stp>0</stp>
        <stp/>
        <stp>All</stp>
        <stp>All</stp>
        <stp>AccountName</stp>
        <stp>53</stp>
        <stp/>
        <tr r="B55" s="1"/>
      </tp>
      <tp t="s">
        <v>Wrong Account Name or FCM Account ID</v>
        <stp/>
        <stp>Orders</stp>
        <stp>0</stp>
        <stp>0</stp>
        <stp/>
        <stp>All</stp>
        <stp>All</stp>
        <stp>AccountName</stp>
        <stp>50</stp>
        <stp/>
        <tr r="B52" s="1"/>
      </tp>
      <tp t="s">
        <v>Wrong Account Name or FCM Account ID</v>
        <stp/>
        <stp>Orders</stp>
        <stp>0</stp>
        <stp>0</stp>
        <stp/>
        <stp>All</stp>
        <stp>All</stp>
        <stp>AccountName</stp>
        <stp>51</stp>
        <stp/>
        <tr r="B53" s="1"/>
      </tp>
      <tp t="s">
        <v>Wrong Account Name or FCM Account ID</v>
        <stp/>
        <stp>Orders</stp>
        <stp>0</stp>
        <stp>0</stp>
        <stp/>
        <stp>All</stp>
        <stp>All</stp>
        <stp>AccountName</stp>
        <stp>56</stp>
        <stp/>
        <tr r="B58" s="1"/>
      </tp>
      <tp t="s">
        <v>Wrong Account Name or FCM Account ID</v>
        <stp/>
        <stp>Orders</stp>
        <stp>0</stp>
        <stp>0</stp>
        <stp/>
        <stp>All</stp>
        <stp>All</stp>
        <stp>AccountName</stp>
        <stp>57</stp>
        <stp/>
        <tr r="B59" s="1"/>
      </tp>
      <tp t="s">
        <v>Wrong Account Name or FCM Account ID</v>
        <stp/>
        <stp>Orders</stp>
        <stp>0</stp>
        <stp>0</stp>
        <stp/>
        <stp>All</stp>
        <stp>All</stp>
        <stp>AccountName</stp>
        <stp>54</stp>
        <stp/>
        <tr r="B56" s="1"/>
      </tp>
      <tp t="s">
        <v>Wrong Account Name or FCM Account ID</v>
        <stp/>
        <stp>Orders</stp>
        <stp>0</stp>
        <stp>0</stp>
        <stp/>
        <stp>All</stp>
        <stp>All</stp>
        <stp>AccountName</stp>
        <stp>55</stp>
        <stp/>
        <tr r="B57" s="1"/>
      </tp>
      <tp t="s">
        <v>Wrong Account Name or FCM Account ID</v>
        <stp/>
        <stp>Orders</stp>
        <stp>0</stp>
        <stp>0</stp>
        <stp/>
        <stp>All</stp>
        <stp>All</stp>
        <stp>AccountName</stp>
        <stp>58</stp>
        <stp/>
        <tr r="B60" s="1"/>
      </tp>
      <tp t="s">
        <v>Wrong Account Name or FCM Account ID</v>
        <stp/>
        <stp>Orders</stp>
        <stp>0</stp>
        <stp>0</stp>
        <stp/>
        <stp>All</stp>
        <stp>All</stp>
        <stp>AccountName</stp>
        <stp>59</stp>
        <stp/>
        <tr r="B61" s="1"/>
      </tp>
      <tp t="s">
        <v>Wrong Account Name or FCM Account ID</v>
        <stp/>
        <stp>Orders</stp>
        <stp>0</stp>
        <stp>0</stp>
        <stp/>
        <stp>All</stp>
        <stp>All</stp>
        <stp>Qty</stp>
        <stp>16</stp>
        <stp/>
        <tr r="H18" s="1"/>
      </tp>
      <tp t="s">
        <v>Wrong Account Name or FCM Account ID</v>
        <stp/>
        <stp>Orders</stp>
        <stp>0</stp>
        <stp>0</stp>
        <stp/>
        <stp>All</stp>
        <stp>All</stp>
        <stp>Qty</stp>
        <stp>17</stp>
        <stp/>
        <tr r="H19" s="1"/>
      </tp>
      <tp t="s">
        <v>Wrong Account Name or FCM Account ID</v>
        <stp/>
        <stp>Orders</stp>
        <stp>0</stp>
        <stp>0</stp>
        <stp/>
        <stp>All</stp>
        <stp>All</stp>
        <stp>Qty</stp>
        <stp>14</stp>
        <stp/>
        <tr r="H16" s="1"/>
      </tp>
      <tp t="s">
        <v>Wrong Account Name or FCM Account ID</v>
        <stp/>
        <stp>Orders</stp>
        <stp>0</stp>
        <stp>0</stp>
        <stp/>
        <stp>All</stp>
        <stp>All</stp>
        <stp>Qty</stp>
        <stp>15</stp>
        <stp/>
        <tr r="H17" s="1"/>
      </tp>
      <tp t="s">
        <v>Wrong Account Name or FCM Account ID</v>
        <stp/>
        <stp>Orders</stp>
        <stp>0</stp>
        <stp>0</stp>
        <stp/>
        <stp>All</stp>
        <stp>All</stp>
        <stp>Qty</stp>
        <stp>12</stp>
        <stp/>
        <tr r="H14" s="1"/>
      </tp>
      <tp t="s">
        <v>Wrong Account Name or FCM Account ID</v>
        <stp/>
        <stp>Orders</stp>
        <stp>0</stp>
        <stp>0</stp>
        <stp/>
        <stp>All</stp>
        <stp>All</stp>
        <stp>Qty</stp>
        <stp>13</stp>
        <stp/>
        <tr r="H15" s="1"/>
      </tp>
      <tp t="s">
        <v>Wrong Account Name or FCM Account ID</v>
        <stp/>
        <stp>Orders</stp>
        <stp>0</stp>
        <stp>0</stp>
        <stp/>
        <stp>All</stp>
        <stp>All</stp>
        <stp>Qty</stp>
        <stp>10</stp>
        <stp/>
        <tr r="H12" s="1"/>
      </tp>
      <tp t="s">
        <v>Wrong Account Name or FCM Account ID</v>
        <stp/>
        <stp>Orders</stp>
        <stp>0</stp>
        <stp>0</stp>
        <stp/>
        <stp>All</stp>
        <stp>All</stp>
        <stp>Qty</stp>
        <stp>11</stp>
        <stp/>
        <tr r="H13" s="1"/>
      </tp>
      <tp t="s">
        <v>Wrong Account Name or FCM Account ID</v>
        <stp/>
        <stp>Orders</stp>
        <stp>0</stp>
        <stp>0</stp>
        <stp/>
        <stp>All</stp>
        <stp>All</stp>
        <stp>Qty</stp>
        <stp>18</stp>
        <stp/>
        <tr r="H20" s="1"/>
      </tp>
      <tp t="s">
        <v>Wrong Account Name or FCM Account ID</v>
        <stp/>
        <stp>Orders</stp>
        <stp>0</stp>
        <stp>0</stp>
        <stp/>
        <stp>All</stp>
        <stp>All</stp>
        <stp>Qty</stp>
        <stp>19</stp>
        <stp/>
        <tr r="H21" s="1"/>
      </tp>
      <tp t="s">
        <v>Wrong Account Name or FCM Account ID</v>
        <stp/>
        <stp>Orders</stp>
        <stp>0</stp>
        <stp>0</stp>
        <stp/>
        <stp>All</stp>
        <stp>All</stp>
        <stp>FCMNumber</stp>
        <stp>90</stp>
        <stp/>
        <tr r="C92" s="1"/>
      </tp>
      <tp t="s">
        <v>Wrong Account Name or FCM Account ID</v>
        <stp/>
        <stp>Orders</stp>
        <stp>0</stp>
        <stp>0</stp>
        <stp/>
        <stp>All</stp>
        <stp>All</stp>
        <stp>FCMNumber</stp>
        <stp>91</stp>
        <stp/>
        <tr r="C93" s="1"/>
      </tp>
      <tp t="s">
        <v>Wrong Account Name or FCM Account ID</v>
        <stp/>
        <stp>Orders</stp>
        <stp>0</stp>
        <stp>0</stp>
        <stp/>
        <stp>All</stp>
        <stp>All</stp>
        <stp>FCMNumber</stp>
        <stp>92</stp>
        <stp/>
        <tr r="C94" s="1"/>
      </tp>
      <tp t="s">
        <v>Wrong Account Name or FCM Account ID</v>
        <stp/>
        <stp>Orders</stp>
        <stp>0</stp>
        <stp>0</stp>
        <stp/>
        <stp>All</stp>
        <stp>All</stp>
        <stp>FCMNumber</stp>
        <stp>93</stp>
        <stp/>
        <tr r="C95" s="1"/>
      </tp>
      <tp t="s">
        <v>Wrong Account Name or FCM Account ID</v>
        <stp/>
        <stp>Orders</stp>
        <stp>0</stp>
        <stp>0</stp>
        <stp/>
        <stp>All</stp>
        <stp>All</stp>
        <stp>FCMNumber</stp>
        <stp>94</stp>
        <stp/>
        <tr r="C96" s="1"/>
      </tp>
      <tp t="s">
        <v>Wrong Account Name or FCM Account ID</v>
        <stp/>
        <stp>Orders</stp>
        <stp>0</stp>
        <stp>0</stp>
        <stp/>
        <stp>All</stp>
        <stp>All</stp>
        <stp>FCMNumber</stp>
        <stp>95</stp>
        <stp/>
        <tr r="C97" s="1"/>
      </tp>
      <tp t="s">
        <v>Wrong Account Name or FCM Account ID</v>
        <stp/>
        <stp>Orders</stp>
        <stp>0</stp>
        <stp>0</stp>
        <stp/>
        <stp>All</stp>
        <stp>All</stp>
        <stp>FCMNumber</stp>
        <stp>96</stp>
        <stp/>
        <tr r="C98" s="1"/>
      </tp>
      <tp t="s">
        <v>Wrong Account Name or FCM Account ID</v>
        <stp/>
        <stp>Orders</stp>
        <stp>0</stp>
        <stp>0</stp>
        <stp/>
        <stp>All</stp>
        <stp>All</stp>
        <stp>FCMNumber</stp>
        <stp>97</stp>
        <stp/>
        <tr r="C99" s="1"/>
      </tp>
      <tp t="s">
        <v>Wrong Account Name or FCM Account ID</v>
        <stp/>
        <stp>Orders</stp>
        <stp>0</stp>
        <stp>0</stp>
        <stp/>
        <stp>All</stp>
        <stp>All</stp>
        <stp>FCMNumber</stp>
        <stp>98</stp>
        <stp/>
        <tr r="C100" s="1"/>
      </tp>
      <tp t="s">
        <v>Wrong Account Name or FCM Account ID</v>
        <stp/>
        <stp>Orders</stp>
        <stp>0</stp>
        <stp>0</stp>
        <stp/>
        <stp>All</stp>
        <stp>All</stp>
        <stp>FCMNumber</stp>
        <stp>99</stp>
        <stp/>
        <tr r="C101" s="1"/>
      </tp>
      <tp t="s">
        <v>Wrong Account Name or FCM Account ID</v>
        <stp/>
        <stp>Orders</stp>
        <stp>0</stp>
        <stp>0</stp>
        <stp/>
        <stp>All</stp>
        <stp>All</stp>
        <stp>AccountName</stp>
        <stp>62</stp>
        <stp/>
        <tr r="B64" s="1"/>
      </tp>
      <tp t="s">
        <v>Wrong Account Name or FCM Account ID</v>
        <stp/>
        <stp>Orders</stp>
        <stp>0</stp>
        <stp>0</stp>
        <stp/>
        <stp>All</stp>
        <stp>All</stp>
        <stp>AccountName</stp>
        <stp>63</stp>
        <stp/>
        <tr r="B65" s="1"/>
      </tp>
      <tp t="s">
        <v>Wrong Account Name or FCM Account ID</v>
        <stp/>
        <stp>Orders</stp>
        <stp>0</stp>
        <stp>0</stp>
        <stp/>
        <stp>All</stp>
        <stp>All</stp>
        <stp>AccountName</stp>
        <stp>60</stp>
        <stp/>
        <tr r="B62" s="1"/>
      </tp>
      <tp t="s">
        <v>Wrong Account Name or FCM Account ID</v>
        <stp/>
        <stp>Orders</stp>
        <stp>0</stp>
        <stp>0</stp>
        <stp/>
        <stp>All</stp>
        <stp>All</stp>
        <stp>AccountName</stp>
        <stp>61</stp>
        <stp/>
        <tr r="B63" s="1"/>
      </tp>
      <tp t="s">
        <v>Wrong Account Name or FCM Account ID</v>
        <stp/>
        <stp>Orders</stp>
        <stp>0</stp>
        <stp>0</stp>
        <stp/>
        <stp>All</stp>
        <stp>All</stp>
        <stp>AccountName</stp>
        <stp>66</stp>
        <stp/>
        <tr r="B68" s="1"/>
      </tp>
      <tp t="s">
        <v>Wrong Account Name or FCM Account ID</v>
        <stp/>
        <stp>Orders</stp>
        <stp>0</stp>
        <stp>0</stp>
        <stp/>
        <stp>All</stp>
        <stp>All</stp>
        <stp>AccountName</stp>
        <stp>67</stp>
        <stp/>
        <tr r="B69" s="1"/>
      </tp>
      <tp t="s">
        <v>Wrong Account Name or FCM Account ID</v>
        <stp/>
        <stp>Orders</stp>
        <stp>0</stp>
        <stp>0</stp>
        <stp/>
        <stp>All</stp>
        <stp>All</stp>
        <stp>AccountName</stp>
        <stp>64</stp>
        <stp/>
        <tr r="B66" s="1"/>
      </tp>
      <tp t="s">
        <v>Wrong Account Name or FCM Account ID</v>
        <stp/>
        <stp>Orders</stp>
        <stp>0</stp>
        <stp>0</stp>
        <stp/>
        <stp>All</stp>
        <stp>All</stp>
        <stp>AccountName</stp>
        <stp>65</stp>
        <stp/>
        <tr r="B67" s="1"/>
      </tp>
      <tp t="s">
        <v>Wrong Account Name or FCM Account ID</v>
        <stp/>
        <stp>Orders</stp>
        <stp>0</stp>
        <stp>0</stp>
        <stp/>
        <stp>All</stp>
        <stp>All</stp>
        <stp>AccountName</stp>
        <stp>68</stp>
        <stp/>
        <tr r="B70" s="1"/>
      </tp>
      <tp t="s">
        <v>Wrong Account Name or FCM Account ID</v>
        <stp/>
        <stp>Orders</stp>
        <stp>0</stp>
        <stp>0</stp>
        <stp/>
        <stp>All</stp>
        <stp>All</stp>
        <stp>AccountName</stp>
        <stp>69</stp>
        <stp/>
        <tr r="B71" s="1"/>
      </tp>
      <tp t="s">
        <v>Wrong Account Name or FCM Account ID</v>
        <stp/>
        <stp>Orders</stp>
        <stp>0</stp>
        <stp>0</stp>
        <stp/>
        <stp>All</stp>
        <stp>All</stp>
        <stp>Qty</stp>
        <stp>26</stp>
        <stp/>
        <tr r="H28" s="1"/>
      </tp>
      <tp t="s">
        <v>Wrong Account Name or FCM Account ID</v>
        <stp/>
        <stp>Orders</stp>
        <stp>0</stp>
        <stp>0</stp>
        <stp/>
        <stp>All</stp>
        <stp>All</stp>
        <stp>Qty</stp>
        <stp>27</stp>
        <stp/>
        <tr r="H29" s="1"/>
      </tp>
      <tp t="s">
        <v>Wrong Account Name or FCM Account ID</v>
        <stp/>
        <stp>Orders</stp>
        <stp>0</stp>
        <stp>0</stp>
        <stp/>
        <stp>All</stp>
        <stp>All</stp>
        <stp>Qty</stp>
        <stp>24</stp>
        <stp/>
        <tr r="H26" s="1"/>
      </tp>
      <tp t="s">
        <v>Wrong Account Name or FCM Account ID</v>
        <stp/>
        <stp>Orders</stp>
        <stp>0</stp>
        <stp>0</stp>
        <stp/>
        <stp>All</stp>
        <stp>All</stp>
        <stp>Qty</stp>
        <stp>25</stp>
        <stp/>
        <tr r="H27" s="1"/>
      </tp>
      <tp t="s">
        <v>Wrong Account Name or FCM Account ID</v>
        <stp/>
        <stp>Orders</stp>
        <stp>0</stp>
        <stp>0</stp>
        <stp/>
        <stp>All</stp>
        <stp>All</stp>
        <stp>Qty</stp>
        <stp>22</stp>
        <stp/>
        <tr r="H24" s="1"/>
      </tp>
      <tp t="s">
        <v>Wrong Account Name or FCM Account ID</v>
        <stp/>
        <stp>Orders</stp>
        <stp>0</stp>
        <stp>0</stp>
        <stp/>
        <stp>All</stp>
        <stp>All</stp>
        <stp>Qty</stp>
        <stp>23</stp>
        <stp/>
        <tr r="H25" s="1"/>
      </tp>
      <tp t="s">
        <v>Wrong Account Name or FCM Account ID</v>
        <stp/>
        <stp>Orders</stp>
        <stp>0</stp>
        <stp>0</stp>
        <stp/>
        <stp>All</stp>
        <stp>All</stp>
        <stp>Qty</stp>
        <stp>20</stp>
        <stp/>
        <tr r="H22" s="1"/>
      </tp>
      <tp t="s">
        <v>Wrong Account Name or FCM Account ID</v>
        <stp/>
        <stp>Orders</stp>
        <stp>0</stp>
        <stp>0</stp>
        <stp/>
        <stp>All</stp>
        <stp>All</stp>
        <stp>Qty</stp>
        <stp>21</stp>
        <stp/>
        <tr r="H23" s="1"/>
      </tp>
      <tp t="s">
        <v>Wrong Account Name or FCM Account ID</v>
        <stp/>
        <stp>Orders</stp>
        <stp>0</stp>
        <stp>0</stp>
        <stp/>
        <stp>All</stp>
        <stp>All</stp>
        <stp>Qty</stp>
        <stp>28</stp>
        <stp/>
        <tr r="H30" s="1"/>
      </tp>
      <tp t="s">
        <v>Wrong Account Name or FCM Account ID</v>
        <stp/>
        <stp>Orders</stp>
        <stp>0</stp>
        <stp>0</stp>
        <stp/>
        <stp>All</stp>
        <stp>All</stp>
        <stp>Qty</stp>
        <stp>29</stp>
        <stp/>
        <tr r="H31" s="1"/>
      </tp>
      <tp t="s">
        <v>Wrong Account Name or FCM Account ID</v>
        <stp/>
        <stp>Orders</stp>
        <stp>0</stp>
        <stp>0</stp>
        <stp/>
        <stp>All</stp>
        <stp>All</stp>
        <stp>FCMNumber</stp>
        <stp>80</stp>
        <stp/>
        <tr r="C82" s="1"/>
      </tp>
      <tp t="s">
        <v>Wrong Account Name or FCM Account ID</v>
        <stp/>
        <stp>Orders</stp>
        <stp>0</stp>
        <stp>0</stp>
        <stp/>
        <stp>All</stp>
        <stp>All</stp>
        <stp>FCMNumber</stp>
        <stp>81</stp>
        <stp/>
        <tr r="C83" s="1"/>
      </tp>
      <tp t="s">
        <v>Wrong Account Name or FCM Account ID</v>
        <stp/>
        <stp>Orders</stp>
        <stp>0</stp>
        <stp>0</stp>
        <stp/>
        <stp>All</stp>
        <stp>All</stp>
        <stp>FCMNumber</stp>
        <stp>82</stp>
        <stp/>
        <tr r="C84" s="1"/>
      </tp>
      <tp t="s">
        <v>Wrong Account Name or FCM Account ID</v>
        <stp/>
        <stp>Orders</stp>
        <stp>0</stp>
        <stp>0</stp>
        <stp/>
        <stp>All</stp>
        <stp>All</stp>
        <stp>FCMNumber</stp>
        <stp>83</stp>
        <stp/>
        <tr r="C85" s="1"/>
      </tp>
      <tp t="s">
        <v>Wrong Account Name or FCM Account ID</v>
        <stp/>
        <stp>Orders</stp>
        <stp>0</stp>
        <stp>0</stp>
        <stp/>
        <stp>All</stp>
        <stp>All</stp>
        <stp>FCMNumber</stp>
        <stp>84</stp>
        <stp/>
        <tr r="C86" s="1"/>
      </tp>
      <tp t="s">
        <v>Wrong Account Name or FCM Account ID</v>
        <stp/>
        <stp>Orders</stp>
        <stp>0</stp>
        <stp>0</stp>
        <stp/>
        <stp>All</stp>
        <stp>All</stp>
        <stp>FCMNumber</stp>
        <stp>85</stp>
        <stp/>
        <tr r="C87" s="1"/>
      </tp>
      <tp t="s">
        <v>Wrong Account Name or FCM Account ID</v>
        <stp/>
        <stp>Orders</stp>
        <stp>0</stp>
        <stp>0</stp>
        <stp/>
        <stp>All</stp>
        <stp>All</stp>
        <stp>FCMNumber</stp>
        <stp>86</stp>
        <stp/>
        <tr r="C88" s="1"/>
      </tp>
      <tp t="s">
        <v>Wrong Account Name or FCM Account ID</v>
        <stp/>
        <stp>Orders</stp>
        <stp>0</stp>
        <stp>0</stp>
        <stp/>
        <stp>All</stp>
        <stp>All</stp>
        <stp>FCMNumber</stp>
        <stp>87</stp>
        <stp/>
        <tr r="C89" s="1"/>
      </tp>
      <tp t="s">
        <v>Wrong Account Name or FCM Account ID</v>
        <stp/>
        <stp>Orders</stp>
        <stp>0</stp>
        <stp>0</stp>
        <stp/>
        <stp>All</stp>
        <stp>All</stp>
        <stp>FCMNumber</stp>
        <stp>88</stp>
        <stp/>
        <tr r="C90" s="1"/>
      </tp>
      <tp t="s">
        <v>Wrong Account Name or FCM Account ID</v>
        <stp/>
        <stp>Orders</stp>
        <stp>0</stp>
        <stp>0</stp>
        <stp/>
        <stp>All</stp>
        <stp>All</stp>
        <stp>FCMNumber</stp>
        <stp>89</stp>
        <stp/>
        <tr r="C91" s="1"/>
      </tp>
      <tp t="s">
        <v>Wrong Account Name or FCM Account ID</v>
        <stp/>
        <stp>Orders</stp>
        <stp>0</stp>
        <stp>0</stp>
        <stp/>
        <stp>All</stp>
        <stp>All</stp>
        <stp>AccountName</stp>
        <stp>72</stp>
        <stp/>
        <tr r="B74" s="1"/>
      </tp>
      <tp t="s">
        <v>Wrong Account Name or FCM Account ID</v>
        <stp/>
        <stp>Orders</stp>
        <stp>0</stp>
        <stp>0</stp>
        <stp/>
        <stp>All</stp>
        <stp>All</stp>
        <stp>AccountName</stp>
        <stp>73</stp>
        <stp/>
        <tr r="B75" s="1"/>
      </tp>
      <tp t="s">
        <v>Wrong Account Name or FCM Account ID</v>
        <stp/>
        <stp>Orders</stp>
        <stp>0</stp>
        <stp>0</stp>
        <stp/>
        <stp>All</stp>
        <stp>All</stp>
        <stp>AccountName</stp>
        <stp>70</stp>
        <stp/>
        <tr r="B72" s="1"/>
      </tp>
      <tp t="s">
        <v>Wrong Account Name or FCM Account ID</v>
        <stp/>
        <stp>Orders</stp>
        <stp>0</stp>
        <stp>0</stp>
        <stp/>
        <stp>All</stp>
        <stp>All</stp>
        <stp>AccountName</stp>
        <stp>71</stp>
        <stp/>
        <tr r="B73" s="1"/>
      </tp>
      <tp t="s">
        <v>Wrong Account Name or FCM Account ID</v>
        <stp/>
        <stp>Orders</stp>
        <stp>0</stp>
        <stp>0</stp>
        <stp/>
        <stp>All</stp>
        <stp>All</stp>
        <stp>AccountName</stp>
        <stp>76</stp>
        <stp/>
        <tr r="B78" s="1"/>
      </tp>
      <tp t="s">
        <v>Wrong Account Name or FCM Account ID</v>
        <stp/>
        <stp>Orders</stp>
        <stp>0</stp>
        <stp>0</stp>
        <stp/>
        <stp>All</stp>
        <stp>All</stp>
        <stp>AccountName</stp>
        <stp>77</stp>
        <stp/>
        <tr r="B79" s="1"/>
      </tp>
      <tp t="s">
        <v>Wrong Account Name or FCM Account ID</v>
        <stp/>
        <stp>Orders</stp>
        <stp>0</stp>
        <stp>0</stp>
        <stp/>
        <stp>All</stp>
        <stp>All</stp>
        <stp>AccountName</stp>
        <stp>74</stp>
        <stp/>
        <tr r="B76" s="1"/>
      </tp>
      <tp t="s">
        <v>Wrong Account Name or FCM Account ID</v>
        <stp/>
        <stp>Orders</stp>
        <stp>0</stp>
        <stp>0</stp>
        <stp/>
        <stp>All</stp>
        <stp>All</stp>
        <stp>AccountName</stp>
        <stp>75</stp>
        <stp/>
        <tr r="B77" s="1"/>
      </tp>
      <tp t="s">
        <v>Wrong Account Name or FCM Account ID</v>
        <stp/>
        <stp>Orders</stp>
        <stp>0</stp>
        <stp>0</stp>
        <stp/>
        <stp>All</stp>
        <stp>All</stp>
        <stp>AccountName</stp>
        <stp>78</stp>
        <stp/>
        <tr r="B80" s="1"/>
      </tp>
      <tp t="s">
        <v>Wrong Account Name or FCM Account ID</v>
        <stp/>
        <stp>Orders</stp>
        <stp>0</stp>
        <stp>0</stp>
        <stp/>
        <stp>All</stp>
        <stp>All</stp>
        <stp>AccountName</stp>
        <stp>79</stp>
        <stp/>
        <tr r="B81" s="1"/>
      </tp>
      <tp t="s">
        <v>Wrong Account Name or FCM Account ID</v>
        <stp/>
        <stp>Orders</stp>
        <stp>0</stp>
        <stp>0</stp>
        <stp/>
        <stp>All</stp>
        <stp>All</stp>
        <stp>Qty</stp>
        <stp>36</stp>
        <stp/>
        <tr r="H38" s="1"/>
      </tp>
      <tp t="s">
        <v>Wrong Account Name or FCM Account ID</v>
        <stp/>
        <stp>Orders</stp>
        <stp>0</stp>
        <stp>0</stp>
        <stp/>
        <stp>All</stp>
        <stp>All</stp>
        <stp>Qty</stp>
        <stp>37</stp>
        <stp/>
        <tr r="H39" s="1"/>
      </tp>
      <tp t="s">
        <v>Wrong Account Name or FCM Account ID</v>
        <stp/>
        <stp>Orders</stp>
        <stp>0</stp>
        <stp>0</stp>
        <stp/>
        <stp>All</stp>
        <stp>All</stp>
        <stp>Qty</stp>
        <stp>34</stp>
        <stp/>
        <tr r="H36" s="1"/>
      </tp>
      <tp t="s">
        <v>Wrong Account Name or FCM Account ID</v>
        <stp/>
        <stp>Orders</stp>
        <stp>0</stp>
        <stp>0</stp>
        <stp/>
        <stp>All</stp>
        <stp>All</stp>
        <stp>Qty</stp>
        <stp>35</stp>
        <stp/>
        <tr r="H37" s="1"/>
      </tp>
      <tp t="s">
        <v>Wrong Account Name or FCM Account ID</v>
        <stp/>
        <stp>Orders</stp>
        <stp>0</stp>
        <stp>0</stp>
        <stp/>
        <stp>All</stp>
        <stp>All</stp>
        <stp>Qty</stp>
        <stp>32</stp>
        <stp/>
        <tr r="H34" s="1"/>
      </tp>
      <tp t="s">
        <v>Wrong Account Name or FCM Account ID</v>
        <stp/>
        <stp>Orders</stp>
        <stp>0</stp>
        <stp>0</stp>
        <stp/>
        <stp>All</stp>
        <stp>All</stp>
        <stp>Qty</stp>
        <stp>33</stp>
        <stp/>
        <tr r="H35" s="1"/>
      </tp>
      <tp t="s">
        <v>Wrong Account Name or FCM Account ID</v>
        <stp/>
        <stp>Orders</stp>
        <stp>0</stp>
        <stp>0</stp>
        <stp/>
        <stp>All</stp>
        <stp>All</stp>
        <stp>Qty</stp>
        <stp>30</stp>
        <stp/>
        <tr r="H32" s="1"/>
      </tp>
      <tp t="s">
        <v>Wrong Account Name or FCM Account ID</v>
        <stp/>
        <stp>Orders</stp>
        <stp>0</stp>
        <stp>0</stp>
        <stp/>
        <stp>All</stp>
        <stp>All</stp>
        <stp>Qty</stp>
        <stp>31</stp>
        <stp/>
        <tr r="H33" s="1"/>
      </tp>
      <tp t="s">
        <v>Wrong Account Name or FCM Account ID</v>
        <stp/>
        <stp>Orders</stp>
        <stp>0</stp>
        <stp>0</stp>
        <stp/>
        <stp>All</stp>
        <stp>All</stp>
        <stp>Qty</stp>
        <stp>38</stp>
        <stp/>
        <tr r="H40" s="1"/>
      </tp>
      <tp t="s">
        <v>Wrong Account Name or FCM Account ID</v>
        <stp/>
        <stp>Orders</stp>
        <stp>0</stp>
        <stp>0</stp>
        <stp/>
        <stp>All</stp>
        <stp>All</stp>
        <stp>Qty</stp>
        <stp>39</stp>
        <stp/>
        <tr r="H41" s="1"/>
      </tp>
      <tp t="s">
        <v>Wrong Account Name or FCM Account ID</v>
        <stp/>
        <stp>Orders</stp>
        <stp>0</stp>
        <stp>0</stp>
        <stp/>
        <stp>All</stp>
        <stp>All</stp>
        <stp>Qty</stp>
        <stp>46</stp>
        <stp/>
        <tr r="H48" s="1"/>
      </tp>
      <tp t="s">
        <v>Wrong Account Name or FCM Account ID</v>
        <stp/>
        <stp>Orders</stp>
        <stp>0</stp>
        <stp>0</stp>
        <stp/>
        <stp>All</stp>
        <stp>All</stp>
        <stp>Qty</stp>
        <stp>47</stp>
        <stp/>
        <tr r="H49" s="1"/>
      </tp>
      <tp t="s">
        <v>Wrong Account Name or FCM Account ID</v>
        <stp/>
        <stp>Orders</stp>
        <stp>0</stp>
        <stp>0</stp>
        <stp/>
        <stp>All</stp>
        <stp>All</stp>
        <stp>Qty</stp>
        <stp>44</stp>
        <stp/>
        <tr r="H46" s="1"/>
      </tp>
      <tp t="s">
        <v>Wrong Account Name or FCM Account ID</v>
        <stp/>
        <stp>Orders</stp>
        <stp>0</stp>
        <stp>0</stp>
        <stp/>
        <stp>All</stp>
        <stp>All</stp>
        <stp>Qty</stp>
        <stp>45</stp>
        <stp/>
        <tr r="H47" s="1"/>
      </tp>
      <tp t="s">
        <v>Wrong Account Name or FCM Account ID</v>
        <stp/>
        <stp>Orders</stp>
        <stp>0</stp>
        <stp>0</stp>
        <stp/>
        <stp>All</stp>
        <stp>All</stp>
        <stp>Qty</stp>
        <stp>42</stp>
        <stp/>
        <tr r="H44" s="1"/>
      </tp>
      <tp t="s">
        <v>Wrong Account Name or FCM Account ID</v>
        <stp/>
        <stp>Orders</stp>
        <stp>0</stp>
        <stp>0</stp>
        <stp/>
        <stp>All</stp>
        <stp>All</stp>
        <stp>Qty</stp>
        <stp>43</stp>
        <stp/>
        <tr r="H45" s="1"/>
      </tp>
      <tp t="s">
        <v>Wrong Account Name or FCM Account ID</v>
        <stp/>
        <stp>Orders</stp>
        <stp>0</stp>
        <stp>0</stp>
        <stp/>
        <stp>All</stp>
        <stp>All</stp>
        <stp>Qty</stp>
        <stp>40</stp>
        <stp/>
        <tr r="H42" s="1"/>
      </tp>
      <tp t="s">
        <v>Wrong Account Name or FCM Account ID</v>
        <stp/>
        <stp>Orders</stp>
        <stp>0</stp>
        <stp>0</stp>
        <stp/>
        <stp>All</stp>
        <stp>All</stp>
        <stp>Qty</stp>
        <stp>41</stp>
        <stp/>
        <tr r="H43" s="1"/>
      </tp>
      <tp t="s">
        <v>Wrong Account Name or FCM Account ID</v>
        <stp/>
        <stp>Orders</stp>
        <stp>0</stp>
        <stp>0</stp>
        <stp/>
        <stp>All</stp>
        <stp>All</stp>
        <stp>Qty</stp>
        <stp>48</stp>
        <stp/>
        <tr r="H50" s="1"/>
      </tp>
      <tp t="s">
        <v>Wrong Account Name or FCM Account ID</v>
        <stp/>
        <stp>Orders</stp>
        <stp>0</stp>
        <stp>0</stp>
        <stp/>
        <stp>All</stp>
        <stp>All</stp>
        <stp>Qty</stp>
        <stp>49</stp>
        <stp/>
        <tr r="H51" s="1"/>
      </tp>
      <tp t="s">
        <v>Wrong Account Name or FCM Account ID</v>
        <stp/>
        <stp>Orders</stp>
        <stp>0</stp>
        <stp>0</stp>
        <stp/>
        <stp>All</stp>
        <stp>All</stp>
        <stp>AccountName</stp>
        <stp>12</stp>
        <stp/>
        <tr r="B14" s="1"/>
      </tp>
      <tp t="s">
        <v>Wrong Account Name or FCM Account ID</v>
        <stp/>
        <stp>Orders</stp>
        <stp>0</stp>
        <stp>0</stp>
        <stp/>
        <stp>All</stp>
        <stp>All</stp>
        <stp>AccountName</stp>
        <stp>13</stp>
        <stp/>
        <tr r="B15" s="1"/>
      </tp>
      <tp t="s">
        <v>Wrong Account Name or FCM Account ID</v>
        <stp/>
        <stp>Orders</stp>
        <stp>0</stp>
        <stp>0</stp>
        <stp/>
        <stp>All</stp>
        <stp>All</stp>
        <stp>AccountName</stp>
        <stp>10</stp>
        <stp/>
        <tr r="B12" s="1"/>
      </tp>
      <tp t="s">
        <v>Wrong Account Name or FCM Account ID</v>
        <stp/>
        <stp>Orders</stp>
        <stp>0</stp>
        <stp>0</stp>
        <stp/>
        <stp>All</stp>
        <stp>All</stp>
        <stp>AccountName</stp>
        <stp>11</stp>
        <stp/>
        <tr r="B13" s="1"/>
      </tp>
      <tp t="s">
        <v>Wrong Account Name or FCM Account ID</v>
        <stp/>
        <stp>Orders</stp>
        <stp>0</stp>
        <stp>0</stp>
        <stp/>
        <stp>All</stp>
        <stp>All</stp>
        <stp>AccountName</stp>
        <stp>16</stp>
        <stp/>
        <tr r="B18" s="1"/>
      </tp>
      <tp t="s">
        <v>Wrong Account Name or FCM Account ID</v>
        <stp/>
        <stp>Orders</stp>
        <stp>0</stp>
        <stp>0</stp>
        <stp/>
        <stp>All</stp>
        <stp>All</stp>
        <stp>AccountName</stp>
        <stp>17</stp>
        <stp/>
        <tr r="B19" s="1"/>
      </tp>
      <tp t="s">
        <v>Wrong Account Name or FCM Account ID</v>
        <stp/>
        <stp>Orders</stp>
        <stp>0</stp>
        <stp>0</stp>
        <stp/>
        <stp>All</stp>
        <stp>All</stp>
        <stp>AccountName</stp>
        <stp>14</stp>
        <stp/>
        <tr r="B16" s="1"/>
      </tp>
      <tp t="s">
        <v>Wrong Account Name or FCM Account ID</v>
        <stp/>
        <stp>Orders</stp>
        <stp>0</stp>
        <stp>0</stp>
        <stp/>
        <stp>All</stp>
        <stp>All</stp>
        <stp>AccountName</stp>
        <stp>15</stp>
        <stp/>
        <tr r="B17" s="1"/>
      </tp>
      <tp t="s">
        <v>Wrong Account Name or FCM Account ID</v>
        <stp/>
        <stp>Orders</stp>
        <stp>0</stp>
        <stp>0</stp>
        <stp/>
        <stp>All</stp>
        <stp>All</stp>
        <stp>AccountName</stp>
        <stp>18</stp>
        <stp/>
        <tr r="B20" s="1"/>
      </tp>
      <tp t="s">
        <v>Wrong Account Name or FCM Account ID</v>
        <stp/>
        <stp>Orders</stp>
        <stp>0</stp>
        <stp>0</stp>
        <stp/>
        <stp>All</stp>
        <stp>All</stp>
        <stp>AccountName</stp>
        <stp>19</stp>
        <stp/>
        <tr r="B21" s="1"/>
      </tp>
      <tp t="s">
        <v>Wrong Account Name or FCM Account ID</v>
        <stp/>
        <stp>Orders</stp>
        <stp>0</stp>
        <stp>0</stp>
        <stp/>
        <stp>All</stp>
        <stp>All</stp>
        <stp>Qty</stp>
        <stp>56</stp>
        <stp/>
        <tr r="H58" s="1"/>
      </tp>
      <tp t="s">
        <v>Wrong Account Name or FCM Account ID</v>
        <stp/>
        <stp>Orders</stp>
        <stp>0</stp>
        <stp>0</stp>
        <stp/>
        <stp>All</stp>
        <stp>All</stp>
        <stp>Qty</stp>
        <stp>57</stp>
        <stp/>
        <tr r="H59" s="1"/>
      </tp>
      <tp t="s">
        <v>Wrong Account Name or FCM Account ID</v>
        <stp/>
        <stp>Orders</stp>
        <stp>0</stp>
        <stp>0</stp>
        <stp/>
        <stp>All</stp>
        <stp>All</stp>
        <stp>Qty</stp>
        <stp>54</stp>
        <stp/>
        <tr r="H56" s="1"/>
      </tp>
      <tp t="s">
        <v>Wrong Account Name or FCM Account ID</v>
        <stp/>
        <stp>Orders</stp>
        <stp>0</stp>
        <stp>0</stp>
        <stp/>
        <stp>All</stp>
        <stp>All</stp>
        <stp>Qty</stp>
        <stp>55</stp>
        <stp/>
        <tr r="H57" s="1"/>
      </tp>
      <tp t="s">
        <v>Wrong Account Name or FCM Account ID</v>
        <stp/>
        <stp>Orders</stp>
        <stp>0</stp>
        <stp>0</stp>
        <stp/>
        <stp>All</stp>
        <stp>All</stp>
        <stp>Qty</stp>
        <stp>52</stp>
        <stp/>
        <tr r="H54" s="1"/>
      </tp>
      <tp t="s">
        <v>Wrong Account Name or FCM Account ID</v>
        <stp/>
        <stp>Orders</stp>
        <stp>0</stp>
        <stp>0</stp>
        <stp/>
        <stp>All</stp>
        <stp>All</stp>
        <stp>Qty</stp>
        <stp>53</stp>
        <stp/>
        <tr r="H55" s="1"/>
      </tp>
      <tp t="s">
        <v>Wrong Account Name or FCM Account ID</v>
        <stp/>
        <stp>Orders</stp>
        <stp>0</stp>
        <stp>0</stp>
        <stp/>
        <stp>All</stp>
        <stp>All</stp>
        <stp>Qty</stp>
        <stp>50</stp>
        <stp/>
        <tr r="H52" s="1"/>
      </tp>
      <tp t="s">
        <v>Wrong Account Name or FCM Account ID</v>
        <stp/>
        <stp>Orders</stp>
        <stp>0</stp>
        <stp>0</stp>
        <stp/>
        <stp>All</stp>
        <stp>All</stp>
        <stp>Qty</stp>
        <stp>51</stp>
        <stp/>
        <tr r="H53" s="1"/>
      </tp>
      <tp t="s">
        <v>Wrong Account Name or FCM Account ID</v>
        <stp/>
        <stp>Orders</stp>
        <stp>0</stp>
        <stp>0</stp>
        <stp/>
        <stp>All</stp>
        <stp>All</stp>
        <stp>Qty</stp>
        <stp>58</stp>
        <stp/>
        <tr r="H60" s="1"/>
      </tp>
      <tp t="s">
        <v>Wrong Account Name or FCM Account ID</v>
        <stp/>
        <stp>Orders</stp>
        <stp>0</stp>
        <stp>0</stp>
        <stp/>
        <stp>All</stp>
        <stp>All</stp>
        <stp>Qty</stp>
        <stp>59</stp>
        <stp/>
        <tr r="H61" s="1"/>
      </tp>
      <tp t="s">
        <v>Wrong Account Name or FCM Account ID</v>
        <stp/>
        <stp>Orders</stp>
        <stp>0</stp>
        <stp>0</stp>
        <stp/>
        <stp>All</stp>
        <stp>All</stp>
        <stp>AccountName</stp>
        <stp>22</stp>
        <stp/>
        <tr r="B24" s="1"/>
      </tp>
      <tp t="s">
        <v>Wrong Account Name or FCM Account ID</v>
        <stp/>
        <stp>Orders</stp>
        <stp>0</stp>
        <stp>0</stp>
        <stp/>
        <stp>All</stp>
        <stp>All</stp>
        <stp>AccountName</stp>
        <stp>23</stp>
        <stp/>
        <tr r="B25" s="1"/>
      </tp>
      <tp t="s">
        <v>Wrong Account Name or FCM Account ID</v>
        <stp/>
        <stp>Orders</stp>
        <stp>0</stp>
        <stp>0</stp>
        <stp/>
        <stp>All</stp>
        <stp>All</stp>
        <stp>AccountName</stp>
        <stp>20</stp>
        <stp/>
        <tr r="B22" s="1"/>
      </tp>
      <tp t="s">
        <v>Wrong Account Name or FCM Account ID</v>
        <stp/>
        <stp>Orders</stp>
        <stp>0</stp>
        <stp>0</stp>
        <stp/>
        <stp>All</stp>
        <stp>All</stp>
        <stp>AccountName</stp>
        <stp>21</stp>
        <stp/>
        <tr r="B23" s="1"/>
      </tp>
      <tp t="s">
        <v>Wrong Account Name or FCM Account ID</v>
        <stp/>
        <stp>Orders</stp>
        <stp>0</stp>
        <stp>0</stp>
        <stp/>
        <stp>All</stp>
        <stp>All</stp>
        <stp>AccountName</stp>
        <stp>26</stp>
        <stp/>
        <tr r="B28" s="1"/>
      </tp>
      <tp t="s">
        <v>Wrong Account Name or FCM Account ID</v>
        <stp/>
        <stp>Orders</stp>
        <stp>0</stp>
        <stp>0</stp>
        <stp/>
        <stp>All</stp>
        <stp>All</stp>
        <stp>AccountName</stp>
        <stp>27</stp>
        <stp/>
        <tr r="B29" s="1"/>
      </tp>
      <tp t="s">
        <v>Wrong Account Name or FCM Account ID</v>
        <stp/>
        <stp>Orders</stp>
        <stp>0</stp>
        <stp>0</stp>
        <stp/>
        <stp>All</stp>
        <stp>All</stp>
        <stp>AccountName</stp>
        <stp>24</stp>
        <stp/>
        <tr r="B26" s="1"/>
      </tp>
      <tp t="s">
        <v>Wrong Account Name or FCM Account ID</v>
        <stp/>
        <stp>Orders</stp>
        <stp>0</stp>
        <stp>0</stp>
        <stp/>
        <stp>All</stp>
        <stp>All</stp>
        <stp>AccountName</stp>
        <stp>25</stp>
        <stp/>
        <tr r="B27" s="1"/>
      </tp>
      <tp t="s">
        <v>Wrong Account Name or FCM Account ID</v>
        <stp/>
        <stp>Orders</stp>
        <stp>0</stp>
        <stp>0</stp>
        <stp/>
        <stp>All</stp>
        <stp>All</stp>
        <stp>AccountName</stp>
        <stp>28</stp>
        <stp/>
        <tr r="B30" s="1"/>
      </tp>
      <tp t="s">
        <v>Wrong Account Name or FCM Account ID</v>
        <stp/>
        <stp>Orders</stp>
        <stp>0</stp>
        <stp>0</stp>
        <stp/>
        <stp>All</stp>
        <stp>All</stp>
        <stp>AccountName</stp>
        <stp>29</stp>
        <stp/>
        <tr r="B31" s="1"/>
      </tp>
      <tp t="s">
        <v>Wrong Account Name or FCM Account ID</v>
        <stp/>
        <stp>Orders</stp>
        <stp>0</stp>
        <stp>0</stp>
        <stp/>
        <stp>All</stp>
        <stp>All</stp>
        <stp>Qty</stp>
        <stp>66</stp>
        <stp/>
        <tr r="H68" s="1"/>
      </tp>
      <tp t="s">
        <v>Wrong Account Name or FCM Account ID</v>
        <stp/>
        <stp>Orders</stp>
        <stp>0</stp>
        <stp>0</stp>
        <stp/>
        <stp>All</stp>
        <stp>All</stp>
        <stp>Qty</stp>
        <stp>67</stp>
        <stp/>
        <tr r="H69" s="1"/>
      </tp>
      <tp t="s">
        <v>Wrong Account Name or FCM Account ID</v>
        <stp/>
        <stp>Orders</stp>
        <stp>0</stp>
        <stp>0</stp>
        <stp/>
        <stp>All</stp>
        <stp>All</stp>
        <stp>Qty</stp>
        <stp>64</stp>
        <stp/>
        <tr r="H66" s="1"/>
      </tp>
      <tp t="s">
        <v>Wrong Account Name or FCM Account ID</v>
        <stp/>
        <stp>Orders</stp>
        <stp>0</stp>
        <stp>0</stp>
        <stp/>
        <stp>All</stp>
        <stp>All</stp>
        <stp>Qty</stp>
        <stp>65</stp>
        <stp/>
        <tr r="H67" s="1"/>
      </tp>
      <tp t="s">
        <v>Wrong Account Name or FCM Account ID</v>
        <stp/>
        <stp>Orders</stp>
        <stp>0</stp>
        <stp>0</stp>
        <stp/>
        <stp>All</stp>
        <stp>All</stp>
        <stp>Qty</stp>
        <stp>62</stp>
        <stp/>
        <tr r="H64" s="1"/>
      </tp>
      <tp t="s">
        <v>Wrong Account Name or FCM Account ID</v>
        <stp/>
        <stp>Orders</stp>
        <stp>0</stp>
        <stp>0</stp>
        <stp/>
        <stp>All</stp>
        <stp>All</stp>
        <stp>Qty</stp>
        <stp>63</stp>
        <stp/>
        <tr r="H65" s="1"/>
      </tp>
      <tp t="s">
        <v>Wrong Account Name or FCM Account ID</v>
        <stp/>
        <stp>Orders</stp>
        <stp>0</stp>
        <stp>0</stp>
        <stp/>
        <stp>All</stp>
        <stp>All</stp>
        <stp>Qty</stp>
        <stp>60</stp>
        <stp/>
        <tr r="H62" s="1"/>
      </tp>
      <tp t="s">
        <v>Wrong Account Name or FCM Account ID</v>
        <stp/>
        <stp>Orders</stp>
        <stp>0</stp>
        <stp>0</stp>
        <stp/>
        <stp>All</stp>
        <stp>All</stp>
        <stp>Qty</stp>
        <stp>61</stp>
        <stp/>
        <tr r="H63" s="1"/>
      </tp>
      <tp t="s">
        <v>Wrong Account Name or FCM Account ID</v>
        <stp/>
        <stp>Orders</stp>
        <stp>0</stp>
        <stp>0</stp>
        <stp/>
        <stp>All</stp>
        <stp>All</stp>
        <stp>Qty</stp>
        <stp>68</stp>
        <stp/>
        <tr r="H70" s="1"/>
      </tp>
      <tp t="s">
        <v>Wrong Account Name or FCM Account ID</v>
        <stp/>
        <stp>Orders</stp>
        <stp>0</stp>
        <stp>0</stp>
        <stp/>
        <stp>All</stp>
        <stp>All</stp>
        <stp>Qty</stp>
        <stp>69</stp>
        <stp/>
        <tr r="H71" s="1"/>
      </tp>
      <tp t="s">
        <v>Wrong Account Name or FCM Account ID</v>
        <stp/>
        <stp>Orders</stp>
        <stp>0</stp>
        <stp>0</stp>
        <stp/>
        <stp>All</stp>
        <stp>All</stp>
        <stp>AccountName</stp>
        <stp>32</stp>
        <stp/>
        <tr r="B34" s="1"/>
      </tp>
      <tp t="s">
        <v>Wrong Account Name or FCM Account ID</v>
        <stp/>
        <stp>Orders</stp>
        <stp>0</stp>
        <stp>0</stp>
        <stp/>
        <stp>All</stp>
        <stp>All</stp>
        <stp>AccountName</stp>
        <stp>33</stp>
        <stp/>
        <tr r="B35" s="1"/>
      </tp>
      <tp t="s">
        <v>Wrong Account Name or FCM Account ID</v>
        <stp/>
        <stp>Orders</stp>
        <stp>0</stp>
        <stp>0</stp>
        <stp/>
        <stp>All</stp>
        <stp>All</stp>
        <stp>AccountName</stp>
        <stp>30</stp>
        <stp/>
        <tr r="B32" s="1"/>
      </tp>
      <tp t="s">
        <v>Wrong Account Name or FCM Account ID</v>
        <stp/>
        <stp>Orders</stp>
        <stp>0</stp>
        <stp>0</stp>
        <stp/>
        <stp>All</stp>
        <stp>All</stp>
        <stp>AccountName</stp>
        <stp>31</stp>
        <stp/>
        <tr r="B33" s="1"/>
      </tp>
      <tp t="s">
        <v>Wrong Account Name or FCM Account ID</v>
        <stp/>
        <stp>Orders</stp>
        <stp>0</stp>
        <stp>0</stp>
        <stp/>
        <stp>All</stp>
        <stp>All</stp>
        <stp>AccountName</stp>
        <stp>36</stp>
        <stp/>
        <tr r="B38" s="1"/>
      </tp>
      <tp t="s">
        <v>Wrong Account Name or FCM Account ID</v>
        <stp/>
        <stp>Orders</stp>
        <stp>0</stp>
        <stp>0</stp>
        <stp/>
        <stp>All</stp>
        <stp>All</stp>
        <stp>AccountName</stp>
        <stp>37</stp>
        <stp/>
        <tr r="B39" s="1"/>
      </tp>
      <tp t="s">
        <v>Wrong Account Name or FCM Account ID</v>
        <stp/>
        <stp>Orders</stp>
        <stp>0</stp>
        <stp>0</stp>
        <stp/>
        <stp>All</stp>
        <stp>All</stp>
        <stp>AccountName</stp>
        <stp>34</stp>
        <stp/>
        <tr r="B36" s="1"/>
      </tp>
      <tp t="s">
        <v>Wrong Account Name or FCM Account ID</v>
        <stp/>
        <stp>Orders</stp>
        <stp>0</stp>
        <stp>0</stp>
        <stp/>
        <stp>All</stp>
        <stp>All</stp>
        <stp>AccountName</stp>
        <stp>35</stp>
        <stp/>
        <tr r="B37" s="1"/>
      </tp>
      <tp t="s">
        <v>Wrong Account Name or FCM Account ID</v>
        <stp/>
        <stp>Orders</stp>
        <stp>0</stp>
        <stp>0</stp>
        <stp/>
        <stp>All</stp>
        <stp>All</stp>
        <stp>AccountName</stp>
        <stp>38</stp>
        <stp/>
        <tr r="B40" s="1"/>
      </tp>
      <tp t="s">
        <v>Wrong Account Name or FCM Account ID</v>
        <stp/>
        <stp>Orders</stp>
        <stp>0</stp>
        <stp>0</stp>
        <stp/>
        <stp>All</stp>
        <stp>All</stp>
        <stp>AccountName</stp>
        <stp>39</stp>
        <stp/>
        <tr r="B41" s="1"/>
      </tp>
      <tp t="s">
        <v>Wrong Account Name or FCM Account ID</v>
        <stp/>
        <stp>Orders</stp>
        <stp>0</stp>
        <stp>0</stp>
        <stp/>
        <stp>All</stp>
        <stp>All</stp>
        <stp>Qty</stp>
        <stp>76</stp>
        <stp/>
        <tr r="H78" s="1"/>
      </tp>
      <tp t="s">
        <v>Wrong Account Name or FCM Account ID</v>
        <stp/>
        <stp>Orders</stp>
        <stp>0</stp>
        <stp>0</stp>
        <stp/>
        <stp>All</stp>
        <stp>All</stp>
        <stp>Qty</stp>
        <stp>77</stp>
        <stp/>
        <tr r="H79" s="1"/>
      </tp>
      <tp t="s">
        <v>Wrong Account Name or FCM Account ID</v>
        <stp/>
        <stp>Orders</stp>
        <stp>0</stp>
        <stp>0</stp>
        <stp/>
        <stp>All</stp>
        <stp>All</stp>
        <stp>Qty</stp>
        <stp>74</stp>
        <stp/>
        <tr r="H76" s="1"/>
      </tp>
      <tp t="s">
        <v>Wrong Account Name or FCM Account ID</v>
        <stp/>
        <stp>Orders</stp>
        <stp>0</stp>
        <stp>0</stp>
        <stp/>
        <stp>All</stp>
        <stp>All</stp>
        <stp>Qty</stp>
        <stp>75</stp>
        <stp/>
        <tr r="H77" s="1"/>
      </tp>
      <tp t="s">
        <v>Wrong Account Name or FCM Account ID</v>
        <stp/>
        <stp>Orders</stp>
        <stp>0</stp>
        <stp>0</stp>
        <stp/>
        <stp>All</stp>
        <stp>All</stp>
        <stp>Qty</stp>
        <stp>72</stp>
        <stp/>
        <tr r="H74" s="1"/>
      </tp>
      <tp t="s">
        <v>Wrong Account Name or FCM Account ID</v>
        <stp/>
        <stp>Orders</stp>
        <stp>0</stp>
        <stp>0</stp>
        <stp/>
        <stp>All</stp>
        <stp>All</stp>
        <stp>Qty</stp>
        <stp>73</stp>
        <stp/>
        <tr r="H75" s="1"/>
      </tp>
      <tp t="s">
        <v>Wrong Account Name or FCM Account ID</v>
        <stp/>
        <stp>Orders</stp>
        <stp>0</stp>
        <stp>0</stp>
        <stp/>
        <stp>All</stp>
        <stp>All</stp>
        <stp>Qty</stp>
        <stp>70</stp>
        <stp/>
        <tr r="H72" s="1"/>
      </tp>
      <tp t="s">
        <v>Wrong Account Name or FCM Account ID</v>
        <stp/>
        <stp>Orders</stp>
        <stp>0</stp>
        <stp>0</stp>
        <stp/>
        <stp>All</stp>
        <stp>All</stp>
        <stp>Qty</stp>
        <stp>71</stp>
        <stp/>
        <tr r="H73" s="1"/>
      </tp>
      <tp t="s">
        <v>Wrong Account Name or FCM Account ID</v>
        <stp/>
        <stp>Orders</stp>
        <stp>0</stp>
        <stp>0</stp>
        <stp/>
        <stp>All</stp>
        <stp>All</stp>
        <stp>Qty</stp>
        <stp>78</stp>
        <stp/>
        <tr r="H80" s="1"/>
      </tp>
      <tp t="s">
        <v>Wrong Account Name or FCM Account ID</v>
        <stp/>
        <stp>Orders</stp>
        <stp>0</stp>
        <stp>0</stp>
        <stp/>
        <stp>All</stp>
        <stp>All</stp>
        <stp>Qty</stp>
        <stp>79</stp>
        <stp/>
        <tr r="H81" s="1"/>
      </tp>
      <tp t="s">
        <v>Wrong Account Name or FCM Account ID</v>
        <stp/>
        <stp>Orders</stp>
        <stp>0</stp>
        <stp>0</stp>
        <stp/>
        <stp>All</stp>
        <stp>All</stp>
        <stp>StatusTime</stp>
        <stp>52</stp>
        <stp/>
        <tr r="U54" s="1"/>
      </tp>
      <tp t="s">
        <v>Wrong Account Name or FCM Account ID</v>
        <stp/>
        <stp>Orders</stp>
        <stp>0</stp>
        <stp>0</stp>
        <stp/>
        <stp>All</stp>
        <stp>All</stp>
        <stp>StatusTime</stp>
        <stp>53</stp>
        <stp/>
        <tr r="U55" s="1"/>
      </tp>
      <tp t="s">
        <v>Wrong Account Name or FCM Account ID</v>
        <stp/>
        <stp>Orders</stp>
        <stp>0</stp>
        <stp>0</stp>
        <stp/>
        <stp>All</stp>
        <stp>All</stp>
        <stp>StatusTime</stp>
        <stp>50</stp>
        <stp/>
        <tr r="U52" s="1"/>
      </tp>
      <tp t="s">
        <v>Wrong Account Name or FCM Account ID</v>
        <stp/>
        <stp>Orders</stp>
        <stp>0</stp>
        <stp>0</stp>
        <stp/>
        <stp>All</stp>
        <stp>All</stp>
        <stp>StatusTime</stp>
        <stp>51</stp>
        <stp/>
        <tr r="U53" s="1"/>
      </tp>
      <tp t="s">
        <v>Wrong Account Name or FCM Account ID</v>
        <stp/>
        <stp>Orders</stp>
        <stp>0</stp>
        <stp>0</stp>
        <stp/>
        <stp>All</stp>
        <stp>All</stp>
        <stp>StatusTime</stp>
        <stp>56</stp>
        <stp/>
        <tr r="U58" s="1"/>
      </tp>
      <tp t="s">
        <v>Wrong Account Name or FCM Account ID</v>
        <stp/>
        <stp>Orders</stp>
        <stp>0</stp>
        <stp>0</stp>
        <stp/>
        <stp>All</stp>
        <stp>All</stp>
        <stp>StatusTime</stp>
        <stp>57</stp>
        <stp/>
        <tr r="U59" s="1"/>
      </tp>
      <tp t="s">
        <v>Wrong Account Name or FCM Account ID</v>
        <stp/>
        <stp>Orders</stp>
        <stp>0</stp>
        <stp>0</stp>
        <stp/>
        <stp>All</stp>
        <stp>All</stp>
        <stp>StatusTime</stp>
        <stp>54</stp>
        <stp/>
        <tr r="U56" s="1"/>
      </tp>
      <tp t="s">
        <v>Wrong Account Name or FCM Account ID</v>
        <stp/>
        <stp>Orders</stp>
        <stp>0</stp>
        <stp>0</stp>
        <stp/>
        <stp>All</stp>
        <stp>All</stp>
        <stp>StatusTime</stp>
        <stp>55</stp>
        <stp/>
        <tr r="U57" s="1"/>
      </tp>
      <tp t="s">
        <v>Wrong Account Name or FCM Account ID</v>
        <stp/>
        <stp>Orders</stp>
        <stp>0</stp>
        <stp>0</stp>
        <stp/>
        <stp>All</stp>
        <stp>All</stp>
        <stp>StatusTime</stp>
        <stp>58</stp>
        <stp/>
        <tr r="U60" s="1"/>
      </tp>
      <tp t="s">
        <v>Wrong Account Name or FCM Account ID</v>
        <stp/>
        <stp>Orders</stp>
        <stp>0</stp>
        <stp>0</stp>
        <stp/>
        <stp>All</stp>
        <stp>All</stp>
        <stp>StatusTime</stp>
        <stp>59</stp>
        <stp/>
        <tr r="U61" s="1"/>
      </tp>
      <tp t="s">
        <v>Wrong Account Name or FCM Account ID</v>
        <stp/>
        <stp>Orders</stp>
        <stp>0</stp>
        <stp>0</stp>
        <stp/>
        <stp>All</stp>
        <stp>All</stp>
        <stp>Instrument</stp>
        <stp>98</stp>
        <stp/>
        <tr r="K100" s="1"/>
      </tp>
      <tp t="s">
        <v>Wrong Account Name or FCM Account ID</v>
        <stp/>
        <stp>Orders</stp>
        <stp>0</stp>
        <stp>0</stp>
        <stp/>
        <stp>All</stp>
        <stp>All</stp>
        <stp>Instrument</stp>
        <stp>99</stp>
        <stp/>
        <tr r="K101" s="1"/>
      </tp>
      <tp t="s">
        <v>Wrong Account Name or FCM Account ID</v>
        <stp/>
        <stp>Orders</stp>
        <stp>0</stp>
        <stp>0</stp>
        <stp/>
        <stp>All</stp>
        <stp>All</stp>
        <stp>Instrument</stp>
        <stp>94</stp>
        <stp/>
        <tr r="K96" s="1"/>
      </tp>
      <tp t="s">
        <v>Wrong Account Name or FCM Account ID</v>
        <stp/>
        <stp>Orders</stp>
        <stp>0</stp>
        <stp>0</stp>
        <stp/>
        <stp>All</stp>
        <stp>All</stp>
        <stp>Instrument</stp>
        <stp>95</stp>
        <stp/>
        <tr r="K97" s="1"/>
      </tp>
      <tp t="s">
        <v>Wrong Account Name or FCM Account ID</v>
        <stp/>
        <stp>Orders</stp>
        <stp>0</stp>
        <stp>0</stp>
        <stp/>
        <stp>All</stp>
        <stp>All</stp>
        <stp>Instrument</stp>
        <stp>96</stp>
        <stp/>
        <tr r="K98" s="1"/>
      </tp>
      <tp t="s">
        <v>Wrong Account Name or FCM Account ID</v>
        <stp/>
        <stp>Orders</stp>
        <stp>0</stp>
        <stp>0</stp>
        <stp/>
        <stp>All</stp>
        <stp>All</stp>
        <stp>Instrument</stp>
        <stp>97</stp>
        <stp/>
        <tr r="K99" s="1"/>
      </tp>
      <tp t="s">
        <v>Wrong Account Name or FCM Account ID</v>
        <stp/>
        <stp>Orders</stp>
        <stp>0</stp>
        <stp>0</stp>
        <stp/>
        <stp>All</stp>
        <stp>All</stp>
        <stp>Instrument</stp>
        <stp>90</stp>
        <stp/>
        <tr r="K92" s="1"/>
      </tp>
      <tp t="s">
        <v>Wrong Account Name or FCM Account ID</v>
        <stp/>
        <stp>Orders</stp>
        <stp>0</stp>
        <stp>0</stp>
        <stp/>
        <stp>All</stp>
        <stp>All</stp>
        <stp>Instrument</stp>
        <stp>91</stp>
        <stp/>
        <tr r="K93" s="1"/>
      </tp>
      <tp t="s">
        <v>Wrong Account Name or FCM Account ID</v>
        <stp/>
        <stp>Orders</stp>
        <stp>0</stp>
        <stp>0</stp>
        <stp/>
        <stp>All</stp>
        <stp>All</stp>
        <stp>Instrument</stp>
        <stp>92</stp>
        <stp/>
        <tr r="K94" s="1"/>
      </tp>
      <tp t="s">
        <v>Wrong Account Name or FCM Account ID</v>
        <stp/>
        <stp>Orders</stp>
        <stp>0</stp>
        <stp>0</stp>
        <stp/>
        <stp>All</stp>
        <stp>All</stp>
        <stp>Instrument</stp>
        <stp>93</stp>
        <stp/>
        <tr r="K95" s="1"/>
      </tp>
      <tp t="s">
        <v>Wrong Account Name or FCM Account ID</v>
        <stp/>
        <stp>Orders</stp>
        <stp>0</stp>
        <stp>0</stp>
        <stp/>
        <stp>All</stp>
        <stp>All</stp>
        <stp>StatusTime</stp>
        <stp>42</stp>
        <stp/>
        <tr r="U44" s="1"/>
      </tp>
      <tp t="s">
        <v>Wrong Account Name or FCM Account ID</v>
        <stp/>
        <stp>Orders</stp>
        <stp>0</stp>
        <stp>0</stp>
        <stp/>
        <stp>All</stp>
        <stp>All</stp>
        <stp>StatusTime</stp>
        <stp>43</stp>
        <stp/>
        <tr r="U45" s="1"/>
      </tp>
      <tp t="s">
        <v>Wrong Account Name or FCM Account ID</v>
        <stp/>
        <stp>Orders</stp>
        <stp>0</stp>
        <stp>0</stp>
        <stp/>
        <stp>All</stp>
        <stp>All</stp>
        <stp>StatusTime</stp>
        <stp>40</stp>
        <stp/>
        <tr r="U42" s="1"/>
      </tp>
      <tp t="s">
        <v>Wrong Account Name or FCM Account ID</v>
        <stp/>
        <stp>Orders</stp>
        <stp>0</stp>
        <stp>0</stp>
        <stp/>
        <stp>All</stp>
        <stp>All</stp>
        <stp>StatusTime</stp>
        <stp>41</stp>
        <stp/>
        <tr r="U43" s="1"/>
      </tp>
      <tp t="s">
        <v>Wrong Account Name or FCM Account ID</v>
        <stp/>
        <stp>Orders</stp>
        <stp>0</stp>
        <stp>0</stp>
        <stp/>
        <stp>All</stp>
        <stp>All</stp>
        <stp>StatusTime</stp>
        <stp>46</stp>
        <stp/>
        <tr r="U48" s="1"/>
      </tp>
      <tp t="s">
        <v>Wrong Account Name or FCM Account ID</v>
        <stp/>
        <stp>Orders</stp>
        <stp>0</stp>
        <stp>0</stp>
        <stp/>
        <stp>All</stp>
        <stp>All</stp>
        <stp>StatusTime</stp>
        <stp>47</stp>
        <stp/>
        <tr r="U49" s="1"/>
      </tp>
      <tp t="s">
        <v>Wrong Account Name or FCM Account ID</v>
        <stp/>
        <stp>Orders</stp>
        <stp>0</stp>
        <stp>0</stp>
        <stp/>
        <stp>All</stp>
        <stp>All</stp>
        <stp>StatusTime</stp>
        <stp>44</stp>
        <stp/>
        <tr r="U46" s="1"/>
      </tp>
      <tp t="s">
        <v>Wrong Account Name or FCM Account ID</v>
        <stp/>
        <stp>Orders</stp>
        <stp>0</stp>
        <stp>0</stp>
        <stp/>
        <stp>All</stp>
        <stp>All</stp>
        <stp>StatusTime</stp>
        <stp>45</stp>
        <stp/>
        <tr r="U47" s="1"/>
      </tp>
      <tp t="s">
        <v>Wrong Account Name or FCM Account ID</v>
        <stp/>
        <stp>Orders</stp>
        <stp>0</stp>
        <stp>0</stp>
        <stp/>
        <stp>All</stp>
        <stp>All</stp>
        <stp>StatusTime</stp>
        <stp>48</stp>
        <stp/>
        <tr r="U50" s="1"/>
      </tp>
      <tp t="s">
        <v>Wrong Account Name or FCM Account ID</v>
        <stp/>
        <stp>Orders</stp>
        <stp>0</stp>
        <stp>0</stp>
        <stp/>
        <stp>All</stp>
        <stp>All</stp>
        <stp>StatusTime</stp>
        <stp>49</stp>
        <stp/>
        <tr r="U51" s="1"/>
      </tp>
      <tp t="s">
        <v>Wrong Account Name or FCM Account ID</v>
        <stp/>
        <stp>Orders</stp>
        <stp>0</stp>
        <stp>0</stp>
        <stp/>
        <stp>All</stp>
        <stp>All</stp>
        <stp>Instrument</stp>
        <stp>88</stp>
        <stp/>
        <tr r="K90" s="1"/>
      </tp>
      <tp t="s">
        <v>Wrong Account Name or FCM Account ID</v>
        <stp/>
        <stp>Orders</stp>
        <stp>0</stp>
        <stp>0</stp>
        <stp/>
        <stp>All</stp>
        <stp>All</stp>
        <stp>Instrument</stp>
        <stp>89</stp>
        <stp/>
        <tr r="K91" s="1"/>
      </tp>
      <tp t="s">
        <v>Wrong Account Name or FCM Account ID</v>
        <stp/>
        <stp>Orders</stp>
        <stp>0</stp>
        <stp>0</stp>
        <stp/>
        <stp>All</stp>
        <stp>All</stp>
        <stp>Instrument</stp>
        <stp>84</stp>
        <stp/>
        <tr r="K86" s="1"/>
      </tp>
      <tp t="s">
        <v>Wrong Account Name or FCM Account ID</v>
        <stp/>
        <stp>Orders</stp>
        <stp>0</stp>
        <stp>0</stp>
        <stp/>
        <stp>All</stp>
        <stp>All</stp>
        <stp>Instrument</stp>
        <stp>85</stp>
        <stp/>
        <tr r="K87" s="1"/>
      </tp>
      <tp t="s">
        <v>Wrong Account Name or FCM Account ID</v>
        <stp/>
        <stp>Orders</stp>
        <stp>0</stp>
        <stp>0</stp>
        <stp/>
        <stp>All</stp>
        <stp>All</stp>
        <stp>Instrument</stp>
        <stp>86</stp>
        <stp/>
        <tr r="K88" s="1"/>
      </tp>
      <tp t="s">
        <v>Wrong Account Name or FCM Account ID</v>
        <stp/>
        <stp>Orders</stp>
        <stp>0</stp>
        <stp>0</stp>
        <stp/>
        <stp>All</stp>
        <stp>All</stp>
        <stp>Instrument</stp>
        <stp>87</stp>
        <stp/>
        <tr r="K89" s="1"/>
      </tp>
      <tp t="s">
        <v>Wrong Account Name or FCM Account ID</v>
        <stp/>
        <stp>Orders</stp>
        <stp>0</stp>
        <stp>0</stp>
        <stp/>
        <stp>All</stp>
        <stp>All</stp>
        <stp>Instrument</stp>
        <stp>80</stp>
        <stp/>
        <tr r="K82" s="1"/>
      </tp>
      <tp t="s">
        <v>Wrong Account Name or FCM Account ID</v>
        <stp/>
        <stp>Orders</stp>
        <stp>0</stp>
        <stp>0</stp>
        <stp/>
        <stp>All</stp>
        <stp>All</stp>
        <stp>Instrument</stp>
        <stp>81</stp>
        <stp/>
        <tr r="K83" s="1"/>
      </tp>
      <tp t="s">
        <v>Wrong Account Name or FCM Account ID</v>
        <stp/>
        <stp>Orders</stp>
        <stp>0</stp>
        <stp>0</stp>
        <stp/>
        <stp>All</stp>
        <stp>All</stp>
        <stp>Instrument</stp>
        <stp>82</stp>
        <stp/>
        <tr r="K84" s="1"/>
      </tp>
      <tp t="s">
        <v>Wrong Account Name or FCM Account ID</v>
        <stp/>
        <stp>Orders</stp>
        <stp>0</stp>
        <stp>0</stp>
        <stp/>
        <stp>All</stp>
        <stp>All</stp>
        <stp>Instrument</stp>
        <stp>83</stp>
        <stp/>
        <tr r="K85" s="1"/>
      </tp>
      <tp t="s">
        <v>Wrong Account Name or FCM Account ID</v>
        <stp/>
        <stp>Orders</stp>
        <stp>0</stp>
        <stp>0</stp>
        <stp/>
        <stp>All</stp>
        <stp>All</stp>
        <stp>Side</stp>
        <stp>98</stp>
        <stp/>
        <tr r="G100" s="1"/>
      </tp>
      <tp t="s">
        <v>Wrong Account Name or FCM Account ID</v>
        <stp/>
        <stp>Orders</stp>
        <stp>0</stp>
        <stp>0</stp>
        <stp/>
        <stp>All</stp>
        <stp>All</stp>
        <stp>Side</stp>
        <stp>99</stp>
        <stp/>
        <tr r="G101" s="1"/>
      </tp>
      <tp t="s">
        <v>Wrong Account Name or FCM Account ID</v>
        <stp/>
        <stp>Orders</stp>
        <stp>0</stp>
        <stp>0</stp>
        <stp/>
        <stp>All</stp>
        <stp>All</stp>
        <stp>Side</stp>
        <stp>90</stp>
        <stp/>
        <tr r="G92" s="1"/>
      </tp>
      <tp t="s">
        <v>Wrong Account Name or FCM Account ID</v>
        <stp/>
        <stp>Orders</stp>
        <stp>0</stp>
        <stp>0</stp>
        <stp/>
        <stp>All</stp>
        <stp>All</stp>
        <stp>Side</stp>
        <stp>91</stp>
        <stp/>
        <tr r="G93" s="1"/>
      </tp>
      <tp t="s">
        <v>Wrong Account Name or FCM Account ID</v>
        <stp/>
        <stp>Orders</stp>
        <stp>0</stp>
        <stp>0</stp>
        <stp/>
        <stp>All</stp>
        <stp>All</stp>
        <stp>Side</stp>
        <stp>92</stp>
        <stp/>
        <tr r="G94" s="1"/>
      </tp>
      <tp t="s">
        <v>Wrong Account Name or FCM Account ID</v>
        <stp/>
        <stp>Orders</stp>
        <stp>0</stp>
        <stp>0</stp>
        <stp/>
        <stp>All</stp>
        <stp>All</stp>
        <stp>Side</stp>
        <stp>93</stp>
        <stp/>
        <tr r="G95" s="1"/>
      </tp>
      <tp t="s">
        <v>Wrong Account Name or FCM Account ID</v>
        <stp/>
        <stp>Orders</stp>
        <stp>0</stp>
        <stp>0</stp>
        <stp/>
        <stp>All</stp>
        <stp>All</stp>
        <stp>Side</stp>
        <stp>94</stp>
        <stp/>
        <tr r="G96" s="1"/>
      </tp>
      <tp t="s">
        <v>Wrong Account Name or FCM Account ID</v>
        <stp/>
        <stp>Orders</stp>
        <stp>0</stp>
        <stp>0</stp>
        <stp/>
        <stp>All</stp>
        <stp>All</stp>
        <stp>Side</stp>
        <stp>95</stp>
        <stp/>
        <tr r="G97" s="1"/>
      </tp>
      <tp t="s">
        <v>Wrong Account Name or FCM Account ID</v>
        <stp/>
        <stp>Orders</stp>
        <stp>0</stp>
        <stp>0</stp>
        <stp/>
        <stp>All</stp>
        <stp>All</stp>
        <stp>Side</stp>
        <stp>96</stp>
        <stp/>
        <tr r="G98" s="1"/>
      </tp>
      <tp t="s">
        <v>Wrong Account Name or FCM Account ID</v>
        <stp/>
        <stp>Orders</stp>
        <stp>0</stp>
        <stp>0</stp>
        <stp/>
        <stp>All</stp>
        <stp>All</stp>
        <stp>Side</stp>
        <stp>97</stp>
        <stp/>
        <tr r="G99" s="1"/>
      </tp>
      <tp t="s">
        <v>Wrong Account Name or FCM Account ID</v>
        <stp/>
        <stp>Orders</stp>
        <stp>0</stp>
        <stp>0</stp>
        <stp/>
        <stp>All</stp>
        <stp>All</stp>
        <stp>StatusTime</stp>
        <stp>72</stp>
        <stp/>
        <tr r="U74" s="1"/>
      </tp>
      <tp t="s">
        <v>Wrong Account Name or FCM Account ID</v>
        <stp/>
        <stp>Orders</stp>
        <stp>0</stp>
        <stp>0</stp>
        <stp/>
        <stp>All</stp>
        <stp>All</stp>
        <stp>StatusTime</stp>
        <stp>73</stp>
        <stp/>
        <tr r="U75" s="1"/>
      </tp>
      <tp t="s">
        <v>Wrong Account Name or FCM Account ID</v>
        <stp/>
        <stp>Orders</stp>
        <stp>0</stp>
        <stp>0</stp>
        <stp/>
        <stp>All</stp>
        <stp>All</stp>
        <stp>StatusTime</stp>
        <stp>70</stp>
        <stp/>
        <tr r="U72" s="1"/>
      </tp>
      <tp t="s">
        <v>Wrong Account Name or FCM Account ID</v>
        <stp/>
        <stp>Orders</stp>
        <stp>0</stp>
        <stp>0</stp>
        <stp/>
        <stp>All</stp>
        <stp>All</stp>
        <stp>StatusTime</stp>
        <stp>71</stp>
        <stp/>
        <tr r="U73" s="1"/>
      </tp>
      <tp t="s">
        <v>Wrong Account Name or FCM Account ID</v>
        <stp/>
        <stp>Orders</stp>
        <stp>0</stp>
        <stp>0</stp>
        <stp/>
        <stp>All</stp>
        <stp>All</stp>
        <stp>StatusTime</stp>
        <stp>76</stp>
        <stp/>
        <tr r="U78" s="1"/>
      </tp>
      <tp t="s">
        <v>Wrong Account Name or FCM Account ID</v>
        <stp/>
        <stp>Orders</stp>
        <stp>0</stp>
        <stp>0</stp>
        <stp/>
        <stp>All</stp>
        <stp>All</stp>
        <stp>StatusTime</stp>
        <stp>77</stp>
        <stp/>
        <tr r="U79" s="1"/>
      </tp>
      <tp t="s">
        <v>Wrong Account Name or FCM Account ID</v>
        <stp/>
        <stp>Orders</stp>
        <stp>0</stp>
        <stp>0</stp>
        <stp/>
        <stp>All</stp>
        <stp>All</stp>
        <stp>StatusTime</stp>
        <stp>74</stp>
        <stp/>
        <tr r="U76" s="1"/>
      </tp>
      <tp t="s">
        <v>Wrong Account Name or FCM Account ID</v>
        <stp/>
        <stp>Orders</stp>
        <stp>0</stp>
        <stp>0</stp>
        <stp/>
        <stp>All</stp>
        <stp>All</stp>
        <stp>StatusTime</stp>
        <stp>75</stp>
        <stp/>
        <tr r="U77" s="1"/>
      </tp>
      <tp t="s">
        <v>Wrong Account Name or FCM Account ID</v>
        <stp/>
        <stp>Orders</stp>
        <stp>0</stp>
        <stp>0</stp>
        <stp/>
        <stp>All</stp>
        <stp>All</stp>
        <stp>StatusTime</stp>
        <stp>78</stp>
        <stp/>
        <tr r="U80" s="1"/>
      </tp>
      <tp t="s">
        <v>Wrong Account Name or FCM Account ID</v>
        <stp/>
        <stp>Orders</stp>
        <stp>0</stp>
        <stp>0</stp>
        <stp/>
        <stp>All</stp>
        <stp>All</stp>
        <stp>StatusTime</stp>
        <stp>79</stp>
        <stp/>
        <tr r="U81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1</stp>
        <stp/>
        <tr r="P3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0</stp>
        <stp/>
        <tr r="P2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3</stp>
        <stp/>
        <tr r="P5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2</stp>
        <stp/>
        <tr r="P4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5</stp>
        <stp/>
        <tr r="P7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4</stp>
        <stp/>
        <tr r="P6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7</stp>
        <stp/>
        <tr r="P9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6</stp>
        <stp/>
        <tr r="P8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9</stp>
        <stp/>
        <tr r="P11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8</stp>
        <stp/>
        <tr r="P10" s="1"/>
      </tp>
      <tp t="s">
        <v>Wrong Account Name or FCM Account ID</v>
        <stp/>
        <stp>Orders</stp>
        <stp>0</stp>
        <stp>0</stp>
        <stp/>
        <stp>All</stp>
        <stp>All</stp>
        <stp>Side</stp>
        <stp>88</stp>
        <stp/>
        <tr r="G90" s="1"/>
      </tp>
      <tp t="s">
        <v>Wrong Account Name or FCM Account ID</v>
        <stp/>
        <stp>Orders</stp>
        <stp>0</stp>
        <stp>0</stp>
        <stp/>
        <stp>All</stp>
        <stp>All</stp>
        <stp>Side</stp>
        <stp>89</stp>
        <stp/>
        <tr r="G91" s="1"/>
      </tp>
      <tp t="s">
        <v>Wrong Account Name or FCM Account ID</v>
        <stp/>
        <stp>Orders</stp>
        <stp>0</stp>
        <stp>0</stp>
        <stp/>
        <stp>All</stp>
        <stp>All</stp>
        <stp>Side</stp>
        <stp>80</stp>
        <stp/>
        <tr r="G82" s="1"/>
      </tp>
      <tp t="s">
        <v>Wrong Account Name or FCM Account ID</v>
        <stp/>
        <stp>Orders</stp>
        <stp>0</stp>
        <stp>0</stp>
        <stp/>
        <stp>All</stp>
        <stp>All</stp>
        <stp>Side</stp>
        <stp>81</stp>
        <stp/>
        <tr r="G83" s="1"/>
      </tp>
      <tp t="s">
        <v>Wrong Account Name or FCM Account ID</v>
        <stp/>
        <stp>Orders</stp>
        <stp>0</stp>
        <stp>0</stp>
        <stp/>
        <stp>All</stp>
        <stp>All</stp>
        <stp>Side</stp>
        <stp>82</stp>
        <stp/>
        <tr r="G84" s="1"/>
      </tp>
      <tp t="s">
        <v>Wrong Account Name or FCM Account ID</v>
        <stp/>
        <stp>Orders</stp>
        <stp>0</stp>
        <stp>0</stp>
        <stp/>
        <stp>All</stp>
        <stp>All</stp>
        <stp>Side</stp>
        <stp>83</stp>
        <stp/>
        <tr r="G85" s="1"/>
      </tp>
      <tp t="s">
        <v>Wrong Account Name or FCM Account ID</v>
        <stp/>
        <stp>Orders</stp>
        <stp>0</stp>
        <stp>0</stp>
        <stp/>
        <stp>All</stp>
        <stp>All</stp>
        <stp>Side</stp>
        <stp>84</stp>
        <stp/>
        <tr r="G86" s="1"/>
      </tp>
      <tp t="s">
        <v>Wrong Account Name or FCM Account ID</v>
        <stp/>
        <stp>Orders</stp>
        <stp>0</stp>
        <stp>0</stp>
        <stp/>
        <stp>All</stp>
        <stp>All</stp>
        <stp>Side</stp>
        <stp>85</stp>
        <stp/>
        <tr r="G87" s="1"/>
      </tp>
      <tp t="s">
        <v>Wrong Account Name or FCM Account ID</v>
        <stp/>
        <stp>Orders</stp>
        <stp>0</stp>
        <stp>0</stp>
        <stp/>
        <stp>All</stp>
        <stp>All</stp>
        <stp>Side</stp>
        <stp>86</stp>
        <stp/>
        <tr r="G88" s="1"/>
      </tp>
      <tp t="s">
        <v>Wrong Account Name or FCM Account ID</v>
        <stp/>
        <stp>Orders</stp>
        <stp>0</stp>
        <stp>0</stp>
        <stp/>
        <stp>All</stp>
        <stp>All</stp>
        <stp>Side</stp>
        <stp>87</stp>
        <stp/>
        <tr r="G89" s="1"/>
      </tp>
      <tp t="s">
        <v>Wrong Account Name or FCM Account ID</v>
        <stp/>
        <stp>Orders</stp>
        <stp>0</stp>
        <stp>0</stp>
        <stp/>
        <stp>All</stp>
        <stp>All</stp>
        <stp>StatusTime</stp>
        <stp>62</stp>
        <stp/>
        <tr r="U64" s="1"/>
      </tp>
      <tp t="s">
        <v>Wrong Account Name or FCM Account ID</v>
        <stp/>
        <stp>Orders</stp>
        <stp>0</stp>
        <stp>0</stp>
        <stp/>
        <stp>All</stp>
        <stp>All</stp>
        <stp>StatusTime</stp>
        <stp>63</stp>
        <stp/>
        <tr r="U65" s="1"/>
      </tp>
      <tp t="s">
        <v>Wrong Account Name or FCM Account ID</v>
        <stp/>
        <stp>Orders</stp>
        <stp>0</stp>
        <stp>0</stp>
        <stp/>
        <stp>All</stp>
        <stp>All</stp>
        <stp>StatusTime</stp>
        <stp>60</stp>
        <stp/>
        <tr r="U62" s="1"/>
      </tp>
      <tp t="s">
        <v>Wrong Account Name or FCM Account ID</v>
        <stp/>
        <stp>Orders</stp>
        <stp>0</stp>
        <stp>0</stp>
        <stp/>
        <stp>All</stp>
        <stp>All</stp>
        <stp>StatusTime</stp>
        <stp>61</stp>
        <stp/>
        <tr r="U63" s="1"/>
      </tp>
      <tp t="s">
        <v>Wrong Account Name or FCM Account ID</v>
        <stp/>
        <stp>Orders</stp>
        <stp>0</stp>
        <stp>0</stp>
        <stp/>
        <stp>All</stp>
        <stp>All</stp>
        <stp>StatusTime</stp>
        <stp>66</stp>
        <stp/>
        <tr r="U68" s="1"/>
      </tp>
      <tp t="s">
        <v>Wrong Account Name or FCM Account ID</v>
        <stp/>
        <stp>Orders</stp>
        <stp>0</stp>
        <stp>0</stp>
        <stp/>
        <stp>All</stp>
        <stp>All</stp>
        <stp>StatusTime</stp>
        <stp>67</stp>
        <stp/>
        <tr r="U69" s="1"/>
      </tp>
      <tp t="s">
        <v>Wrong Account Name or FCM Account ID</v>
        <stp/>
        <stp>Orders</stp>
        <stp>0</stp>
        <stp>0</stp>
        <stp/>
        <stp>All</stp>
        <stp>All</stp>
        <stp>StatusTime</stp>
        <stp>64</stp>
        <stp/>
        <tr r="U66" s="1"/>
      </tp>
      <tp t="s">
        <v>Wrong Account Name or FCM Account ID</v>
        <stp/>
        <stp>Orders</stp>
        <stp>0</stp>
        <stp>0</stp>
        <stp/>
        <stp>All</stp>
        <stp>All</stp>
        <stp>StatusTime</stp>
        <stp>65</stp>
        <stp/>
        <tr r="U67" s="1"/>
      </tp>
      <tp t="s">
        <v>Wrong Account Name or FCM Account ID</v>
        <stp/>
        <stp>Orders</stp>
        <stp>0</stp>
        <stp>0</stp>
        <stp/>
        <stp>All</stp>
        <stp>All</stp>
        <stp>StatusTime</stp>
        <stp>68</stp>
        <stp/>
        <tr r="U70" s="1"/>
      </tp>
      <tp t="s">
        <v>Wrong Account Name or FCM Account ID</v>
        <stp/>
        <stp>Orders</stp>
        <stp>0</stp>
        <stp>0</stp>
        <stp/>
        <stp>All</stp>
        <stp>All</stp>
        <stp>StatusTime</stp>
        <stp>69</stp>
        <stp/>
        <tr r="U71" s="1"/>
      </tp>
      <tp t="s">
        <v>Wrong Account Name or FCM Account ID</v>
        <stp/>
        <stp>Orders</stp>
        <stp>0</stp>
        <stp>0</stp>
        <stp/>
        <stp>All</stp>
        <stp>All</stp>
        <stp>StatusTime</stp>
        <stp>12</stp>
        <stp/>
        <tr r="U14" s="1"/>
      </tp>
      <tp t="s">
        <v>Wrong Account Name or FCM Account ID</v>
        <stp/>
        <stp>Orders</stp>
        <stp>0</stp>
        <stp>0</stp>
        <stp/>
        <stp>All</stp>
        <stp>All</stp>
        <stp>StatusTime</stp>
        <stp>13</stp>
        <stp/>
        <tr r="U15" s="1"/>
      </tp>
      <tp t="s">
        <v>Wrong Account Name or FCM Account ID</v>
        <stp/>
        <stp>Orders</stp>
        <stp>0</stp>
        <stp>0</stp>
        <stp/>
        <stp>All</stp>
        <stp>All</stp>
        <stp>StatusTime</stp>
        <stp>10</stp>
        <stp/>
        <tr r="U12" s="1"/>
      </tp>
      <tp t="s">
        <v>Wrong Account Name or FCM Account ID</v>
        <stp/>
        <stp>Orders</stp>
        <stp>0</stp>
        <stp>0</stp>
        <stp/>
        <stp>All</stp>
        <stp>All</stp>
        <stp>StatusTime</stp>
        <stp>11</stp>
        <stp/>
        <tr r="U13" s="1"/>
      </tp>
      <tp t="s">
        <v>Wrong Account Name or FCM Account ID</v>
        <stp/>
        <stp>Orders</stp>
        <stp>0</stp>
        <stp>0</stp>
        <stp/>
        <stp>All</stp>
        <stp>All</stp>
        <stp>StatusTime</stp>
        <stp>16</stp>
        <stp/>
        <tr r="U18" s="1"/>
      </tp>
      <tp t="s">
        <v>Wrong Account Name or FCM Account ID</v>
        <stp/>
        <stp>Orders</stp>
        <stp>0</stp>
        <stp>0</stp>
        <stp/>
        <stp>All</stp>
        <stp>All</stp>
        <stp>StatusTime</stp>
        <stp>17</stp>
        <stp/>
        <tr r="U19" s="1"/>
      </tp>
      <tp t="s">
        <v>Wrong Account Name or FCM Account ID</v>
        <stp/>
        <stp>Orders</stp>
        <stp>0</stp>
        <stp>0</stp>
        <stp/>
        <stp>All</stp>
        <stp>All</stp>
        <stp>StatusTime</stp>
        <stp>14</stp>
        <stp/>
        <tr r="U16" s="1"/>
      </tp>
      <tp t="s">
        <v>Wrong Account Name or FCM Account ID</v>
        <stp/>
        <stp>Orders</stp>
        <stp>0</stp>
        <stp>0</stp>
        <stp/>
        <stp>All</stp>
        <stp>All</stp>
        <stp>StatusTime</stp>
        <stp>15</stp>
        <stp/>
        <tr r="U17" s="1"/>
      </tp>
      <tp t="s">
        <v>Wrong Account Name or FCM Account ID</v>
        <stp/>
        <stp>Orders</stp>
        <stp>0</stp>
        <stp>0</stp>
        <stp/>
        <stp>All</stp>
        <stp>All</stp>
        <stp>StatusTime</stp>
        <stp>18</stp>
        <stp/>
        <tr r="U20" s="1"/>
      </tp>
      <tp t="s">
        <v>Wrong Account Name or FCM Account ID</v>
        <stp/>
        <stp>Orders</stp>
        <stp>0</stp>
        <stp>0</stp>
        <stp/>
        <stp>All</stp>
        <stp>All</stp>
        <stp>StatusTime</stp>
        <stp>19</stp>
        <stp/>
        <tr r="U21" s="1"/>
      </tp>
      <tp t="s">
        <v>Wrong Account Name or FCM Account ID</v>
        <stp/>
        <stp>Orders</stp>
        <stp>0</stp>
        <stp>0</stp>
        <stp/>
        <stp>All</stp>
        <stp>All</stp>
        <stp>StatusTime</stp>
        <stp>32</stp>
        <stp/>
        <tr r="U34" s="1"/>
      </tp>
      <tp t="s">
        <v>Wrong Account Name or FCM Account ID</v>
        <stp/>
        <stp>Orders</stp>
        <stp>0</stp>
        <stp>0</stp>
        <stp/>
        <stp>All</stp>
        <stp>All</stp>
        <stp>StatusTime</stp>
        <stp>33</stp>
        <stp/>
        <tr r="U35" s="1"/>
      </tp>
      <tp t="s">
        <v>Wrong Account Name or FCM Account ID</v>
        <stp/>
        <stp>Orders</stp>
        <stp>0</stp>
        <stp>0</stp>
        <stp/>
        <stp>All</stp>
        <stp>All</stp>
        <stp>StatusTime</stp>
        <stp>30</stp>
        <stp/>
        <tr r="U32" s="1"/>
      </tp>
      <tp t="s">
        <v>Wrong Account Name or FCM Account ID</v>
        <stp/>
        <stp>Orders</stp>
        <stp>0</stp>
        <stp>0</stp>
        <stp/>
        <stp>All</stp>
        <stp>All</stp>
        <stp>StatusTime</stp>
        <stp>31</stp>
        <stp/>
        <tr r="U33" s="1"/>
      </tp>
      <tp t="s">
        <v>Wrong Account Name or FCM Account ID</v>
        <stp/>
        <stp>Orders</stp>
        <stp>0</stp>
        <stp>0</stp>
        <stp/>
        <stp>All</stp>
        <stp>All</stp>
        <stp>StatusTime</stp>
        <stp>36</stp>
        <stp/>
        <tr r="U38" s="1"/>
      </tp>
      <tp t="s">
        <v>Wrong Account Name or FCM Account ID</v>
        <stp/>
        <stp>Orders</stp>
        <stp>0</stp>
        <stp>0</stp>
        <stp/>
        <stp>All</stp>
        <stp>All</stp>
        <stp>StatusTime</stp>
        <stp>37</stp>
        <stp/>
        <tr r="U39" s="1"/>
      </tp>
      <tp t="s">
        <v>Wrong Account Name or FCM Account ID</v>
        <stp/>
        <stp>Orders</stp>
        <stp>0</stp>
        <stp>0</stp>
        <stp/>
        <stp>All</stp>
        <stp>All</stp>
        <stp>StatusTime</stp>
        <stp>34</stp>
        <stp/>
        <tr r="U36" s="1"/>
      </tp>
      <tp t="s">
        <v>Wrong Account Name or FCM Account ID</v>
        <stp/>
        <stp>Orders</stp>
        <stp>0</stp>
        <stp>0</stp>
        <stp/>
        <stp>All</stp>
        <stp>All</stp>
        <stp>StatusTime</stp>
        <stp>35</stp>
        <stp/>
        <tr r="U37" s="1"/>
      </tp>
      <tp t="s">
        <v>Wrong Account Name or FCM Account ID</v>
        <stp/>
        <stp>Orders</stp>
        <stp>0</stp>
        <stp>0</stp>
        <stp/>
        <stp>All</stp>
        <stp>All</stp>
        <stp>StatusTime</stp>
        <stp>38</stp>
        <stp/>
        <tr r="U40" s="1"/>
      </tp>
      <tp t="s">
        <v>Wrong Account Name or FCM Account ID</v>
        <stp/>
        <stp>Orders</stp>
        <stp>0</stp>
        <stp>0</stp>
        <stp/>
        <stp>All</stp>
        <stp>All</stp>
        <stp>StatusTime</stp>
        <stp>39</stp>
        <stp/>
        <tr r="U41" s="1"/>
      </tp>
      <tp t="s">
        <v>Wrong Account Name or FCM Account ID</v>
        <stp/>
        <stp>Orders</stp>
        <stp>0</stp>
        <stp>0</stp>
        <stp/>
        <stp>All</stp>
        <stp>All</stp>
        <stp>StatusTime</stp>
        <stp>22</stp>
        <stp/>
        <tr r="U24" s="1"/>
      </tp>
      <tp t="s">
        <v>Wrong Account Name or FCM Account ID</v>
        <stp/>
        <stp>Orders</stp>
        <stp>0</stp>
        <stp>0</stp>
        <stp/>
        <stp>All</stp>
        <stp>All</stp>
        <stp>StatusTime</stp>
        <stp>23</stp>
        <stp/>
        <tr r="U25" s="1"/>
      </tp>
      <tp t="s">
        <v>Wrong Account Name or FCM Account ID</v>
        <stp/>
        <stp>Orders</stp>
        <stp>0</stp>
        <stp>0</stp>
        <stp/>
        <stp>All</stp>
        <stp>All</stp>
        <stp>StatusTime</stp>
        <stp>20</stp>
        <stp/>
        <tr r="U22" s="1"/>
      </tp>
      <tp t="s">
        <v>Wrong Account Name or FCM Account ID</v>
        <stp/>
        <stp>Orders</stp>
        <stp>0</stp>
        <stp>0</stp>
        <stp/>
        <stp>All</stp>
        <stp>All</stp>
        <stp>StatusTime</stp>
        <stp>21</stp>
        <stp/>
        <tr r="U23" s="1"/>
      </tp>
      <tp t="s">
        <v>Wrong Account Name or FCM Account ID</v>
        <stp/>
        <stp>Orders</stp>
        <stp>0</stp>
        <stp>0</stp>
        <stp/>
        <stp>All</stp>
        <stp>All</stp>
        <stp>StatusTime</stp>
        <stp>26</stp>
        <stp/>
        <tr r="U28" s="1"/>
      </tp>
      <tp t="s">
        <v>Wrong Account Name or FCM Account ID</v>
        <stp/>
        <stp>Orders</stp>
        <stp>0</stp>
        <stp>0</stp>
        <stp/>
        <stp>All</stp>
        <stp>All</stp>
        <stp>StatusTime</stp>
        <stp>27</stp>
        <stp/>
        <tr r="U29" s="1"/>
      </tp>
      <tp t="s">
        <v>Wrong Account Name or FCM Account ID</v>
        <stp/>
        <stp>Orders</stp>
        <stp>0</stp>
        <stp>0</stp>
        <stp/>
        <stp>All</stp>
        <stp>All</stp>
        <stp>StatusTime</stp>
        <stp>24</stp>
        <stp/>
        <tr r="U26" s="1"/>
      </tp>
      <tp t="s">
        <v>Wrong Account Name or FCM Account ID</v>
        <stp/>
        <stp>Orders</stp>
        <stp>0</stp>
        <stp>0</stp>
        <stp/>
        <stp>All</stp>
        <stp>All</stp>
        <stp>StatusTime</stp>
        <stp>25</stp>
        <stp/>
        <tr r="U27" s="1"/>
      </tp>
      <tp t="s">
        <v>Wrong Account Name or FCM Account ID</v>
        <stp/>
        <stp>Orders</stp>
        <stp>0</stp>
        <stp>0</stp>
        <stp/>
        <stp>All</stp>
        <stp>All</stp>
        <stp>StatusTime</stp>
        <stp>28</stp>
        <stp/>
        <tr r="U30" s="1"/>
      </tp>
      <tp t="s">
        <v>Wrong Account Name or FCM Account ID</v>
        <stp/>
        <stp>Orders</stp>
        <stp>0</stp>
        <stp>0</stp>
        <stp/>
        <stp>All</stp>
        <stp>All</stp>
        <stp>StatusTime</stp>
        <stp>29</stp>
        <stp/>
        <tr r="U31" s="1"/>
      </tp>
      <tp t="s">
        <v>Wrong Account Name or FCM Account ID</v>
        <stp/>
        <stp>Orders</stp>
        <stp>0</stp>
        <stp>0</stp>
        <stp/>
        <stp>All</stp>
        <stp>All</stp>
        <stp>Side</stp>
        <stp>38</stp>
        <stp/>
        <tr r="G40" s="1"/>
      </tp>
      <tp t="s">
        <v>Wrong Account Name or FCM Account ID</v>
        <stp/>
        <stp>Orders</stp>
        <stp>0</stp>
        <stp>0</stp>
        <stp/>
        <stp>All</stp>
        <stp>All</stp>
        <stp>Side</stp>
        <stp>39</stp>
        <stp/>
        <tr r="G41" s="1"/>
      </tp>
      <tp t="s">
        <v>Wrong Account Name or FCM Account ID</v>
        <stp/>
        <stp>Orders</stp>
        <stp>0</stp>
        <stp>0</stp>
        <stp/>
        <stp>All</stp>
        <stp>All</stp>
        <stp>Side</stp>
        <stp>30</stp>
        <stp/>
        <tr r="G32" s="1"/>
      </tp>
      <tp t="s">
        <v>Wrong Account Name or FCM Account ID</v>
        <stp/>
        <stp>Orders</stp>
        <stp>0</stp>
        <stp>0</stp>
        <stp/>
        <stp>All</stp>
        <stp>All</stp>
        <stp>Side</stp>
        <stp>31</stp>
        <stp/>
        <tr r="G33" s="1"/>
      </tp>
      <tp t="s">
        <v>Wrong Account Name or FCM Account ID</v>
        <stp/>
        <stp>Orders</stp>
        <stp>0</stp>
        <stp>0</stp>
        <stp/>
        <stp>All</stp>
        <stp>All</stp>
        <stp>Side</stp>
        <stp>32</stp>
        <stp/>
        <tr r="G34" s="1"/>
      </tp>
      <tp t="s">
        <v>Wrong Account Name or FCM Account ID</v>
        <stp/>
        <stp>Orders</stp>
        <stp>0</stp>
        <stp>0</stp>
        <stp/>
        <stp>All</stp>
        <stp>All</stp>
        <stp>Side</stp>
        <stp>33</stp>
        <stp/>
        <tr r="G35" s="1"/>
      </tp>
      <tp t="s">
        <v>Wrong Account Name or FCM Account ID</v>
        <stp/>
        <stp>Orders</stp>
        <stp>0</stp>
        <stp>0</stp>
        <stp/>
        <stp>All</stp>
        <stp>All</stp>
        <stp>Side</stp>
        <stp>34</stp>
        <stp/>
        <tr r="G36" s="1"/>
      </tp>
      <tp t="s">
        <v>Wrong Account Name or FCM Account ID</v>
        <stp/>
        <stp>Orders</stp>
        <stp>0</stp>
        <stp>0</stp>
        <stp/>
        <stp>All</stp>
        <stp>All</stp>
        <stp>Side</stp>
        <stp>35</stp>
        <stp/>
        <tr r="G37" s="1"/>
      </tp>
      <tp t="s">
        <v>Wrong Account Name or FCM Account ID</v>
        <stp/>
        <stp>Orders</stp>
        <stp>0</stp>
        <stp>0</stp>
        <stp/>
        <stp>All</stp>
        <stp>All</stp>
        <stp>Side</stp>
        <stp>36</stp>
        <stp/>
        <tr r="G38" s="1"/>
      </tp>
      <tp t="s">
        <v>Wrong Account Name or FCM Account ID</v>
        <stp/>
        <stp>Orders</stp>
        <stp>0</stp>
        <stp>0</stp>
        <stp/>
        <stp>All</stp>
        <stp>All</stp>
        <stp>Side</stp>
        <stp>37</stp>
        <stp/>
        <tr r="G39" s="1"/>
      </tp>
      <tp t="s">
        <v>Wrong Account Name or FCM Account ID</v>
        <stp/>
        <stp>Orders</stp>
        <stp>0</stp>
        <stp>0</stp>
        <stp/>
        <stp>All</stp>
        <stp>All</stp>
        <stp>Instrument</stp>
        <stp>18</stp>
        <stp/>
        <tr r="K20" s="1"/>
      </tp>
      <tp t="s">
        <v>Wrong Account Name or FCM Account ID</v>
        <stp/>
        <stp>Orders</stp>
        <stp>0</stp>
        <stp>0</stp>
        <stp/>
        <stp>All</stp>
        <stp>All</stp>
        <stp>Instrument</stp>
        <stp>19</stp>
        <stp/>
        <tr r="K21" s="1"/>
      </tp>
      <tp t="s">
        <v>Wrong Account Name or FCM Account ID</v>
        <stp/>
        <stp>Orders</stp>
        <stp>0</stp>
        <stp>0</stp>
        <stp/>
        <stp>All</stp>
        <stp>All</stp>
        <stp>Instrument</stp>
        <stp>14</stp>
        <stp/>
        <tr r="K16" s="1"/>
      </tp>
      <tp t="s">
        <v>Wrong Account Name or FCM Account ID</v>
        <stp/>
        <stp>Orders</stp>
        <stp>0</stp>
        <stp>0</stp>
        <stp/>
        <stp>All</stp>
        <stp>All</stp>
        <stp>Instrument</stp>
        <stp>15</stp>
        <stp/>
        <tr r="K17" s="1"/>
      </tp>
      <tp t="s">
        <v>Wrong Account Name or FCM Account ID</v>
        <stp/>
        <stp>Orders</stp>
        <stp>0</stp>
        <stp>0</stp>
        <stp/>
        <stp>All</stp>
        <stp>All</stp>
        <stp>Instrument</stp>
        <stp>16</stp>
        <stp/>
        <tr r="K18" s="1"/>
      </tp>
      <tp t="s">
        <v>Wrong Account Name or FCM Account ID</v>
        <stp/>
        <stp>Orders</stp>
        <stp>0</stp>
        <stp>0</stp>
        <stp/>
        <stp>All</stp>
        <stp>All</stp>
        <stp>Instrument</stp>
        <stp>17</stp>
        <stp/>
        <tr r="K19" s="1"/>
      </tp>
      <tp t="s">
        <v>Wrong Account Name or FCM Account ID</v>
        <stp/>
        <stp>Orders</stp>
        <stp>0</stp>
        <stp>0</stp>
        <stp/>
        <stp>All</stp>
        <stp>All</stp>
        <stp>Instrument</stp>
        <stp>10</stp>
        <stp/>
        <tr r="K12" s="1"/>
      </tp>
      <tp t="s">
        <v>Wrong Account Name or FCM Account ID</v>
        <stp/>
        <stp>Orders</stp>
        <stp>0</stp>
        <stp>0</stp>
        <stp/>
        <stp>All</stp>
        <stp>All</stp>
        <stp>Instrument</stp>
        <stp>11</stp>
        <stp/>
        <tr r="K13" s="1"/>
      </tp>
      <tp t="s">
        <v>Wrong Account Name or FCM Account ID</v>
        <stp/>
        <stp>Orders</stp>
        <stp>0</stp>
        <stp>0</stp>
        <stp/>
        <stp>All</stp>
        <stp>All</stp>
        <stp>Instrument</stp>
        <stp>12</stp>
        <stp/>
        <tr r="K14" s="1"/>
      </tp>
      <tp t="s">
        <v>Wrong Account Name or FCM Account ID</v>
        <stp/>
        <stp>Orders</stp>
        <stp>0</stp>
        <stp>0</stp>
        <stp/>
        <stp>All</stp>
        <stp>All</stp>
        <stp>Instrument</stp>
        <stp>13</stp>
        <stp/>
        <tr r="K15" s="1"/>
      </tp>
      <tp t="s">
        <v>Wrong Account Name or FCM Account ID</v>
        <stp/>
        <stp>Orders</stp>
        <stp>0</stp>
        <stp>0</stp>
        <stp/>
        <stp>All</stp>
        <stp>All</stp>
        <stp>Side</stp>
        <stp>28</stp>
        <stp/>
        <tr r="G30" s="1"/>
      </tp>
      <tp t="s">
        <v>Wrong Account Name or FCM Account ID</v>
        <stp/>
        <stp>Orders</stp>
        <stp>0</stp>
        <stp>0</stp>
        <stp/>
        <stp>All</stp>
        <stp>All</stp>
        <stp>Side</stp>
        <stp>29</stp>
        <stp/>
        <tr r="G31" s="1"/>
      </tp>
      <tp t="s">
        <v>Wrong Account Name or FCM Account ID</v>
        <stp/>
        <stp>Orders</stp>
        <stp>0</stp>
        <stp>0</stp>
        <stp/>
        <stp>All</stp>
        <stp>All</stp>
        <stp>Side</stp>
        <stp>20</stp>
        <stp/>
        <tr r="G22" s="1"/>
      </tp>
      <tp t="s">
        <v>Wrong Account Name or FCM Account ID</v>
        <stp/>
        <stp>Orders</stp>
        <stp>0</stp>
        <stp>0</stp>
        <stp/>
        <stp>All</stp>
        <stp>All</stp>
        <stp>Side</stp>
        <stp>21</stp>
        <stp/>
        <tr r="G23" s="1"/>
      </tp>
      <tp t="s">
        <v>Wrong Account Name or FCM Account ID</v>
        <stp/>
        <stp>Orders</stp>
        <stp>0</stp>
        <stp>0</stp>
        <stp/>
        <stp>All</stp>
        <stp>All</stp>
        <stp>Side</stp>
        <stp>22</stp>
        <stp/>
        <tr r="G24" s="1"/>
      </tp>
      <tp t="s">
        <v>Wrong Account Name or FCM Account ID</v>
        <stp/>
        <stp>Orders</stp>
        <stp>0</stp>
        <stp>0</stp>
        <stp/>
        <stp>All</stp>
        <stp>All</stp>
        <stp>Side</stp>
        <stp>23</stp>
        <stp/>
        <tr r="G25" s="1"/>
      </tp>
      <tp t="s">
        <v>Wrong Account Name or FCM Account ID</v>
        <stp/>
        <stp>Orders</stp>
        <stp>0</stp>
        <stp>0</stp>
        <stp/>
        <stp>All</stp>
        <stp>All</stp>
        <stp>Side</stp>
        <stp>24</stp>
        <stp/>
        <tr r="G26" s="1"/>
      </tp>
      <tp t="s">
        <v>Wrong Account Name or FCM Account ID</v>
        <stp/>
        <stp>Orders</stp>
        <stp>0</stp>
        <stp>0</stp>
        <stp/>
        <stp>All</stp>
        <stp>All</stp>
        <stp>Side</stp>
        <stp>25</stp>
        <stp/>
        <tr r="G27" s="1"/>
      </tp>
      <tp t="s">
        <v>Wrong Account Name or FCM Account ID</v>
        <stp/>
        <stp>Orders</stp>
        <stp>0</stp>
        <stp>0</stp>
        <stp/>
        <stp>All</stp>
        <stp>All</stp>
        <stp>Side</stp>
        <stp>26</stp>
        <stp/>
        <tr r="G28" s="1"/>
      </tp>
      <tp t="s">
        <v>Wrong Account Name or FCM Account ID</v>
        <stp/>
        <stp>Orders</stp>
        <stp>0</stp>
        <stp>0</stp>
        <stp/>
        <stp>All</stp>
        <stp>All</stp>
        <stp>Side</stp>
        <stp>27</stp>
        <stp/>
        <tr r="G29" s="1"/>
      </tp>
      <tp t="s">
        <v>Wrong Account Name or FCM Account ID</v>
        <stp/>
        <stp>Orders</stp>
        <stp>0</stp>
        <stp>0</stp>
        <stp/>
        <stp>All</stp>
        <stp>All</stp>
        <stp>AccountName</stp>
        <stp>8</stp>
        <stp/>
        <tr r="B10" s="1"/>
      </tp>
      <tp t="s">
        <v>Wrong Account Name or FCM Account ID</v>
        <stp/>
        <stp>Orders</stp>
        <stp>0</stp>
        <stp>0</stp>
        <stp/>
        <stp>All</stp>
        <stp>All</stp>
        <stp>AccountName</stp>
        <stp>9</stp>
        <stp/>
        <tr r="B11" s="1"/>
      </tp>
      <tp t="s">
        <v>Wrong Account Name or FCM Account ID</v>
        <stp/>
        <stp>Orders</stp>
        <stp>0</stp>
        <stp>0</stp>
        <stp/>
        <stp>All</stp>
        <stp>All</stp>
        <stp>AccountName</stp>
        <stp>4</stp>
        <stp/>
        <tr r="B6" s="1"/>
      </tp>
      <tp t="s">
        <v>Wrong Account Name or FCM Account ID</v>
        <stp/>
        <stp>Orders</stp>
        <stp>0</stp>
        <stp>0</stp>
        <stp/>
        <stp>All</stp>
        <stp>All</stp>
        <stp>AccountName</stp>
        <stp>5</stp>
        <stp/>
        <tr r="B7" s="1"/>
      </tp>
      <tp t="s">
        <v>Wrong Account Name or FCM Account ID</v>
        <stp/>
        <stp>Orders</stp>
        <stp>0</stp>
        <stp>0</stp>
        <stp/>
        <stp>All</stp>
        <stp>All</stp>
        <stp>AccountName</stp>
        <stp>6</stp>
        <stp/>
        <tr r="B8" s="1"/>
      </tp>
      <tp t="s">
        <v>Wrong Account Name or FCM Account ID</v>
        <stp/>
        <stp>Orders</stp>
        <stp>0</stp>
        <stp>0</stp>
        <stp/>
        <stp>All</stp>
        <stp>All</stp>
        <stp>AccountName</stp>
        <stp>7</stp>
        <stp/>
        <tr r="B9" s="1"/>
      </tp>
      <tp t="s">
        <v>Wrong Account Name or FCM Account ID</v>
        <stp/>
        <stp>Orders</stp>
        <stp>0</stp>
        <stp>0</stp>
        <stp/>
        <stp>All</stp>
        <stp>All</stp>
        <stp>AccountName</stp>
        <stp>0</stp>
        <stp/>
        <tr r="B2" s="1"/>
      </tp>
      <tp t="s">
        <v>Wrong Account Name or FCM Account ID</v>
        <stp/>
        <stp>Orders</stp>
        <stp>0</stp>
        <stp>0</stp>
        <stp/>
        <stp>All</stp>
        <stp>All</stp>
        <stp>AccountName</stp>
        <stp>1</stp>
        <stp/>
        <tr r="B3" s="1"/>
      </tp>
      <tp t="s">
        <v>Wrong Account Name or FCM Account ID</v>
        <stp/>
        <stp>Orders</stp>
        <stp>0</stp>
        <stp>0</stp>
        <stp/>
        <stp>All</stp>
        <stp>All</stp>
        <stp>AccountName</stp>
        <stp>2</stp>
        <stp/>
        <tr r="B4" s="1"/>
      </tp>
      <tp t="s">
        <v>Wrong Account Name or FCM Account ID</v>
        <stp/>
        <stp>Orders</stp>
        <stp>0</stp>
        <stp>0</stp>
        <stp/>
        <stp>All</stp>
        <stp>All</stp>
        <stp>AccountName</stp>
        <stp>3</stp>
        <stp/>
        <tr r="B5" s="1"/>
      </tp>
      <tp t="s">
        <v>Wrong Account Name or FCM Account ID</v>
        <stp/>
        <stp>Orders</stp>
        <stp>0</stp>
        <stp>0</stp>
        <stp/>
        <stp>All</stp>
        <stp>All</stp>
        <stp>Side</stp>
        <stp>18</stp>
        <stp/>
        <tr r="G20" s="1"/>
      </tp>
      <tp t="s">
        <v>Wrong Account Name or FCM Account ID</v>
        <stp/>
        <stp>Orders</stp>
        <stp>0</stp>
        <stp>0</stp>
        <stp/>
        <stp>All</stp>
        <stp>All</stp>
        <stp>Side</stp>
        <stp>19</stp>
        <stp/>
        <tr r="G21" s="1"/>
      </tp>
      <tp t="s">
        <v>Wrong Account Name or FCM Account ID</v>
        <stp/>
        <stp>Orders</stp>
        <stp>0</stp>
        <stp>0</stp>
        <stp/>
        <stp>All</stp>
        <stp>All</stp>
        <stp>Side</stp>
        <stp>10</stp>
        <stp/>
        <tr r="G12" s="1"/>
      </tp>
      <tp t="s">
        <v>Wrong Account Name or FCM Account ID</v>
        <stp/>
        <stp>Orders</stp>
        <stp>0</stp>
        <stp>0</stp>
        <stp/>
        <stp>All</stp>
        <stp>All</stp>
        <stp>Side</stp>
        <stp>11</stp>
        <stp/>
        <tr r="G13" s="1"/>
      </tp>
      <tp t="s">
        <v>Wrong Account Name or FCM Account ID</v>
        <stp/>
        <stp>Orders</stp>
        <stp>0</stp>
        <stp>0</stp>
        <stp/>
        <stp>All</stp>
        <stp>All</stp>
        <stp>Side</stp>
        <stp>12</stp>
        <stp/>
        <tr r="G14" s="1"/>
      </tp>
      <tp t="s">
        <v>Wrong Account Name or FCM Account ID</v>
        <stp/>
        <stp>Orders</stp>
        <stp>0</stp>
        <stp>0</stp>
        <stp/>
        <stp>All</stp>
        <stp>All</stp>
        <stp>Side</stp>
        <stp>13</stp>
        <stp/>
        <tr r="G15" s="1"/>
      </tp>
      <tp t="s">
        <v>Wrong Account Name or FCM Account ID</v>
        <stp/>
        <stp>Orders</stp>
        <stp>0</stp>
        <stp>0</stp>
        <stp/>
        <stp>All</stp>
        <stp>All</stp>
        <stp>Side</stp>
        <stp>14</stp>
        <stp/>
        <tr r="G16" s="1"/>
      </tp>
      <tp t="s">
        <v>Wrong Account Name or FCM Account ID</v>
        <stp/>
        <stp>Orders</stp>
        <stp>0</stp>
        <stp>0</stp>
        <stp/>
        <stp>All</stp>
        <stp>All</stp>
        <stp>Side</stp>
        <stp>15</stp>
        <stp/>
        <tr r="G17" s="1"/>
      </tp>
      <tp t="s">
        <v>Wrong Account Name or FCM Account ID</v>
        <stp/>
        <stp>Orders</stp>
        <stp>0</stp>
        <stp>0</stp>
        <stp/>
        <stp>All</stp>
        <stp>All</stp>
        <stp>Side</stp>
        <stp>16</stp>
        <stp/>
        <tr r="G18" s="1"/>
      </tp>
      <tp t="s">
        <v>Wrong Account Name or FCM Account ID</v>
        <stp/>
        <stp>Orders</stp>
        <stp>0</stp>
        <stp>0</stp>
        <stp/>
        <stp>All</stp>
        <stp>All</stp>
        <stp>Side</stp>
        <stp>17</stp>
        <stp/>
        <tr r="G19" s="1"/>
      </tp>
      <tp t="s">
        <v>Wrong Account Name or FCM Account ID</v>
        <stp/>
        <stp>OpenPositions</stp>
        <stp>0</stp>
        <stp>Quantity</stp>
        <stp>15</stp>
        <stp/>
        <stp>0</stp>
        <tr r="C17" s="2"/>
      </tp>
      <tp t="s">
        <v>Wrong Account Name or FCM Account ID</v>
        <stp/>
        <stp>OpenPositions</stp>
        <stp>0</stp>
        <stp>Quantity</stp>
        <stp>14</stp>
        <stp/>
        <stp>0</stp>
        <tr r="C16" s="2"/>
      </tp>
      <tp t="s">
        <v>Wrong Account Name or FCM Account ID</v>
        <stp/>
        <stp>OpenPositions</stp>
        <stp>0</stp>
        <stp>Quantity</stp>
        <stp>17</stp>
        <stp/>
        <stp>0</stp>
        <tr r="C19" s="2"/>
      </tp>
      <tp t="s">
        <v>Wrong Account Name or FCM Account ID</v>
        <stp/>
        <stp>OpenPositions</stp>
        <stp>0</stp>
        <stp>Quantity</stp>
        <stp>16</stp>
        <stp/>
        <stp>0</stp>
        <tr r="C18" s="2"/>
      </tp>
      <tp t="s">
        <v>Wrong Account Name or FCM Account ID</v>
        <stp/>
        <stp>OpenPositions</stp>
        <stp>0</stp>
        <stp>Quantity</stp>
        <stp>11</stp>
        <stp/>
        <stp>0</stp>
        <tr r="C13" s="2"/>
      </tp>
      <tp t="s">
        <v>Wrong Account Name or FCM Account ID</v>
        <stp/>
        <stp>OpenPositions</stp>
        <stp>0</stp>
        <stp>Quantity</stp>
        <stp>10</stp>
        <stp/>
        <stp>0</stp>
        <tr r="C12" s="2"/>
      </tp>
      <tp t="s">
        <v>Wrong Account Name or FCM Account ID</v>
        <stp/>
        <stp>OpenPositions</stp>
        <stp>0</stp>
        <stp>Quantity</stp>
        <stp>13</stp>
        <stp/>
        <stp>0</stp>
        <tr r="C15" s="2"/>
      </tp>
      <tp t="s">
        <v>Wrong Account Name or FCM Account ID</v>
        <stp/>
        <stp>OpenPositions</stp>
        <stp>0</stp>
        <stp>Quantity</stp>
        <stp>12</stp>
        <stp/>
        <stp>0</stp>
        <tr r="C14" s="2"/>
      </tp>
      <tp t="s">
        <v>Wrong Account Name or FCM Account ID</v>
        <stp/>
        <stp>OpenPositions</stp>
        <stp>0</stp>
        <stp>Quantity</stp>
        <stp>19</stp>
        <stp/>
        <stp>0</stp>
        <tr r="C21" s="2"/>
      </tp>
      <tp t="s">
        <v>Wrong Account Name or FCM Account ID</v>
        <stp/>
        <stp>OpenPositions</stp>
        <stp>0</stp>
        <stp>Quantity</stp>
        <stp>18</stp>
        <stp/>
        <stp>0</stp>
        <tr r="C20" s="2"/>
      </tp>
      <tp t="s">
        <v>Wrong Account Name or FCM Account ID</v>
        <stp/>
        <stp>Orders</stp>
        <stp>0</stp>
        <stp>0</stp>
        <stp/>
        <stp>All</stp>
        <stp>All</stp>
        <stp>Instrument</stp>
        <stp>38</stp>
        <stp/>
        <tr r="K40" s="1"/>
      </tp>
      <tp t="s">
        <v>Wrong Account Name or FCM Account ID</v>
        <stp/>
        <stp>Orders</stp>
        <stp>0</stp>
        <stp>0</stp>
        <stp/>
        <stp>All</stp>
        <stp>All</stp>
        <stp>Instrument</stp>
        <stp>39</stp>
        <stp/>
        <tr r="K41" s="1"/>
      </tp>
      <tp t="s">
        <v>Wrong Account Name or FCM Account ID</v>
        <stp/>
        <stp>Orders</stp>
        <stp>0</stp>
        <stp>0</stp>
        <stp/>
        <stp>All</stp>
        <stp>All</stp>
        <stp>Instrument</stp>
        <stp>34</stp>
        <stp/>
        <tr r="K36" s="1"/>
      </tp>
      <tp t="s">
        <v>Wrong Account Name or FCM Account ID</v>
        <stp/>
        <stp>Orders</stp>
        <stp>0</stp>
        <stp>0</stp>
        <stp/>
        <stp>All</stp>
        <stp>All</stp>
        <stp>Instrument</stp>
        <stp>35</stp>
        <stp/>
        <tr r="K37" s="1"/>
      </tp>
      <tp t="s">
        <v>Wrong Account Name or FCM Account ID</v>
        <stp/>
        <stp>Orders</stp>
        <stp>0</stp>
        <stp>0</stp>
        <stp/>
        <stp>All</stp>
        <stp>All</stp>
        <stp>Instrument</stp>
        <stp>36</stp>
        <stp/>
        <tr r="K38" s="1"/>
      </tp>
      <tp t="s">
        <v>Wrong Account Name or FCM Account ID</v>
        <stp/>
        <stp>Orders</stp>
        <stp>0</stp>
        <stp>0</stp>
        <stp/>
        <stp>All</stp>
        <stp>All</stp>
        <stp>Instrument</stp>
        <stp>37</stp>
        <stp/>
        <tr r="K39" s="1"/>
      </tp>
      <tp t="s">
        <v>Wrong Account Name or FCM Account ID</v>
        <stp/>
        <stp>Orders</stp>
        <stp>0</stp>
        <stp>0</stp>
        <stp/>
        <stp>All</stp>
        <stp>All</stp>
        <stp>Instrument</stp>
        <stp>30</stp>
        <stp/>
        <tr r="K32" s="1"/>
      </tp>
      <tp t="s">
        <v>Wrong Account Name or FCM Account ID</v>
        <stp/>
        <stp>Orders</stp>
        <stp>0</stp>
        <stp>0</stp>
        <stp/>
        <stp>All</stp>
        <stp>All</stp>
        <stp>Instrument</stp>
        <stp>31</stp>
        <stp/>
        <tr r="K33" s="1"/>
      </tp>
      <tp t="s">
        <v>Wrong Account Name or FCM Account ID</v>
        <stp/>
        <stp>Orders</stp>
        <stp>0</stp>
        <stp>0</stp>
        <stp/>
        <stp>All</stp>
        <stp>All</stp>
        <stp>Instrument</stp>
        <stp>32</stp>
        <stp/>
        <tr r="K34" s="1"/>
      </tp>
      <tp t="s">
        <v>Wrong Account Name or FCM Account ID</v>
        <stp/>
        <stp>Orders</stp>
        <stp>0</stp>
        <stp>0</stp>
        <stp/>
        <stp>All</stp>
        <stp>All</stp>
        <stp>Instrument</stp>
        <stp>33</stp>
        <stp/>
        <tr r="K35" s="1"/>
      </tp>
      <tp t="s">
        <v>Wrong Account Name or FCM Account ID</v>
        <stp/>
        <stp>Orders</stp>
        <stp>0</stp>
        <stp>0</stp>
        <stp/>
        <stp>All</stp>
        <stp>All</stp>
        <stp>Instrument</stp>
        <stp>28</stp>
        <stp/>
        <tr r="K30" s="1"/>
      </tp>
      <tp t="s">
        <v>Wrong Account Name or FCM Account ID</v>
        <stp/>
        <stp>Orders</stp>
        <stp>0</stp>
        <stp>0</stp>
        <stp/>
        <stp>All</stp>
        <stp>All</stp>
        <stp>Instrument</stp>
        <stp>29</stp>
        <stp/>
        <tr r="K31" s="1"/>
      </tp>
      <tp t="s">
        <v>Wrong Account Name or FCM Account ID</v>
        <stp/>
        <stp>Orders</stp>
        <stp>0</stp>
        <stp>0</stp>
        <stp/>
        <stp>All</stp>
        <stp>All</stp>
        <stp>Instrument</stp>
        <stp>24</stp>
        <stp/>
        <tr r="K26" s="1"/>
      </tp>
      <tp t="s">
        <v>Wrong Account Name or FCM Account ID</v>
        <stp/>
        <stp>Orders</stp>
        <stp>0</stp>
        <stp>0</stp>
        <stp/>
        <stp>All</stp>
        <stp>All</stp>
        <stp>Instrument</stp>
        <stp>25</stp>
        <stp/>
        <tr r="K27" s="1"/>
      </tp>
      <tp t="s">
        <v>Wrong Account Name or FCM Account ID</v>
        <stp/>
        <stp>Orders</stp>
        <stp>0</stp>
        <stp>0</stp>
        <stp/>
        <stp>All</stp>
        <stp>All</stp>
        <stp>Instrument</stp>
        <stp>26</stp>
        <stp/>
        <tr r="K28" s="1"/>
      </tp>
      <tp t="s">
        <v>Wrong Account Name or FCM Account ID</v>
        <stp/>
        <stp>Orders</stp>
        <stp>0</stp>
        <stp>0</stp>
        <stp/>
        <stp>All</stp>
        <stp>All</stp>
        <stp>Instrument</stp>
        <stp>27</stp>
        <stp/>
        <tr r="K29" s="1"/>
      </tp>
      <tp t="s">
        <v>Wrong Account Name or FCM Account ID</v>
        <stp/>
        <stp>Orders</stp>
        <stp>0</stp>
        <stp>0</stp>
        <stp/>
        <stp>All</stp>
        <stp>All</stp>
        <stp>Instrument</stp>
        <stp>20</stp>
        <stp/>
        <tr r="K22" s="1"/>
      </tp>
      <tp t="s">
        <v>Wrong Account Name or FCM Account ID</v>
        <stp/>
        <stp>Orders</stp>
        <stp>0</stp>
        <stp>0</stp>
        <stp/>
        <stp>All</stp>
        <stp>All</stp>
        <stp>Instrument</stp>
        <stp>21</stp>
        <stp/>
        <tr r="K23" s="1"/>
      </tp>
      <tp t="s">
        <v>Wrong Account Name or FCM Account ID</v>
        <stp/>
        <stp>Orders</stp>
        <stp>0</stp>
        <stp>0</stp>
        <stp/>
        <stp>All</stp>
        <stp>All</stp>
        <stp>Instrument</stp>
        <stp>22</stp>
        <stp/>
        <tr r="K24" s="1"/>
      </tp>
      <tp t="s">
        <v>Wrong Account Name or FCM Account ID</v>
        <stp/>
        <stp>Orders</stp>
        <stp>0</stp>
        <stp>0</stp>
        <stp/>
        <stp>All</stp>
        <stp>All</stp>
        <stp>Instrument</stp>
        <stp>23</stp>
        <stp/>
        <tr r="K25" s="1"/>
      </tp>
      <tp t="s">
        <v>Wrong Account Name or FCM Account ID</v>
        <stp/>
        <stp>Orders</stp>
        <stp>0</stp>
        <stp>0</stp>
        <stp/>
        <stp>All</stp>
        <stp>All</stp>
        <stp>Side</stp>
        <stp>9</stp>
        <stp/>
        <tr r="G11" s="1"/>
      </tp>
      <tp t="s">
        <v>Wrong Account Name or FCM Account ID</v>
        <stp/>
        <stp>Orders</stp>
        <stp>0</stp>
        <stp>0</stp>
        <stp/>
        <stp>All</stp>
        <stp>All</stp>
        <stp>Side</stp>
        <stp>8</stp>
        <stp/>
        <tr r="G10" s="1"/>
      </tp>
      <tp t="s">
        <v>Wrong Account Name or FCM Account ID</v>
        <stp/>
        <stp>Orders</stp>
        <stp>0</stp>
        <stp>0</stp>
        <stp/>
        <stp>All</stp>
        <stp>All</stp>
        <stp>Side</stp>
        <stp>3</stp>
        <stp/>
        <tr r="G5" s="1"/>
      </tp>
      <tp t="s">
        <v>Wrong Account Name or FCM Account ID</v>
        <stp/>
        <stp>Orders</stp>
        <stp>0</stp>
        <stp>0</stp>
        <stp/>
        <stp>All</stp>
        <stp>All</stp>
        <stp>Side</stp>
        <stp>2</stp>
        <stp/>
        <tr r="G4" s="1"/>
      </tp>
      <tp t="s">
        <v>Wrong Account Name or FCM Account ID</v>
        <stp/>
        <stp>Orders</stp>
        <stp>0</stp>
        <stp>0</stp>
        <stp/>
        <stp>All</stp>
        <stp>All</stp>
        <stp>Side</stp>
        <stp>1</stp>
        <stp/>
        <tr r="G3" s="1"/>
      </tp>
      <tp t="s">
        <v>Wrong Account Name or FCM Account ID</v>
        <stp/>
        <stp>Orders</stp>
        <stp>0</stp>
        <stp>0</stp>
        <stp/>
        <stp>All</stp>
        <stp>All</stp>
        <stp>Side</stp>
        <stp>0</stp>
        <stp/>
        <tr r="G2" s="1"/>
      </tp>
      <tp t="s">
        <v>Wrong Account Name or FCM Account ID</v>
        <stp/>
        <stp>Orders</stp>
        <stp>0</stp>
        <stp>0</stp>
        <stp/>
        <stp>All</stp>
        <stp>All</stp>
        <stp>Side</stp>
        <stp>7</stp>
        <stp/>
        <tr r="G9" s="1"/>
      </tp>
      <tp t="s">
        <v>Wrong Account Name or FCM Account ID</v>
        <stp/>
        <stp>Orders</stp>
        <stp>0</stp>
        <stp>0</stp>
        <stp/>
        <stp>All</stp>
        <stp>All</stp>
        <stp>Side</stp>
        <stp>6</stp>
        <stp/>
        <tr r="G8" s="1"/>
      </tp>
      <tp t="s">
        <v>Wrong Account Name or FCM Account ID</v>
        <stp/>
        <stp>Orders</stp>
        <stp>0</stp>
        <stp>0</stp>
        <stp/>
        <stp>All</stp>
        <stp>All</stp>
        <stp>Side</stp>
        <stp>5</stp>
        <stp/>
        <tr r="G7" s="1"/>
      </tp>
      <tp t="s">
        <v>Wrong Account Name or FCM Account ID</v>
        <stp/>
        <stp>Orders</stp>
        <stp>0</stp>
        <stp>0</stp>
        <stp/>
        <stp>All</stp>
        <stp>All</stp>
        <stp>Side</stp>
        <stp>4</stp>
        <stp/>
        <tr r="G6" s="1"/>
      </tp>
      <tp t="s">
        <v>Wrong Account Name or FCM Account ID</v>
        <stp/>
        <stp>Orders</stp>
        <stp>0</stp>
        <stp>0</stp>
        <stp/>
        <stp>All</stp>
        <stp>All</stp>
        <stp>Side</stp>
        <stp>78</stp>
        <stp/>
        <tr r="G80" s="1"/>
      </tp>
      <tp t="s">
        <v>Wrong Account Name or FCM Account ID</v>
        <stp/>
        <stp>Orders</stp>
        <stp>0</stp>
        <stp>0</stp>
        <stp/>
        <stp>All</stp>
        <stp>All</stp>
        <stp>Side</stp>
        <stp>79</stp>
        <stp/>
        <tr r="G81" s="1"/>
      </tp>
      <tp t="s">
        <v>Wrong Account Name or FCM Account ID</v>
        <stp/>
        <stp>Orders</stp>
        <stp>0</stp>
        <stp>0</stp>
        <stp/>
        <stp>All</stp>
        <stp>All</stp>
        <stp>Side</stp>
        <stp>70</stp>
        <stp/>
        <tr r="G72" s="1"/>
      </tp>
      <tp t="s">
        <v>Wrong Account Name or FCM Account ID</v>
        <stp/>
        <stp>Orders</stp>
        <stp>0</stp>
        <stp>0</stp>
        <stp/>
        <stp>All</stp>
        <stp>All</stp>
        <stp>Side</stp>
        <stp>71</stp>
        <stp/>
        <tr r="G73" s="1"/>
      </tp>
      <tp t="s">
        <v>Wrong Account Name or FCM Account ID</v>
        <stp/>
        <stp>Orders</stp>
        <stp>0</stp>
        <stp>0</stp>
        <stp/>
        <stp>All</stp>
        <stp>All</stp>
        <stp>Side</stp>
        <stp>72</stp>
        <stp/>
        <tr r="G74" s="1"/>
      </tp>
      <tp t="s">
        <v>Wrong Account Name or FCM Account ID</v>
        <stp/>
        <stp>Orders</stp>
        <stp>0</stp>
        <stp>0</stp>
        <stp/>
        <stp>All</stp>
        <stp>All</stp>
        <stp>Side</stp>
        <stp>73</stp>
        <stp/>
        <tr r="G75" s="1"/>
      </tp>
      <tp t="s">
        <v>Wrong Account Name or FCM Account ID</v>
        <stp/>
        <stp>Orders</stp>
        <stp>0</stp>
        <stp>0</stp>
        <stp/>
        <stp>All</stp>
        <stp>All</stp>
        <stp>Side</stp>
        <stp>74</stp>
        <stp/>
        <tr r="G76" s="1"/>
      </tp>
      <tp t="s">
        <v>Wrong Account Name or FCM Account ID</v>
        <stp/>
        <stp>Orders</stp>
        <stp>0</stp>
        <stp>0</stp>
        <stp/>
        <stp>All</stp>
        <stp>All</stp>
        <stp>Side</stp>
        <stp>75</stp>
        <stp/>
        <tr r="G77" s="1"/>
      </tp>
      <tp t="s">
        <v>Wrong Account Name or FCM Account ID</v>
        <stp/>
        <stp>Orders</stp>
        <stp>0</stp>
        <stp>0</stp>
        <stp/>
        <stp>All</stp>
        <stp>All</stp>
        <stp>Side</stp>
        <stp>76</stp>
        <stp/>
        <tr r="G78" s="1"/>
      </tp>
      <tp t="s">
        <v>Wrong Account Name or FCM Account ID</v>
        <stp/>
        <stp>Orders</stp>
        <stp>0</stp>
        <stp>0</stp>
        <stp/>
        <stp>All</stp>
        <stp>All</stp>
        <stp>Side</stp>
        <stp>77</stp>
        <stp/>
        <tr r="G79" s="1"/>
      </tp>
      <tp t="s">
        <v>Wrong Account Name or FCM Account ID</v>
        <stp/>
        <stp>Orders</stp>
        <stp>0</stp>
        <stp>0</stp>
        <stp/>
        <stp>All</stp>
        <stp>All</stp>
        <stp>StatusTime</stp>
        <stp>92</stp>
        <stp/>
        <tr r="U94" s="1"/>
      </tp>
      <tp t="s">
        <v>Wrong Account Name or FCM Account ID</v>
        <stp/>
        <stp>Orders</stp>
        <stp>0</stp>
        <stp>0</stp>
        <stp/>
        <stp>All</stp>
        <stp>All</stp>
        <stp>StatusTime</stp>
        <stp>93</stp>
        <stp/>
        <tr r="U95" s="1"/>
      </tp>
      <tp t="s">
        <v>Wrong Account Name or FCM Account ID</v>
        <stp/>
        <stp>Orders</stp>
        <stp>0</stp>
        <stp>0</stp>
        <stp/>
        <stp>All</stp>
        <stp>All</stp>
        <stp>StatusTime</stp>
        <stp>90</stp>
        <stp/>
        <tr r="U92" s="1"/>
      </tp>
      <tp t="s">
        <v>Wrong Account Name or FCM Account ID</v>
        <stp/>
        <stp>Orders</stp>
        <stp>0</stp>
        <stp>0</stp>
        <stp/>
        <stp>All</stp>
        <stp>All</stp>
        <stp>StatusTime</stp>
        <stp>91</stp>
        <stp/>
        <tr r="U93" s="1"/>
      </tp>
      <tp t="s">
        <v>Wrong Account Name or FCM Account ID</v>
        <stp/>
        <stp>Orders</stp>
        <stp>0</stp>
        <stp>0</stp>
        <stp/>
        <stp>All</stp>
        <stp>All</stp>
        <stp>StatusTime</stp>
        <stp>96</stp>
        <stp/>
        <tr r="U98" s="1"/>
      </tp>
      <tp t="s">
        <v>Wrong Account Name or FCM Account ID</v>
        <stp/>
        <stp>Orders</stp>
        <stp>0</stp>
        <stp>0</stp>
        <stp/>
        <stp>All</stp>
        <stp>All</stp>
        <stp>StatusTime</stp>
        <stp>97</stp>
        <stp/>
        <tr r="U99" s="1"/>
      </tp>
      <tp t="s">
        <v>Wrong Account Name or FCM Account ID</v>
        <stp/>
        <stp>Orders</stp>
        <stp>0</stp>
        <stp>0</stp>
        <stp/>
        <stp>All</stp>
        <stp>All</stp>
        <stp>StatusTime</stp>
        <stp>94</stp>
        <stp/>
        <tr r="U96" s="1"/>
      </tp>
      <tp t="s">
        <v>Wrong Account Name or FCM Account ID</v>
        <stp/>
        <stp>Orders</stp>
        <stp>0</stp>
        <stp>0</stp>
        <stp/>
        <stp>All</stp>
        <stp>All</stp>
        <stp>StatusTime</stp>
        <stp>95</stp>
        <stp/>
        <tr r="U97" s="1"/>
      </tp>
      <tp t="s">
        <v>Wrong Account Name or FCM Account ID</v>
        <stp/>
        <stp>Orders</stp>
        <stp>0</stp>
        <stp>0</stp>
        <stp/>
        <stp>All</stp>
        <stp>All</stp>
        <stp>StatusTime</stp>
        <stp>98</stp>
        <stp/>
        <tr r="U100" s="1"/>
      </tp>
      <tp t="s">
        <v>Wrong Account Name or FCM Account ID</v>
        <stp/>
        <stp>Orders</stp>
        <stp>0</stp>
        <stp>0</stp>
        <stp/>
        <stp>All</stp>
        <stp>All</stp>
        <stp>StatusTime</stp>
        <stp>99</stp>
        <stp/>
        <tr r="U101" s="1"/>
      </tp>
      <tp t="s">
        <v>Wrong Account Name or FCM Account ID</v>
        <stp/>
        <stp>Orders</stp>
        <stp>0</stp>
        <stp>0</stp>
        <stp/>
        <stp>All</stp>
        <stp>All</stp>
        <stp>Instrument</stp>
        <stp>58</stp>
        <stp/>
        <tr r="K60" s="1"/>
      </tp>
      <tp t="s">
        <v>Wrong Account Name or FCM Account ID</v>
        <stp/>
        <stp>Orders</stp>
        <stp>0</stp>
        <stp>0</stp>
        <stp/>
        <stp>All</stp>
        <stp>All</stp>
        <stp>Instrument</stp>
        <stp>59</stp>
        <stp/>
        <tr r="K61" s="1"/>
      </tp>
      <tp t="s">
        <v>Wrong Account Name or FCM Account ID</v>
        <stp/>
        <stp>Orders</stp>
        <stp>0</stp>
        <stp>0</stp>
        <stp/>
        <stp>All</stp>
        <stp>All</stp>
        <stp>Instrument</stp>
        <stp>54</stp>
        <stp/>
        <tr r="K56" s="1"/>
      </tp>
      <tp t="s">
        <v>Wrong Account Name or FCM Account ID</v>
        <stp/>
        <stp>Orders</stp>
        <stp>0</stp>
        <stp>0</stp>
        <stp/>
        <stp>All</stp>
        <stp>All</stp>
        <stp>Instrument</stp>
        <stp>55</stp>
        <stp/>
        <tr r="K57" s="1"/>
      </tp>
      <tp t="s">
        <v>Wrong Account Name or FCM Account ID</v>
        <stp/>
        <stp>Orders</stp>
        <stp>0</stp>
        <stp>0</stp>
        <stp/>
        <stp>All</stp>
        <stp>All</stp>
        <stp>Instrument</stp>
        <stp>56</stp>
        <stp/>
        <tr r="K58" s="1"/>
      </tp>
      <tp t="s">
        <v>Wrong Account Name or FCM Account ID</v>
        <stp/>
        <stp>Orders</stp>
        <stp>0</stp>
        <stp>0</stp>
        <stp/>
        <stp>All</stp>
        <stp>All</stp>
        <stp>Instrument</stp>
        <stp>57</stp>
        <stp/>
        <tr r="K59" s="1"/>
      </tp>
      <tp t="s">
        <v>Wrong Account Name or FCM Account ID</v>
        <stp/>
        <stp>Orders</stp>
        <stp>0</stp>
        <stp>0</stp>
        <stp/>
        <stp>All</stp>
        <stp>All</stp>
        <stp>Instrument</stp>
        <stp>50</stp>
        <stp/>
        <tr r="K52" s="1"/>
      </tp>
      <tp t="s">
        <v>Wrong Account Name or FCM Account ID</v>
        <stp/>
        <stp>Orders</stp>
        <stp>0</stp>
        <stp>0</stp>
        <stp/>
        <stp>All</stp>
        <stp>All</stp>
        <stp>Instrument</stp>
        <stp>51</stp>
        <stp/>
        <tr r="K53" s="1"/>
      </tp>
      <tp t="s">
        <v>Wrong Account Name or FCM Account ID</v>
        <stp/>
        <stp>Orders</stp>
        <stp>0</stp>
        <stp>0</stp>
        <stp/>
        <stp>All</stp>
        <stp>All</stp>
        <stp>Instrument</stp>
        <stp>52</stp>
        <stp/>
        <tr r="K54" s="1"/>
      </tp>
      <tp t="s">
        <v>Wrong Account Name or FCM Account ID</v>
        <stp/>
        <stp>Orders</stp>
        <stp>0</stp>
        <stp>0</stp>
        <stp/>
        <stp>All</stp>
        <stp>All</stp>
        <stp>Instrument</stp>
        <stp>53</stp>
        <stp/>
        <tr r="K55" s="1"/>
      </tp>
      <tp t="s">
        <v>Wrong Account Name or FCM Account ID</v>
        <stp/>
        <stp>Orders</stp>
        <stp>0</stp>
        <stp>0</stp>
        <stp/>
        <stp>All</stp>
        <stp>All</stp>
        <stp>Type</stp>
        <stp>9</stp>
        <stp/>
        <tr r="L11" s="1"/>
      </tp>
      <tp t="s">
        <v>Wrong Account Name or FCM Account ID</v>
        <stp/>
        <stp>Orders</stp>
        <stp>0</stp>
        <stp>0</stp>
        <stp/>
        <stp>All</stp>
        <stp>All</stp>
        <stp>Type</stp>
        <stp>8</stp>
        <stp/>
        <tr r="L10" s="1"/>
      </tp>
      <tp t="s">
        <v>Wrong Account Name or FCM Account ID</v>
        <stp/>
        <stp>Orders</stp>
        <stp>0</stp>
        <stp>0</stp>
        <stp/>
        <stp>All</stp>
        <stp>All</stp>
        <stp>Type</stp>
        <stp>3</stp>
        <stp/>
        <tr r="L5" s="1"/>
      </tp>
      <tp t="s">
        <v>Wrong Account Name or FCM Account ID</v>
        <stp/>
        <stp>Orders</stp>
        <stp>0</stp>
        <stp>0</stp>
        <stp/>
        <stp>All</stp>
        <stp>All</stp>
        <stp>Type</stp>
        <stp>2</stp>
        <stp/>
        <tr r="L4" s="1"/>
      </tp>
      <tp t="s">
        <v>Wrong Account Name or FCM Account ID</v>
        <stp/>
        <stp>Orders</stp>
        <stp>0</stp>
        <stp>0</stp>
        <stp/>
        <stp>All</stp>
        <stp>All</stp>
        <stp>Type</stp>
        <stp>1</stp>
        <stp/>
        <tr r="L3" s="1"/>
      </tp>
      <tp t="s">
        <v>Wrong Account Name or FCM Account ID</v>
        <stp/>
        <stp>Orders</stp>
        <stp>0</stp>
        <stp>0</stp>
        <stp/>
        <stp>All</stp>
        <stp>All</stp>
        <stp>Type</stp>
        <stp>0</stp>
        <stp/>
        <tr r="L2" s="1"/>
      </tp>
      <tp t="s">
        <v>Wrong Account Name or FCM Account ID</v>
        <stp/>
        <stp>Orders</stp>
        <stp>0</stp>
        <stp>0</stp>
        <stp/>
        <stp>All</stp>
        <stp>All</stp>
        <stp>Type</stp>
        <stp>7</stp>
        <stp/>
        <tr r="L9" s="1"/>
      </tp>
      <tp t="s">
        <v>Wrong Account Name or FCM Account ID</v>
        <stp/>
        <stp>Orders</stp>
        <stp>0</stp>
        <stp>0</stp>
        <stp/>
        <stp>All</stp>
        <stp>All</stp>
        <stp>Type</stp>
        <stp>6</stp>
        <stp/>
        <tr r="L8" s="1"/>
      </tp>
      <tp t="s">
        <v>Wrong Account Name or FCM Account ID</v>
        <stp/>
        <stp>Orders</stp>
        <stp>0</stp>
        <stp>0</stp>
        <stp/>
        <stp>All</stp>
        <stp>All</stp>
        <stp>Type</stp>
        <stp>5</stp>
        <stp/>
        <tr r="L7" s="1"/>
      </tp>
      <tp t="s">
        <v>Wrong Account Name or FCM Account ID</v>
        <stp/>
        <stp>Orders</stp>
        <stp>0</stp>
        <stp>0</stp>
        <stp/>
        <stp>All</stp>
        <stp>All</stp>
        <stp>Type</stp>
        <stp>4</stp>
        <stp/>
        <tr r="L6" s="1"/>
      </tp>
      <tp t="s">
        <v>Wrong Account Name or FCM Account ID</v>
        <stp/>
        <stp>Orders</stp>
        <stp>0</stp>
        <stp>0</stp>
        <stp/>
        <stp>All</stp>
        <stp>All</stp>
        <stp>Side</stp>
        <stp>68</stp>
        <stp/>
        <tr r="G70" s="1"/>
      </tp>
      <tp t="s">
        <v>Wrong Account Name or FCM Account ID</v>
        <stp/>
        <stp>Orders</stp>
        <stp>0</stp>
        <stp>0</stp>
        <stp/>
        <stp>All</stp>
        <stp>All</stp>
        <stp>Side</stp>
        <stp>69</stp>
        <stp/>
        <tr r="G71" s="1"/>
      </tp>
      <tp t="s">
        <v>Wrong Account Name or FCM Account ID</v>
        <stp/>
        <stp>Orders</stp>
        <stp>0</stp>
        <stp>0</stp>
        <stp/>
        <stp>All</stp>
        <stp>All</stp>
        <stp>Side</stp>
        <stp>60</stp>
        <stp/>
        <tr r="G62" s="1"/>
      </tp>
      <tp t="s">
        <v>Wrong Account Name or FCM Account ID</v>
        <stp/>
        <stp>Orders</stp>
        <stp>0</stp>
        <stp>0</stp>
        <stp/>
        <stp>All</stp>
        <stp>All</stp>
        <stp>Side</stp>
        <stp>61</stp>
        <stp/>
        <tr r="G63" s="1"/>
      </tp>
      <tp t="s">
        <v>Wrong Account Name or FCM Account ID</v>
        <stp/>
        <stp>Orders</stp>
        <stp>0</stp>
        <stp>0</stp>
        <stp/>
        <stp>All</stp>
        <stp>All</stp>
        <stp>Side</stp>
        <stp>62</stp>
        <stp/>
        <tr r="G64" s="1"/>
      </tp>
      <tp t="s">
        <v>Wrong Account Name or FCM Account ID</v>
        <stp/>
        <stp>Orders</stp>
        <stp>0</stp>
        <stp>0</stp>
        <stp/>
        <stp>All</stp>
        <stp>All</stp>
        <stp>Side</stp>
        <stp>63</stp>
        <stp/>
        <tr r="G65" s="1"/>
      </tp>
      <tp t="s">
        <v>Wrong Account Name or FCM Account ID</v>
        <stp/>
        <stp>Orders</stp>
        <stp>0</stp>
        <stp>0</stp>
        <stp/>
        <stp>All</stp>
        <stp>All</stp>
        <stp>Side</stp>
        <stp>64</stp>
        <stp/>
        <tr r="G66" s="1"/>
      </tp>
      <tp t="s">
        <v>Wrong Account Name or FCM Account ID</v>
        <stp/>
        <stp>Orders</stp>
        <stp>0</stp>
        <stp>0</stp>
        <stp/>
        <stp>All</stp>
        <stp>All</stp>
        <stp>Side</stp>
        <stp>65</stp>
        <stp/>
        <tr r="G67" s="1"/>
      </tp>
      <tp t="s">
        <v>Wrong Account Name or FCM Account ID</v>
        <stp/>
        <stp>Orders</stp>
        <stp>0</stp>
        <stp>0</stp>
        <stp/>
        <stp>All</stp>
        <stp>All</stp>
        <stp>Side</stp>
        <stp>66</stp>
        <stp/>
        <tr r="G68" s="1"/>
      </tp>
      <tp t="s">
        <v>Wrong Account Name or FCM Account ID</v>
        <stp/>
        <stp>Orders</stp>
        <stp>0</stp>
        <stp>0</stp>
        <stp/>
        <stp>All</stp>
        <stp>All</stp>
        <stp>Side</stp>
        <stp>67</stp>
        <stp/>
        <tr r="G69" s="1"/>
      </tp>
      <tp t="s">
        <v>Wrong Account Name or FCM Account ID</v>
        <stp/>
        <stp>Orders</stp>
        <stp>0</stp>
        <stp>0</stp>
        <stp/>
        <stp>All</stp>
        <stp>All</stp>
        <stp>StatusTime</stp>
        <stp>82</stp>
        <stp/>
        <tr r="U84" s="1"/>
      </tp>
      <tp t="s">
        <v>Wrong Account Name or FCM Account ID</v>
        <stp/>
        <stp>Orders</stp>
        <stp>0</stp>
        <stp>0</stp>
        <stp/>
        <stp>All</stp>
        <stp>All</stp>
        <stp>StatusTime</stp>
        <stp>83</stp>
        <stp/>
        <tr r="U85" s="1"/>
      </tp>
      <tp t="s">
        <v>Wrong Account Name or FCM Account ID</v>
        <stp/>
        <stp>Orders</stp>
        <stp>0</stp>
        <stp>0</stp>
        <stp/>
        <stp>All</stp>
        <stp>All</stp>
        <stp>StatusTime</stp>
        <stp>80</stp>
        <stp/>
        <tr r="U82" s="1"/>
      </tp>
      <tp t="s">
        <v>Wrong Account Name or FCM Account ID</v>
        <stp/>
        <stp>Orders</stp>
        <stp>0</stp>
        <stp>0</stp>
        <stp/>
        <stp>All</stp>
        <stp>All</stp>
        <stp>StatusTime</stp>
        <stp>81</stp>
        <stp/>
        <tr r="U83" s="1"/>
      </tp>
      <tp t="s">
        <v>Wrong Account Name or FCM Account ID</v>
        <stp/>
        <stp>Orders</stp>
        <stp>0</stp>
        <stp>0</stp>
        <stp/>
        <stp>All</stp>
        <stp>All</stp>
        <stp>StatusTime</stp>
        <stp>86</stp>
        <stp/>
        <tr r="U88" s="1"/>
      </tp>
      <tp t="s">
        <v>Wrong Account Name or FCM Account ID</v>
        <stp/>
        <stp>Orders</stp>
        <stp>0</stp>
        <stp>0</stp>
        <stp/>
        <stp>All</stp>
        <stp>All</stp>
        <stp>StatusTime</stp>
        <stp>87</stp>
        <stp/>
        <tr r="U89" s="1"/>
      </tp>
      <tp t="s">
        <v>Wrong Account Name or FCM Account ID</v>
        <stp/>
        <stp>Orders</stp>
        <stp>0</stp>
        <stp>0</stp>
        <stp/>
        <stp>All</stp>
        <stp>All</stp>
        <stp>StatusTime</stp>
        <stp>84</stp>
        <stp/>
        <tr r="U86" s="1"/>
      </tp>
      <tp t="s">
        <v>Wrong Account Name or FCM Account ID</v>
        <stp/>
        <stp>Orders</stp>
        <stp>0</stp>
        <stp>0</stp>
        <stp/>
        <stp>All</stp>
        <stp>All</stp>
        <stp>StatusTime</stp>
        <stp>85</stp>
        <stp/>
        <tr r="U87" s="1"/>
      </tp>
      <tp t="s">
        <v>Wrong Account Name or FCM Account ID</v>
        <stp/>
        <stp>Orders</stp>
        <stp>0</stp>
        <stp>0</stp>
        <stp/>
        <stp>All</stp>
        <stp>All</stp>
        <stp>StatusTime</stp>
        <stp>88</stp>
        <stp/>
        <tr r="U90" s="1"/>
      </tp>
      <tp t="s">
        <v>Wrong Account Name or FCM Account ID</v>
        <stp/>
        <stp>Orders</stp>
        <stp>0</stp>
        <stp>0</stp>
        <stp/>
        <stp>All</stp>
        <stp>All</stp>
        <stp>StatusTime</stp>
        <stp>89</stp>
        <stp/>
        <tr r="U91" s="1"/>
      </tp>
      <tp t="s">
        <v>Wrong Account Name or FCM Account ID</v>
        <stp/>
        <stp>Orders</stp>
        <stp>0</stp>
        <stp>0</stp>
        <stp/>
        <stp>All</stp>
        <stp>All</stp>
        <stp>Instrument</stp>
        <stp>48</stp>
        <stp/>
        <tr r="K50" s="1"/>
      </tp>
      <tp t="s">
        <v>Wrong Account Name or FCM Account ID</v>
        <stp/>
        <stp>Orders</stp>
        <stp>0</stp>
        <stp>0</stp>
        <stp/>
        <stp>All</stp>
        <stp>All</stp>
        <stp>Instrument</stp>
        <stp>49</stp>
        <stp/>
        <tr r="K51" s="1"/>
      </tp>
      <tp t="s">
        <v>Wrong Account Name or FCM Account ID</v>
        <stp/>
        <stp>Orders</stp>
        <stp>0</stp>
        <stp>0</stp>
        <stp/>
        <stp>All</stp>
        <stp>All</stp>
        <stp>Instrument</stp>
        <stp>44</stp>
        <stp/>
        <tr r="K46" s="1"/>
      </tp>
      <tp t="s">
        <v>Wrong Account Name or FCM Account ID</v>
        <stp/>
        <stp>Orders</stp>
        <stp>0</stp>
        <stp>0</stp>
        <stp/>
        <stp>All</stp>
        <stp>All</stp>
        <stp>Instrument</stp>
        <stp>45</stp>
        <stp/>
        <tr r="K47" s="1"/>
      </tp>
      <tp t="s">
        <v>Wrong Account Name or FCM Account ID</v>
        <stp/>
        <stp>Orders</stp>
        <stp>0</stp>
        <stp>0</stp>
        <stp/>
        <stp>All</stp>
        <stp>All</stp>
        <stp>Instrument</stp>
        <stp>46</stp>
        <stp/>
        <tr r="K48" s="1"/>
      </tp>
      <tp t="s">
        <v>Wrong Account Name or FCM Account ID</v>
        <stp/>
        <stp>Orders</stp>
        <stp>0</stp>
        <stp>0</stp>
        <stp/>
        <stp>All</stp>
        <stp>All</stp>
        <stp>Instrument</stp>
        <stp>47</stp>
        <stp/>
        <tr r="K49" s="1"/>
      </tp>
      <tp t="s">
        <v>Wrong Account Name or FCM Account ID</v>
        <stp/>
        <stp>Orders</stp>
        <stp>0</stp>
        <stp>0</stp>
        <stp/>
        <stp>All</stp>
        <stp>All</stp>
        <stp>Instrument</stp>
        <stp>40</stp>
        <stp/>
        <tr r="K42" s="1"/>
      </tp>
      <tp t="s">
        <v>Wrong Account Name or FCM Account ID</v>
        <stp/>
        <stp>Orders</stp>
        <stp>0</stp>
        <stp>0</stp>
        <stp/>
        <stp>All</stp>
        <stp>All</stp>
        <stp>Instrument</stp>
        <stp>41</stp>
        <stp/>
        <tr r="K43" s="1"/>
      </tp>
      <tp t="s">
        <v>Wrong Account Name or FCM Account ID</v>
        <stp/>
        <stp>Orders</stp>
        <stp>0</stp>
        <stp>0</stp>
        <stp/>
        <stp>All</stp>
        <stp>All</stp>
        <stp>Instrument</stp>
        <stp>42</stp>
        <stp/>
        <tr r="K44" s="1"/>
      </tp>
      <tp t="s">
        <v>Wrong Account Name or FCM Account ID</v>
        <stp/>
        <stp>Orders</stp>
        <stp>0</stp>
        <stp>0</stp>
        <stp/>
        <stp>All</stp>
        <stp>All</stp>
        <stp>Instrument</stp>
        <stp>43</stp>
        <stp/>
        <tr r="K45" s="1"/>
      </tp>
      <tp t="s">
        <v>Wrong Account Name or FCM Account ID</v>
        <stp/>
        <stp>OpenPositions</stp>
        <stp>0</stp>
        <stp>Contract</stp>
        <stp>8</stp>
        <stp/>
        <stp>0</stp>
        <tr r="B10" s="2"/>
      </tp>
      <tp t="s">
        <v>Wrong Account Name or FCM Account ID</v>
        <stp/>
        <stp>OpenPositions</stp>
        <stp>0</stp>
        <stp>Contract</stp>
        <stp>9</stp>
        <stp/>
        <stp>0</stp>
        <tr r="B11" s="2"/>
      </tp>
      <tp t="s">
        <v>Wrong Account Name or FCM Account ID</v>
        <stp/>
        <stp>OpenPositions</stp>
        <stp>0</stp>
        <stp>Contract</stp>
        <stp>2</stp>
        <stp/>
        <stp>0</stp>
        <tr r="B4" s="2"/>
      </tp>
      <tp t="s">
        <v>Wrong Account Name or FCM Account ID</v>
        <stp/>
        <stp>OpenPositions</stp>
        <stp>0</stp>
        <stp>Contract</stp>
        <stp>3</stp>
        <stp/>
        <stp>0</stp>
        <tr r="B5" s="2"/>
      </tp>
      <tp t="s">
        <v>Wrong Account Name or FCM Account ID</v>
        <stp/>
        <stp>OpenPositions</stp>
        <stp>0</stp>
        <stp>Contract</stp>
        <stp>0</stp>
        <stp/>
        <stp>0</stp>
        <tr r="B2" s="2"/>
      </tp>
      <tp t="s">
        <v>Wrong Account Name or FCM Account ID</v>
        <stp/>
        <stp>OpenPositions</stp>
        <stp>0</stp>
        <stp>Contract</stp>
        <stp>1</stp>
        <stp/>
        <stp>0</stp>
        <tr r="B3" s="2"/>
      </tp>
      <tp t="s">
        <v>Wrong Account Name or FCM Account ID</v>
        <stp/>
        <stp>OpenPositions</stp>
        <stp>0</stp>
        <stp>Contract</stp>
        <stp>6</stp>
        <stp/>
        <stp>0</stp>
        <tr r="B8" s="2"/>
      </tp>
      <tp t="s">
        <v>Wrong Account Name or FCM Account ID</v>
        <stp/>
        <stp>OpenPositions</stp>
        <stp>0</stp>
        <stp>Contract</stp>
        <stp>7</stp>
        <stp/>
        <stp>0</stp>
        <tr r="B9" s="2"/>
      </tp>
      <tp t="s">
        <v>Wrong Account Name or FCM Account ID</v>
        <stp/>
        <stp>OpenPositions</stp>
        <stp>0</stp>
        <stp>Contract</stp>
        <stp>4</stp>
        <stp/>
        <stp>0</stp>
        <tr r="B6" s="2"/>
      </tp>
      <tp t="s">
        <v>Wrong Account Name or FCM Account ID</v>
        <stp/>
        <stp>OpenPositions</stp>
        <stp>0</stp>
        <stp>Contract</stp>
        <stp>5</stp>
        <stp/>
        <stp>0</stp>
        <tr r="B7" s="2"/>
      </tp>
      <tp t="s">
        <v>Wrong Account Name or FCM Account ID</v>
        <stp/>
        <stp>Orders</stp>
        <stp>0</stp>
        <stp>0</stp>
        <stp/>
        <stp>All</stp>
        <stp>All</stp>
        <stp>Side</stp>
        <stp>58</stp>
        <stp/>
        <tr r="G60" s="1"/>
      </tp>
      <tp t="s">
        <v>Wrong Account Name or FCM Account ID</v>
        <stp/>
        <stp>Orders</stp>
        <stp>0</stp>
        <stp>0</stp>
        <stp/>
        <stp>All</stp>
        <stp>All</stp>
        <stp>Side</stp>
        <stp>59</stp>
        <stp/>
        <tr r="G61" s="1"/>
      </tp>
      <tp t="s">
        <v>Wrong Account Name or FCM Account ID</v>
        <stp/>
        <stp>Orders</stp>
        <stp>0</stp>
        <stp>0</stp>
        <stp/>
        <stp>All</stp>
        <stp>All</stp>
        <stp>Side</stp>
        <stp>50</stp>
        <stp/>
        <tr r="G52" s="1"/>
      </tp>
      <tp t="s">
        <v>Wrong Account Name or FCM Account ID</v>
        <stp/>
        <stp>Orders</stp>
        <stp>0</stp>
        <stp>0</stp>
        <stp/>
        <stp>All</stp>
        <stp>All</stp>
        <stp>Side</stp>
        <stp>51</stp>
        <stp/>
        <tr r="G53" s="1"/>
      </tp>
      <tp t="s">
        <v>Wrong Account Name or FCM Account ID</v>
        <stp/>
        <stp>Orders</stp>
        <stp>0</stp>
        <stp>0</stp>
        <stp/>
        <stp>All</stp>
        <stp>All</stp>
        <stp>Side</stp>
        <stp>52</stp>
        <stp/>
        <tr r="G54" s="1"/>
      </tp>
      <tp t="s">
        <v>Wrong Account Name or FCM Account ID</v>
        <stp/>
        <stp>Orders</stp>
        <stp>0</stp>
        <stp>0</stp>
        <stp/>
        <stp>All</stp>
        <stp>All</stp>
        <stp>Side</stp>
        <stp>53</stp>
        <stp/>
        <tr r="G55" s="1"/>
      </tp>
      <tp t="s">
        <v>Wrong Account Name or FCM Account ID</v>
        <stp/>
        <stp>Orders</stp>
        <stp>0</stp>
        <stp>0</stp>
        <stp/>
        <stp>All</stp>
        <stp>All</stp>
        <stp>Side</stp>
        <stp>54</stp>
        <stp/>
        <tr r="G56" s="1"/>
      </tp>
      <tp t="s">
        <v>Wrong Account Name or FCM Account ID</v>
        <stp/>
        <stp>Orders</stp>
        <stp>0</stp>
        <stp>0</stp>
        <stp/>
        <stp>All</stp>
        <stp>All</stp>
        <stp>Side</stp>
        <stp>55</stp>
        <stp/>
        <tr r="G57" s="1"/>
      </tp>
      <tp t="s">
        <v>Wrong Account Name or FCM Account ID</v>
        <stp/>
        <stp>Orders</stp>
        <stp>0</stp>
        <stp>0</stp>
        <stp/>
        <stp>All</stp>
        <stp>All</stp>
        <stp>Side</stp>
        <stp>56</stp>
        <stp/>
        <tr r="G58" s="1"/>
      </tp>
      <tp t="s">
        <v>Wrong Account Name or FCM Account ID</v>
        <stp/>
        <stp>Orders</stp>
        <stp>0</stp>
        <stp>0</stp>
        <stp/>
        <stp>All</stp>
        <stp>All</stp>
        <stp>Side</stp>
        <stp>57</stp>
        <stp/>
        <tr r="G59" s="1"/>
      </tp>
      <tp t="s">
        <v>Wrong Account Name or FCM Account ID</v>
        <stp/>
        <stp>Orders</stp>
        <stp>0</stp>
        <stp>0</stp>
        <stp/>
        <stp>All</stp>
        <stp>All</stp>
        <stp>Instrument</stp>
        <stp>78</stp>
        <stp/>
        <tr r="K80" s="1"/>
      </tp>
      <tp t="s">
        <v>Wrong Account Name or FCM Account ID</v>
        <stp/>
        <stp>Orders</stp>
        <stp>0</stp>
        <stp>0</stp>
        <stp/>
        <stp>All</stp>
        <stp>All</stp>
        <stp>Instrument</stp>
        <stp>79</stp>
        <stp/>
        <tr r="K81" s="1"/>
      </tp>
      <tp t="s">
        <v>Wrong Account Name or FCM Account ID</v>
        <stp/>
        <stp>Orders</stp>
        <stp>0</stp>
        <stp>0</stp>
        <stp/>
        <stp>All</stp>
        <stp>All</stp>
        <stp>Instrument</stp>
        <stp>74</stp>
        <stp/>
        <tr r="K76" s="1"/>
      </tp>
      <tp t="s">
        <v>Wrong Account Name or FCM Account ID</v>
        <stp/>
        <stp>Orders</stp>
        <stp>0</stp>
        <stp>0</stp>
        <stp/>
        <stp>All</stp>
        <stp>All</stp>
        <stp>Instrument</stp>
        <stp>75</stp>
        <stp/>
        <tr r="K77" s="1"/>
      </tp>
      <tp t="s">
        <v>Wrong Account Name or FCM Account ID</v>
        <stp/>
        <stp>Orders</stp>
        <stp>0</stp>
        <stp>0</stp>
        <stp/>
        <stp>All</stp>
        <stp>All</stp>
        <stp>Instrument</stp>
        <stp>76</stp>
        <stp/>
        <tr r="K78" s="1"/>
      </tp>
      <tp t="s">
        <v>Wrong Account Name or FCM Account ID</v>
        <stp/>
        <stp>Orders</stp>
        <stp>0</stp>
        <stp>0</stp>
        <stp/>
        <stp>All</stp>
        <stp>All</stp>
        <stp>Instrument</stp>
        <stp>77</stp>
        <stp/>
        <tr r="K79" s="1"/>
      </tp>
      <tp t="s">
        <v>Wrong Account Name or FCM Account ID</v>
        <stp/>
        <stp>Orders</stp>
        <stp>0</stp>
        <stp>0</stp>
        <stp/>
        <stp>All</stp>
        <stp>All</stp>
        <stp>Instrument</stp>
        <stp>70</stp>
        <stp/>
        <tr r="K72" s="1"/>
      </tp>
      <tp t="s">
        <v>Wrong Account Name or FCM Account ID</v>
        <stp/>
        <stp>Orders</stp>
        <stp>0</stp>
        <stp>0</stp>
        <stp/>
        <stp>All</stp>
        <stp>All</stp>
        <stp>Instrument</stp>
        <stp>71</stp>
        <stp/>
        <tr r="K73" s="1"/>
      </tp>
      <tp t="s">
        <v>Wrong Account Name or FCM Account ID</v>
        <stp/>
        <stp>Orders</stp>
        <stp>0</stp>
        <stp>0</stp>
        <stp/>
        <stp>All</stp>
        <stp>All</stp>
        <stp>Instrument</stp>
        <stp>72</stp>
        <stp/>
        <tr r="K74" s="1"/>
      </tp>
      <tp t="s">
        <v>Wrong Account Name or FCM Account ID</v>
        <stp/>
        <stp>Orders</stp>
        <stp>0</stp>
        <stp>0</stp>
        <stp/>
        <stp>All</stp>
        <stp>All</stp>
        <stp>Instrument</stp>
        <stp>73</stp>
        <stp/>
        <tr r="K75" s="1"/>
      </tp>
      <tp t="s">
        <v>Wrong Account Name or FCM Account ID</v>
        <stp/>
        <stp>Orders</stp>
        <stp>0</stp>
        <stp>0</stp>
        <stp/>
        <stp>All</stp>
        <stp>All</stp>
        <stp>Side</stp>
        <stp>48</stp>
        <stp/>
        <tr r="G50" s="1"/>
      </tp>
      <tp t="s">
        <v>Wrong Account Name or FCM Account ID</v>
        <stp/>
        <stp>Orders</stp>
        <stp>0</stp>
        <stp>0</stp>
        <stp/>
        <stp>All</stp>
        <stp>All</stp>
        <stp>Side</stp>
        <stp>49</stp>
        <stp/>
        <tr r="G51" s="1"/>
      </tp>
      <tp t="s">
        <v>Wrong Account Name or FCM Account ID</v>
        <stp/>
        <stp>Orders</stp>
        <stp>0</stp>
        <stp>0</stp>
        <stp/>
        <stp>All</stp>
        <stp>All</stp>
        <stp>Side</stp>
        <stp>40</stp>
        <stp/>
        <tr r="G42" s="1"/>
      </tp>
      <tp t="s">
        <v>Wrong Account Name or FCM Account ID</v>
        <stp/>
        <stp>Orders</stp>
        <stp>0</stp>
        <stp>0</stp>
        <stp/>
        <stp>All</stp>
        <stp>All</stp>
        <stp>Side</stp>
        <stp>41</stp>
        <stp/>
        <tr r="G43" s="1"/>
      </tp>
      <tp t="s">
        <v>Wrong Account Name or FCM Account ID</v>
        <stp/>
        <stp>Orders</stp>
        <stp>0</stp>
        <stp>0</stp>
        <stp/>
        <stp>All</stp>
        <stp>All</stp>
        <stp>Side</stp>
        <stp>42</stp>
        <stp/>
        <tr r="G44" s="1"/>
      </tp>
      <tp t="s">
        <v>Wrong Account Name or FCM Account ID</v>
        <stp/>
        <stp>Orders</stp>
        <stp>0</stp>
        <stp>0</stp>
        <stp/>
        <stp>All</stp>
        <stp>All</stp>
        <stp>Side</stp>
        <stp>43</stp>
        <stp/>
        <tr r="G45" s="1"/>
      </tp>
      <tp t="s">
        <v>Wrong Account Name or FCM Account ID</v>
        <stp/>
        <stp>Orders</stp>
        <stp>0</stp>
        <stp>0</stp>
        <stp/>
        <stp>All</stp>
        <stp>All</stp>
        <stp>Side</stp>
        <stp>44</stp>
        <stp/>
        <tr r="G46" s="1"/>
      </tp>
      <tp t="s">
        <v>Wrong Account Name or FCM Account ID</v>
        <stp/>
        <stp>Orders</stp>
        <stp>0</stp>
        <stp>0</stp>
        <stp/>
        <stp>All</stp>
        <stp>All</stp>
        <stp>Side</stp>
        <stp>45</stp>
        <stp/>
        <tr r="G47" s="1"/>
      </tp>
      <tp t="s">
        <v>Wrong Account Name or FCM Account ID</v>
        <stp/>
        <stp>Orders</stp>
        <stp>0</stp>
        <stp>0</stp>
        <stp/>
        <stp>All</stp>
        <stp>All</stp>
        <stp>Side</stp>
        <stp>46</stp>
        <stp/>
        <tr r="G48" s="1"/>
      </tp>
      <tp t="s">
        <v>Wrong Account Name or FCM Account ID</v>
        <stp/>
        <stp>Orders</stp>
        <stp>0</stp>
        <stp>0</stp>
        <stp/>
        <stp>All</stp>
        <stp>All</stp>
        <stp>Side</stp>
        <stp>47</stp>
        <stp/>
        <tr r="G49" s="1"/>
      </tp>
      <tp t="s">
        <v>Wrong Account Name or FCM Account ID</v>
        <stp/>
        <stp>Orders</stp>
        <stp>0</stp>
        <stp>0</stp>
        <stp/>
        <stp>All</stp>
        <stp>All</stp>
        <stp>Instrument</stp>
        <stp>68</stp>
        <stp/>
        <tr r="K70" s="1"/>
      </tp>
      <tp t="s">
        <v>Wrong Account Name or FCM Account ID</v>
        <stp/>
        <stp>Orders</stp>
        <stp>0</stp>
        <stp>0</stp>
        <stp/>
        <stp>All</stp>
        <stp>All</stp>
        <stp>Instrument</stp>
        <stp>69</stp>
        <stp/>
        <tr r="K71" s="1"/>
      </tp>
      <tp t="s">
        <v>Wrong Account Name or FCM Account ID</v>
        <stp/>
        <stp>Orders</stp>
        <stp>0</stp>
        <stp>0</stp>
        <stp/>
        <stp>All</stp>
        <stp>All</stp>
        <stp>Instrument</stp>
        <stp>64</stp>
        <stp/>
        <tr r="K66" s="1"/>
      </tp>
      <tp t="s">
        <v>Wrong Account Name or FCM Account ID</v>
        <stp/>
        <stp>Orders</stp>
        <stp>0</stp>
        <stp>0</stp>
        <stp/>
        <stp>All</stp>
        <stp>All</stp>
        <stp>Instrument</stp>
        <stp>65</stp>
        <stp/>
        <tr r="K67" s="1"/>
      </tp>
      <tp t="s">
        <v>Wrong Account Name or FCM Account ID</v>
        <stp/>
        <stp>Orders</stp>
        <stp>0</stp>
        <stp>0</stp>
        <stp/>
        <stp>All</stp>
        <stp>All</stp>
        <stp>Instrument</stp>
        <stp>66</stp>
        <stp/>
        <tr r="K68" s="1"/>
      </tp>
      <tp t="s">
        <v>Wrong Account Name or FCM Account ID</v>
        <stp/>
        <stp>Orders</stp>
        <stp>0</stp>
        <stp>0</stp>
        <stp/>
        <stp>All</stp>
        <stp>All</stp>
        <stp>Instrument</stp>
        <stp>67</stp>
        <stp/>
        <tr r="K69" s="1"/>
      </tp>
      <tp t="s">
        <v>Wrong Account Name or FCM Account ID</v>
        <stp/>
        <stp>Orders</stp>
        <stp>0</stp>
        <stp>0</stp>
        <stp/>
        <stp>All</stp>
        <stp>All</stp>
        <stp>Instrument</stp>
        <stp>60</stp>
        <stp/>
        <tr r="K62" s="1"/>
      </tp>
      <tp t="s">
        <v>Wrong Account Name or FCM Account ID</v>
        <stp/>
        <stp>Orders</stp>
        <stp>0</stp>
        <stp>0</stp>
        <stp/>
        <stp>All</stp>
        <stp>All</stp>
        <stp>Instrument</stp>
        <stp>61</stp>
        <stp/>
        <tr r="K63" s="1"/>
      </tp>
      <tp t="s">
        <v>Wrong Account Name or FCM Account ID</v>
        <stp/>
        <stp>Orders</stp>
        <stp>0</stp>
        <stp>0</stp>
        <stp/>
        <stp>All</stp>
        <stp>All</stp>
        <stp>Instrument</stp>
        <stp>62</stp>
        <stp/>
        <tr r="K64" s="1"/>
      </tp>
      <tp t="s">
        <v>Wrong Account Name or FCM Account ID</v>
        <stp/>
        <stp>Orders</stp>
        <stp>0</stp>
        <stp>0</stp>
        <stp/>
        <stp>All</stp>
        <stp>All</stp>
        <stp>Instrument</stp>
        <stp>63</stp>
        <stp/>
        <tr r="K65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14</stp>
        <stp/>
        <tr r="P16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15</stp>
        <stp/>
        <tr r="P17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16</stp>
        <stp/>
        <tr r="P18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17</stp>
        <stp/>
        <tr r="P19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10</stp>
        <stp/>
        <tr r="P12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11</stp>
        <stp/>
        <tr r="P13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12</stp>
        <stp/>
        <tr r="P14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13</stp>
        <stp/>
        <tr r="P15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18</stp>
        <stp/>
        <tr r="P20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19</stp>
        <stp/>
        <tr r="P21" s="1"/>
      </tp>
      <tp t="s">
        <v>Wrong Account Name or FCM Account ID</v>
        <stp/>
        <stp>Orders</stp>
        <stp>0</stp>
        <stp>0</stp>
        <stp/>
        <stp>All</stp>
        <stp>All</stp>
        <stp>LimitPrice</stp>
        <stp>82</stp>
        <stp/>
        <tr r="N84" s="1"/>
      </tp>
      <tp t="s">
        <v>Wrong Account Name or FCM Account ID</v>
        <stp/>
        <stp>Orders</stp>
        <stp>0</stp>
        <stp>0</stp>
        <stp/>
        <stp>All</stp>
        <stp>All</stp>
        <stp>LimitPrice</stp>
        <stp>83</stp>
        <stp/>
        <tr r="N85" s="1"/>
      </tp>
      <tp t="s">
        <v>Wrong Account Name or FCM Account ID</v>
        <stp/>
        <stp>Orders</stp>
        <stp>0</stp>
        <stp>0</stp>
        <stp/>
        <stp>All</stp>
        <stp>All</stp>
        <stp>LimitPrice</stp>
        <stp>80</stp>
        <stp/>
        <tr r="N82" s="1"/>
      </tp>
      <tp t="s">
        <v>Wrong Account Name or FCM Account ID</v>
        <stp/>
        <stp>Orders</stp>
        <stp>0</stp>
        <stp>0</stp>
        <stp/>
        <stp>All</stp>
        <stp>All</stp>
        <stp>LimitPrice</stp>
        <stp>81</stp>
        <stp/>
        <tr r="N83" s="1"/>
      </tp>
      <tp t="s">
        <v>Wrong Account Name or FCM Account ID</v>
        <stp/>
        <stp>Orders</stp>
        <stp>0</stp>
        <stp>0</stp>
        <stp/>
        <stp>All</stp>
        <stp>All</stp>
        <stp>LimitPrice</stp>
        <stp>86</stp>
        <stp/>
        <tr r="N88" s="1"/>
      </tp>
      <tp t="s">
        <v>Wrong Account Name or FCM Account ID</v>
        <stp/>
        <stp>Orders</stp>
        <stp>0</stp>
        <stp>0</stp>
        <stp/>
        <stp>All</stp>
        <stp>All</stp>
        <stp>LimitPrice</stp>
        <stp>87</stp>
        <stp/>
        <tr r="N89" s="1"/>
      </tp>
      <tp t="s">
        <v>Wrong Account Name or FCM Account ID</v>
        <stp/>
        <stp>Orders</stp>
        <stp>0</stp>
        <stp>0</stp>
        <stp/>
        <stp>All</stp>
        <stp>All</stp>
        <stp>LimitPrice</stp>
        <stp>84</stp>
        <stp/>
        <tr r="N86" s="1"/>
      </tp>
      <tp t="s">
        <v>Wrong Account Name or FCM Account ID</v>
        <stp/>
        <stp>Orders</stp>
        <stp>0</stp>
        <stp>0</stp>
        <stp/>
        <stp>All</stp>
        <stp>All</stp>
        <stp>LimitPrice</stp>
        <stp>85</stp>
        <stp/>
        <tr r="N87" s="1"/>
      </tp>
      <tp t="s">
        <v>Wrong Account Name or FCM Account ID</v>
        <stp/>
        <stp>Orders</stp>
        <stp>0</stp>
        <stp>0</stp>
        <stp/>
        <stp>All</stp>
        <stp>All</stp>
        <stp>LimitPrice</stp>
        <stp>88</stp>
        <stp/>
        <tr r="N90" s="1"/>
      </tp>
      <tp t="s">
        <v>Wrong Account Name or FCM Account ID</v>
        <stp/>
        <stp>Orders</stp>
        <stp>0</stp>
        <stp>0</stp>
        <stp/>
        <stp>All</stp>
        <stp>All</stp>
        <stp>LimitPrice</stp>
        <stp>89</stp>
        <stp/>
        <tr r="N91" s="1"/>
      </tp>
      <tp t="s">
        <v>Wrong Account Name or FCM Account ID</v>
        <stp/>
        <stp>Orders</stp>
        <stp>0</stp>
        <stp>0</stp>
        <stp/>
        <stp>All</stp>
        <stp>All</stp>
        <stp>PlaceTime</stp>
        <stp>45</stp>
        <stp/>
        <tr r="T47" s="1"/>
      </tp>
      <tp t="s">
        <v>Wrong Account Name or FCM Account ID</v>
        <stp/>
        <stp>Orders</stp>
        <stp>0</stp>
        <stp>0</stp>
        <stp/>
        <stp>All</stp>
        <stp>All</stp>
        <stp>PlaceTime</stp>
        <stp>44</stp>
        <stp/>
        <tr r="T46" s="1"/>
      </tp>
      <tp t="s">
        <v>Wrong Account Name or FCM Account ID</v>
        <stp/>
        <stp>Orders</stp>
        <stp>0</stp>
        <stp>0</stp>
        <stp/>
        <stp>All</stp>
        <stp>All</stp>
        <stp>PlaceTime</stp>
        <stp>47</stp>
        <stp/>
        <tr r="T49" s="1"/>
      </tp>
      <tp t="s">
        <v>Wrong Account Name or FCM Account ID</v>
        <stp/>
        <stp>Orders</stp>
        <stp>0</stp>
        <stp>0</stp>
        <stp/>
        <stp>All</stp>
        <stp>All</stp>
        <stp>PlaceTime</stp>
        <stp>46</stp>
        <stp/>
        <tr r="T48" s="1"/>
      </tp>
      <tp t="s">
        <v>Wrong Account Name or FCM Account ID</v>
        <stp/>
        <stp>Orders</stp>
        <stp>0</stp>
        <stp>0</stp>
        <stp/>
        <stp>All</stp>
        <stp>All</stp>
        <stp>PlaceTime</stp>
        <stp>41</stp>
        <stp/>
        <tr r="T43" s="1"/>
      </tp>
      <tp t="s">
        <v>Wrong Account Name or FCM Account ID</v>
        <stp/>
        <stp>Orders</stp>
        <stp>0</stp>
        <stp>0</stp>
        <stp/>
        <stp>All</stp>
        <stp>All</stp>
        <stp>PlaceTime</stp>
        <stp>40</stp>
        <stp/>
        <tr r="T42" s="1"/>
      </tp>
      <tp t="s">
        <v>Wrong Account Name or FCM Account ID</v>
        <stp/>
        <stp>Orders</stp>
        <stp>0</stp>
        <stp>0</stp>
        <stp/>
        <stp>All</stp>
        <stp>All</stp>
        <stp>PlaceTime</stp>
        <stp>43</stp>
        <stp/>
        <tr r="T45" s="1"/>
      </tp>
      <tp t="s">
        <v>Wrong Account Name or FCM Account ID</v>
        <stp/>
        <stp>Orders</stp>
        <stp>0</stp>
        <stp>0</stp>
        <stp/>
        <stp>All</stp>
        <stp>All</stp>
        <stp>PlaceTime</stp>
        <stp>42</stp>
        <stp/>
        <tr r="T44" s="1"/>
      </tp>
      <tp t="s">
        <v>Wrong Account Name or FCM Account ID</v>
        <stp/>
        <stp>Orders</stp>
        <stp>0</stp>
        <stp>0</stp>
        <stp/>
        <stp>All</stp>
        <stp>All</stp>
        <stp>PlaceTime</stp>
        <stp>49</stp>
        <stp/>
        <tr r="T51" s="1"/>
      </tp>
      <tp t="s">
        <v>Wrong Account Name or FCM Account ID</v>
        <stp/>
        <stp>Orders</stp>
        <stp>0</stp>
        <stp>0</stp>
        <stp/>
        <stp>All</stp>
        <stp>All</stp>
        <stp>PlaceTime</stp>
        <stp>48</stp>
        <stp/>
        <tr r="T50" s="1"/>
      </tp>
      <tp t="s">
        <v>Wrong Account Name or FCM Account ID</v>
        <stp/>
        <stp>Orders</stp>
        <stp>0</stp>
        <stp>0</stp>
        <stp/>
        <stp>All</stp>
        <stp>All</stp>
        <stp>LimitPrice</stp>
        <stp>92</stp>
        <stp/>
        <tr r="N94" s="1"/>
      </tp>
      <tp t="s">
        <v>Wrong Account Name or FCM Account ID</v>
        <stp/>
        <stp>Orders</stp>
        <stp>0</stp>
        <stp>0</stp>
        <stp/>
        <stp>All</stp>
        <stp>All</stp>
        <stp>LimitPrice</stp>
        <stp>93</stp>
        <stp/>
        <tr r="N95" s="1"/>
      </tp>
      <tp t="s">
        <v>Wrong Account Name or FCM Account ID</v>
        <stp/>
        <stp>Orders</stp>
        <stp>0</stp>
        <stp>0</stp>
        <stp/>
        <stp>All</stp>
        <stp>All</stp>
        <stp>LimitPrice</stp>
        <stp>90</stp>
        <stp/>
        <tr r="N92" s="1"/>
      </tp>
      <tp t="s">
        <v>Wrong Account Name or FCM Account ID</v>
        <stp/>
        <stp>Orders</stp>
        <stp>0</stp>
        <stp>0</stp>
        <stp/>
        <stp>All</stp>
        <stp>All</stp>
        <stp>LimitPrice</stp>
        <stp>91</stp>
        <stp/>
        <tr r="N93" s="1"/>
      </tp>
      <tp t="s">
        <v>Wrong Account Name or FCM Account ID</v>
        <stp/>
        <stp>Orders</stp>
        <stp>0</stp>
        <stp>0</stp>
        <stp/>
        <stp>All</stp>
        <stp>All</stp>
        <stp>LimitPrice</stp>
        <stp>96</stp>
        <stp/>
        <tr r="N98" s="1"/>
      </tp>
      <tp t="s">
        <v>Wrong Account Name or FCM Account ID</v>
        <stp/>
        <stp>Orders</stp>
        <stp>0</stp>
        <stp>0</stp>
        <stp/>
        <stp>All</stp>
        <stp>All</stp>
        <stp>LimitPrice</stp>
        <stp>97</stp>
        <stp/>
        <tr r="N99" s="1"/>
      </tp>
      <tp t="s">
        <v>Wrong Account Name or FCM Account ID</v>
        <stp/>
        <stp>Orders</stp>
        <stp>0</stp>
        <stp>0</stp>
        <stp/>
        <stp>All</stp>
        <stp>All</stp>
        <stp>LimitPrice</stp>
        <stp>94</stp>
        <stp/>
        <tr r="N96" s="1"/>
      </tp>
      <tp t="s">
        <v>Wrong Account Name or FCM Account ID</v>
        <stp/>
        <stp>Orders</stp>
        <stp>0</stp>
        <stp>0</stp>
        <stp/>
        <stp>All</stp>
        <stp>All</stp>
        <stp>LimitPrice</stp>
        <stp>95</stp>
        <stp/>
        <tr r="N97" s="1"/>
      </tp>
      <tp t="s">
        <v>Wrong Account Name or FCM Account ID</v>
        <stp/>
        <stp>Orders</stp>
        <stp>0</stp>
        <stp>0</stp>
        <stp/>
        <stp>All</stp>
        <stp>All</stp>
        <stp>LimitPrice</stp>
        <stp>98</stp>
        <stp/>
        <tr r="N100" s="1"/>
      </tp>
      <tp t="s">
        <v>Wrong Account Name or FCM Account ID</v>
        <stp/>
        <stp>Orders</stp>
        <stp>0</stp>
        <stp>0</stp>
        <stp/>
        <stp>All</stp>
        <stp>All</stp>
        <stp>LimitPrice</stp>
        <stp>99</stp>
        <stp/>
        <tr r="N101" s="1"/>
      </tp>
      <tp t="s">
        <v>Wrong Account Name or FCM Account ID</v>
        <stp/>
        <stp>Orders</stp>
        <stp>0</stp>
        <stp>0</stp>
        <stp/>
        <stp>All</stp>
        <stp>All</stp>
        <stp>PlaceTime</stp>
        <stp>55</stp>
        <stp/>
        <tr r="T57" s="1"/>
      </tp>
      <tp t="s">
        <v>Wrong Account Name or FCM Account ID</v>
        <stp/>
        <stp>Orders</stp>
        <stp>0</stp>
        <stp>0</stp>
        <stp/>
        <stp>All</stp>
        <stp>All</stp>
        <stp>PlaceTime</stp>
        <stp>54</stp>
        <stp/>
        <tr r="T56" s="1"/>
      </tp>
      <tp t="s">
        <v>Wrong Account Name or FCM Account ID</v>
        <stp/>
        <stp>Orders</stp>
        <stp>0</stp>
        <stp>0</stp>
        <stp/>
        <stp>All</stp>
        <stp>All</stp>
        <stp>PlaceTime</stp>
        <stp>57</stp>
        <stp/>
        <tr r="T59" s="1"/>
      </tp>
      <tp t="s">
        <v>Wrong Account Name or FCM Account ID</v>
        <stp/>
        <stp>Orders</stp>
        <stp>0</stp>
        <stp>0</stp>
        <stp/>
        <stp>All</stp>
        <stp>All</stp>
        <stp>PlaceTime</stp>
        <stp>56</stp>
        <stp/>
        <tr r="T58" s="1"/>
      </tp>
      <tp t="s">
        <v>Wrong Account Name or FCM Account ID</v>
        <stp/>
        <stp>Orders</stp>
        <stp>0</stp>
        <stp>0</stp>
        <stp/>
        <stp>All</stp>
        <stp>All</stp>
        <stp>PlaceTime</stp>
        <stp>51</stp>
        <stp/>
        <tr r="T53" s="1"/>
      </tp>
      <tp t="s">
        <v>Wrong Account Name or FCM Account ID</v>
        <stp/>
        <stp>Orders</stp>
        <stp>0</stp>
        <stp>0</stp>
        <stp/>
        <stp>All</stp>
        <stp>All</stp>
        <stp>PlaceTime</stp>
        <stp>50</stp>
        <stp/>
        <tr r="T52" s="1"/>
      </tp>
      <tp t="s">
        <v>Wrong Account Name or FCM Account ID</v>
        <stp/>
        <stp>Orders</stp>
        <stp>0</stp>
        <stp>0</stp>
        <stp/>
        <stp>All</stp>
        <stp>All</stp>
        <stp>PlaceTime</stp>
        <stp>53</stp>
        <stp/>
        <tr r="T55" s="1"/>
      </tp>
      <tp t="s">
        <v>Wrong Account Name or FCM Account ID</v>
        <stp/>
        <stp>Orders</stp>
        <stp>0</stp>
        <stp>0</stp>
        <stp/>
        <stp>All</stp>
        <stp>All</stp>
        <stp>PlaceTime</stp>
        <stp>52</stp>
        <stp/>
        <tr r="T54" s="1"/>
      </tp>
      <tp t="s">
        <v>Wrong Account Name or FCM Account ID</v>
        <stp/>
        <stp>Orders</stp>
        <stp>0</stp>
        <stp>0</stp>
        <stp/>
        <stp>All</stp>
        <stp>All</stp>
        <stp>PlaceTime</stp>
        <stp>59</stp>
        <stp/>
        <tr r="T61" s="1"/>
      </tp>
      <tp t="s">
        <v>Wrong Account Name or FCM Account ID</v>
        <stp/>
        <stp>Orders</stp>
        <stp>0</stp>
        <stp>0</stp>
        <stp/>
        <stp>All</stp>
        <stp>All</stp>
        <stp>PlaceTime</stp>
        <stp>58</stp>
        <stp/>
        <tr r="T60" s="1"/>
      </tp>
      <tp t="s">
        <v>Wrong Account Name or FCM Account ID</v>
        <stp/>
        <stp>Orders</stp>
        <stp>0</stp>
        <stp>0</stp>
        <stp/>
        <stp>All</stp>
        <stp>All</stp>
        <stp>Type</stp>
        <stp>98</stp>
        <stp/>
        <tr r="L100" s="1"/>
      </tp>
      <tp t="s">
        <v>Wrong Account Name or FCM Account ID</v>
        <stp/>
        <stp>Orders</stp>
        <stp>0</stp>
        <stp>0</stp>
        <stp/>
        <stp>All</stp>
        <stp>All</stp>
        <stp>Type</stp>
        <stp>99</stp>
        <stp/>
        <tr r="L101" s="1"/>
      </tp>
      <tp t="s">
        <v>Wrong Account Name or FCM Account ID</v>
        <stp/>
        <stp>Orders</stp>
        <stp>0</stp>
        <stp>0</stp>
        <stp/>
        <stp>All</stp>
        <stp>All</stp>
        <stp>Type</stp>
        <stp>94</stp>
        <stp/>
        <tr r="L96" s="1"/>
      </tp>
      <tp t="s">
        <v>Wrong Account Name or FCM Account ID</v>
        <stp/>
        <stp>Orders</stp>
        <stp>0</stp>
        <stp>0</stp>
        <stp/>
        <stp>All</stp>
        <stp>All</stp>
        <stp>Type</stp>
        <stp>95</stp>
        <stp/>
        <tr r="L97" s="1"/>
      </tp>
      <tp t="s">
        <v>Wrong Account Name or FCM Account ID</v>
        <stp/>
        <stp>Orders</stp>
        <stp>0</stp>
        <stp>0</stp>
        <stp/>
        <stp>All</stp>
        <stp>All</stp>
        <stp>Type</stp>
        <stp>96</stp>
        <stp/>
        <tr r="L98" s="1"/>
      </tp>
      <tp t="s">
        <v>Wrong Account Name or FCM Account ID</v>
        <stp/>
        <stp>Orders</stp>
        <stp>0</stp>
        <stp>0</stp>
        <stp/>
        <stp>All</stp>
        <stp>All</stp>
        <stp>Type</stp>
        <stp>97</stp>
        <stp/>
        <tr r="L99" s="1"/>
      </tp>
      <tp t="s">
        <v>Wrong Account Name or FCM Account ID</v>
        <stp/>
        <stp>Orders</stp>
        <stp>0</stp>
        <stp>0</stp>
        <stp/>
        <stp>All</stp>
        <stp>All</stp>
        <stp>Type</stp>
        <stp>90</stp>
        <stp/>
        <tr r="L92" s="1"/>
      </tp>
      <tp t="s">
        <v>Wrong Account Name or FCM Account ID</v>
        <stp/>
        <stp>Orders</stp>
        <stp>0</stp>
        <stp>0</stp>
        <stp/>
        <stp>All</stp>
        <stp>All</stp>
        <stp>Type</stp>
        <stp>91</stp>
        <stp/>
        <tr r="L93" s="1"/>
      </tp>
      <tp t="s">
        <v>Wrong Account Name or FCM Account ID</v>
        <stp/>
        <stp>Orders</stp>
        <stp>0</stp>
        <stp>0</stp>
        <stp/>
        <stp>All</stp>
        <stp>All</stp>
        <stp>Type</stp>
        <stp>92</stp>
        <stp/>
        <tr r="L94" s="1"/>
      </tp>
      <tp t="s">
        <v>Wrong Account Name or FCM Account ID</v>
        <stp/>
        <stp>Orders</stp>
        <stp>0</stp>
        <stp>0</stp>
        <stp/>
        <stp>All</stp>
        <stp>All</stp>
        <stp>Type</stp>
        <stp>93</stp>
        <stp/>
        <tr r="L95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34</stp>
        <stp/>
        <tr r="P36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35</stp>
        <stp/>
        <tr r="P37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36</stp>
        <stp/>
        <tr r="P38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37</stp>
        <stp/>
        <tr r="P39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30</stp>
        <stp/>
        <tr r="P32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31</stp>
        <stp/>
        <tr r="P33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32</stp>
        <stp/>
        <tr r="P34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33</stp>
        <stp/>
        <tr r="P35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38</stp>
        <stp/>
        <tr r="P40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39</stp>
        <stp/>
        <tr r="P41" s="1"/>
      </tp>
      <tp t="s">
        <v>Wrong Account Name or FCM Account ID</v>
        <stp/>
        <stp>Orders</stp>
        <stp>0</stp>
        <stp>0</stp>
        <stp/>
        <stp>All</stp>
        <stp>All</stp>
        <stp>StopPrice</stp>
        <stp>88</stp>
        <stp/>
        <tr r="O90" s="1"/>
      </tp>
      <tp t="s">
        <v>Wrong Account Name or FCM Account ID</v>
        <stp/>
        <stp>Orders</stp>
        <stp>0</stp>
        <stp>0</stp>
        <stp/>
        <stp>All</stp>
        <stp>All</stp>
        <stp>StopPrice</stp>
        <stp>89</stp>
        <stp/>
        <tr r="O91" s="1"/>
      </tp>
      <tp t="s">
        <v>Wrong Account Name or FCM Account ID</v>
        <stp/>
        <stp>Orders</stp>
        <stp>0</stp>
        <stp>0</stp>
        <stp/>
        <stp>All</stp>
        <stp>All</stp>
        <stp>StopPrice</stp>
        <stp>80</stp>
        <stp/>
        <tr r="O82" s="1"/>
      </tp>
      <tp t="s">
        <v>Wrong Account Name or FCM Account ID</v>
        <stp/>
        <stp>Orders</stp>
        <stp>0</stp>
        <stp>0</stp>
        <stp/>
        <stp>All</stp>
        <stp>All</stp>
        <stp>StopPrice</stp>
        <stp>81</stp>
        <stp/>
        <tr r="O83" s="1"/>
      </tp>
      <tp t="s">
        <v>Wrong Account Name or FCM Account ID</v>
        <stp/>
        <stp>Orders</stp>
        <stp>0</stp>
        <stp>0</stp>
        <stp/>
        <stp>All</stp>
        <stp>All</stp>
        <stp>StopPrice</stp>
        <stp>82</stp>
        <stp/>
        <tr r="O84" s="1"/>
      </tp>
      <tp t="s">
        <v>Wrong Account Name or FCM Account ID</v>
        <stp/>
        <stp>Orders</stp>
        <stp>0</stp>
        <stp>0</stp>
        <stp/>
        <stp>All</stp>
        <stp>All</stp>
        <stp>StopPrice</stp>
        <stp>83</stp>
        <stp/>
        <tr r="O85" s="1"/>
      </tp>
      <tp t="s">
        <v>Wrong Account Name or FCM Account ID</v>
        <stp/>
        <stp>Orders</stp>
        <stp>0</stp>
        <stp>0</stp>
        <stp/>
        <stp>All</stp>
        <stp>All</stp>
        <stp>StopPrice</stp>
        <stp>84</stp>
        <stp/>
        <tr r="O86" s="1"/>
      </tp>
      <tp t="s">
        <v>Wrong Account Name or FCM Account ID</v>
        <stp/>
        <stp>Orders</stp>
        <stp>0</stp>
        <stp>0</stp>
        <stp/>
        <stp>All</stp>
        <stp>All</stp>
        <stp>StopPrice</stp>
        <stp>85</stp>
        <stp/>
        <tr r="O87" s="1"/>
      </tp>
      <tp t="s">
        <v>Wrong Account Name or FCM Account ID</v>
        <stp/>
        <stp>Orders</stp>
        <stp>0</stp>
        <stp>0</stp>
        <stp/>
        <stp>All</stp>
        <stp>All</stp>
        <stp>StopPrice</stp>
        <stp>86</stp>
        <stp/>
        <tr r="O88" s="1"/>
      </tp>
      <tp t="s">
        <v>Wrong Account Name or FCM Account ID</v>
        <stp/>
        <stp>Orders</stp>
        <stp>0</stp>
        <stp>0</stp>
        <stp/>
        <stp>All</stp>
        <stp>All</stp>
        <stp>StopPrice</stp>
        <stp>87</stp>
        <stp/>
        <tr r="O89" s="1"/>
      </tp>
      <tp t="s">
        <v>Wrong Account Name or FCM Account ID</v>
        <stp/>
        <stp>Orders</stp>
        <stp>0</stp>
        <stp>0</stp>
        <stp/>
        <stp>All</stp>
        <stp>All</stp>
        <stp>PlaceTime</stp>
        <stp>65</stp>
        <stp/>
        <tr r="T67" s="1"/>
      </tp>
      <tp t="s">
        <v>Wrong Account Name or FCM Account ID</v>
        <stp/>
        <stp>Orders</stp>
        <stp>0</stp>
        <stp>0</stp>
        <stp/>
        <stp>All</stp>
        <stp>All</stp>
        <stp>PlaceTime</stp>
        <stp>64</stp>
        <stp/>
        <tr r="T66" s="1"/>
      </tp>
      <tp t="s">
        <v>Wrong Account Name or FCM Account ID</v>
        <stp/>
        <stp>Orders</stp>
        <stp>0</stp>
        <stp>0</stp>
        <stp/>
        <stp>All</stp>
        <stp>All</stp>
        <stp>PlaceTime</stp>
        <stp>67</stp>
        <stp/>
        <tr r="T69" s="1"/>
      </tp>
      <tp t="s">
        <v>Wrong Account Name or FCM Account ID</v>
        <stp/>
        <stp>Orders</stp>
        <stp>0</stp>
        <stp>0</stp>
        <stp/>
        <stp>All</stp>
        <stp>All</stp>
        <stp>PlaceTime</stp>
        <stp>66</stp>
        <stp/>
        <tr r="T68" s="1"/>
      </tp>
      <tp t="s">
        <v>Wrong Account Name or FCM Account ID</v>
        <stp/>
        <stp>Orders</stp>
        <stp>0</stp>
        <stp>0</stp>
        <stp/>
        <stp>All</stp>
        <stp>All</stp>
        <stp>PlaceTime</stp>
        <stp>61</stp>
        <stp/>
        <tr r="T63" s="1"/>
      </tp>
      <tp t="s">
        <v>Wrong Account Name or FCM Account ID</v>
        <stp/>
        <stp>Orders</stp>
        <stp>0</stp>
        <stp>0</stp>
        <stp/>
        <stp>All</stp>
        <stp>All</stp>
        <stp>PlaceTime</stp>
        <stp>60</stp>
        <stp/>
        <tr r="T62" s="1"/>
      </tp>
      <tp t="s">
        <v>Wrong Account Name or FCM Account ID</v>
        <stp/>
        <stp>Orders</stp>
        <stp>0</stp>
        <stp>0</stp>
        <stp/>
        <stp>All</stp>
        <stp>All</stp>
        <stp>PlaceTime</stp>
        <stp>63</stp>
        <stp/>
        <tr r="T65" s="1"/>
      </tp>
      <tp t="s">
        <v>Wrong Account Name or FCM Account ID</v>
        <stp/>
        <stp>Orders</stp>
        <stp>0</stp>
        <stp>0</stp>
        <stp/>
        <stp>All</stp>
        <stp>All</stp>
        <stp>PlaceTime</stp>
        <stp>62</stp>
        <stp/>
        <tr r="T64" s="1"/>
      </tp>
      <tp t="s">
        <v>Wrong Account Name or FCM Account ID</v>
        <stp/>
        <stp>Orders</stp>
        <stp>0</stp>
        <stp>0</stp>
        <stp/>
        <stp>All</stp>
        <stp>All</stp>
        <stp>PlaceTime</stp>
        <stp>69</stp>
        <stp/>
        <tr r="T71" s="1"/>
      </tp>
      <tp t="s">
        <v>Wrong Account Name or FCM Account ID</v>
        <stp/>
        <stp>Orders</stp>
        <stp>0</stp>
        <stp>0</stp>
        <stp/>
        <stp>All</stp>
        <stp>All</stp>
        <stp>PlaceTime</stp>
        <stp>68</stp>
        <stp/>
        <tr r="T70" s="1"/>
      </tp>
      <tp t="s">
        <v>Wrong Account Name or FCM Account ID</v>
        <stp/>
        <stp>Orders</stp>
        <stp>0</stp>
        <stp>0</stp>
        <stp/>
        <stp>All</stp>
        <stp>All</stp>
        <stp>Type</stp>
        <stp>88</stp>
        <stp/>
        <tr r="L90" s="1"/>
      </tp>
      <tp t="s">
        <v>Wrong Account Name or FCM Account ID</v>
        <stp/>
        <stp>Orders</stp>
        <stp>0</stp>
        <stp>0</stp>
        <stp/>
        <stp>All</stp>
        <stp>All</stp>
        <stp>Type</stp>
        <stp>89</stp>
        <stp/>
        <tr r="L91" s="1"/>
      </tp>
      <tp t="s">
        <v>Wrong Account Name or FCM Account ID</v>
        <stp/>
        <stp>Orders</stp>
        <stp>0</stp>
        <stp>0</stp>
        <stp/>
        <stp>All</stp>
        <stp>All</stp>
        <stp>Type</stp>
        <stp>84</stp>
        <stp/>
        <tr r="L86" s="1"/>
      </tp>
      <tp t="s">
        <v>Wrong Account Name or FCM Account ID</v>
        <stp/>
        <stp>Orders</stp>
        <stp>0</stp>
        <stp>0</stp>
        <stp/>
        <stp>All</stp>
        <stp>All</stp>
        <stp>Type</stp>
        <stp>85</stp>
        <stp/>
        <tr r="L87" s="1"/>
      </tp>
      <tp t="s">
        <v>Wrong Account Name or FCM Account ID</v>
        <stp/>
        <stp>Orders</stp>
        <stp>0</stp>
        <stp>0</stp>
        <stp/>
        <stp>All</stp>
        <stp>All</stp>
        <stp>Type</stp>
        <stp>86</stp>
        <stp/>
        <tr r="L88" s="1"/>
      </tp>
      <tp t="s">
        <v>Wrong Account Name or FCM Account ID</v>
        <stp/>
        <stp>Orders</stp>
        <stp>0</stp>
        <stp>0</stp>
        <stp/>
        <stp>All</stp>
        <stp>All</stp>
        <stp>Type</stp>
        <stp>87</stp>
        <stp/>
        <tr r="L89" s="1"/>
      </tp>
      <tp t="s">
        <v>Wrong Account Name or FCM Account ID</v>
        <stp/>
        <stp>Orders</stp>
        <stp>0</stp>
        <stp>0</stp>
        <stp/>
        <stp>All</stp>
        <stp>All</stp>
        <stp>Type</stp>
        <stp>80</stp>
        <stp/>
        <tr r="L82" s="1"/>
      </tp>
      <tp t="s">
        <v>Wrong Account Name or FCM Account ID</v>
        <stp/>
        <stp>Orders</stp>
        <stp>0</stp>
        <stp>0</stp>
        <stp/>
        <stp>All</stp>
        <stp>All</stp>
        <stp>Type</stp>
        <stp>81</stp>
        <stp/>
        <tr r="L83" s="1"/>
      </tp>
      <tp t="s">
        <v>Wrong Account Name or FCM Account ID</v>
        <stp/>
        <stp>Orders</stp>
        <stp>0</stp>
        <stp>0</stp>
        <stp/>
        <stp>All</stp>
        <stp>All</stp>
        <stp>Type</stp>
        <stp>82</stp>
        <stp/>
        <tr r="L84" s="1"/>
      </tp>
      <tp t="s">
        <v>Wrong Account Name or FCM Account ID</v>
        <stp/>
        <stp>Orders</stp>
        <stp>0</stp>
        <stp>0</stp>
        <stp/>
        <stp>All</stp>
        <stp>All</stp>
        <stp>Type</stp>
        <stp>83</stp>
        <stp/>
        <tr r="L85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24</stp>
        <stp/>
        <tr r="P26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25</stp>
        <stp/>
        <tr r="P27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26</stp>
        <stp/>
        <tr r="P28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27</stp>
        <stp/>
        <tr r="P29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20</stp>
        <stp/>
        <tr r="P22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21</stp>
        <stp/>
        <tr r="P23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22</stp>
        <stp/>
        <tr r="P24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23</stp>
        <stp/>
        <tr r="P25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28</stp>
        <stp/>
        <tr r="P30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29</stp>
        <stp/>
        <tr r="P31" s="1"/>
      </tp>
      <tp t="s">
        <v>Wrong Account Name or FCM Account ID</v>
        <stp/>
        <stp>Orders</stp>
        <stp>0</stp>
        <stp>0</stp>
        <stp/>
        <stp>All</stp>
        <stp>All</stp>
        <stp>StopPrice</stp>
        <stp>98</stp>
        <stp/>
        <tr r="O100" s="1"/>
      </tp>
      <tp t="s">
        <v>Wrong Account Name or FCM Account ID</v>
        <stp/>
        <stp>Orders</stp>
        <stp>0</stp>
        <stp>0</stp>
        <stp/>
        <stp>All</stp>
        <stp>All</stp>
        <stp>StopPrice</stp>
        <stp>99</stp>
        <stp/>
        <tr r="O101" s="1"/>
      </tp>
      <tp t="s">
        <v>Wrong Account Name or FCM Account ID</v>
        <stp/>
        <stp>Orders</stp>
        <stp>0</stp>
        <stp>0</stp>
        <stp/>
        <stp>All</stp>
        <stp>All</stp>
        <stp>StopPrice</stp>
        <stp>90</stp>
        <stp/>
        <tr r="O92" s="1"/>
      </tp>
      <tp t="s">
        <v>Wrong Account Name or FCM Account ID</v>
        <stp/>
        <stp>Orders</stp>
        <stp>0</stp>
        <stp>0</stp>
        <stp/>
        <stp>All</stp>
        <stp>All</stp>
        <stp>StopPrice</stp>
        <stp>91</stp>
        <stp/>
        <tr r="O93" s="1"/>
      </tp>
      <tp t="s">
        <v>Wrong Account Name or FCM Account ID</v>
        <stp/>
        <stp>Orders</stp>
        <stp>0</stp>
        <stp>0</stp>
        <stp/>
        <stp>All</stp>
        <stp>All</stp>
        <stp>StopPrice</stp>
        <stp>92</stp>
        <stp/>
        <tr r="O94" s="1"/>
      </tp>
      <tp t="s">
        <v>Wrong Account Name or FCM Account ID</v>
        <stp/>
        <stp>Orders</stp>
        <stp>0</stp>
        <stp>0</stp>
        <stp/>
        <stp>All</stp>
        <stp>All</stp>
        <stp>StopPrice</stp>
        <stp>93</stp>
        <stp/>
        <tr r="O95" s="1"/>
      </tp>
      <tp t="s">
        <v>Wrong Account Name or FCM Account ID</v>
        <stp/>
        <stp>Orders</stp>
        <stp>0</stp>
        <stp>0</stp>
        <stp/>
        <stp>All</stp>
        <stp>All</stp>
        <stp>StopPrice</stp>
        <stp>94</stp>
        <stp/>
        <tr r="O96" s="1"/>
      </tp>
      <tp t="s">
        <v>Wrong Account Name or FCM Account ID</v>
        <stp/>
        <stp>Orders</stp>
        <stp>0</stp>
        <stp>0</stp>
        <stp/>
        <stp>All</stp>
        <stp>All</stp>
        <stp>StopPrice</stp>
        <stp>95</stp>
        <stp/>
        <tr r="O97" s="1"/>
      </tp>
      <tp t="s">
        <v>Wrong Account Name or FCM Account ID</v>
        <stp/>
        <stp>Orders</stp>
        <stp>0</stp>
        <stp>0</stp>
        <stp/>
        <stp>All</stp>
        <stp>All</stp>
        <stp>StopPrice</stp>
        <stp>96</stp>
        <stp/>
        <tr r="O98" s="1"/>
      </tp>
      <tp t="s">
        <v>Wrong Account Name or FCM Account ID</v>
        <stp/>
        <stp>Orders</stp>
        <stp>0</stp>
        <stp>0</stp>
        <stp/>
        <stp>All</stp>
        <stp>All</stp>
        <stp>StopPrice</stp>
        <stp>97</stp>
        <stp/>
        <tr r="O99" s="1"/>
      </tp>
      <tp t="s">
        <v>Wrong Account Name or FCM Account ID</v>
        <stp/>
        <stp>Orders</stp>
        <stp>0</stp>
        <stp>0</stp>
        <stp/>
        <stp>All</stp>
        <stp>All</stp>
        <stp>PlaceTime</stp>
        <stp>75</stp>
        <stp/>
        <tr r="T77" s="1"/>
      </tp>
      <tp t="s">
        <v>Wrong Account Name or FCM Account ID</v>
        <stp/>
        <stp>Orders</stp>
        <stp>0</stp>
        <stp>0</stp>
        <stp/>
        <stp>All</stp>
        <stp>All</stp>
        <stp>PlaceTime</stp>
        <stp>74</stp>
        <stp/>
        <tr r="T76" s="1"/>
      </tp>
      <tp t="s">
        <v>Wrong Account Name or FCM Account ID</v>
        <stp/>
        <stp>Orders</stp>
        <stp>0</stp>
        <stp>0</stp>
        <stp/>
        <stp>All</stp>
        <stp>All</stp>
        <stp>PlaceTime</stp>
        <stp>77</stp>
        <stp/>
        <tr r="T79" s="1"/>
      </tp>
      <tp t="s">
        <v>Wrong Account Name or FCM Account ID</v>
        <stp/>
        <stp>Orders</stp>
        <stp>0</stp>
        <stp>0</stp>
        <stp/>
        <stp>All</stp>
        <stp>All</stp>
        <stp>PlaceTime</stp>
        <stp>76</stp>
        <stp/>
        <tr r="T78" s="1"/>
      </tp>
      <tp t="s">
        <v>Wrong Account Name or FCM Account ID</v>
        <stp/>
        <stp>Orders</stp>
        <stp>0</stp>
        <stp>0</stp>
        <stp/>
        <stp>All</stp>
        <stp>All</stp>
        <stp>PlaceTime</stp>
        <stp>71</stp>
        <stp/>
        <tr r="T73" s="1"/>
      </tp>
      <tp t="s">
        <v>Wrong Account Name or FCM Account ID</v>
        <stp/>
        <stp>Orders</stp>
        <stp>0</stp>
        <stp>0</stp>
        <stp/>
        <stp>All</stp>
        <stp>All</stp>
        <stp>PlaceTime</stp>
        <stp>70</stp>
        <stp/>
        <tr r="T72" s="1"/>
      </tp>
      <tp t="s">
        <v>Wrong Account Name or FCM Account ID</v>
        <stp/>
        <stp>Orders</stp>
        <stp>0</stp>
        <stp>0</stp>
        <stp/>
        <stp>All</stp>
        <stp>All</stp>
        <stp>PlaceTime</stp>
        <stp>73</stp>
        <stp/>
        <tr r="T75" s="1"/>
      </tp>
      <tp t="s">
        <v>Wrong Account Name or FCM Account ID</v>
        <stp/>
        <stp>Orders</stp>
        <stp>0</stp>
        <stp>0</stp>
        <stp/>
        <stp>All</stp>
        <stp>All</stp>
        <stp>PlaceTime</stp>
        <stp>72</stp>
        <stp/>
        <tr r="T74" s="1"/>
      </tp>
      <tp t="s">
        <v>Wrong Account Name or FCM Account ID</v>
        <stp/>
        <stp>Orders</stp>
        <stp>0</stp>
        <stp>0</stp>
        <stp/>
        <stp>All</stp>
        <stp>All</stp>
        <stp>PlaceTime</stp>
        <stp>79</stp>
        <stp/>
        <tr r="T81" s="1"/>
      </tp>
      <tp t="s">
        <v>Wrong Account Name or FCM Account ID</v>
        <stp/>
        <stp>Orders</stp>
        <stp>0</stp>
        <stp>0</stp>
        <stp/>
        <stp>All</stp>
        <stp>All</stp>
        <stp>PlaceTime</stp>
        <stp>78</stp>
        <stp/>
        <tr r="T80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54</stp>
        <stp/>
        <tr r="P56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55</stp>
        <stp/>
        <tr r="P57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56</stp>
        <stp/>
        <tr r="P58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57</stp>
        <stp/>
        <tr r="P59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50</stp>
        <stp/>
        <tr r="P52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51</stp>
        <stp/>
        <tr r="P53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52</stp>
        <stp/>
        <tr r="P54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53</stp>
        <stp/>
        <tr r="P55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58</stp>
        <stp/>
        <tr r="P60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59</stp>
        <stp/>
        <tr r="P61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44</stp>
        <stp/>
        <tr r="P46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45</stp>
        <stp/>
        <tr r="P47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46</stp>
        <stp/>
        <tr r="P48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47</stp>
        <stp/>
        <tr r="P49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40</stp>
        <stp/>
        <tr r="P42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41</stp>
        <stp/>
        <tr r="P43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42</stp>
        <stp/>
        <tr r="P44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43</stp>
        <stp/>
        <tr r="P45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48</stp>
        <stp/>
        <tr r="P50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49</stp>
        <stp/>
        <tr r="P51" s="1"/>
      </tp>
      <tp t="s">
        <v>Wrong Account Name or FCM Account ID</v>
        <stp/>
        <stp>OpenPositions</stp>
        <stp>0</stp>
        <stp>Quantity</stp>
        <stp>8</stp>
        <stp/>
        <stp>0</stp>
        <tr r="C10" s="2"/>
      </tp>
      <tp t="s">
        <v>Wrong Account Name or FCM Account ID</v>
        <stp/>
        <stp>OpenPositions</stp>
        <stp>0</stp>
        <stp>Quantity</stp>
        <stp>9</stp>
        <stp/>
        <stp>0</stp>
        <tr r="C11" s="2"/>
      </tp>
      <tp t="s">
        <v>Wrong Account Name or FCM Account ID</v>
        <stp/>
        <stp>OpenPositions</stp>
        <stp>0</stp>
        <stp>Quantity</stp>
        <stp>0</stp>
        <stp/>
        <stp>0</stp>
        <tr r="C2" s="2"/>
      </tp>
      <tp t="s">
        <v>Wrong Account Name or FCM Account ID</v>
        <stp/>
        <stp>OpenPositions</stp>
        <stp>0</stp>
        <stp>Quantity</stp>
        <stp>1</stp>
        <stp/>
        <stp>0</stp>
        <tr r="C3" s="2"/>
      </tp>
      <tp t="s">
        <v>Wrong Account Name or FCM Account ID</v>
        <stp/>
        <stp>OpenPositions</stp>
        <stp>0</stp>
        <stp>Quantity</stp>
        <stp>2</stp>
        <stp/>
        <stp>0</stp>
        <tr r="C4" s="2"/>
      </tp>
      <tp t="s">
        <v>Wrong Account Name or FCM Account ID</v>
        <stp/>
        <stp>OpenPositions</stp>
        <stp>0</stp>
        <stp>Quantity</stp>
        <stp>3</stp>
        <stp/>
        <stp>0</stp>
        <tr r="C5" s="2"/>
      </tp>
      <tp t="s">
        <v>Wrong Account Name or FCM Account ID</v>
        <stp/>
        <stp>OpenPositions</stp>
        <stp>0</stp>
        <stp>Quantity</stp>
        <stp>4</stp>
        <stp/>
        <stp>0</stp>
        <tr r="C6" s="2"/>
      </tp>
      <tp t="s">
        <v>Wrong Account Name or FCM Account ID</v>
        <stp/>
        <stp>OpenPositions</stp>
        <stp>0</stp>
        <stp>Quantity</stp>
        <stp>5</stp>
        <stp/>
        <stp>0</stp>
        <tr r="C7" s="2"/>
      </tp>
      <tp t="s">
        <v>Wrong Account Name or FCM Account ID</v>
        <stp/>
        <stp>OpenPositions</stp>
        <stp>0</stp>
        <stp>Quantity</stp>
        <stp>6</stp>
        <stp/>
        <stp>0</stp>
        <tr r="C8" s="2"/>
      </tp>
      <tp t="s">
        <v>Wrong Account Name or FCM Account ID</v>
        <stp/>
        <stp>OpenPositions</stp>
        <stp>0</stp>
        <stp>Quantity</stp>
        <stp>7</stp>
        <stp/>
        <stp>0</stp>
        <tr r="C9" s="2"/>
      </tp>
      <tp t="s">
        <v>Wrong Account Name or FCM Account ID</v>
        <stp/>
        <stp>Orders</stp>
        <stp>0</stp>
        <stp>0</stp>
        <stp/>
        <stp>All</stp>
        <stp>All</stp>
        <stp>PlaceTime</stp>
        <stp>15</stp>
        <stp/>
        <tr r="T17" s="1"/>
      </tp>
      <tp t="s">
        <v>Wrong Account Name or FCM Account ID</v>
        <stp/>
        <stp>Orders</stp>
        <stp>0</stp>
        <stp>0</stp>
        <stp/>
        <stp>All</stp>
        <stp>All</stp>
        <stp>PlaceTime</stp>
        <stp>14</stp>
        <stp/>
        <tr r="T16" s="1"/>
      </tp>
      <tp t="s">
        <v>Wrong Account Name or FCM Account ID</v>
        <stp/>
        <stp>Orders</stp>
        <stp>0</stp>
        <stp>0</stp>
        <stp/>
        <stp>All</stp>
        <stp>All</stp>
        <stp>PlaceTime</stp>
        <stp>17</stp>
        <stp/>
        <tr r="T19" s="1"/>
      </tp>
      <tp t="s">
        <v>Wrong Account Name or FCM Account ID</v>
        <stp/>
        <stp>Orders</stp>
        <stp>0</stp>
        <stp>0</stp>
        <stp/>
        <stp>All</stp>
        <stp>All</stp>
        <stp>PlaceTime</stp>
        <stp>16</stp>
        <stp/>
        <tr r="T18" s="1"/>
      </tp>
      <tp t="s">
        <v>Wrong Account Name or FCM Account ID</v>
        <stp/>
        <stp>Orders</stp>
        <stp>0</stp>
        <stp>0</stp>
        <stp/>
        <stp>All</stp>
        <stp>All</stp>
        <stp>PlaceTime</stp>
        <stp>11</stp>
        <stp/>
        <tr r="T13" s="1"/>
      </tp>
      <tp t="s">
        <v>Wrong Account Name or FCM Account ID</v>
        <stp/>
        <stp>Orders</stp>
        <stp>0</stp>
        <stp>0</stp>
        <stp/>
        <stp>All</stp>
        <stp>All</stp>
        <stp>PlaceTime</stp>
        <stp>10</stp>
        <stp/>
        <tr r="T12" s="1"/>
      </tp>
      <tp t="s">
        <v>Wrong Account Name or FCM Account ID</v>
        <stp/>
        <stp>Orders</stp>
        <stp>0</stp>
        <stp>0</stp>
        <stp/>
        <stp>All</stp>
        <stp>All</stp>
        <stp>PlaceTime</stp>
        <stp>13</stp>
        <stp/>
        <tr r="T15" s="1"/>
      </tp>
      <tp t="s">
        <v>Wrong Account Name or FCM Account ID</v>
        <stp/>
        <stp>Orders</stp>
        <stp>0</stp>
        <stp>0</stp>
        <stp/>
        <stp>All</stp>
        <stp>All</stp>
        <stp>PlaceTime</stp>
        <stp>12</stp>
        <stp/>
        <tr r="T14" s="1"/>
      </tp>
      <tp t="s">
        <v>Wrong Account Name or FCM Account ID</v>
        <stp/>
        <stp>Orders</stp>
        <stp>0</stp>
        <stp>0</stp>
        <stp/>
        <stp>All</stp>
        <stp>All</stp>
        <stp>PlaceTime</stp>
        <stp>19</stp>
        <stp/>
        <tr r="T21" s="1"/>
      </tp>
      <tp t="s">
        <v>Wrong Account Name or FCM Account ID</v>
        <stp/>
        <stp>Orders</stp>
        <stp>0</stp>
        <stp>0</stp>
        <stp/>
        <stp>All</stp>
        <stp>All</stp>
        <stp>PlaceTime</stp>
        <stp>18</stp>
        <stp/>
        <tr r="T20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74</stp>
        <stp/>
        <tr r="P76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75</stp>
        <stp/>
        <tr r="P77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76</stp>
        <stp/>
        <tr r="P78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77</stp>
        <stp/>
        <tr r="P79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70</stp>
        <stp/>
        <tr r="P72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71</stp>
        <stp/>
        <tr r="P73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72</stp>
        <stp/>
        <tr r="P74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73</stp>
        <stp/>
        <tr r="P75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78</stp>
        <stp/>
        <tr r="P80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79</stp>
        <stp/>
        <tr r="P81" s="1"/>
      </tp>
      <tp t="s">
        <v>Wrong Account Name or FCM Account ID</v>
        <stp/>
        <stp>Orders</stp>
        <stp>0</stp>
        <stp>0</stp>
        <stp/>
        <stp>All</stp>
        <stp>All</stp>
        <stp>PlaceTime</stp>
        <stp>25</stp>
        <stp/>
        <tr r="T27" s="1"/>
      </tp>
      <tp t="s">
        <v>Wrong Account Name or FCM Account ID</v>
        <stp/>
        <stp>Orders</stp>
        <stp>0</stp>
        <stp>0</stp>
        <stp/>
        <stp>All</stp>
        <stp>All</stp>
        <stp>PlaceTime</stp>
        <stp>24</stp>
        <stp/>
        <tr r="T26" s="1"/>
      </tp>
      <tp t="s">
        <v>Wrong Account Name or FCM Account ID</v>
        <stp/>
        <stp>Orders</stp>
        <stp>0</stp>
        <stp>0</stp>
        <stp/>
        <stp>All</stp>
        <stp>All</stp>
        <stp>PlaceTime</stp>
        <stp>27</stp>
        <stp/>
        <tr r="T29" s="1"/>
      </tp>
      <tp t="s">
        <v>Wrong Account Name or FCM Account ID</v>
        <stp/>
        <stp>Orders</stp>
        <stp>0</stp>
        <stp>0</stp>
        <stp/>
        <stp>All</stp>
        <stp>All</stp>
        <stp>PlaceTime</stp>
        <stp>26</stp>
        <stp/>
        <tr r="T28" s="1"/>
      </tp>
      <tp t="s">
        <v>Wrong Account Name or FCM Account ID</v>
        <stp/>
        <stp>Orders</stp>
        <stp>0</stp>
        <stp>0</stp>
        <stp/>
        <stp>All</stp>
        <stp>All</stp>
        <stp>PlaceTime</stp>
        <stp>21</stp>
        <stp/>
        <tr r="T23" s="1"/>
      </tp>
      <tp t="s">
        <v>Wrong Account Name or FCM Account ID</v>
        <stp/>
        <stp>Orders</stp>
        <stp>0</stp>
        <stp>0</stp>
        <stp/>
        <stp>All</stp>
        <stp>All</stp>
        <stp>PlaceTime</stp>
        <stp>20</stp>
        <stp/>
        <tr r="T22" s="1"/>
      </tp>
      <tp t="s">
        <v>Wrong Account Name or FCM Account ID</v>
        <stp/>
        <stp>Orders</stp>
        <stp>0</stp>
        <stp>0</stp>
        <stp/>
        <stp>All</stp>
        <stp>All</stp>
        <stp>PlaceTime</stp>
        <stp>23</stp>
        <stp/>
        <tr r="T25" s="1"/>
      </tp>
      <tp t="s">
        <v>Wrong Account Name or FCM Account ID</v>
        <stp/>
        <stp>Orders</stp>
        <stp>0</stp>
        <stp>0</stp>
        <stp/>
        <stp>All</stp>
        <stp>All</stp>
        <stp>PlaceTime</stp>
        <stp>22</stp>
        <stp/>
        <tr r="T24" s="1"/>
      </tp>
      <tp t="s">
        <v>Wrong Account Name or FCM Account ID</v>
        <stp/>
        <stp>Orders</stp>
        <stp>0</stp>
        <stp>0</stp>
        <stp/>
        <stp>All</stp>
        <stp>All</stp>
        <stp>PlaceTime</stp>
        <stp>29</stp>
        <stp/>
        <tr r="T31" s="1"/>
      </tp>
      <tp t="s">
        <v>Wrong Account Name or FCM Account ID</v>
        <stp/>
        <stp>Orders</stp>
        <stp>0</stp>
        <stp>0</stp>
        <stp/>
        <stp>All</stp>
        <stp>All</stp>
        <stp>PlaceTime</stp>
        <stp>28</stp>
        <stp/>
        <tr r="T30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64</stp>
        <stp/>
        <tr r="P66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65</stp>
        <stp/>
        <tr r="P67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66</stp>
        <stp/>
        <tr r="P68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67</stp>
        <stp/>
        <tr r="P69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60</stp>
        <stp/>
        <tr r="P62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61</stp>
        <stp/>
        <tr r="P63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62</stp>
        <stp/>
        <tr r="P64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63</stp>
        <stp/>
        <tr r="P65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68</stp>
        <stp/>
        <tr r="P70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69</stp>
        <stp/>
        <tr r="P71" s="1"/>
      </tp>
      <tp t="s">
        <v>Wrong Account Name or FCM Account ID</v>
        <stp/>
        <stp>Orders</stp>
        <stp>0</stp>
        <stp>0</stp>
        <stp/>
        <stp>All</stp>
        <stp>All</stp>
        <stp>PlaceTime</stp>
        <stp>35</stp>
        <stp/>
        <tr r="T37" s="1"/>
      </tp>
      <tp t="s">
        <v>Wrong Account Name or FCM Account ID</v>
        <stp/>
        <stp>Orders</stp>
        <stp>0</stp>
        <stp>0</stp>
        <stp/>
        <stp>All</stp>
        <stp>All</stp>
        <stp>PlaceTime</stp>
        <stp>34</stp>
        <stp/>
        <tr r="T36" s="1"/>
      </tp>
      <tp t="s">
        <v>Wrong Account Name or FCM Account ID</v>
        <stp/>
        <stp>Orders</stp>
        <stp>0</stp>
        <stp>0</stp>
        <stp/>
        <stp>All</stp>
        <stp>All</stp>
        <stp>PlaceTime</stp>
        <stp>37</stp>
        <stp/>
        <tr r="T39" s="1"/>
      </tp>
      <tp t="s">
        <v>Wrong Account Name or FCM Account ID</v>
        <stp/>
        <stp>Orders</stp>
        <stp>0</stp>
        <stp>0</stp>
        <stp/>
        <stp>All</stp>
        <stp>All</stp>
        <stp>PlaceTime</stp>
        <stp>36</stp>
        <stp/>
        <tr r="T38" s="1"/>
      </tp>
      <tp t="s">
        <v>Wrong Account Name or FCM Account ID</v>
        <stp/>
        <stp>Orders</stp>
        <stp>0</stp>
        <stp>0</stp>
        <stp/>
        <stp>All</stp>
        <stp>All</stp>
        <stp>PlaceTime</stp>
        <stp>31</stp>
        <stp/>
        <tr r="T33" s="1"/>
      </tp>
      <tp t="s">
        <v>Wrong Account Name or FCM Account ID</v>
        <stp/>
        <stp>Orders</stp>
        <stp>0</stp>
        <stp>0</stp>
        <stp/>
        <stp>All</stp>
        <stp>All</stp>
        <stp>PlaceTime</stp>
        <stp>30</stp>
        <stp/>
        <tr r="T32" s="1"/>
      </tp>
      <tp t="s">
        <v>Wrong Account Name or FCM Account ID</v>
        <stp/>
        <stp>Orders</stp>
        <stp>0</stp>
        <stp>0</stp>
        <stp/>
        <stp>All</stp>
        <stp>All</stp>
        <stp>PlaceTime</stp>
        <stp>33</stp>
        <stp/>
        <tr r="T35" s="1"/>
      </tp>
      <tp t="s">
        <v>Wrong Account Name or FCM Account ID</v>
        <stp/>
        <stp>Orders</stp>
        <stp>0</stp>
        <stp>0</stp>
        <stp/>
        <stp>All</stp>
        <stp>All</stp>
        <stp>PlaceTime</stp>
        <stp>32</stp>
        <stp/>
        <tr r="T34" s="1"/>
      </tp>
      <tp t="s">
        <v>Wrong Account Name or FCM Account ID</v>
        <stp/>
        <stp>Orders</stp>
        <stp>0</stp>
        <stp>0</stp>
        <stp/>
        <stp>All</stp>
        <stp>All</stp>
        <stp>PlaceTime</stp>
        <stp>39</stp>
        <stp/>
        <tr r="T41" s="1"/>
      </tp>
      <tp t="s">
        <v>Wrong Account Name or FCM Account ID</v>
        <stp/>
        <stp>Orders</stp>
        <stp>0</stp>
        <stp>0</stp>
        <stp/>
        <stp>All</stp>
        <stp>All</stp>
        <stp>PlaceTime</stp>
        <stp>38</stp>
        <stp/>
        <tr r="T40" s="1"/>
      </tp>
      <tp t="s">
        <v>Wrong Account Name or FCM Account ID</v>
        <stp/>
        <stp>Orders</stp>
        <stp>0</stp>
        <stp>0</stp>
        <stp/>
        <stp>All</stp>
        <stp>All</stp>
        <stp>Type</stp>
        <stp>38</stp>
        <stp/>
        <tr r="L40" s="1"/>
      </tp>
      <tp t="s">
        <v>Wrong Account Name or FCM Account ID</v>
        <stp/>
        <stp>Orders</stp>
        <stp>0</stp>
        <stp>0</stp>
        <stp/>
        <stp>All</stp>
        <stp>All</stp>
        <stp>Type</stp>
        <stp>39</stp>
        <stp/>
        <tr r="L41" s="1"/>
      </tp>
      <tp t="s">
        <v>Wrong Account Name or FCM Account ID</v>
        <stp/>
        <stp>Orders</stp>
        <stp>0</stp>
        <stp>0</stp>
        <stp/>
        <stp>All</stp>
        <stp>All</stp>
        <stp>Type</stp>
        <stp>34</stp>
        <stp/>
        <tr r="L36" s="1"/>
      </tp>
      <tp t="s">
        <v>Wrong Account Name or FCM Account ID</v>
        <stp/>
        <stp>Orders</stp>
        <stp>0</stp>
        <stp>0</stp>
        <stp/>
        <stp>All</stp>
        <stp>All</stp>
        <stp>Type</stp>
        <stp>35</stp>
        <stp/>
        <tr r="L37" s="1"/>
      </tp>
      <tp t="s">
        <v>Wrong Account Name or FCM Account ID</v>
        <stp/>
        <stp>Orders</stp>
        <stp>0</stp>
        <stp>0</stp>
        <stp/>
        <stp>All</stp>
        <stp>All</stp>
        <stp>Type</stp>
        <stp>36</stp>
        <stp/>
        <tr r="L38" s="1"/>
      </tp>
      <tp t="s">
        <v>Wrong Account Name or FCM Account ID</v>
        <stp/>
        <stp>Orders</stp>
        <stp>0</stp>
        <stp>0</stp>
        <stp/>
        <stp>All</stp>
        <stp>All</stp>
        <stp>Type</stp>
        <stp>37</stp>
        <stp/>
        <tr r="L39" s="1"/>
      </tp>
      <tp t="s">
        <v>Wrong Account Name or FCM Account ID</v>
        <stp/>
        <stp>Orders</stp>
        <stp>0</stp>
        <stp>0</stp>
        <stp/>
        <stp>All</stp>
        <stp>All</stp>
        <stp>Type</stp>
        <stp>30</stp>
        <stp/>
        <tr r="L32" s="1"/>
      </tp>
      <tp t="s">
        <v>Wrong Account Name or FCM Account ID</v>
        <stp/>
        <stp>Orders</stp>
        <stp>0</stp>
        <stp>0</stp>
        <stp/>
        <stp>All</stp>
        <stp>All</stp>
        <stp>Type</stp>
        <stp>31</stp>
        <stp/>
        <tr r="L33" s="1"/>
      </tp>
      <tp t="s">
        <v>Wrong Account Name or FCM Account ID</v>
        <stp/>
        <stp>Orders</stp>
        <stp>0</stp>
        <stp>0</stp>
        <stp/>
        <stp>All</stp>
        <stp>All</stp>
        <stp>Type</stp>
        <stp>32</stp>
        <stp/>
        <tr r="L34" s="1"/>
      </tp>
      <tp t="s">
        <v>Wrong Account Name or FCM Account ID</v>
        <stp/>
        <stp>Orders</stp>
        <stp>0</stp>
        <stp>0</stp>
        <stp/>
        <stp>All</stp>
        <stp>All</stp>
        <stp>Type</stp>
        <stp>33</stp>
        <stp/>
        <tr r="L35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94</stp>
        <stp/>
        <tr r="P96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95</stp>
        <stp/>
        <tr r="P97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96</stp>
        <stp/>
        <tr r="P98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97</stp>
        <stp/>
        <tr r="P99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90</stp>
        <stp/>
        <tr r="P92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91</stp>
        <stp/>
        <tr r="P93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92</stp>
        <stp/>
        <tr r="P94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93</stp>
        <stp/>
        <tr r="P95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98</stp>
        <stp/>
        <tr r="P100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99</stp>
        <stp/>
        <tr r="P101" s="1"/>
      </tp>
      <tp t="s">
        <v>Wrong Account Name or FCM Account ID</v>
        <stp/>
        <stp>Orders</stp>
        <stp>0</stp>
        <stp>0</stp>
        <stp/>
        <stp>All</stp>
        <stp>All</stp>
        <stp>StopPrice</stp>
        <stp>28</stp>
        <stp/>
        <tr r="O30" s="1"/>
      </tp>
      <tp t="s">
        <v>Wrong Account Name or FCM Account ID</v>
        <stp/>
        <stp>Orders</stp>
        <stp>0</stp>
        <stp>0</stp>
        <stp/>
        <stp>All</stp>
        <stp>All</stp>
        <stp>StatusTime</stp>
        <stp>5</stp>
        <stp/>
        <tr r="U7" s="1"/>
      </tp>
      <tp t="s">
        <v>Wrong Account Name or FCM Account ID</v>
        <stp/>
        <stp>Orders</stp>
        <stp>0</stp>
        <stp>0</stp>
        <stp/>
        <stp>All</stp>
        <stp>All</stp>
        <stp>StopPrice</stp>
        <stp>29</stp>
        <stp/>
        <tr r="O31" s="1"/>
      </tp>
      <tp t="s">
        <v>Wrong Account Name or FCM Account ID</v>
        <stp/>
        <stp>Orders</stp>
        <stp>0</stp>
        <stp>0</stp>
        <stp/>
        <stp>All</stp>
        <stp>All</stp>
        <stp>StatusTime</stp>
        <stp>4</stp>
        <stp/>
        <tr r="U6" s="1"/>
      </tp>
      <tp t="s">
        <v>Wrong Account Name or FCM Account ID</v>
        <stp/>
        <stp>Orders</stp>
        <stp>0</stp>
        <stp>0</stp>
        <stp/>
        <stp>All</stp>
        <stp>All</stp>
        <stp>StatusTime</stp>
        <stp>7</stp>
        <stp/>
        <tr r="U9" s="1"/>
      </tp>
      <tp t="s">
        <v>Wrong Account Name or FCM Account ID</v>
        <stp/>
        <stp>Orders</stp>
        <stp>0</stp>
        <stp>0</stp>
        <stp/>
        <stp>All</stp>
        <stp>All</stp>
        <stp>StatusTime</stp>
        <stp>6</stp>
        <stp/>
        <tr r="U8" s="1"/>
      </tp>
      <tp t="s">
        <v>Wrong Account Name or FCM Account ID</v>
        <stp/>
        <stp>Orders</stp>
        <stp>0</stp>
        <stp>0</stp>
        <stp/>
        <stp>All</stp>
        <stp>All</stp>
        <stp>StatusTime</stp>
        <stp>1</stp>
        <stp/>
        <tr r="U3" s="1"/>
      </tp>
      <tp t="s">
        <v>Wrong Account Name or FCM Account ID</v>
        <stp/>
        <stp>Orders</stp>
        <stp>0</stp>
        <stp>0</stp>
        <stp/>
        <stp>All</stp>
        <stp>All</stp>
        <stp>StatusTime</stp>
        <stp>0</stp>
        <stp/>
        <tr r="U2" s="1"/>
      </tp>
      <tp t="s">
        <v>Wrong Account Name or FCM Account ID</v>
        <stp/>
        <stp>Orders</stp>
        <stp>0</stp>
        <stp>0</stp>
        <stp/>
        <stp>All</stp>
        <stp>All</stp>
        <stp>StatusTime</stp>
        <stp>3</stp>
        <stp/>
        <tr r="U5" s="1"/>
      </tp>
      <tp t="s">
        <v>Wrong Account Name or FCM Account ID</v>
        <stp/>
        <stp>Orders</stp>
        <stp>0</stp>
        <stp>0</stp>
        <stp/>
        <stp>All</stp>
        <stp>All</stp>
        <stp>StatusTime</stp>
        <stp>2</stp>
        <stp/>
        <tr r="U4" s="1"/>
      </tp>
      <tp t="s">
        <v>Wrong Account Name or FCM Account ID</v>
        <stp/>
        <stp>Orders</stp>
        <stp>0</stp>
        <stp>0</stp>
        <stp/>
        <stp>All</stp>
        <stp>All</stp>
        <stp>StopPrice</stp>
        <stp>20</stp>
        <stp/>
        <tr r="O22" s="1"/>
      </tp>
      <tp t="s">
        <v>Wrong Account Name or FCM Account ID</v>
        <stp/>
        <stp>Orders</stp>
        <stp>0</stp>
        <stp>0</stp>
        <stp/>
        <stp>All</stp>
        <stp>All</stp>
        <stp>StopPrice</stp>
        <stp>21</stp>
        <stp/>
        <tr r="O23" s="1"/>
      </tp>
      <tp t="s">
        <v>Wrong Account Name or FCM Account ID</v>
        <stp/>
        <stp>Orders</stp>
        <stp>0</stp>
        <stp>0</stp>
        <stp/>
        <stp>All</stp>
        <stp>All</stp>
        <stp>StopPrice</stp>
        <stp>22</stp>
        <stp/>
        <tr r="O24" s="1"/>
      </tp>
      <tp t="s">
        <v>Wrong Account Name or FCM Account ID</v>
        <stp/>
        <stp>Orders</stp>
        <stp>0</stp>
        <stp>0</stp>
        <stp/>
        <stp>All</stp>
        <stp>All</stp>
        <stp>StopPrice</stp>
        <stp>23</stp>
        <stp/>
        <tr r="O25" s="1"/>
      </tp>
      <tp t="s">
        <v>Wrong Account Name or FCM Account ID</v>
        <stp/>
        <stp>Orders</stp>
        <stp>0</stp>
        <stp>0</stp>
        <stp/>
        <stp>All</stp>
        <stp>All</stp>
        <stp>StopPrice</stp>
        <stp>24</stp>
        <stp/>
        <tr r="O26" s="1"/>
      </tp>
      <tp t="s">
        <v>Wrong Account Name or FCM Account ID</v>
        <stp/>
        <stp>Orders</stp>
        <stp>0</stp>
        <stp>0</stp>
        <stp/>
        <stp>All</stp>
        <stp>All</stp>
        <stp>StatusTime</stp>
        <stp>9</stp>
        <stp/>
        <tr r="U11" s="1"/>
      </tp>
      <tp t="s">
        <v>Wrong Account Name or FCM Account ID</v>
        <stp/>
        <stp>Orders</stp>
        <stp>0</stp>
        <stp>0</stp>
        <stp/>
        <stp>All</stp>
        <stp>All</stp>
        <stp>StopPrice</stp>
        <stp>25</stp>
        <stp/>
        <tr r="O27" s="1"/>
      </tp>
      <tp t="s">
        <v>Wrong Account Name or FCM Account ID</v>
        <stp/>
        <stp>Orders</stp>
        <stp>0</stp>
        <stp>0</stp>
        <stp/>
        <stp>All</stp>
        <stp>All</stp>
        <stp>StatusTime</stp>
        <stp>8</stp>
        <stp/>
        <tr r="U10" s="1"/>
      </tp>
      <tp t="s">
        <v>Wrong Account Name or FCM Account ID</v>
        <stp/>
        <stp>Orders</stp>
        <stp>0</stp>
        <stp>0</stp>
        <stp/>
        <stp>All</stp>
        <stp>All</stp>
        <stp>StopPrice</stp>
        <stp>26</stp>
        <stp/>
        <tr r="O28" s="1"/>
      </tp>
      <tp t="s">
        <v>Wrong Account Name or FCM Account ID</v>
        <stp/>
        <stp>Orders</stp>
        <stp>0</stp>
        <stp>0</stp>
        <stp/>
        <stp>All</stp>
        <stp>All</stp>
        <stp>StopPrice</stp>
        <stp>27</stp>
        <stp/>
        <tr r="O29" s="1"/>
      </tp>
      <tp t="s">
        <v>Wrong Account Name or FCM Account ID</v>
        <stp/>
        <stp>Orders</stp>
        <stp>0</stp>
        <stp>0</stp>
        <stp/>
        <stp>All</stp>
        <stp>All</stp>
        <stp>Type</stp>
        <stp>28</stp>
        <stp/>
        <tr r="L30" s="1"/>
      </tp>
      <tp t="s">
        <v>Wrong Account Name or FCM Account ID</v>
        <stp/>
        <stp>Orders</stp>
        <stp>0</stp>
        <stp>0</stp>
        <stp/>
        <stp>All</stp>
        <stp>All</stp>
        <stp>Type</stp>
        <stp>29</stp>
        <stp/>
        <tr r="L31" s="1"/>
      </tp>
      <tp t="s">
        <v>Wrong Account Name or FCM Account ID</v>
        <stp/>
        <stp>Orders</stp>
        <stp>0</stp>
        <stp>0</stp>
        <stp/>
        <stp>All</stp>
        <stp>All</stp>
        <stp>Type</stp>
        <stp>24</stp>
        <stp/>
        <tr r="L26" s="1"/>
      </tp>
      <tp t="s">
        <v>Wrong Account Name or FCM Account ID</v>
        <stp/>
        <stp>Orders</stp>
        <stp>0</stp>
        <stp>0</stp>
        <stp/>
        <stp>All</stp>
        <stp>All</stp>
        <stp>Type</stp>
        <stp>25</stp>
        <stp/>
        <tr r="L27" s="1"/>
      </tp>
      <tp t="s">
        <v>Wrong Account Name or FCM Account ID</v>
        <stp/>
        <stp>Orders</stp>
        <stp>0</stp>
        <stp>0</stp>
        <stp/>
        <stp>All</stp>
        <stp>All</stp>
        <stp>Type</stp>
        <stp>26</stp>
        <stp/>
        <tr r="L28" s="1"/>
      </tp>
      <tp t="s">
        <v>Wrong Account Name or FCM Account ID</v>
        <stp/>
        <stp>Orders</stp>
        <stp>0</stp>
        <stp>0</stp>
        <stp/>
        <stp>All</stp>
        <stp>All</stp>
        <stp>Type</stp>
        <stp>27</stp>
        <stp/>
        <tr r="L29" s="1"/>
      </tp>
      <tp t="s">
        <v>Wrong Account Name or FCM Account ID</v>
        <stp/>
        <stp>Orders</stp>
        <stp>0</stp>
        <stp>0</stp>
        <stp/>
        <stp>All</stp>
        <stp>All</stp>
        <stp>Type</stp>
        <stp>20</stp>
        <stp/>
        <tr r="L22" s="1"/>
      </tp>
      <tp t="s">
        <v>Wrong Account Name or FCM Account ID</v>
        <stp/>
        <stp>Orders</stp>
        <stp>0</stp>
        <stp>0</stp>
        <stp/>
        <stp>All</stp>
        <stp>All</stp>
        <stp>Type</stp>
        <stp>21</stp>
        <stp/>
        <tr r="L23" s="1"/>
      </tp>
      <tp t="s">
        <v>Wrong Account Name or FCM Account ID</v>
        <stp/>
        <stp>Orders</stp>
        <stp>0</stp>
        <stp>0</stp>
        <stp/>
        <stp>All</stp>
        <stp>All</stp>
        <stp>Type</stp>
        <stp>22</stp>
        <stp/>
        <tr r="L24" s="1"/>
      </tp>
      <tp t="s">
        <v>Wrong Account Name or FCM Account ID</v>
        <stp/>
        <stp>Orders</stp>
        <stp>0</stp>
        <stp>0</stp>
        <stp/>
        <stp>All</stp>
        <stp>All</stp>
        <stp>Type</stp>
        <stp>23</stp>
        <stp/>
        <tr r="L25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84</stp>
        <stp/>
        <tr r="P86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85</stp>
        <stp/>
        <tr r="P87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86</stp>
        <stp/>
        <tr r="P88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87</stp>
        <stp/>
        <tr r="P89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80</stp>
        <stp/>
        <tr r="P82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81</stp>
        <stp/>
        <tr r="P83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82</stp>
        <stp/>
        <tr r="P84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83</stp>
        <stp/>
        <tr r="P85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88</stp>
        <stp/>
        <tr r="P90" s="1"/>
      </tp>
      <tp t="s">
        <v>Wrong Account Name or FCM Account ID</v>
        <stp/>
        <stp>Orders</stp>
        <stp>0</stp>
        <stp>0</stp>
        <stp/>
        <stp>All</stp>
        <stp>All</stp>
        <stp>AvgFillPrice</stp>
        <stp>89</stp>
        <stp/>
        <tr r="P91" s="1"/>
      </tp>
      <tp t="s">
        <v>Wrong Account Name or FCM Account ID</v>
        <stp/>
        <stp>Orders</stp>
        <stp>0</stp>
        <stp>0</stp>
        <stp/>
        <stp>All</stp>
        <stp>All</stp>
        <stp>LimitPrice</stp>
        <stp>12</stp>
        <stp/>
        <tr r="N14" s="1"/>
      </tp>
      <tp t="s">
        <v>Wrong Account Name or FCM Account ID</v>
        <stp/>
        <stp>Orders</stp>
        <stp>0</stp>
        <stp>0</stp>
        <stp/>
        <stp>All</stp>
        <stp>All</stp>
        <stp>LimitPrice</stp>
        <stp>13</stp>
        <stp/>
        <tr r="N15" s="1"/>
      </tp>
      <tp t="s">
        <v>Wrong Account Name or FCM Account ID</v>
        <stp/>
        <stp>Orders</stp>
        <stp>0</stp>
        <stp>0</stp>
        <stp/>
        <stp>All</stp>
        <stp>All</stp>
        <stp>LimitPrice</stp>
        <stp>10</stp>
        <stp/>
        <tr r="N12" s="1"/>
      </tp>
      <tp t="s">
        <v>Wrong Account Name or FCM Account ID</v>
        <stp/>
        <stp>Orders</stp>
        <stp>0</stp>
        <stp>0</stp>
        <stp/>
        <stp>All</stp>
        <stp>All</stp>
        <stp>LimitPrice</stp>
        <stp>11</stp>
        <stp/>
        <tr r="N13" s="1"/>
      </tp>
      <tp t="s">
        <v>Wrong Account Name or FCM Account ID</v>
        <stp/>
        <stp>Orders</stp>
        <stp>0</stp>
        <stp>0</stp>
        <stp/>
        <stp>All</stp>
        <stp>All</stp>
        <stp>LimitPrice</stp>
        <stp>16</stp>
        <stp/>
        <tr r="N18" s="1"/>
      </tp>
      <tp t="s">
        <v>Wrong Account Name or FCM Account ID</v>
        <stp/>
        <stp>Orders</stp>
        <stp>0</stp>
        <stp>0</stp>
        <stp/>
        <stp>All</stp>
        <stp>All</stp>
        <stp>LimitPrice</stp>
        <stp>17</stp>
        <stp/>
        <tr r="N19" s="1"/>
      </tp>
      <tp t="s">
        <v>Wrong Account Name or FCM Account ID</v>
        <stp/>
        <stp>Orders</stp>
        <stp>0</stp>
        <stp>0</stp>
        <stp/>
        <stp>All</stp>
        <stp>All</stp>
        <stp>LimitPrice</stp>
        <stp>14</stp>
        <stp/>
        <tr r="N16" s="1"/>
      </tp>
      <tp t="s">
        <v>Wrong Account Name or FCM Account ID</v>
        <stp/>
        <stp>Orders</stp>
        <stp>0</stp>
        <stp>0</stp>
        <stp/>
        <stp>All</stp>
        <stp>All</stp>
        <stp>LimitPrice</stp>
        <stp>15</stp>
        <stp/>
        <tr r="N17" s="1"/>
      </tp>
      <tp t="s">
        <v>Wrong Account Name or FCM Account ID</v>
        <stp/>
        <stp>Orders</stp>
        <stp>0</stp>
        <stp>0</stp>
        <stp/>
        <stp>All</stp>
        <stp>All</stp>
        <stp>LimitPrice</stp>
        <stp>18</stp>
        <stp/>
        <tr r="N20" s="1"/>
      </tp>
      <tp t="s">
        <v>Wrong Account Name or FCM Account ID</v>
        <stp/>
        <stp>Orders</stp>
        <stp>0</stp>
        <stp>0</stp>
        <stp/>
        <stp>All</stp>
        <stp>All</stp>
        <stp>LimitPrice</stp>
        <stp>19</stp>
        <stp/>
        <tr r="N21" s="1"/>
      </tp>
      <tp t="s">
        <v>Wrong Account Name or FCM Account ID</v>
        <stp/>
        <stp>Orders</stp>
        <stp>0</stp>
        <stp>0</stp>
        <stp/>
        <stp>All</stp>
        <stp>All</stp>
        <stp>StopPrice</stp>
        <stp>38</stp>
        <stp/>
        <tr r="O40" s="1"/>
      </tp>
      <tp t="s">
        <v>Wrong Account Name or FCM Account ID</v>
        <stp/>
        <stp>Orders</stp>
        <stp>0</stp>
        <stp>0</stp>
        <stp/>
        <stp>All</stp>
        <stp>All</stp>
        <stp>StopPrice</stp>
        <stp>39</stp>
        <stp/>
        <tr r="O41" s="1"/>
      </tp>
      <tp t="s">
        <v>Wrong Account Name or FCM Account ID</v>
        <stp/>
        <stp>Orders</stp>
        <stp>0</stp>
        <stp>0</stp>
        <stp/>
        <stp>All</stp>
        <stp>All</stp>
        <stp>StopPrice</stp>
        <stp>30</stp>
        <stp/>
        <tr r="O32" s="1"/>
      </tp>
      <tp t="s">
        <v>Wrong Account Name or FCM Account ID</v>
        <stp/>
        <stp>Orders</stp>
        <stp>0</stp>
        <stp>0</stp>
        <stp/>
        <stp>All</stp>
        <stp>All</stp>
        <stp>StopPrice</stp>
        <stp>31</stp>
        <stp/>
        <tr r="O33" s="1"/>
      </tp>
      <tp t="s">
        <v>Wrong Account Name or FCM Account ID</v>
        <stp/>
        <stp>Orders</stp>
        <stp>0</stp>
        <stp>0</stp>
        <stp/>
        <stp>All</stp>
        <stp>All</stp>
        <stp>StopPrice</stp>
        <stp>32</stp>
        <stp/>
        <tr r="O34" s="1"/>
      </tp>
      <tp t="s">
        <v>Wrong Account Name or FCM Account ID</v>
        <stp/>
        <stp>Orders</stp>
        <stp>0</stp>
        <stp>0</stp>
        <stp/>
        <stp>All</stp>
        <stp>All</stp>
        <stp>StopPrice</stp>
        <stp>33</stp>
        <stp/>
        <tr r="O35" s="1"/>
      </tp>
      <tp t="s">
        <v>Wrong Account Name or FCM Account ID</v>
        <stp/>
        <stp>Orders</stp>
        <stp>0</stp>
        <stp>0</stp>
        <stp/>
        <stp>All</stp>
        <stp>All</stp>
        <stp>StopPrice</stp>
        <stp>34</stp>
        <stp/>
        <tr r="O36" s="1"/>
      </tp>
      <tp t="s">
        <v>Wrong Account Name or FCM Account ID</v>
        <stp/>
        <stp>Orders</stp>
        <stp>0</stp>
        <stp>0</stp>
        <stp/>
        <stp>All</stp>
        <stp>All</stp>
        <stp>StopPrice</stp>
        <stp>35</stp>
        <stp/>
        <tr r="O37" s="1"/>
      </tp>
      <tp t="s">
        <v>Wrong Account Name or FCM Account ID</v>
        <stp/>
        <stp>Orders</stp>
        <stp>0</stp>
        <stp>0</stp>
        <stp/>
        <stp>All</stp>
        <stp>All</stp>
        <stp>StopPrice</stp>
        <stp>36</stp>
        <stp/>
        <tr r="O38" s="1"/>
      </tp>
      <tp t="s">
        <v>Wrong Account Name or FCM Account ID</v>
        <stp/>
        <stp>Orders</stp>
        <stp>0</stp>
        <stp>0</stp>
        <stp/>
        <stp>All</stp>
        <stp>All</stp>
        <stp>StopPrice</stp>
        <stp>37</stp>
        <stp/>
        <tr r="O39" s="1"/>
      </tp>
      <tp t="s">
        <v>Wrong Account Name or FCM Account ID</v>
        <stp/>
        <stp>Orders</stp>
        <stp>0</stp>
        <stp>0</stp>
        <stp/>
        <stp>All</stp>
        <stp>All</stp>
        <stp>Type</stp>
        <stp>18</stp>
        <stp/>
        <tr r="L20" s="1"/>
      </tp>
      <tp t="s">
        <v>Wrong Account Name or FCM Account ID</v>
        <stp/>
        <stp>Orders</stp>
        <stp>0</stp>
        <stp>0</stp>
        <stp/>
        <stp>All</stp>
        <stp>All</stp>
        <stp>Type</stp>
        <stp>19</stp>
        <stp/>
        <tr r="L21" s="1"/>
      </tp>
      <tp t="s">
        <v>Wrong Account Name or FCM Account ID</v>
        <stp/>
        <stp>Orders</stp>
        <stp>0</stp>
        <stp>0</stp>
        <stp/>
        <stp>All</stp>
        <stp>All</stp>
        <stp>Type</stp>
        <stp>14</stp>
        <stp/>
        <tr r="L16" s="1"/>
      </tp>
      <tp t="s">
        <v>Wrong Account Name or FCM Account ID</v>
        <stp/>
        <stp>Orders</stp>
        <stp>0</stp>
        <stp>0</stp>
        <stp/>
        <stp>All</stp>
        <stp>All</stp>
        <stp>Type</stp>
        <stp>15</stp>
        <stp/>
        <tr r="L17" s="1"/>
      </tp>
      <tp t="s">
        <v>Wrong Account Name or FCM Account ID</v>
        <stp/>
        <stp>Orders</stp>
        <stp>0</stp>
        <stp>0</stp>
        <stp/>
        <stp>All</stp>
        <stp>All</stp>
        <stp>Type</stp>
        <stp>16</stp>
        <stp/>
        <tr r="L18" s="1"/>
      </tp>
      <tp t="s">
        <v>Wrong Account Name or FCM Account ID</v>
        <stp/>
        <stp>Orders</stp>
        <stp>0</stp>
        <stp>0</stp>
        <stp/>
        <stp>All</stp>
        <stp>All</stp>
        <stp>Type</stp>
        <stp>17</stp>
        <stp/>
        <tr r="L19" s="1"/>
      </tp>
      <tp t="s">
        <v>Wrong Account Name or FCM Account ID</v>
        <stp/>
        <stp>Orders</stp>
        <stp>0</stp>
        <stp>0</stp>
        <stp/>
        <stp>All</stp>
        <stp>All</stp>
        <stp>Type</stp>
        <stp>10</stp>
        <stp/>
        <tr r="L12" s="1"/>
      </tp>
      <tp t="s">
        <v>Wrong Account Name or FCM Account ID</v>
        <stp/>
        <stp>Orders</stp>
        <stp>0</stp>
        <stp>0</stp>
        <stp/>
        <stp>All</stp>
        <stp>All</stp>
        <stp>Type</stp>
        <stp>11</stp>
        <stp/>
        <tr r="L13" s="1"/>
      </tp>
      <tp t="s">
        <v>Wrong Account Name or FCM Account ID</v>
        <stp/>
        <stp>Orders</stp>
        <stp>0</stp>
        <stp>0</stp>
        <stp/>
        <stp>All</stp>
        <stp>All</stp>
        <stp>Type</stp>
        <stp>12</stp>
        <stp/>
        <tr r="L14" s="1"/>
      </tp>
      <tp t="s">
        <v>Wrong Account Name or FCM Account ID</v>
        <stp/>
        <stp>Orders</stp>
        <stp>0</stp>
        <stp>0</stp>
        <stp/>
        <stp>All</stp>
        <stp>All</stp>
        <stp>Type</stp>
        <stp>13</stp>
        <stp/>
        <tr r="L15" s="1"/>
      </tp>
      <tp t="s">
        <v>Wrong Account Name or FCM Account ID</v>
        <stp/>
        <stp>Orders</stp>
        <stp>0</stp>
        <stp>0</stp>
        <stp/>
        <stp>All</stp>
        <stp>All</stp>
        <stp>LimitPrice</stp>
        <stp>22</stp>
        <stp/>
        <tr r="N24" s="1"/>
      </tp>
      <tp t="s">
        <v>Wrong Account Name or FCM Account ID</v>
        <stp/>
        <stp>Orders</stp>
        <stp>0</stp>
        <stp>0</stp>
        <stp/>
        <stp>All</stp>
        <stp>All</stp>
        <stp>LimitPrice</stp>
        <stp>23</stp>
        <stp/>
        <tr r="N25" s="1"/>
      </tp>
      <tp t="s">
        <v>Wrong Account Name or FCM Account ID</v>
        <stp/>
        <stp>Orders</stp>
        <stp>0</stp>
        <stp>0</stp>
        <stp/>
        <stp>All</stp>
        <stp>All</stp>
        <stp>LimitPrice</stp>
        <stp>20</stp>
        <stp/>
        <tr r="N22" s="1"/>
      </tp>
      <tp t="s">
        <v>Wrong Account Name or FCM Account ID</v>
        <stp/>
        <stp>Orders</stp>
        <stp>0</stp>
        <stp>0</stp>
        <stp/>
        <stp>All</stp>
        <stp>All</stp>
        <stp>LimitPrice</stp>
        <stp>21</stp>
        <stp/>
        <tr r="N23" s="1"/>
      </tp>
      <tp t="s">
        <v>Wrong Account Name or FCM Account ID</v>
        <stp/>
        <stp>Orders</stp>
        <stp>0</stp>
        <stp>0</stp>
        <stp/>
        <stp>All</stp>
        <stp>All</stp>
        <stp>LimitPrice</stp>
        <stp>26</stp>
        <stp/>
        <tr r="N28" s="1"/>
      </tp>
      <tp t="s">
        <v>Wrong Account Name or FCM Account ID</v>
        <stp/>
        <stp>Orders</stp>
        <stp>0</stp>
        <stp>0</stp>
        <stp/>
        <stp>All</stp>
        <stp>All</stp>
        <stp>LimitPrice</stp>
        <stp>27</stp>
        <stp/>
        <tr r="N29" s="1"/>
      </tp>
      <tp t="s">
        <v>Wrong Account Name or FCM Account ID</v>
        <stp/>
        <stp>Orders</stp>
        <stp>0</stp>
        <stp>0</stp>
        <stp/>
        <stp>All</stp>
        <stp>All</stp>
        <stp>LimitPrice</stp>
        <stp>24</stp>
        <stp/>
        <tr r="N26" s="1"/>
      </tp>
      <tp t="s">
        <v>Wrong Account Name or FCM Account ID</v>
        <stp/>
        <stp>Orders</stp>
        <stp>0</stp>
        <stp>0</stp>
        <stp/>
        <stp>All</stp>
        <stp>All</stp>
        <stp>LimitPrice</stp>
        <stp>25</stp>
        <stp/>
        <tr r="N27" s="1"/>
      </tp>
      <tp t="s">
        <v>Wrong Account Name or FCM Account ID</v>
        <stp/>
        <stp>Orders</stp>
        <stp>0</stp>
        <stp>0</stp>
        <stp/>
        <stp>All</stp>
        <stp>All</stp>
        <stp>LimitPrice</stp>
        <stp>28</stp>
        <stp/>
        <tr r="N30" s="1"/>
      </tp>
      <tp t="s">
        <v>Wrong Account Name or FCM Account ID</v>
        <stp/>
        <stp>Orders</stp>
        <stp>0</stp>
        <stp>0</stp>
        <stp/>
        <stp>All</stp>
        <stp>All</stp>
        <stp>LimitPrice</stp>
        <stp>29</stp>
        <stp/>
        <tr r="N31" s="1"/>
      </tp>
      <tp t="s">
        <v>Wrong Account Name or FCM Account ID</v>
        <stp/>
        <stp>Orders</stp>
        <stp>0</stp>
        <stp>0</stp>
        <stp/>
        <stp>All</stp>
        <stp>All</stp>
        <stp>LimitPrice</stp>
        <stp>32</stp>
        <stp/>
        <tr r="N34" s="1"/>
      </tp>
      <tp t="s">
        <v>Wrong Account Name or FCM Account ID</v>
        <stp/>
        <stp>Orders</stp>
        <stp>0</stp>
        <stp>0</stp>
        <stp/>
        <stp>All</stp>
        <stp>All</stp>
        <stp>LimitPrice</stp>
        <stp>33</stp>
        <stp/>
        <tr r="N35" s="1"/>
      </tp>
      <tp t="s">
        <v>Wrong Account Name or FCM Account ID</v>
        <stp/>
        <stp>Orders</stp>
        <stp>0</stp>
        <stp>0</stp>
        <stp/>
        <stp>All</stp>
        <stp>All</stp>
        <stp>LimitPrice</stp>
        <stp>30</stp>
        <stp/>
        <tr r="N32" s="1"/>
      </tp>
      <tp t="s">
        <v>Wrong Account Name or FCM Account ID</v>
        <stp/>
        <stp>Orders</stp>
        <stp>0</stp>
        <stp>0</stp>
        <stp/>
        <stp>All</stp>
        <stp>All</stp>
        <stp>LimitPrice</stp>
        <stp>31</stp>
        <stp/>
        <tr r="N33" s="1"/>
      </tp>
      <tp t="s">
        <v>Wrong Account Name or FCM Account ID</v>
        <stp/>
        <stp>Orders</stp>
        <stp>0</stp>
        <stp>0</stp>
        <stp/>
        <stp>All</stp>
        <stp>All</stp>
        <stp>LimitPrice</stp>
        <stp>36</stp>
        <stp/>
        <tr r="N38" s="1"/>
      </tp>
      <tp t="s">
        <v>Wrong Account Name or FCM Account ID</v>
        <stp/>
        <stp>Orders</stp>
        <stp>0</stp>
        <stp>0</stp>
        <stp/>
        <stp>All</stp>
        <stp>All</stp>
        <stp>LimitPrice</stp>
        <stp>37</stp>
        <stp/>
        <tr r="N39" s="1"/>
      </tp>
      <tp t="s">
        <v>Wrong Account Name or FCM Account ID</v>
        <stp/>
        <stp>Orders</stp>
        <stp>0</stp>
        <stp>0</stp>
        <stp/>
        <stp>All</stp>
        <stp>All</stp>
        <stp>LimitPrice</stp>
        <stp>34</stp>
        <stp/>
        <tr r="N36" s="1"/>
      </tp>
      <tp t="s">
        <v>Wrong Account Name or FCM Account ID</v>
        <stp/>
        <stp>Orders</stp>
        <stp>0</stp>
        <stp>0</stp>
        <stp/>
        <stp>All</stp>
        <stp>All</stp>
        <stp>LimitPrice</stp>
        <stp>35</stp>
        <stp/>
        <tr r="N37" s="1"/>
      </tp>
      <tp t="s">
        <v>Wrong Account Name or FCM Account ID</v>
        <stp/>
        <stp>Orders</stp>
        <stp>0</stp>
        <stp>0</stp>
        <stp/>
        <stp>All</stp>
        <stp>All</stp>
        <stp>LimitPrice</stp>
        <stp>38</stp>
        <stp/>
        <tr r="N40" s="1"/>
      </tp>
      <tp t="s">
        <v>Wrong Account Name or FCM Account ID</v>
        <stp/>
        <stp>Orders</stp>
        <stp>0</stp>
        <stp>0</stp>
        <stp/>
        <stp>All</stp>
        <stp>All</stp>
        <stp>LimitPrice</stp>
        <stp>39</stp>
        <stp/>
        <tr r="N41" s="1"/>
      </tp>
      <tp t="s">
        <v>Wrong Account Name or FCM Account ID</v>
        <stp/>
        <stp>Orders</stp>
        <stp>0</stp>
        <stp>0</stp>
        <stp/>
        <stp>All</stp>
        <stp>All</stp>
        <stp>StopPrice</stp>
        <stp>18</stp>
        <stp/>
        <tr r="O20" s="1"/>
      </tp>
      <tp t="s">
        <v>Wrong Account Name or FCM Account ID</v>
        <stp/>
        <stp>Orders</stp>
        <stp>0</stp>
        <stp>0</stp>
        <stp/>
        <stp>All</stp>
        <stp>All</stp>
        <stp>StopPrice</stp>
        <stp>19</stp>
        <stp/>
        <tr r="O21" s="1"/>
      </tp>
      <tp t="s">
        <v>Wrong Account Name or FCM Account ID</v>
        <stp/>
        <stp>Orders</stp>
        <stp>0</stp>
        <stp>0</stp>
        <stp/>
        <stp>All</stp>
        <stp>All</stp>
        <stp>StopPrice</stp>
        <stp>10</stp>
        <stp/>
        <tr r="O12" s="1"/>
      </tp>
      <tp t="s">
        <v>Wrong Account Name or FCM Account ID</v>
        <stp/>
        <stp>Orders</stp>
        <stp>0</stp>
        <stp>0</stp>
        <stp/>
        <stp>All</stp>
        <stp>All</stp>
        <stp>StopPrice</stp>
        <stp>11</stp>
        <stp/>
        <tr r="O13" s="1"/>
      </tp>
      <tp t="s">
        <v>Wrong Account Name or FCM Account ID</v>
        <stp/>
        <stp>Orders</stp>
        <stp>0</stp>
        <stp>0</stp>
        <stp/>
        <stp>All</stp>
        <stp>All</stp>
        <stp>StopPrice</stp>
        <stp>12</stp>
        <stp/>
        <tr r="O14" s="1"/>
      </tp>
      <tp t="s">
        <v>Wrong Account Name or FCM Account ID</v>
        <stp/>
        <stp>Orders</stp>
        <stp>0</stp>
        <stp>0</stp>
        <stp/>
        <stp>All</stp>
        <stp>All</stp>
        <stp>StopPrice</stp>
        <stp>13</stp>
        <stp/>
        <tr r="O15" s="1"/>
      </tp>
      <tp t="s">
        <v>Wrong Account Name or FCM Account ID</v>
        <stp/>
        <stp>Orders</stp>
        <stp>0</stp>
        <stp>0</stp>
        <stp/>
        <stp>All</stp>
        <stp>All</stp>
        <stp>StopPrice</stp>
        <stp>14</stp>
        <stp/>
        <tr r="O16" s="1"/>
      </tp>
      <tp t="s">
        <v>Wrong Account Name or FCM Account ID</v>
        <stp/>
        <stp>Orders</stp>
        <stp>0</stp>
        <stp>0</stp>
        <stp/>
        <stp>All</stp>
        <stp>All</stp>
        <stp>StopPrice</stp>
        <stp>15</stp>
        <stp/>
        <tr r="O17" s="1"/>
      </tp>
      <tp t="s">
        <v>Wrong Account Name or FCM Account ID</v>
        <stp/>
        <stp>Orders</stp>
        <stp>0</stp>
        <stp>0</stp>
        <stp/>
        <stp>All</stp>
        <stp>All</stp>
        <stp>StopPrice</stp>
        <stp>16</stp>
        <stp/>
        <tr r="O18" s="1"/>
      </tp>
      <tp t="s">
        <v>Wrong Account Name or FCM Account ID</v>
        <stp/>
        <stp>Orders</stp>
        <stp>0</stp>
        <stp>0</stp>
        <stp/>
        <stp>All</stp>
        <stp>All</stp>
        <stp>StopPrice</stp>
        <stp>17</stp>
        <stp/>
        <tr r="O19" s="1"/>
      </tp>
      <tp t="s">
        <v>Wrong Account Name or FCM Account ID</v>
        <stp/>
        <stp>Orders</stp>
        <stp>0</stp>
        <stp>0</stp>
        <stp/>
        <stp>All</stp>
        <stp>All</stp>
        <stp>Type</stp>
        <stp>78</stp>
        <stp/>
        <tr r="L80" s="1"/>
      </tp>
      <tp t="s">
        <v>Wrong Account Name or FCM Account ID</v>
        <stp/>
        <stp>Orders</stp>
        <stp>0</stp>
        <stp>0</stp>
        <stp/>
        <stp>All</stp>
        <stp>All</stp>
        <stp>Type</stp>
        <stp>79</stp>
        <stp/>
        <tr r="L81" s="1"/>
      </tp>
      <tp t="s">
        <v>Wrong Account Name or FCM Account ID</v>
        <stp/>
        <stp>Orders</stp>
        <stp>0</stp>
        <stp>0</stp>
        <stp/>
        <stp>All</stp>
        <stp>All</stp>
        <stp>Type</stp>
        <stp>74</stp>
        <stp/>
        <tr r="L76" s="1"/>
      </tp>
      <tp t="s">
        <v>Wrong Account Name or FCM Account ID</v>
        <stp/>
        <stp>Orders</stp>
        <stp>0</stp>
        <stp>0</stp>
        <stp/>
        <stp>All</stp>
        <stp>All</stp>
        <stp>Type</stp>
        <stp>75</stp>
        <stp/>
        <tr r="L77" s="1"/>
      </tp>
      <tp t="s">
        <v>Wrong Account Name or FCM Account ID</v>
        <stp/>
        <stp>Orders</stp>
        <stp>0</stp>
        <stp>0</stp>
        <stp/>
        <stp>All</stp>
        <stp>All</stp>
        <stp>Type</stp>
        <stp>76</stp>
        <stp/>
        <tr r="L78" s="1"/>
      </tp>
      <tp t="s">
        <v>Wrong Account Name or FCM Account ID</v>
        <stp/>
        <stp>Orders</stp>
        <stp>0</stp>
        <stp>0</stp>
        <stp/>
        <stp>All</stp>
        <stp>All</stp>
        <stp>Type</stp>
        <stp>77</stp>
        <stp/>
        <tr r="L79" s="1"/>
      </tp>
      <tp t="s">
        <v>Wrong Account Name or FCM Account ID</v>
        <stp/>
        <stp>Orders</stp>
        <stp>0</stp>
        <stp>0</stp>
        <stp/>
        <stp>All</stp>
        <stp>All</stp>
        <stp>Type</stp>
        <stp>70</stp>
        <stp/>
        <tr r="L72" s="1"/>
      </tp>
      <tp t="s">
        <v>Wrong Account Name or FCM Account ID</v>
        <stp/>
        <stp>Orders</stp>
        <stp>0</stp>
        <stp>0</stp>
        <stp/>
        <stp>All</stp>
        <stp>All</stp>
        <stp>Type</stp>
        <stp>71</stp>
        <stp/>
        <tr r="L73" s="1"/>
      </tp>
      <tp t="s">
        <v>Wrong Account Name or FCM Account ID</v>
        <stp/>
        <stp>Orders</stp>
        <stp>0</stp>
        <stp>0</stp>
        <stp/>
        <stp>All</stp>
        <stp>All</stp>
        <stp>Type</stp>
        <stp>72</stp>
        <stp/>
        <tr r="L74" s="1"/>
      </tp>
      <tp t="s">
        <v>Wrong Account Name or FCM Account ID</v>
        <stp/>
        <stp>Orders</stp>
        <stp>0</stp>
        <stp>0</stp>
        <stp/>
        <stp>All</stp>
        <stp>All</stp>
        <stp>Type</stp>
        <stp>73</stp>
        <stp/>
        <tr r="L75" s="1"/>
      </tp>
      <tp t="s">
        <v>Wrong Account Name or FCM Account ID</v>
        <stp/>
        <stp>OpenPositions</stp>
        <stp>0</stp>
        <stp>TradeSide</stp>
        <stp>8</stp>
        <stp/>
        <stp>0</stp>
        <tr r="E10" s="2"/>
      </tp>
      <tp t="s">
        <v>Wrong Account Name or FCM Account ID</v>
        <stp/>
        <stp>OpenPositions</stp>
        <stp>0</stp>
        <stp>TradeSide</stp>
        <stp>9</stp>
        <stp/>
        <stp>0</stp>
        <tr r="E11" s="2"/>
      </tp>
      <tp t="s">
        <v>Wrong Account Name or FCM Account ID</v>
        <stp/>
        <stp>OpenPositions</stp>
        <stp>0</stp>
        <stp>TradeSide</stp>
        <stp>0</stp>
        <stp/>
        <stp>0</stp>
        <tr r="E2" s="2"/>
      </tp>
      <tp t="s">
        <v>Wrong Account Name or FCM Account ID</v>
        <stp/>
        <stp>OpenPositions</stp>
        <stp>0</stp>
        <stp>TradeSide</stp>
        <stp>1</stp>
        <stp/>
        <stp>0</stp>
        <tr r="E3" s="2"/>
      </tp>
      <tp t="s">
        <v>Wrong Account Name or FCM Account ID</v>
        <stp/>
        <stp>OpenPositions</stp>
        <stp>0</stp>
        <stp>TradeSide</stp>
        <stp>2</stp>
        <stp/>
        <stp>0</stp>
        <tr r="E4" s="2"/>
      </tp>
      <tp t="s">
        <v>Wrong Account Name or FCM Account ID</v>
        <stp/>
        <stp>OpenPositions</stp>
        <stp>0</stp>
        <stp>TradeSide</stp>
        <stp>3</stp>
        <stp/>
        <stp>0</stp>
        <tr r="E5" s="2"/>
      </tp>
      <tp t="s">
        <v>Wrong Account Name or FCM Account ID</v>
        <stp/>
        <stp>OpenPositions</stp>
        <stp>0</stp>
        <stp>TradeSide</stp>
        <stp>4</stp>
        <stp/>
        <stp>0</stp>
        <tr r="E6" s="2"/>
      </tp>
      <tp t="s">
        <v>Wrong Account Name or FCM Account ID</v>
        <stp/>
        <stp>OpenPositions</stp>
        <stp>0</stp>
        <stp>TradeSide</stp>
        <stp>5</stp>
        <stp/>
        <stp>0</stp>
        <tr r="E7" s="2"/>
      </tp>
      <tp t="s">
        <v>Wrong Account Name or FCM Account ID</v>
        <stp/>
        <stp>OpenPositions</stp>
        <stp>0</stp>
        <stp>TradeSide</stp>
        <stp>6</stp>
        <stp/>
        <stp>0</stp>
        <tr r="E8" s="2"/>
      </tp>
      <tp t="s">
        <v>Wrong Account Name or FCM Account ID</v>
        <stp/>
        <stp>OpenPositions</stp>
        <stp>0</stp>
        <stp>TradeSide</stp>
        <stp>7</stp>
        <stp/>
        <stp>0</stp>
        <tr r="E9" s="2"/>
      </tp>
      <tp t="s">
        <v>Wrong Account Name or FCM Account ID</v>
        <stp/>
        <stp>Orders</stp>
        <stp>0</stp>
        <stp>0</stp>
        <stp/>
        <stp>All</stp>
        <stp>All</stp>
        <stp>LimitPrice</stp>
        <stp>42</stp>
        <stp/>
        <tr r="N44" s="1"/>
      </tp>
      <tp t="s">
        <v>Wrong Account Name or FCM Account ID</v>
        <stp/>
        <stp>Orders</stp>
        <stp>0</stp>
        <stp>0</stp>
        <stp/>
        <stp>All</stp>
        <stp>All</stp>
        <stp>LimitPrice</stp>
        <stp>43</stp>
        <stp/>
        <tr r="N45" s="1"/>
      </tp>
      <tp t="s">
        <v>Wrong Account Name or FCM Account ID</v>
        <stp/>
        <stp>Orders</stp>
        <stp>0</stp>
        <stp>0</stp>
        <stp/>
        <stp>All</stp>
        <stp>All</stp>
        <stp>LimitPrice</stp>
        <stp>40</stp>
        <stp/>
        <tr r="N42" s="1"/>
      </tp>
      <tp t="s">
        <v>Wrong Account Name or FCM Account ID</v>
        <stp/>
        <stp>Orders</stp>
        <stp>0</stp>
        <stp>0</stp>
        <stp/>
        <stp>All</stp>
        <stp>All</stp>
        <stp>LimitPrice</stp>
        <stp>41</stp>
        <stp/>
        <tr r="N43" s="1"/>
      </tp>
      <tp t="s">
        <v>Wrong Account Name or FCM Account ID</v>
        <stp/>
        <stp>Orders</stp>
        <stp>0</stp>
        <stp>0</stp>
        <stp/>
        <stp>All</stp>
        <stp>All</stp>
        <stp>LimitPrice</stp>
        <stp>46</stp>
        <stp/>
        <tr r="N48" s="1"/>
      </tp>
      <tp t="s">
        <v>Wrong Account Name or FCM Account ID</v>
        <stp/>
        <stp>Orders</stp>
        <stp>0</stp>
        <stp>0</stp>
        <stp/>
        <stp>All</stp>
        <stp>All</stp>
        <stp>LimitPrice</stp>
        <stp>47</stp>
        <stp/>
        <tr r="N49" s="1"/>
      </tp>
      <tp t="s">
        <v>Wrong Account Name or FCM Account ID</v>
        <stp/>
        <stp>Orders</stp>
        <stp>0</stp>
        <stp>0</stp>
        <stp/>
        <stp>All</stp>
        <stp>All</stp>
        <stp>LimitPrice</stp>
        <stp>44</stp>
        <stp/>
        <tr r="N46" s="1"/>
      </tp>
      <tp t="s">
        <v>Wrong Account Name or FCM Account ID</v>
        <stp/>
        <stp>Orders</stp>
        <stp>0</stp>
        <stp>0</stp>
        <stp/>
        <stp>All</stp>
        <stp>All</stp>
        <stp>LimitPrice</stp>
        <stp>45</stp>
        <stp/>
        <tr r="N47" s="1"/>
      </tp>
      <tp t="s">
        <v>Wrong Account Name or FCM Account ID</v>
        <stp/>
        <stp>Orders</stp>
        <stp>0</stp>
        <stp>0</stp>
        <stp/>
        <stp>All</stp>
        <stp>All</stp>
        <stp>LimitPrice</stp>
        <stp>48</stp>
        <stp/>
        <tr r="N50" s="1"/>
      </tp>
      <tp t="s">
        <v>Wrong Account Name or FCM Account ID</v>
        <stp/>
        <stp>Orders</stp>
        <stp>0</stp>
        <stp>0</stp>
        <stp/>
        <stp>All</stp>
        <stp>All</stp>
        <stp>LimitPrice</stp>
        <stp>49</stp>
        <stp/>
        <tr r="N51" s="1"/>
      </tp>
      <tp t="s">
        <v>Wrong Account Name or FCM Account ID</v>
        <stp/>
        <stp>Orders</stp>
        <stp>0</stp>
        <stp>0</stp>
        <stp/>
        <stp>All</stp>
        <stp>All</stp>
        <stp>StopPrice</stp>
        <stp>68</stp>
        <stp/>
        <tr r="O70" s="1"/>
      </tp>
      <tp t="s">
        <v>Wrong Account Name or FCM Account ID</v>
        <stp/>
        <stp>Orders</stp>
        <stp>0</stp>
        <stp>0</stp>
        <stp/>
        <stp>All</stp>
        <stp>All</stp>
        <stp>StopPrice</stp>
        <stp>69</stp>
        <stp/>
        <tr r="O71" s="1"/>
      </tp>
      <tp t="s">
        <v>Wrong Account Name or FCM Account ID</v>
        <stp/>
        <stp>Orders</stp>
        <stp>0</stp>
        <stp>0</stp>
        <stp/>
        <stp>All</stp>
        <stp>All</stp>
        <stp>StopPrice</stp>
        <stp>60</stp>
        <stp/>
        <tr r="O62" s="1"/>
      </tp>
      <tp t="s">
        <v>Wrong Account Name or FCM Account ID</v>
        <stp/>
        <stp>Orders</stp>
        <stp>0</stp>
        <stp>0</stp>
        <stp/>
        <stp>All</stp>
        <stp>All</stp>
        <stp>StopPrice</stp>
        <stp>61</stp>
        <stp/>
        <tr r="O63" s="1"/>
      </tp>
      <tp t="s">
        <v>Wrong Account Name or FCM Account ID</v>
        <stp/>
        <stp>Orders</stp>
        <stp>0</stp>
        <stp>0</stp>
        <stp/>
        <stp>All</stp>
        <stp>All</stp>
        <stp>StopPrice</stp>
        <stp>62</stp>
        <stp/>
        <tr r="O64" s="1"/>
      </tp>
      <tp t="s">
        <v>Wrong Account Name or FCM Account ID</v>
        <stp/>
        <stp>Orders</stp>
        <stp>0</stp>
        <stp>0</stp>
        <stp/>
        <stp>All</stp>
        <stp>All</stp>
        <stp>StopPrice</stp>
        <stp>63</stp>
        <stp/>
        <tr r="O65" s="1"/>
      </tp>
      <tp t="s">
        <v>Wrong Account Name or FCM Account ID</v>
        <stp/>
        <stp>Orders</stp>
        <stp>0</stp>
        <stp>0</stp>
        <stp/>
        <stp>All</stp>
        <stp>All</stp>
        <stp>StopPrice</stp>
        <stp>64</stp>
        <stp/>
        <tr r="O66" s="1"/>
      </tp>
      <tp t="s">
        <v>Wrong Account Name or FCM Account ID</v>
        <stp/>
        <stp>Orders</stp>
        <stp>0</stp>
        <stp>0</stp>
        <stp/>
        <stp>All</stp>
        <stp>All</stp>
        <stp>StopPrice</stp>
        <stp>65</stp>
        <stp/>
        <tr r="O67" s="1"/>
      </tp>
      <tp t="s">
        <v>Wrong Account Name or FCM Account ID</v>
        <stp/>
        <stp>Orders</stp>
        <stp>0</stp>
        <stp>0</stp>
        <stp/>
        <stp>All</stp>
        <stp>All</stp>
        <stp>StopPrice</stp>
        <stp>66</stp>
        <stp/>
        <tr r="O68" s="1"/>
      </tp>
      <tp t="s">
        <v>Wrong Account Name or FCM Account ID</v>
        <stp/>
        <stp>Orders</stp>
        <stp>0</stp>
        <stp>0</stp>
        <stp/>
        <stp>All</stp>
        <stp>All</stp>
        <stp>StopPrice</stp>
        <stp>67</stp>
        <stp/>
        <tr r="O69" s="1"/>
      </tp>
      <tp t="s">
        <v>Wrong Account Name or FCM Account ID</v>
        <stp/>
        <stp>Orders</stp>
        <stp>0</stp>
        <stp>0</stp>
        <stp/>
        <stp>All</stp>
        <stp>All</stp>
        <stp>PlaceTime</stp>
        <stp>85</stp>
        <stp/>
        <tr r="T87" s="1"/>
      </tp>
      <tp t="s">
        <v>Wrong Account Name or FCM Account ID</v>
        <stp/>
        <stp>Orders</stp>
        <stp>0</stp>
        <stp>0</stp>
        <stp/>
        <stp>All</stp>
        <stp>All</stp>
        <stp>PlaceTime</stp>
        <stp>84</stp>
        <stp/>
        <tr r="T86" s="1"/>
      </tp>
      <tp t="s">
        <v>Wrong Account Name or FCM Account ID</v>
        <stp/>
        <stp>Orders</stp>
        <stp>0</stp>
        <stp>0</stp>
        <stp/>
        <stp>All</stp>
        <stp>All</stp>
        <stp>PlaceTime</stp>
        <stp>87</stp>
        <stp/>
        <tr r="T89" s="1"/>
      </tp>
      <tp t="s">
        <v>Wrong Account Name or FCM Account ID</v>
        <stp/>
        <stp>Orders</stp>
        <stp>0</stp>
        <stp>0</stp>
        <stp/>
        <stp>All</stp>
        <stp>All</stp>
        <stp>PlaceTime</stp>
        <stp>86</stp>
        <stp/>
        <tr r="T88" s="1"/>
      </tp>
      <tp t="s">
        <v>Wrong Account Name or FCM Account ID</v>
        <stp/>
        <stp>Orders</stp>
        <stp>0</stp>
        <stp>0</stp>
        <stp/>
        <stp>All</stp>
        <stp>All</stp>
        <stp>PlaceTime</stp>
        <stp>81</stp>
        <stp/>
        <tr r="T83" s="1"/>
      </tp>
      <tp t="s">
        <v>Wrong Account Name or FCM Account ID</v>
        <stp/>
        <stp>Orders</stp>
        <stp>0</stp>
        <stp>0</stp>
        <stp/>
        <stp>All</stp>
        <stp>All</stp>
        <stp>PlaceTime</stp>
        <stp>80</stp>
        <stp/>
        <tr r="T82" s="1"/>
      </tp>
      <tp t="s">
        <v>Wrong Account Name or FCM Account ID</v>
        <stp/>
        <stp>Orders</stp>
        <stp>0</stp>
        <stp>0</stp>
        <stp/>
        <stp>All</stp>
        <stp>All</stp>
        <stp>PlaceTime</stp>
        <stp>83</stp>
        <stp/>
        <tr r="T85" s="1"/>
      </tp>
      <tp t="s">
        <v>Wrong Account Name or FCM Account ID</v>
        <stp/>
        <stp>Orders</stp>
        <stp>0</stp>
        <stp>0</stp>
        <stp/>
        <stp>All</stp>
        <stp>All</stp>
        <stp>PlaceTime</stp>
        <stp>82</stp>
        <stp/>
        <tr r="T84" s="1"/>
      </tp>
      <tp t="s">
        <v>Wrong Account Name or FCM Account ID</v>
        <stp/>
        <stp>Orders</stp>
        <stp>0</stp>
        <stp>0</stp>
        <stp/>
        <stp>All</stp>
        <stp>All</stp>
        <stp>PlaceTime</stp>
        <stp>89</stp>
        <stp/>
        <tr r="T91" s="1"/>
      </tp>
      <tp t="s">
        <v>Wrong Account Name or FCM Account ID</v>
        <stp/>
        <stp>Orders</stp>
        <stp>0</stp>
        <stp>0</stp>
        <stp/>
        <stp>All</stp>
        <stp>All</stp>
        <stp>PlaceTime</stp>
        <stp>88</stp>
        <stp/>
        <tr r="T90" s="1"/>
      </tp>
      <tp t="s">
        <v>Wrong Account Name or FCM Account ID</v>
        <stp/>
        <stp>Orders</stp>
        <stp>0</stp>
        <stp>0</stp>
        <stp/>
        <stp>All</stp>
        <stp>All</stp>
        <stp>Type</stp>
        <stp>68</stp>
        <stp/>
        <tr r="L70" s="1"/>
      </tp>
      <tp t="s">
        <v>Wrong Account Name or FCM Account ID</v>
        <stp/>
        <stp>Orders</stp>
        <stp>0</stp>
        <stp>0</stp>
        <stp/>
        <stp>All</stp>
        <stp>All</stp>
        <stp>Type</stp>
        <stp>69</stp>
        <stp/>
        <tr r="L71" s="1"/>
      </tp>
      <tp t="s">
        <v>Wrong Account Name or FCM Account ID</v>
        <stp/>
        <stp>Orders</stp>
        <stp>0</stp>
        <stp>0</stp>
        <stp/>
        <stp>All</stp>
        <stp>All</stp>
        <stp>Type</stp>
        <stp>64</stp>
        <stp/>
        <tr r="L66" s="1"/>
      </tp>
      <tp t="s">
        <v>Wrong Account Name or FCM Account ID</v>
        <stp/>
        <stp>Orders</stp>
        <stp>0</stp>
        <stp>0</stp>
        <stp/>
        <stp>All</stp>
        <stp>All</stp>
        <stp>Type</stp>
        <stp>65</stp>
        <stp/>
        <tr r="L67" s="1"/>
      </tp>
      <tp t="s">
        <v>Wrong Account Name or FCM Account ID</v>
        <stp/>
        <stp>Orders</stp>
        <stp>0</stp>
        <stp>0</stp>
        <stp/>
        <stp>All</stp>
        <stp>All</stp>
        <stp>Type</stp>
        <stp>66</stp>
        <stp/>
        <tr r="L68" s="1"/>
      </tp>
      <tp t="s">
        <v>Wrong Account Name or FCM Account ID</v>
        <stp/>
        <stp>Orders</stp>
        <stp>0</stp>
        <stp>0</stp>
        <stp/>
        <stp>All</stp>
        <stp>All</stp>
        <stp>Type</stp>
        <stp>67</stp>
        <stp/>
        <tr r="L69" s="1"/>
      </tp>
      <tp t="s">
        <v>Wrong Account Name or FCM Account ID</v>
        <stp/>
        <stp>Orders</stp>
        <stp>0</stp>
        <stp>0</stp>
        <stp/>
        <stp>All</stp>
        <stp>All</stp>
        <stp>Type</stp>
        <stp>60</stp>
        <stp/>
        <tr r="L62" s="1"/>
      </tp>
      <tp t="s">
        <v>Wrong Account Name or FCM Account ID</v>
        <stp/>
        <stp>Orders</stp>
        <stp>0</stp>
        <stp>0</stp>
        <stp/>
        <stp>All</stp>
        <stp>All</stp>
        <stp>Type</stp>
        <stp>61</stp>
        <stp/>
        <tr r="L63" s="1"/>
      </tp>
      <tp t="s">
        <v>Wrong Account Name or FCM Account ID</v>
        <stp/>
        <stp>Orders</stp>
        <stp>0</stp>
        <stp>0</stp>
        <stp/>
        <stp>All</stp>
        <stp>All</stp>
        <stp>Type</stp>
        <stp>62</stp>
        <stp/>
        <tr r="L64" s="1"/>
      </tp>
      <tp t="s">
        <v>Wrong Account Name or FCM Account ID</v>
        <stp/>
        <stp>Orders</stp>
        <stp>0</stp>
        <stp>0</stp>
        <stp/>
        <stp>All</stp>
        <stp>All</stp>
        <stp>Type</stp>
        <stp>63</stp>
        <stp/>
        <tr r="L65" s="1"/>
      </tp>
      <tp t="s">
        <v>Wrong Account Name or FCM Account ID</v>
        <stp/>
        <stp>OpenPositions</stp>
        <stp>0</stp>
        <stp>Contract</stp>
        <stp>19</stp>
        <stp/>
        <stp>0</stp>
        <tr r="B21" s="2"/>
      </tp>
      <tp t="s">
        <v>Wrong Account Name or FCM Account ID</v>
        <stp/>
        <stp>OpenPositions</stp>
        <stp>0</stp>
        <stp>Contract</stp>
        <stp>18</stp>
        <stp/>
        <stp>0</stp>
        <tr r="B20" s="2"/>
      </tp>
      <tp t="s">
        <v>Wrong Account Name or FCM Account ID</v>
        <stp/>
        <stp>OpenPositions</stp>
        <stp>0</stp>
        <stp>Contract</stp>
        <stp>15</stp>
        <stp/>
        <stp>0</stp>
        <tr r="B17" s="2"/>
      </tp>
      <tp t="s">
        <v>Wrong Account Name or FCM Account ID</v>
        <stp/>
        <stp>OpenPositions</stp>
        <stp>0</stp>
        <stp>Contract</stp>
        <stp>14</stp>
        <stp/>
        <stp>0</stp>
        <tr r="B16" s="2"/>
      </tp>
      <tp t="s">
        <v>Wrong Account Name or FCM Account ID</v>
        <stp/>
        <stp>OpenPositions</stp>
        <stp>0</stp>
        <stp>Contract</stp>
        <stp>17</stp>
        <stp/>
        <stp>0</stp>
        <tr r="B19" s="2"/>
      </tp>
      <tp t="s">
        <v>Wrong Account Name or FCM Account ID</v>
        <stp/>
        <stp>OpenPositions</stp>
        <stp>0</stp>
        <stp>Contract</stp>
        <stp>16</stp>
        <stp/>
        <stp>0</stp>
        <tr r="B18" s="2"/>
      </tp>
      <tp t="s">
        <v>Wrong Account Name or FCM Account ID</v>
        <stp/>
        <stp>OpenPositions</stp>
        <stp>0</stp>
        <stp>Contract</stp>
        <stp>11</stp>
        <stp/>
        <stp>0</stp>
        <tr r="B13" s="2"/>
      </tp>
      <tp t="s">
        <v>Wrong Account Name or FCM Account ID</v>
        <stp/>
        <stp>OpenPositions</stp>
        <stp>0</stp>
        <stp>Contract</stp>
        <stp>10</stp>
        <stp/>
        <stp>0</stp>
        <tr r="B12" s="2"/>
      </tp>
      <tp t="s">
        <v>Wrong Account Name or FCM Account ID</v>
        <stp/>
        <stp>OpenPositions</stp>
        <stp>0</stp>
        <stp>Contract</stp>
        <stp>13</stp>
        <stp/>
        <stp>0</stp>
        <tr r="B15" s="2"/>
      </tp>
      <tp t="s">
        <v>Wrong Account Name or FCM Account ID</v>
        <stp/>
        <stp>OpenPositions</stp>
        <stp>0</stp>
        <stp>Contract</stp>
        <stp>12</stp>
        <stp/>
        <stp>0</stp>
        <tr r="B14" s="2"/>
      </tp>
      <tp t="s">
        <v>Wrong Account Name or FCM Account ID</v>
        <stp/>
        <stp>Orders</stp>
        <stp>0</stp>
        <stp>0</stp>
        <stp/>
        <stp>All</stp>
        <stp>All</stp>
        <stp>LimitPrice</stp>
        <stp>52</stp>
        <stp/>
        <tr r="N54" s="1"/>
      </tp>
      <tp t="s">
        <v>Wrong Account Name or FCM Account ID</v>
        <stp/>
        <stp>Orders</stp>
        <stp>0</stp>
        <stp>0</stp>
        <stp/>
        <stp>All</stp>
        <stp>All</stp>
        <stp>LimitPrice</stp>
        <stp>53</stp>
        <stp/>
        <tr r="N55" s="1"/>
      </tp>
      <tp t="s">
        <v>Wrong Account Name or FCM Account ID</v>
        <stp/>
        <stp>Orders</stp>
        <stp>0</stp>
        <stp>0</stp>
        <stp/>
        <stp>All</stp>
        <stp>All</stp>
        <stp>LimitPrice</stp>
        <stp>50</stp>
        <stp/>
        <tr r="N52" s="1"/>
      </tp>
      <tp t="s">
        <v>Wrong Account Name or FCM Account ID</v>
        <stp/>
        <stp>Orders</stp>
        <stp>0</stp>
        <stp>0</stp>
        <stp/>
        <stp>All</stp>
        <stp>All</stp>
        <stp>LimitPrice</stp>
        <stp>51</stp>
        <stp/>
        <tr r="N53" s="1"/>
      </tp>
      <tp t="s">
        <v>Wrong Account Name or FCM Account ID</v>
        <stp/>
        <stp>Orders</stp>
        <stp>0</stp>
        <stp>0</stp>
        <stp/>
        <stp>All</stp>
        <stp>All</stp>
        <stp>LimitPrice</stp>
        <stp>56</stp>
        <stp/>
        <tr r="N58" s="1"/>
      </tp>
      <tp t="s">
        <v>Wrong Account Name or FCM Account ID</v>
        <stp/>
        <stp>Orders</stp>
        <stp>0</stp>
        <stp>0</stp>
        <stp/>
        <stp>All</stp>
        <stp>All</stp>
        <stp>LimitPrice</stp>
        <stp>57</stp>
        <stp/>
        <tr r="N59" s="1"/>
      </tp>
      <tp t="s">
        <v>Wrong Account Name or FCM Account ID</v>
        <stp/>
        <stp>Orders</stp>
        <stp>0</stp>
        <stp>0</stp>
        <stp/>
        <stp>All</stp>
        <stp>All</stp>
        <stp>LimitPrice</stp>
        <stp>54</stp>
        <stp/>
        <tr r="N56" s="1"/>
      </tp>
      <tp t="s">
        <v>Wrong Account Name or FCM Account ID</v>
        <stp/>
        <stp>Orders</stp>
        <stp>0</stp>
        <stp>0</stp>
        <stp/>
        <stp>All</stp>
        <stp>All</stp>
        <stp>LimitPrice</stp>
        <stp>55</stp>
        <stp/>
        <tr r="N57" s="1"/>
      </tp>
      <tp t="s">
        <v>Wrong Account Name or FCM Account ID</v>
        <stp/>
        <stp>Orders</stp>
        <stp>0</stp>
        <stp>0</stp>
        <stp/>
        <stp>All</stp>
        <stp>All</stp>
        <stp>LimitPrice</stp>
        <stp>58</stp>
        <stp/>
        <tr r="N60" s="1"/>
      </tp>
      <tp t="s">
        <v>Wrong Account Name or FCM Account ID</v>
        <stp/>
        <stp>Orders</stp>
        <stp>0</stp>
        <stp>0</stp>
        <stp/>
        <stp>All</stp>
        <stp>All</stp>
        <stp>LimitPrice</stp>
        <stp>59</stp>
        <stp/>
        <tr r="N61" s="1"/>
      </tp>
      <tp t="s">
        <v>Wrong Account Name or FCM Account ID</v>
        <stp/>
        <stp>Orders</stp>
        <stp>0</stp>
        <stp>0</stp>
        <stp/>
        <stp>All</stp>
        <stp>All</stp>
        <stp>StopPrice</stp>
        <stp>78</stp>
        <stp/>
        <tr r="O80" s="1"/>
      </tp>
      <tp t="s">
        <v>Wrong Account Name or FCM Account ID</v>
        <stp/>
        <stp>Orders</stp>
        <stp>0</stp>
        <stp>0</stp>
        <stp/>
        <stp>All</stp>
        <stp>All</stp>
        <stp>StopPrice</stp>
        <stp>79</stp>
        <stp/>
        <tr r="O81" s="1"/>
      </tp>
      <tp t="s">
        <v>Wrong Account Name or FCM Account ID</v>
        <stp/>
        <stp>Orders</stp>
        <stp>0</stp>
        <stp>0</stp>
        <stp/>
        <stp>All</stp>
        <stp>All</stp>
        <stp>StopPrice</stp>
        <stp>70</stp>
        <stp/>
        <tr r="O72" s="1"/>
      </tp>
      <tp t="s">
        <v>Wrong Account Name or FCM Account ID</v>
        <stp/>
        <stp>Orders</stp>
        <stp>0</stp>
        <stp>0</stp>
        <stp/>
        <stp>All</stp>
        <stp>All</stp>
        <stp>StopPrice</stp>
        <stp>71</stp>
        <stp/>
        <tr r="O73" s="1"/>
      </tp>
      <tp t="s">
        <v>Wrong Account Name or FCM Account ID</v>
        <stp/>
        <stp>Orders</stp>
        <stp>0</stp>
        <stp>0</stp>
        <stp/>
        <stp>All</stp>
        <stp>All</stp>
        <stp>StopPrice</stp>
        <stp>72</stp>
        <stp/>
        <tr r="O74" s="1"/>
      </tp>
      <tp t="s">
        <v>Wrong Account Name or FCM Account ID</v>
        <stp/>
        <stp>Orders</stp>
        <stp>0</stp>
        <stp>0</stp>
        <stp/>
        <stp>All</stp>
        <stp>All</stp>
        <stp>StopPrice</stp>
        <stp>73</stp>
        <stp/>
        <tr r="O75" s="1"/>
      </tp>
      <tp t="s">
        <v>Wrong Account Name or FCM Account ID</v>
        <stp/>
        <stp>Orders</stp>
        <stp>0</stp>
        <stp>0</stp>
        <stp/>
        <stp>All</stp>
        <stp>All</stp>
        <stp>StopPrice</stp>
        <stp>74</stp>
        <stp/>
        <tr r="O76" s="1"/>
      </tp>
      <tp t="s">
        <v>Wrong Account Name or FCM Account ID</v>
        <stp/>
        <stp>Orders</stp>
        <stp>0</stp>
        <stp>0</stp>
        <stp/>
        <stp>All</stp>
        <stp>All</stp>
        <stp>StopPrice</stp>
        <stp>75</stp>
        <stp/>
        <tr r="O77" s="1"/>
      </tp>
      <tp t="s">
        <v>Wrong Account Name or FCM Account ID</v>
        <stp/>
        <stp>Orders</stp>
        <stp>0</stp>
        <stp>0</stp>
        <stp/>
        <stp>All</stp>
        <stp>All</stp>
        <stp>StopPrice</stp>
        <stp>76</stp>
        <stp/>
        <tr r="O78" s="1"/>
      </tp>
      <tp t="s">
        <v>Wrong Account Name or FCM Account ID</v>
        <stp/>
        <stp>Orders</stp>
        <stp>0</stp>
        <stp>0</stp>
        <stp/>
        <stp>All</stp>
        <stp>All</stp>
        <stp>StopPrice</stp>
        <stp>77</stp>
        <stp/>
        <tr r="O79" s="1"/>
      </tp>
      <tp t="s">
        <v>Wrong Account Name or FCM Account ID</v>
        <stp/>
        <stp>Orders</stp>
        <stp>0</stp>
        <stp>0</stp>
        <stp/>
        <stp>All</stp>
        <stp>All</stp>
        <stp>PlaceTime</stp>
        <stp>95</stp>
        <stp/>
        <tr r="T97" s="1"/>
      </tp>
      <tp t="s">
        <v>Wrong Account Name or FCM Account ID</v>
        <stp/>
        <stp>Orders</stp>
        <stp>0</stp>
        <stp>0</stp>
        <stp/>
        <stp>All</stp>
        <stp>All</stp>
        <stp>PlaceTime</stp>
        <stp>94</stp>
        <stp/>
        <tr r="T96" s="1"/>
      </tp>
      <tp t="s">
        <v>Wrong Account Name or FCM Account ID</v>
        <stp/>
        <stp>Orders</stp>
        <stp>0</stp>
        <stp>0</stp>
        <stp/>
        <stp>All</stp>
        <stp>All</stp>
        <stp>PlaceTime</stp>
        <stp>97</stp>
        <stp/>
        <tr r="T99" s="1"/>
      </tp>
      <tp t="s">
        <v>Wrong Account Name or FCM Account ID</v>
        <stp/>
        <stp>Orders</stp>
        <stp>0</stp>
        <stp>0</stp>
        <stp/>
        <stp>All</stp>
        <stp>All</stp>
        <stp>PlaceTime</stp>
        <stp>96</stp>
        <stp/>
        <tr r="T98" s="1"/>
      </tp>
      <tp t="s">
        <v>Wrong Account Name or FCM Account ID</v>
        <stp/>
        <stp>Orders</stp>
        <stp>0</stp>
        <stp>0</stp>
        <stp/>
        <stp>All</stp>
        <stp>All</stp>
        <stp>PlaceTime</stp>
        <stp>91</stp>
        <stp/>
        <tr r="T93" s="1"/>
      </tp>
      <tp t="s">
        <v>Wrong Account Name or FCM Account ID</v>
        <stp/>
        <stp>Orders</stp>
        <stp>0</stp>
        <stp>0</stp>
        <stp/>
        <stp>All</stp>
        <stp>All</stp>
        <stp>PlaceTime</stp>
        <stp>90</stp>
        <stp/>
        <tr r="T92" s="1"/>
      </tp>
      <tp t="s">
        <v>Wrong Account Name or FCM Account ID</v>
        <stp/>
        <stp>Orders</stp>
        <stp>0</stp>
        <stp>0</stp>
        <stp/>
        <stp>All</stp>
        <stp>All</stp>
        <stp>PlaceTime</stp>
        <stp>93</stp>
        <stp/>
        <tr r="T95" s="1"/>
      </tp>
      <tp t="s">
        <v>Wrong Account Name or FCM Account ID</v>
        <stp/>
        <stp>Orders</stp>
        <stp>0</stp>
        <stp>0</stp>
        <stp/>
        <stp>All</stp>
        <stp>All</stp>
        <stp>PlaceTime</stp>
        <stp>92</stp>
        <stp/>
        <tr r="T94" s="1"/>
      </tp>
      <tp t="s">
        <v>Wrong Account Name or FCM Account ID</v>
        <stp/>
        <stp>Orders</stp>
        <stp>0</stp>
        <stp>0</stp>
        <stp/>
        <stp>All</stp>
        <stp>All</stp>
        <stp>PlaceTime</stp>
        <stp>99</stp>
        <stp/>
        <tr r="T101" s="1"/>
      </tp>
      <tp t="s">
        <v>Wrong Account Name or FCM Account ID</v>
        <stp/>
        <stp>Orders</stp>
        <stp>0</stp>
        <stp>0</stp>
        <stp/>
        <stp>All</stp>
        <stp>All</stp>
        <stp>PlaceTime</stp>
        <stp>98</stp>
        <stp/>
        <tr r="T100" s="1"/>
      </tp>
      <tp t="s">
        <v>Wrong Account Name or FCM Account ID</v>
        <stp/>
        <stp>Orders</stp>
        <stp>0</stp>
        <stp>0</stp>
        <stp/>
        <stp>All</stp>
        <stp>All</stp>
        <stp>Type</stp>
        <stp>58</stp>
        <stp/>
        <tr r="L60" s="1"/>
      </tp>
      <tp t="s">
        <v>Wrong Account Name or FCM Account ID</v>
        <stp/>
        <stp>Orders</stp>
        <stp>0</stp>
        <stp>0</stp>
        <stp/>
        <stp>All</stp>
        <stp>All</stp>
        <stp>Type</stp>
        <stp>59</stp>
        <stp/>
        <tr r="L61" s="1"/>
      </tp>
      <tp t="s">
        <v>Wrong Account Name or FCM Account ID</v>
        <stp/>
        <stp>Orders</stp>
        <stp>0</stp>
        <stp>0</stp>
        <stp/>
        <stp>All</stp>
        <stp>All</stp>
        <stp>Type</stp>
        <stp>54</stp>
        <stp/>
        <tr r="L56" s="1"/>
      </tp>
      <tp t="s">
        <v>Wrong Account Name or FCM Account ID</v>
        <stp/>
        <stp>Orders</stp>
        <stp>0</stp>
        <stp>0</stp>
        <stp/>
        <stp>All</stp>
        <stp>All</stp>
        <stp>Type</stp>
        <stp>55</stp>
        <stp/>
        <tr r="L57" s="1"/>
      </tp>
      <tp t="s">
        <v>Wrong Account Name or FCM Account ID</v>
        <stp/>
        <stp>Orders</stp>
        <stp>0</stp>
        <stp>0</stp>
        <stp/>
        <stp>All</stp>
        <stp>All</stp>
        <stp>Type</stp>
        <stp>56</stp>
        <stp/>
        <tr r="L58" s="1"/>
      </tp>
      <tp t="s">
        <v>Wrong Account Name or FCM Account ID</v>
        <stp/>
        <stp>Orders</stp>
        <stp>0</stp>
        <stp>0</stp>
        <stp/>
        <stp>All</stp>
        <stp>All</stp>
        <stp>Type</stp>
        <stp>57</stp>
        <stp/>
        <tr r="L59" s="1"/>
      </tp>
      <tp t="s">
        <v>Wrong Account Name or FCM Account ID</v>
        <stp/>
        <stp>Orders</stp>
        <stp>0</stp>
        <stp>0</stp>
        <stp/>
        <stp>All</stp>
        <stp>All</stp>
        <stp>Type</stp>
        <stp>50</stp>
        <stp/>
        <tr r="L52" s="1"/>
      </tp>
      <tp t="s">
        <v>Wrong Account Name or FCM Account ID</v>
        <stp/>
        <stp>Orders</stp>
        <stp>0</stp>
        <stp>0</stp>
        <stp/>
        <stp>All</stp>
        <stp>All</stp>
        <stp>Type</stp>
        <stp>51</stp>
        <stp/>
        <tr r="L53" s="1"/>
      </tp>
      <tp t="s">
        <v>Wrong Account Name or FCM Account ID</v>
        <stp/>
        <stp>Orders</stp>
        <stp>0</stp>
        <stp>0</stp>
        <stp/>
        <stp>All</stp>
        <stp>All</stp>
        <stp>Type</stp>
        <stp>52</stp>
        <stp/>
        <tr r="L54" s="1"/>
      </tp>
      <tp t="s">
        <v>Wrong Account Name or FCM Account ID</v>
        <stp/>
        <stp>Orders</stp>
        <stp>0</stp>
        <stp>0</stp>
        <stp/>
        <stp>All</stp>
        <stp>All</stp>
        <stp>Type</stp>
        <stp>53</stp>
        <stp/>
        <tr r="L55" s="1"/>
      </tp>
      <tp t="s">
        <v>Wrong Account Name or FCM Account ID</v>
        <stp/>
        <stp>Orders</stp>
        <stp>0</stp>
        <stp>0</stp>
        <stp/>
        <stp>All</stp>
        <stp>All</stp>
        <stp>LimitPrice</stp>
        <stp>62</stp>
        <stp/>
        <tr r="N64" s="1"/>
      </tp>
      <tp t="s">
        <v>Wrong Account Name or FCM Account ID</v>
        <stp/>
        <stp>Orders</stp>
        <stp>0</stp>
        <stp>0</stp>
        <stp/>
        <stp>All</stp>
        <stp>All</stp>
        <stp>LimitPrice</stp>
        <stp>63</stp>
        <stp/>
        <tr r="N65" s="1"/>
      </tp>
      <tp t="s">
        <v>Wrong Account Name or FCM Account ID</v>
        <stp/>
        <stp>Orders</stp>
        <stp>0</stp>
        <stp>0</stp>
        <stp/>
        <stp>All</stp>
        <stp>All</stp>
        <stp>LimitPrice</stp>
        <stp>60</stp>
        <stp/>
        <tr r="N62" s="1"/>
      </tp>
      <tp t="s">
        <v>Wrong Account Name or FCM Account ID</v>
        <stp/>
        <stp>Orders</stp>
        <stp>0</stp>
        <stp>0</stp>
        <stp/>
        <stp>All</stp>
        <stp>All</stp>
        <stp>LimitPrice</stp>
        <stp>61</stp>
        <stp/>
        <tr r="N63" s="1"/>
      </tp>
      <tp t="s">
        <v>Wrong Account Name or FCM Account ID</v>
        <stp/>
        <stp>Orders</stp>
        <stp>0</stp>
        <stp>0</stp>
        <stp/>
        <stp>All</stp>
        <stp>All</stp>
        <stp>LimitPrice</stp>
        <stp>66</stp>
        <stp/>
        <tr r="N68" s="1"/>
      </tp>
      <tp t="s">
        <v>Wrong Account Name or FCM Account ID</v>
        <stp/>
        <stp>Orders</stp>
        <stp>0</stp>
        <stp>0</stp>
        <stp/>
        <stp>All</stp>
        <stp>All</stp>
        <stp>LimitPrice</stp>
        <stp>67</stp>
        <stp/>
        <tr r="N69" s="1"/>
      </tp>
      <tp t="s">
        <v>Wrong Account Name or FCM Account ID</v>
        <stp/>
        <stp>Orders</stp>
        <stp>0</stp>
        <stp>0</stp>
        <stp/>
        <stp>All</stp>
        <stp>All</stp>
        <stp>LimitPrice</stp>
        <stp>64</stp>
        <stp/>
        <tr r="N66" s="1"/>
      </tp>
      <tp t="s">
        <v>Wrong Account Name or FCM Account ID</v>
        <stp/>
        <stp>Orders</stp>
        <stp>0</stp>
        <stp>0</stp>
        <stp/>
        <stp>All</stp>
        <stp>All</stp>
        <stp>LimitPrice</stp>
        <stp>65</stp>
        <stp/>
        <tr r="N67" s="1"/>
      </tp>
      <tp t="s">
        <v>Wrong Account Name or FCM Account ID</v>
        <stp/>
        <stp>Orders</stp>
        <stp>0</stp>
        <stp>0</stp>
        <stp/>
        <stp>All</stp>
        <stp>All</stp>
        <stp>LimitPrice</stp>
        <stp>68</stp>
        <stp/>
        <tr r="N70" s="1"/>
      </tp>
      <tp t="s">
        <v>Wrong Account Name or FCM Account ID</v>
        <stp/>
        <stp>Orders</stp>
        <stp>0</stp>
        <stp>0</stp>
        <stp/>
        <stp>All</stp>
        <stp>All</stp>
        <stp>LimitPrice</stp>
        <stp>69</stp>
        <stp/>
        <tr r="N71" s="1"/>
      </tp>
      <tp t="s">
        <v>Wrong Account Name or FCM Account ID</v>
        <stp/>
        <stp>Orders</stp>
        <stp>0</stp>
        <stp>0</stp>
        <stp/>
        <stp>All</stp>
        <stp>All</stp>
        <stp>StopPrice</stp>
        <stp>48</stp>
        <stp/>
        <tr r="O50" s="1"/>
      </tp>
      <tp t="s">
        <v>Wrong Account Name or FCM Account ID</v>
        <stp/>
        <stp>Orders</stp>
        <stp>0</stp>
        <stp>0</stp>
        <stp/>
        <stp>All</stp>
        <stp>All</stp>
        <stp>StopPrice</stp>
        <stp>49</stp>
        <stp/>
        <tr r="O51" s="1"/>
      </tp>
      <tp t="s">
        <v>Wrong Account Name or FCM Account ID</v>
        <stp/>
        <stp>Orders</stp>
        <stp>0</stp>
        <stp>0</stp>
        <stp/>
        <stp>All</stp>
        <stp>All</stp>
        <stp>StopPrice</stp>
        <stp>40</stp>
        <stp/>
        <tr r="O42" s="1"/>
      </tp>
      <tp t="s">
        <v>Wrong Account Name or FCM Account ID</v>
        <stp/>
        <stp>Orders</stp>
        <stp>0</stp>
        <stp>0</stp>
        <stp/>
        <stp>All</stp>
        <stp>All</stp>
        <stp>StopPrice</stp>
        <stp>41</stp>
        <stp/>
        <tr r="O43" s="1"/>
      </tp>
      <tp t="s">
        <v>Wrong Account Name or FCM Account ID</v>
        <stp/>
        <stp>Orders</stp>
        <stp>0</stp>
        <stp>0</stp>
        <stp/>
        <stp>All</stp>
        <stp>All</stp>
        <stp>StopPrice</stp>
        <stp>42</stp>
        <stp/>
        <tr r="O44" s="1"/>
      </tp>
      <tp t="s">
        <v>Wrong Account Name or FCM Account ID</v>
        <stp/>
        <stp>Orders</stp>
        <stp>0</stp>
        <stp>0</stp>
        <stp/>
        <stp>All</stp>
        <stp>All</stp>
        <stp>StopPrice</stp>
        <stp>43</stp>
        <stp/>
        <tr r="O45" s="1"/>
      </tp>
      <tp t="s">
        <v>Wrong Account Name or FCM Account ID</v>
        <stp/>
        <stp>Orders</stp>
        <stp>0</stp>
        <stp>0</stp>
        <stp/>
        <stp>All</stp>
        <stp>All</stp>
        <stp>StopPrice</stp>
        <stp>44</stp>
        <stp/>
        <tr r="O46" s="1"/>
      </tp>
      <tp t="s">
        <v>Wrong Account Name or FCM Account ID</v>
        <stp/>
        <stp>Orders</stp>
        <stp>0</stp>
        <stp>0</stp>
        <stp/>
        <stp>All</stp>
        <stp>All</stp>
        <stp>StopPrice</stp>
        <stp>45</stp>
        <stp/>
        <tr r="O47" s="1"/>
      </tp>
      <tp t="s">
        <v>Wrong Account Name or FCM Account ID</v>
        <stp/>
        <stp>Orders</stp>
        <stp>0</stp>
        <stp>0</stp>
        <stp/>
        <stp>All</stp>
        <stp>All</stp>
        <stp>StopPrice</stp>
        <stp>46</stp>
        <stp/>
        <tr r="O48" s="1"/>
      </tp>
      <tp t="s">
        <v>Wrong Account Name or FCM Account ID</v>
        <stp/>
        <stp>Orders</stp>
        <stp>0</stp>
        <stp>0</stp>
        <stp/>
        <stp>All</stp>
        <stp>All</stp>
        <stp>StopPrice</stp>
        <stp>47</stp>
        <stp/>
        <tr r="O49" s="1"/>
      </tp>
      <tp t="s">
        <v>Wrong Account Name or FCM Account ID</v>
        <stp/>
        <stp>Orders</stp>
        <stp>0</stp>
        <stp>0</stp>
        <stp/>
        <stp>All</stp>
        <stp>All</stp>
        <stp>Type</stp>
        <stp>48</stp>
        <stp/>
        <tr r="L50" s="1"/>
      </tp>
      <tp t="s">
        <v>Wrong Account Name or FCM Account ID</v>
        <stp/>
        <stp>Orders</stp>
        <stp>0</stp>
        <stp>0</stp>
        <stp/>
        <stp>All</stp>
        <stp>All</stp>
        <stp>Type</stp>
        <stp>49</stp>
        <stp/>
        <tr r="L51" s="1"/>
      </tp>
      <tp t="s">
        <v>Wrong Account Name or FCM Account ID</v>
        <stp/>
        <stp>Orders</stp>
        <stp>0</stp>
        <stp>0</stp>
        <stp/>
        <stp>All</stp>
        <stp>All</stp>
        <stp>Type</stp>
        <stp>44</stp>
        <stp/>
        <tr r="L46" s="1"/>
      </tp>
      <tp t="s">
        <v>Wrong Account Name or FCM Account ID</v>
        <stp/>
        <stp>Orders</stp>
        <stp>0</stp>
        <stp>0</stp>
        <stp/>
        <stp>All</stp>
        <stp>All</stp>
        <stp>Type</stp>
        <stp>45</stp>
        <stp/>
        <tr r="L47" s="1"/>
      </tp>
      <tp t="s">
        <v>Wrong Account Name or FCM Account ID</v>
        <stp/>
        <stp>Orders</stp>
        <stp>0</stp>
        <stp>0</stp>
        <stp/>
        <stp>All</stp>
        <stp>All</stp>
        <stp>Type</stp>
        <stp>46</stp>
        <stp/>
        <tr r="L48" s="1"/>
      </tp>
      <tp t="s">
        <v>Wrong Account Name or FCM Account ID</v>
        <stp/>
        <stp>Orders</stp>
        <stp>0</stp>
        <stp>0</stp>
        <stp/>
        <stp>All</stp>
        <stp>All</stp>
        <stp>Type</stp>
        <stp>47</stp>
        <stp/>
        <tr r="L49" s="1"/>
      </tp>
      <tp t="s">
        <v>Wrong Account Name or FCM Account ID</v>
        <stp/>
        <stp>Orders</stp>
        <stp>0</stp>
        <stp>0</stp>
        <stp/>
        <stp>All</stp>
        <stp>All</stp>
        <stp>Type</stp>
        <stp>40</stp>
        <stp/>
        <tr r="L42" s="1"/>
      </tp>
      <tp t="s">
        <v>Wrong Account Name or FCM Account ID</v>
        <stp/>
        <stp>Orders</stp>
        <stp>0</stp>
        <stp>0</stp>
        <stp/>
        <stp>All</stp>
        <stp>All</stp>
        <stp>Type</stp>
        <stp>41</stp>
        <stp/>
        <tr r="L43" s="1"/>
      </tp>
      <tp t="s">
        <v>Wrong Account Name or FCM Account ID</v>
        <stp/>
        <stp>Orders</stp>
        <stp>0</stp>
        <stp>0</stp>
        <stp/>
        <stp>All</stp>
        <stp>All</stp>
        <stp>Type</stp>
        <stp>42</stp>
        <stp/>
        <tr r="L44" s="1"/>
      </tp>
      <tp t="s">
        <v>Wrong Account Name or FCM Account ID</v>
        <stp/>
        <stp>Orders</stp>
        <stp>0</stp>
        <stp>0</stp>
        <stp/>
        <stp>All</stp>
        <stp>All</stp>
        <stp>Type</stp>
        <stp>43</stp>
        <stp/>
        <tr r="L45" s="1"/>
      </tp>
      <tp t="s">
        <v>Wrong Account Name or FCM Account ID</v>
        <stp/>
        <stp>Orders</stp>
        <stp>0</stp>
        <stp>0</stp>
        <stp/>
        <stp>All</stp>
        <stp>All</stp>
        <stp>LimitPrice</stp>
        <stp>72</stp>
        <stp/>
        <tr r="N74" s="1"/>
      </tp>
      <tp t="s">
        <v>Wrong Account Name or FCM Account ID</v>
        <stp/>
        <stp>Orders</stp>
        <stp>0</stp>
        <stp>0</stp>
        <stp/>
        <stp>All</stp>
        <stp>All</stp>
        <stp>LimitPrice</stp>
        <stp>73</stp>
        <stp/>
        <tr r="N75" s="1"/>
      </tp>
      <tp t="s">
        <v>Wrong Account Name or FCM Account ID</v>
        <stp/>
        <stp>Orders</stp>
        <stp>0</stp>
        <stp>0</stp>
        <stp/>
        <stp>All</stp>
        <stp>All</stp>
        <stp>LimitPrice</stp>
        <stp>70</stp>
        <stp/>
        <tr r="N72" s="1"/>
      </tp>
      <tp t="s">
        <v>Wrong Account Name or FCM Account ID</v>
        <stp/>
        <stp>Orders</stp>
        <stp>0</stp>
        <stp>0</stp>
        <stp/>
        <stp>All</stp>
        <stp>All</stp>
        <stp>LimitPrice</stp>
        <stp>71</stp>
        <stp/>
        <tr r="N73" s="1"/>
      </tp>
      <tp t="s">
        <v>Wrong Account Name or FCM Account ID</v>
        <stp/>
        <stp>Orders</stp>
        <stp>0</stp>
        <stp>0</stp>
        <stp/>
        <stp>All</stp>
        <stp>All</stp>
        <stp>LimitPrice</stp>
        <stp>76</stp>
        <stp/>
        <tr r="N78" s="1"/>
      </tp>
      <tp t="s">
        <v>Wrong Account Name or FCM Account ID</v>
        <stp/>
        <stp>Orders</stp>
        <stp>0</stp>
        <stp>0</stp>
        <stp/>
        <stp>All</stp>
        <stp>All</stp>
        <stp>LimitPrice</stp>
        <stp>77</stp>
        <stp/>
        <tr r="N79" s="1"/>
      </tp>
      <tp t="s">
        <v>Wrong Account Name or FCM Account ID</v>
        <stp/>
        <stp>Orders</stp>
        <stp>0</stp>
        <stp>0</stp>
        <stp/>
        <stp>All</stp>
        <stp>All</stp>
        <stp>LimitPrice</stp>
        <stp>74</stp>
        <stp/>
        <tr r="N76" s="1"/>
      </tp>
      <tp t="s">
        <v>Wrong Account Name or FCM Account ID</v>
        <stp/>
        <stp>Orders</stp>
        <stp>0</stp>
        <stp>0</stp>
        <stp/>
        <stp>All</stp>
        <stp>All</stp>
        <stp>LimitPrice</stp>
        <stp>75</stp>
        <stp/>
        <tr r="N77" s="1"/>
      </tp>
      <tp t="s">
        <v>Wrong Account Name or FCM Account ID</v>
        <stp/>
        <stp>Orders</stp>
        <stp>0</stp>
        <stp>0</stp>
        <stp/>
        <stp>All</stp>
        <stp>All</stp>
        <stp>LimitPrice</stp>
        <stp>78</stp>
        <stp/>
        <tr r="N80" s="1"/>
      </tp>
      <tp t="s">
        <v>Wrong Account Name or FCM Account ID</v>
        <stp/>
        <stp>Orders</stp>
        <stp>0</stp>
        <stp>0</stp>
        <stp/>
        <stp>All</stp>
        <stp>All</stp>
        <stp>LimitPrice</stp>
        <stp>79</stp>
        <stp/>
        <tr r="N81" s="1"/>
      </tp>
      <tp t="s">
        <v>Wrong Account Name or FCM Account ID</v>
        <stp/>
        <stp>Orders</stp>
        <stp>0</stp>
        <stp>0</stp>
        <stp/>
        <stp>All</stp>
        <stp>All</stp>
        <stp>StopPrice</stp>
        <stp>58</stp>
        <stp/>
        <tr r="O60" s="1"/>
      </tp>
      <tp t="s">
        <v>Wrong Account Name or FCM Account ID</v>
        <stp/>
        <stp>Orders</stp>
        <stp>0</stp>
        <stp>0</stp>
        <stp/>
        <stp>All</stp>
        <stp>All</stp>
        <stp>StopPrice</stp>
        <stp>59</stp>
        <stp/>
        <tr r="O61" s="1"/>
      </tp>
      <tp t="s">
        <v>Wrong Account Name or FCM Account ID</v>
        <stp/>
        <stp>Orders</stp>
        <stp>0</stp>
        <stp>0</stp>
        <stp/>
        <stp>All</stp>
        <stp>All</stp>
        <stp>StopPrice</stp>
        <stp>50</stp>
        <stp/>
        <tr r="O52" s="1"/>
      </tp>
      <tp t="s">
        <v>Wrong Account Name or FCM Account ID</v>
        <stp/>
        <stp>Orders</stp>
        <stp>0</stp>
        <stp>0</stp>
        <stp/>
        <stp>All</stp>
        <stp>All</stp>
        <stp>StopPrice</stp>
        <stp>51</stp>
        <stp/>
        <tr r="O53" s="1"/>
      </tp>
      <tp t="s">
        <v>Wrong Account Name or FCM Account ID</v>
        <stp/>
        <stp>Orders</stp>
        <stp>0</stp>
        <stp>0</stp>
        <stp/>
        <stp>All</stp>
        <stp>All</stp>
        <stp>StopPrice</stp>
        <stp>52</stp>
        <stp/>
        <tr r="O54" s="1"/>
      </tp>
      <tp t="s">
        <v>Wrong Account Name or FCM Account ID</v>
        <stp/>
        <stp>Orders</stp>
        <stp>0</stp>
        <stp>0</stp>
        <stp/>
        <stp>All</stp>
        <stp>All</stp>
        <stp>StopPrice</stp>
        <stp>53</stp>
        <stp/>
        <tr r="O55" s="1"/>
      </tp>
      <tp t="s">
        <v>Wrong Account Name or FCM Account ID</v>
        <stp/>
        <stp>Orders</stp>
        <stp>0</stp>
        <stp>0</stp>
        <stp/>
        <stp>All</stp>
        <stp>All</stp>
        <stp>StopPrice</stp>
        <stp>54</stp>
        <stp/>
        <tr r="O56" s="1"/>
      </tp>
      <tp t="s">
        <v>Wrong Account Name or FCM Account ID</v>
        <stp/>
        <stp>Orders</stp>
        <stp>0</stp>
        <stp>0</stp>
        <stp/>
        <stp>All</stp>
        <stp>All</stp>
        <stp>StopPrice</stp>
        <stp>55</stp>
        <stp/>
        <tr r="O57" s="1"/>
      </tp>
      <tp t="s">
        <v>Wrong Account Name or FCM Account ID</v>
        <stp/>
        <stp>Orders</stp>
        <stp>0</stp>
        <stp>0</stp>
        <stp/>
        <stp>All</stp>
        <stp>All</stp>
        <stp>StopPrice</stp>
        <stp>56</stp>
        <stp/>
        <tr r="O58" s="1"/>
      </tp>
      <tp t="s">
        <v>Wrong Account Name or FCM Account ID</v>
        <stp/>
        <stp>Orders</stp>
        <stp>0</stp>
        <stp>0</stp>
        <stp/>
        <stp>All</stp>
        <stp>All</stp>
        <stp>StopPrice</stp>
        <stp>57</stp>
        <stp/>
        <tr r="O59" s="1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volatileDependencies" Target="volatileDependencies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"/>
  <sheetViews>
    <sheetView tabSelected="1" workbookViewId="0">
      <selection activeCell="D10" sqref="D10"/>
    </sheetView>
  </sheetViews>
  <sheetFormatPr defaultRowHeight="17.25" x14ac:dyDescent="0.3"/>
  <cols>
    <col min="1" max="1" width="9.33203125" customWidth="1"/>
    <col min="2" max="2" width="23.109375" style="4" customWidth="1"/>
    <col min="3" max="3" width="23.33203125" style="4" customWidth="1"/>
    <col min="5" max="5" width="22.5546875" customWidth="1"/>
  </cols>
  <sheetData>
    <row r="1" spans="2:5" x14ac:dyDescent="0.3">
      <c r="B1" s="7" t="s">
        <v>22</v>
      </c>
      <c r="C1" s="7" t="s">
        <v>23</v>
      </c>
      <c r="E1" s="9" t="s">
        <v>36</v>
      </c>
    </row>
    <row r="2" spans="2:5" x14ac:dyDescent="0.3">
      <c r="E2" s="12">
        <v>-6</v>
      </c>
    </row>
    <row r="4" spans="2:5" x14ac:dyDescent="0.3">
      <c r="B4" s="19" t="s">
        <v>26</v>
      </c>
      <c r="C4" s="19"/>
    </row>
    <row r="5" spans="2:5" x14ac:dyDescent="0.3">
      <c r="B5" s="19" t="s">
        <v>27</v>
      </c>
      <c r="C5" s="19"/>
    </row>
    <row r="6" spans="2:5" x14ac:dyDescent="0.3">
      <c r="B6" s="19" t="s">
        <v>28</v>
      </c>
      <c r="C6" s="19"/>
    </row>
  </sheetData>
  <mergeCells count="3">
    <mergeCell ref="B4:C4"/>
    <mergeCell ref="B5:C5"/>
    <mergeCell ref="B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"/>
  <sheetViews>
    <sheetView workbookViewId="0">
      <pane ySplit="1" topLeftCell="A2" activePane="bottomLeft" state="frozen"/>
      <selection pane="bottomLeft" activeCell="A22" sqref="A22"/>
    </sheetView>
  </sheetViews>
  <sheetFormatPr defaultRowHeight="17.25" x14ac:dyDescent="0.3"/>
  <cols>
    <col min="1" max="1" width="8.88671875" style="1"/>
    <col min="2" max="2" width="22" style="1" hidden="1" customWidth="1"/>
    <col min="3" max="6" width="8.77734375" style="12" hidden="1" customWidth="1"/>
    <col min="7" max="7" width="8.21875" style="1" customWidth="1"/>
    <col min="8" max="10" width="8.88671875" style="1"/>
    <col min="11" max="11" width="13.5546875" style="1" customWidth="1"/>
    <col min="12" max="12" width="8.88671875" style="1"/>
    <col min="13" max="13" width="21.5546875" customWidth="1"/>
    <col min="14" max="15" width="8.88671875" style="1"/>
    <col min="16" max="16" width="13.33203125" style="1" customWidth="1"/>
    <col min="17" max="17" width="8.88671875" style="1"/>
    <col min="18" max="19" width="0" style="12" hidden="1" customWidth="1"/>
    <col min="20" max="20" width="26.5546875" customWidth="1"/>
    <col min="21" max="21" width="24.109375" customWidth="1"/>
    <col min="22" max="22" width="10.21875" customWidth="1"/>
    <col min="23" max="23" width="11.21875" customWidth="1"/>
    <col min="25" max="25" width="13.33203125" customWidth="1"/>
  </cols>
  <sheetData>
    <row r="1" spans="1:26" s="7" customFormat="1" ht="15" x14ac:dyDescent="0.2">
      <c r="A1" s="7" t="s">
        <v>0</v>
      </c>
      <c r="B1" s="7" t="s">
        <v>1</v>
      </c>
      <c r="C1" s="7" t="s">
        <v>29</v>
      </c>
      <c r="D1" s="7" t="s">
        <v>30</v>
      </c>
      <c r="E1" s="7" t="s">
        <v>31</v>
      </c>
      <c r="F1" s="7" t="s">
        <v>32</v>
      </c>
      <c r="G1" s="7" t="s">
        <v>2</v>
      </c>
      <c r="H1" s="7" t="s">
        <v>3</v>
      </c>
      <c r="I1" s="7" t="s">
        <v>4</v>
      </c>
      <c r="J1" s="7" t="s">
        <v>5</v>
      </c>
      <c r="K1" s="7" t="s">
        <v>6</v>
      </c>
      <c r="L1" s="7" t="s">
        <v>7</v>
      </c>
      <c r="M1" s="7" t="s">
        <v>8</v>
      </c>
      <c r="N1" s="7" t="s">
        <v>9</v>
      </c>
      <c r="O1" s="7" t="s">
        <v>10</v>
      </c>
      <c r="P1" s="7" t="s">
        <v>11</v>
      </c>
      <c r="Q1" s="7" t="s">
        <v>12</v>
      </c>
      <c r="R1" s="9" t="s">
        <v>33</v>
      </c>
      <c r="S1" s="9" t="s">
        <v>34</v>
      </c>
      <c r="T1" s="7" t="s">
        <v>13</v>
      </c>
      <c r="U1" s="7" t="s">
        <v>14</v>
      </c>
      <c r="V1" s="7" t="s">
        <v>35</v>
      </c>
      <c r="W1" s="7" t="s">
        <v>6</v>
      </c>
      <c r="Y1" s="7">
        <f>Account!B2</f>
        <v>0</v>
      </c>
      <c r="Z1" s="7">
        <f>Account!C2</f>
        <v>0</v>
      </c>
    </row>
    <row r="2" spans="1:26" x14ac:dyDescent="0.3">
      <c r="A2" s="1">
        <v>0</v>
      </c>
      <c r="B2" s="1" t="str">
        <f>_xll.CQGOrders($Z$1,$Y$1,,"All","All","AccountName",$A2,)</f>
        <v>Wrong Account Name or FCM Account ID</v>
      </c>
      <c r="C2" s="12" t="str">
        <f>_xll.CQGOrders($Z$1,$Y$1,,"All","All","FCMNumber",$A2,)</f>
        <v>Wrong Account Name or FCM Account ID</v>
      </c>
      <c r="D2" s="12" t="str">
        <f>_xll.CQGOrders($Z$1,$Y$1,,"All","All","UserID",$A2,)</f>
        <v>Wrong Account Name or FCM Account ID</v>
      </c>
      <c r="E2" s="12" t="str">
        <f>_xll.CQGOrders($Z$1,$Y$1,,"All","All","OriginalOrderID",$A2,)</f>
        <v>Wrong Account Name or FCM Account ID</v>
      </c>
      <c r="F2" s="12" t="str">
        <f>_xll.CQGOrders($Z$1,$Y$1,,"All","All","OrderID",$A2,)</f>
        <v>Wrong Account Name or FCM Account ID</v>
      </c>
      <c r="G2" s="1" t="str">
        <f>_xll.CQGOrders($Z$1,$Y$1,,"All","All","Side",$A2,)</f>
        <v>Wrong Account Name or FCM Account ID</v>
      </c>
      <c r="H2" s="1" t="str">
        <f>_xll.CQGOrders($Z$1,$Y$1,,"All","All","Qty",$A2,)</f>
        <v>Wrong Account Name or FCM Account ID</v>
      </c>
      <c r="I2" s="1" t="str">
        <f>_xll.CQGOrders($Z$1,$Y$1,,"All","All","FillQty",$A2,)</f>
        <v>Wrong Account Name or FCM Account ID</v>
      </c>
      <c r="J2" s="1" t="str">
        <f>_xll.CQGOrders($Z$1,$Y$1,,"All","All","RmngQty",$A2,)</f>
        <v>Wrong Account Name or FCM Account ID</v>
      </c>
      <c r="K2" s="1" t="str">
        <f>_xll.CQGOrders($Z$1,$Y$1,,"All","All","Instrument",$A2,)</f>
        <v>Wrong Account Name or FCM Account ID</v>
      </c>
      <c r="L2" s="1" t="str">
        <f>_xll.CQGOrders($Z$1,$Y$1,,"All","All","Type",$A2,)</f>
        <v>Wrong Account Name or FCM Account ID</v>
      </c>
      <c r="M2" t="str">
        <f>_xll.CQGOrders($Z$1,$Y$1,,"All","All","Status",$A2,)</f>
        <v>Wrong Account Name or FCM Account ID</v>
      </c>
      <c r="N2" s="1" t="str">
        <f>_xll.CQGOrders($Z$1,$Y$1,,"All","All","LimitPrice",$A2,)</f>
        <v>Wrong Account Name or FCM Account ID</v>
      </c>
      <c r="O2" s="1" t="str">
        <f>_xll.CQGOrders($Z$1,$Y$1,,"All","All","StopPrice",$A2,)</f>
        <v>Wrong Account Name or FCM Account ID</v>
      </c>
      <c r="P2" s="1" t="str">
        <f>_xll.CQGOrders($Z$1,$Y$1,,"All","All","AvgFillPrice",$A2,)</f>
        <v>Wrong Account Name or FCM Account ID</v>
      </c>
      <c r="Q2" s="1" t="str">
        <f>_xll.CQGOrders($Z$1,$Y$1,,"All","All","Duration",$A2,)</f>
        <v>Wrong Account Name or FCM Account ID</v>
      </c>
      <c r="R2" s="12" t="str">
        <f>_xll.CQGOrders($Z$1,$Y$1,,"All","All","GTDDate",$A2,)</f>
        <v>Wrong Account Name or FCM Account ID</v>
      </c>
      <c r="S2" s="12" t="str">
        <f>_xll.CQGOrders($Z$1,$Y$1,,"All","All","GTTTime",$A2,)</f>
        <v>Wrong Account Name or FCM Account ID</v>
      </c>
      <c r="T2" t="str">
        <f>_xll.CQGOrders($Z$1,$Y$1,,"All","All","PlaceTime",$A2,)</f>
        <v>Wrong Account Name or FCM Account ID</v>
      </c>
      <c r="U2" t="str">
        <f>_xll.CQGOrders($Z$1,$Y$1,,"All","All","StatusTime",$A2,)</f>
        <v>Wrong Account Name or FCM Account ID</v>
      </c>
      <c r="V2" t="str">
        <f>_xll.CQGOrders($Z$1,$Y$1,,"All","All","Comment",$A2,)</f>
        <v>Wrong Account Name or FCM Account ID</v>
      </c>
      <c r="W2" t="str">
        <f t="shared" ref="W2:W66" si="0">IF(P2="","",K2)</f>
        <v>Wrong Account Name or FCM Account ID</v>
      </c>
    </row>
    <row r="3" spans="1:26" x14ac:dyDescent="0.3">
      <c r="A3" s="1">
        <v>1</v>
      </c>
      <c r="B3" s="1" t="str">
        <f>_xll.CQGOrders($Z$1,$Y$1,,"All","All","AccountName",$A3,)</f>
        <v>Wrong Account Name or FCM Account ID</v>
      </c>
      <c r="C3" s="12" t="str">
        <f>_xll.CQGOrders($Z$1,$Y$1,,"All","All","FCMNumber",$A3,)</f>
        <v>Wrong Account Name or FCM Account ID</v>
      </c>
      <c r="D3" s="12" t="str">
        <f>_xll.CQGOrders($Z$1,$Y$1,,"All","All","UserID",$A3,)</f>
        <v>Wrong Account Name or FCM Account ID</v>
      </c>
      <c r="E3" s="12" t="str">
        <f>_xll.CQGOrders($Z$1,$Y$1,,"All","All","OriginalOrderID",$A3,)</f>
        <v>Wrong Account Name or FCM Account ID</v>
      </c>
      <c r="F3" s="12" t="str">
        <f>_xll.CQGOrders($Z$1,$Y$1,,"All","All","OrderID",$A3,)</f>
        <v>Wrong Account Name or FCM Account ID</v>
      </c>
      <c r="G3" s="1" t="str">
        <f>_xll.CQGOrders($Z$1,$Y$1,,"All","All","Side",$A3,)</f>
        <v>Wrong Account Name or FCM Account ID</v>
      </c>
      <c r="H3" s="1" t="str">
        <f>_xll.CQGOrders($Z$1,$Y$1,,"All","All","Qty",$A3,)</f>
        <v>Wrong Account Name or FCM Account ID</v>
      </c>
      <c r="I3" s="1" t="str">
        <f>_xll.CQGOrders($Z$1,$Y$1,,"All","All","FillQty",$A3,)</f>
        <v>Wrong Account Name or FCM Account ID</v>
      </c>
      <c r="J3" s="1" t="str">
        <f>_xll.CQGOrders($Z$1,$Y$1,,"All","All","RmngQty",$A3,)</f>
        <v>Wrong Account Name or FCM Account ID</v>
      </c>
      <c r="K3" s="1" t="str">
        <f>_xll.CQGOrders($Z$1,$Y$1,,"All","All","Instrument",$A3,)</f>
        <v>Wrong Account Name or FCM Account ID</v>
      </c>
      <c r="L3" s="1" t="str">
        <f>_xll.CQGOrders($Z$1,$Y$1,,"All","All","Type",$A3,)</f>
        <v>Wrong Account Name or FCM Account ID</v>
      </c>
      <c r="M3" t="str">
        <f>_xll.CQGOrders($Z$1,$Y$1,,"All","All","Status",$A3,)</f>
        <v>Wrong Account Name or FCM Account ID</v>
      </c>
      <c r="N3" s="1" t="str">
        <f>_xll.CQGOrders($Z$1,$Y$1,,"All","All","LimitPrice",$A3,)</f>
        <v>Wrong Account Name or FCM Account ID</v>
      </c>
      <c r="O3" s="1" t="str">
        <f>_xll.CQGOrders($Z$1,$Y$1,,"All","All","StopPrice",$A3,)</f>
        <v>Wrong Account Name or FCM Account ID</v>
      </c>
      <c r="P3" s="1" t="str">
        <f>_xll.CQGOrders($Z$1,$Y$1,,"All","All","AvgFillPrice",$A3,)</f>
        <v>Wrong Account Name or FCM Account ID</v>
      </c>
      <c r="Q3" s="1" t="str">
        <f>_xll.CQGOrders($Z$1,$Y$1,,"All","All","Duration",$A3,)</f>
        <v>Wrong Account Name or FCM Account ID</v>
      </c>
      <c r="R3" s="12" t="str">
        <f>_xll.CQGOrders($Z$1,$Y$1,,"All","All","GTDDate",$A3,)</f>
        <v>Wrong Account Name or FCM Account ID</v>
      </c>
      <c r="S3" s="12" t="str">
        <f>_xll.CQGOrders($Z$1,$Y$1,,"All","All","GTTTime",$A3,)</f>
        <v>Wrong Account Name or FCM Account ID</v>
      </c>
      <c r="T3" t="str">
        <f>_xll.CQGOrders($Z$1,$Y$1,,"All","All","PlaceTime",$A3,)</f>
        <v>Wrong Account Name or FCM Account ID</v>
      </c>
      <c r="U3" t="str">
        <f>_xll.CQGOrders($Z$1,$Y$1,,"All","All","StatusTime",$A3,)</f>
        <v>Wrong Account Name or FCM Account ID</v>
      </c>
      <c r="V3" t="str">
        <f>_xll.CQGOrders($Z$1,$Y$1,,"All","All","Comment",$A3,)</f>
        <v>Wrong Account Name or FCM Account ID</v>
      </c>
      <c r="W3" t="str">
        <f t="shared" si="0"/>
        <v>Wrong Account Name or FCM Account ID</v>
      </c>
    </row>
    <row r="4" spans="1:26" x14ac:dyDescent="0.3">
      <c r="A4" s="1">
        <v>2</v>
      </c>
      <c r="B4" s="1" t="str">
        <f>_xll.CQGOrders($Z$1,$Y$1,,"All","All","AccountName",$A4,)</f>
        <v>Wrong Account Name or FCM Account ID</v>
      </c>
      <c r="C4" s="12" t="str">
        <f>_xll.CQGOrders($Z$1,$Y$1,,"All","All","FCMNumber",$A4,)</f>
        <v>Wrong Account Name or FCM Account ID</v>
      </c>
      <c r="D4" s="12" t="str">
        <f>_xll.CQGOrders($Z$1,$Y$1,,"All","All","UserID",$A4,)</f>
        <v>Wrong Account Name or FCM Account ID</v>
      </c>
      <c r="E4" s="12" t="str">
        <f>_xll.CQGOrders($Z$1,$Y$1,,"All","All","OriginalOrderID",$A4,)</f>
        <v>Wrong Account Name or FCM Account ID</v>
      </c>
      <c r="F4" s="12" t="str">
        <f>_xll.CQGOrders($Z$1,$Y$1,,"All","All","OrderID",$A4,)</f>
        <v>Wrong Account Name or FCM Account ID</v>
      </c>
      <c r="G4" s="1" t="str">
        <f>_xll.CQGOrders($Z$1,$Y$1,,"All","All","Side",$A4,)</f>
        <v>Wrong Account Name or FCM Account ID</v>
      </c>
      <c r="H4" s="1" t="str">
        <f>_xll.CQGOrders($Z$1,$Y$1,,"All","All","Qty",$A4,)</f>
        <v>Wrong Account Name or FCM Account ID</v>
      </c>
      <c r="I4" s="1" t="str">
        <f>_xll.CQGOrders($Z$1,$Y$1,,"All","All","FillQty",$A4,)</f>
        <v>Wrong Account Name or FCM Account ID</v>
      </c>
      <c r="J4" s="1" t="str">
        <f>_xll.CQGOrders($Z$1,$Y$1,,"All","All","RmngQty",$A4,)</f>
        <v>Wrong Account Name or FCM Account ID</v>
      </c>
      <c r="K4" s="1" t="str">
        <f>_xll.CQGOrders($Z$1,$Y$1,,"All","All","Instrument",$A4,)</f>
        <v>Wrong Account Name or FCM Account ID</v>
      </c>
      <c r="L4" s="1" t="str">
        <f>_xll.CQGOrders($Z$1,$Y$1,,"All","All","Type",$A4,)</f>
        <v>Wrong Account Name or FCM Account ID</v>
      </c>
      <c r="M4" t="str">
        <f>_xll.CQGOrders($Z$1,$Y$1,,"All","All","Status",$A4,)</f>
        <v>Wrong Account Name or FCM Account ID</v>
      </c>
      <c r="N4" s="1" t="str">
        <f>_xll.CQGOrders($Z$1,$Y$1,,"All","All","LimitPrice",$A4,)</f>
        <v>Wrong Account Name or FCM Account ID</v>
      </c>
      <c r="O4" s="1" t="str">
        <f>_xll.CQGOrders($Z$1,$Y$1,,"All","All","StopPrice",$A4,)</f>
        <v>Wrong Account Name or FCM Account ID</v>
      </c>
      <c r="P4" s="1" t="str">
        <f>_xll.CQGOrders($Z$1,$Y$1,,"All","All","AvgFillPrice",$A4,)</f>
        <v>Wrong Account Name or FCM Account ID</v>
      </c>
      <c r="Q4" s="1" t="str">
        <f>_xll.CQGOrders($Z$1,$Y$1,,"All","All","Duration",$A4,)</f>
        <v>Wrong Account Name or FCM Account ID</v>
      </c>
      <c r="R4" s="12" t="str">
        <f>_xll.CQGOrders($Z$1,$Y$1,,"All","All","GTDDate",$A4,)</f>
        <v>Wrong Account Name or FCM Account ID</v>
      </c>
      <c r="S4" s="12" t="str">
        <f>_xll.CQGOrders($Z$1,$Y$1,,"All","All","GTTTime",$A4,)</f>
        <v>Wrong Account Name or FCM Account ID</v>
      </c>
      <c r="T4" t="str">
        <f>_xll.CQGOrders($Z$1,$Y$1,,"All","All","PlaceTime",$A4,)</f>
        <v>Wrong Account Name or FCM Account ID</v>
      </c>
      <c r="U4" t="str">
        <f>_xll.CQGOrders($Z$1,$Y$1,,"All","All","StatusTime",$A4,)</f>
        <v>Wrong Account Name or FCM Account ID</v>
      </c>
      <c r="V4" t="str">
        <f>_xll.CQGOrders($Z$1,$Y$1,,"All","All","Comment",$A4,)</f>
        <v>Wrong Account Name or FCM Account ID</v>
      </c>
      <c r="W4" t="str">
        <f t="shared" si="0"/>
        <v>Wrong Account Name or FCM Account ID</v>
      </c>
    </row>
    <row r="5" spans="1:26" x14ac:dyDescent="0.3">
      <c r="A5" s="1">
        <v>3</v>
      </c>
      <c r="B5" s="1" t="str">
        <f>_xll.CQGOrders($Z$1,$Y$1,,"All","All","AccountName",$A5,)</f>
        <v>Wrong Account Name or FCM Account ID</v>
      </c>
      <c r="C5" s="12" t="str">
        <f>_xll.CQGOrders($Z$1,$Y$1,,"All","All","FCMNumber",$A5,)</f>
        <v>Wrong Account Name or FCM Account ID</v>
      </c>
      <c r="D5" s="12" t="str">
        <f>_xll.CQGOrders($Z$1,$Y$1,,"All","All","UserID",$A5,)</f>
        <v>Wrong Account Name or FCM Account ID</v>
      </c>
      <c r="E5" s="12" t="str">
        <f>_xll.CQGOrders($Z$1,$Y$1,,"All","All","OriginalOrderID",$A5,)</f>
        <v>Wrong Account Name or FCM Account ID</v>
      </c>
      <c r="F5" s="12" t="str">
        <f>_xll.CQGOrders($Z$1,$Y$1,,"All","All","OrderID",$A5,)</f>
        <v>Wrong Account Name or FCM Account ID</v>
      </c>
      <c r="G5" s="1" t="str">
        <f>_xll.CQGOrders($Z$1,$Y$1,,"All","All","Side",$A5,)</f>
        <v>Wrong Account Name or FCM Account ID</v>
      </c>
      <c r="H5" s="1" t="str">
        <f>_xll.CQGOrders($Z$1,$Y$1,,"All","All","Qty",$A5,)</f>
        <v>Wrong Account Name or FCM Account ID</v>
      </c>
      <c r="I5" s="1" t="str">
        <f>_xll.CQGOrders($Z$1,$Y$1,,"All","All","FillQty",$A5,)</f>
        <v>Wrong Account Name or FCM Account ID</v>
      </c>
      <c r="J5" s="1" t="str">
        <f>_xll.CQGOrders($Z$1,$Y$1,,"All","All","RmngQty",$A5,)</f>
        <v>Wrong Account Name or FCM Account ID</v>
      </c>
      <c r="K5" s="1" t="str">
        <f>_xll.CQGOrders($Z$1,$Y$1,,"All","All","Instrument",$A5,)</f>
        <v>Wrong Account Name or FCM Account ID</v>
      </c>
      <c r="L5" s="1" t="str">
        <f>_xll.CQGOrders($Z$1,$Y$1,,"All","All","Type",$A5,)</f>
        <v>Wrong Account Name or FCM Account ID</v>
      </c>
      <c r="M5" t="str">
        <f>_xll.CQGOrders($Z$1,$Y$1,,"All","All","Status",$A5,)</f>
        <v>Wrong Account Name or FCM Account ID</v>
      </c>
      <c r="N5" s="1" t="str">
        <f>_xll.CQGOrders($Z$1,$Y$1,,"All","All","LimitPrice",$A5,)</f>
        <v>Wrong Account Name or FCM Account ID</v>
      </c>
      <c r="O5" s="1" t="str">
        <f>_xll.CQGOrders($Z$1,$Y$1,,"All","All","StopPrice",$A5,)</f>
        <v>Wrong Account Name or FCM Account ID</v>
      </c>
      <c r="P5" s="1" t="str">
        <f>_xll.CQGOrders($Z$1,$Y$1,,"All","All","AvgFillPrice",$A5,)</f>
        <v>Wrong Account Name or FCM Account ID</v>
      </c>
      <c r="Q5" s="1" t="str">
        <f>_xll.CQGOrders($Z$1,$Y$1,,"All","All","Duration",$A5,)</f>
        <v>Wrong Account Name or FCM Account ID</v>
      </c>
      <c r="R5" s="12" t="str">
        <f>_xll.CQGOrders($Z$1,$Y$1,,"All","All","GTDDate",$A5,)</f>
        <v>Wrong Account Name or FCM Account ID</v>
      </c>
      <c r="S5" s="12" t="str">
        <f>_xll.CQGOrders($Z$1,$Y$1,,"All","All","GTTTime",$A5,)</f>
        <v>Wrong Account Name or FCM Account ID</v>
      </c>
      <c r="T5" t="str">
        <f>_xll.CQGOrders($Z$1,$Y$1,,"All","All","PlaceTime",$A5,)</f>
        <v>Wrong Account Name or FCM Account ID</v>
      </c>
      <c r="U5" t="str">
        <f>_xll.CQGOrders($Z$1,$Y$1,,"All","All","StatusTime",$A5,)</f>
        <v>Wrong Account Name or FCM Account ID</v>
      </c>
      <c r="V5" t="str">
        <f>_xll.CQGOrders($Z$1,$Y$1,,"All","All","Comment",$A5,)</f>
        <v>Wrong Account Name or FCM Account ID</v>
      </c>
      <c r="W5" t="str">
        <f t="shared" si="0"/>
        <v>Wrong Account Name or FCM Account ID</v>
      </c>
    </row>
    <row r="6" spans="1:26" x14ac:dyDescent="0.3">
      <c r="A6" s="1">
        <v>4</v>
      </c>
      <c r="B6" s="1" t="str">
        <f>_xll.CQGOrders($Z$1,$Y$1,,"All","All","AccountName",$A6,)</f>
        <v>Wrong Account Name or FCM Account ID</v>
      </c>
      <c r="C6" s="12" t="str">
        <f>_xll.CQGOrders($Z$1,$Y$1,,"All","All","FCMNumber",$A6,)</f>
        <v>Wrong Account Name or FCM Account ID</v>
      </c>
      <c r="D6" s="12" t="str">
        <f>_xll.CQGOrders($Z$1,$Y$1,,"All","All","UserID",$A6,)</f>
        <v>Wrong Account Name or FCM Account ID</v>
      </c>
      <c r="E6" s="12" t="str">
        <f>_xll.CQGOrders($Z$1,$Y$1,,"All","All","OriginalOrderID",$A6,)</f>
        <v>Wrong Account Name or FCM Account ID</v>
      </c>
      <c r="F6" s="12" t="str">
        <f>_xll.CQGOrders($Z$1,$Y$1,,"All","All","OrderID",$A6,)</f>
        <v>Wrong Account Name or FCM Account ID</v>
      </c>
      <c r="G6" s="1" t="str">
        <f>_xll.CQGOrders($Z$1,$Y$1,,"All","All","Side",$A6,)</f>
        <v>Wrong Account Name or FCM Account ID</v>
      </c>
      <c r="H6" s="1" t="str">
        <f>_xll.CQGOrders($Z$1,$Y$1,,"All","All","Qty",$A6,)</f>
        <v>Wrong Account Name or FCM Account ID</v>
      </c>
      <c r="I6" s="1" t="str">
        <f>_xll.CQGOrders($Z$1,$Y$1,,"All","All","FillQty",$A6,)</f>
        <v>Wrong Account Name or FCM Account ID</v>
      </c>
      <c r="J6" s="1" t="str">
        <f>_xll.CQGOrders($Z$1,$Y$1,,"All","All","RmngQty",$A6,)</f>
        <v>Wrong Account Name or FCM Account ID</v>
      </c>
      <c r="K6" s="1" t="str">
        <f>_xll.CQGOrders($Z$1,$Y$1,,"All","All","Instrument",$A6,)</f>
        <v>Wrong Account Name or FCM Account ID</v>
      </c>
      <c r="L6" s="1" t="str">
        <f>_xll.CQGOrders($Z$1,$Y$1,,"All","All","Type",$A6,)</f>
        <v>Wrong Account Name or FCM Account ID</v>
      </c>
      <c r="M6" t="str">
        <f>_xll.CQGOrders($Z$1,$Y$1,,"All","All","Status",$A6,)</f>
        <v>Wrong Account Name or FCM Account ID</v>
      </c>
      <c r="N6" s="1" t="str">
        <f>_xll.CQGOrders($Z$1,$Y$1,,"All","All","LimitPrice",$A6,)</f>
        <v>Wrong Account Name or FCM Account ID</v>
      </c>
      <c r="O6" s="1" t="str">
        <f>_xll.CQGOrders($Z$1,$Y$1,,"All","All","StopPrice",$A6,)</f>
        <v>Wrong Account Name or FCM Account ID</v>
      </c>
      <c r="P6" s="1" t="str">
        <f>_xll.CQGOrders($Z$1,$Y$1,,"All","All","AvgFillPrice",$A6,)</f>
        <v>Wrong Account Name or FCM Account ID</v>
      </c>
      <c r="Q6" s="1" t="str">
        <f>_xll.CQGOrders($Z$1,$Y$1,,"All","All","Duration",$A6,)</f>
        <v>Wrong Account Name or FCM Account ID</v>
      </c>
      <c r="R6" s="12" t="str">
        <f>_xll.CQGOrders($Z$1,$Y$1,,"All","All","GTDDate",$A6,)</f>
        <v>Wrong Account Name or FCM Account ID</v>
      </c>
      <c r="S6" s="12" t="str">
        <f>_xll.CQGOrders($Z$1,$Y$1,,"All","All","GTTTime",$A6,)</f>
        <v>Wrong Account Name or FCM Account ID</v>
      </c>
      <c r="T6" t="str">
        <f>_xll.CQGOrders($Z$1,$Y$1,,"All","All","PlaceTime",$A6,)</f>
        <v>Wrong Account Name or FCM Account ID</v>
      </c>
      <c r="U6" t="str">
        <f>_xll.CQGOrders($Z$1,$Y$1,,"All","All","StatusTime",$A6,)</f>
        <v>Wrong Account Name or FCM Account ID</v>
      </c>
      <c r="V6" t="str">
        <f>_xll.CQGOrders($Z$1,$Y$1,,"All","All","Comment",$A6,)</f>
        <v>Wrong Account Name or FCM Account ID</v>
      </c>
      <c r="W6" t="str">
        <f t="shared" si="0"/>
        <v>Wrong Account Name or FCM Account ID</v>
      </c>
    </row>
    <row r="7" spans="1:26" x14ac:dyDescent="0.3">
      <c r="A7" s="1">
        <v>5</v>
      </c>
      <c r="B7" s="1" t="str">
        <f>_xll.CQGOrders($Z$1,$Y$1,,"All","All","AccountName",$A7,)</f>
        <v>Wrong Account Name or FCM Account ID</v>
      </c>
      <c r="C7" s="12" t="str">
        <f>_xll.CQGOrders($Z$1,$Y$1,,"All","All","FCMNumber",$A7,)</f>
        <v>Wrong Account Name or FCM Account ID</v>
      </c>
      <c r="D7" s="12" t="str">
        <f>_xll.CQGOrders($Z$1,$Y$1,,"All","All","UserID",$A7,)</f>
        <v>Wrong Account Name or FCM Account ID</v>
      </c>
      <c r="E7" s="12" t="str">
        <f>_xll.CQGOrders($Z$1,$Y$1,,"All","All","OriginalOrderID",$A7,)</f>
        <v>Wrong Account Name or FCM Account ID</v>
      </c>
      <c r="F7" s="12" t="str">
        <f>_xll.CQGOrders($Z$1,$Y$1,,"All","All","OrderID",$A7,)</f>
        <v>Wrong Account Name or FCM Account ID</v>
      </c>
      <c r="G7" s="1" t="str">
        <f>_xll.CQGOrders($Z$1,$Y$1,,"All","All","Side",$A7,)</f>
        <v>Wrong Account Name or FCM Account ID</v>
      </c>
      <c r="H7" s="1" t="str">
        <f>_xll.CQGOrders($Z$1,$Y$1,,"All","All","Qty",$A7,)</f>
        <v>Wrong Account Name or FCM Account ID</v>
      </c>
      <c r="I7" s="1" t="str">
        <f>_xll.CQGOrders($Z$1,$Y$1,,"All","All","FillQty",$A7,)</f>
        <v>Wrong Account Name or FCM Account ID</v>
      </c>
      <c r="J7" s="1" t="str">
        <f>_xll.CQGOrders($Z$1,$Y$1,,"All","All","RmngQty",$A7,)</f>
        <v>Wrong Account Name or FCM Account ID</v>
      </c>
      <c r="K7" s="1" t="str">
        <f>_xll.CQGOrders($Z$1,$Y$1,,"All","All","Instrument",$A7,)</f>
        <v>Wrong Account Name or FCM Account ID</v>
      </c>
      <c r="L7" s="1" t="str">
        <f>_xll.CQGOrders($Z$1,$Y$1,,"All","All","Type",$A7,)</f>
        <v>Wrong Account Name or FCM Account ID</v>
      </c>
      <c r="M7" t="str">
        <f>_xll.CQGOrders($Z$1,$Y$1,,"All","All","Status",$A7,)</f>
        <v>Wrong Account Name or FCM Account ID</v>
      </c>
      <c r="N7" s="1" t="str">
        <f>_xll.CQGOrders($Z$1,$Y$1,,"All","All","LimitPrice",$A7,)</f>
        <v>Wrong Account Name or FCM Account ID</v>
      </c>
      <c r="O7" s="1" t="str">
        <f>_xll.CQGOrders($Z$1,$Y$1,,"All","All","StopPrice",$A7,)</f>
        <v>Wrong Account Name or FCM Account ID</v>
      </c>
      <c r="P7" s="1" t="str">
        <f>_xll.CQGOrders($Z$1,$Y$1,,"All","All","AvgFillPrice",$A7,)</f>
        <v>Wrong Account Name or FCM Account ID</v>
      </c>
      <c r="Q7" s="1" t="str">
        <f>_xll.CQGOrders($Z$1,$Y$1,,"All","All","Duration",$A7,)</f>
        <v>Wrong Account Name or FCM Account ID</v>
      </c>
      <c r="R7" s="12" t="str">
        <f>_xll.CQGOrders($Z$1,$Y$1,,"All","All","GTDDate",$A7,)</f>
        <v>Wrong Account Name or FCM Account ID</v>
      </c>
      <c r="S7" s="12" t="str">
        <f>_xll.CQGOrders($Z$1,$Y$1,,"All","All","GTTTime",$A7,)</f>
        <v>Wrong Account Name or FCM Account ID</v>
      </c>
      <c r="T7" t="str">
        <f>_xll.CQGOrders($Z$1,$Y$1,,"All","All","PlaceTime",$A7,)</f>
        <v>Wrong Account Name or FCM Account ID</v>
      </c>
      <c r="U7" t="str">
        <f>_xll.CQGOrders($Z$1,$Y$1,,"All","All","StatusTime",$A7,)</f>
        <v>Wrong Account Name or FCM Account ID</v>
      </c>
      <c r="V7" t="str">
        <f>_xll.CQGOrders($Z$1,$Y$1,,"All","All","Comment",$A7,)</f>
        <v>Wrong Account Name or FCM Account ID</v>
      </c>
      <c r="W7" t="str">
        <f t="shared" si="0"/>
        <v>Wrong Account Name or FCM Account ID</v>
      </c>
    </row>
    <row r="8" spans="1:26" x14ac:dyDescent="0.3">
      <c r="A8" s="1">
        <v>6</v>
      </c>
      <c r="B8" s="1" t="str">
        <f>_xll.CQGOrders($Z$1,$Y$1,,"All","All","AccountName",$A8,)</f>
        <v>Wrong Account Name or FCM Account ID</v>
      </c>
      <c r="C8" s="12" t="str">
        <f>_xll.CQGOrders($Z$1,$Y$1,,"All","All","FCMNumber",$A8,)</f>
        <v>Wrong Account Name or FCM Account ID</v>
      </c>
      <c r="D8" s="12" t="str">
        <f>_xll.CQGOrders($Z$1,$Y$1,,"All","All","UserID",$A8,)</f>
        <v>Wrong Account Name or FCM Account ID</v>
      </c>
      <c r="E8" s="12" t="str">
        <f>_xll.CQGOrders($Z$1,$Y$1,,"All","All","OriginalOrderID",$A8,)</f>
        <v>Wrong Account Name or FCM Account ID</v>
      </c>
      <c r="F8" s="12" t="str">
        <f>_xll.CQGOrders($Z$1,$Y$1,,"All","All","OrderID",$A8,)</f>
        <v>Wrong Account Name or FCM Account ID</v>
      </c>
      <c r="G8" s="1" t="str">
        <f>_xll.CQGOrders($Z$1,$Y$1,,"All","All","Side",$A8,)</f>
        <v>Wrong Account Name or FCM Account ID</v>
      </c>
      <c r="H8" s="1" t="str">
        <f>_xll.CQGOrders($Z$1,$Y$1,,"All","All","Qty",$A8,)</f>
        <v>Wrong Account Name or FCM Account ID</v>
      </c>
      <c r="I8" s="1" t="str">
        <f>_xll.CQGOrders($Z$1,$Y$1,,"All","All","FillQty",$A8,)</f>
        <v>Wrong Account Name or FCM Account ID</v>
      </c>
      <c r="J8" s="1" t="str">
        <f>_xll.CQGOrders($Z$1,$Y$1,,"All","All","RmngQty",$A8,)</f>
        <v>Wrong Account Name or FCM Account ID</v>
      </c>
      <c r="K8" s="1" t="str">
        <f>_xll.CQGOrders($Z$1,$Y$1,,"All","All","Instrument",$A8,)</f>
        <v>Wrong Account Name or FCM Account ID</v>
      </c>
      <c r="L8" s="1" t="str">
        <f>_xll.CQGOrders($Z$1,$Y$1,,"All","All","Type",$A8,)</f>
        <v>Wrong Account Name or FCM Account ID</v>
      </c>
      <c r="M8" t="str">
        <f>_xll.CQGOrders($Z$1,$Y$1,,"All","All","Status",$A8,)</f>
        <v>Wrong Account Name or FCM Account ID</v>
      </c>
      <c r="N8" s="1" t="str">
        <f>_xll.CQGOrders($Z$1,$Y$1,,"All","All","LimitPrice",$A8,)</f>
        <v>Wrong Account Name or FCM Account ID</v>
      </c>
      <c r="O8" s="1" t="str">
        <f>_xll.CQGOrders($Z$1,$Y$1,,"All","All","StopPrice",$A8,)</f>
        <v>Wrong Account Name or FCM Account ID</v>
      </c>
      <c r="P8" s="1" t="str">
        <f>_xll.CQGOrders($Z$1,$Y$1,,"All","All","AvgFillPrice",$A8,)</f>
        <v>Wrong Account Name or FCM Account ID</v>
      </c>
      <c r="Q8" s="1" t="str">
        <f>_xll.CQGOrders($Z$1,$Y$1,,"All","All","Duration",$A8,)</f>
        <v>Wrong Account Name or FCM Account ID</v>
      </c>
      <c r="R8" s="12" t="str">
        <f>_xll.CQGOrders($Z$1,$Y$1,,"All","All","GTDDate",$A8,)</f>
        <v>Wrong Account Name or FCM Account ID</v>
      </c>
      <c r="S8" s="12" t="str">
        <f>_xll.CQGOrders($Z$1,$Y$1,,"All","All","GTTTime",$A8,)</f>
        <v>Wrong Account Name or FCM Account ID</v>
      </c>
      <c r="T8" t="str">
        <f>_xll.CQGOrders($Z$1,$Y$1,,"All","All","PlaceTime",$A8,)</f>
        <v>Wrong Account Name or FCM Account ID</v>
      </c>
      <c r="U8" t="str">
        <f>_xll.CQGOrders($Z$1,$Y$1,,"All","All","StatusTime",$A8,)</f>
        <v>Wrong Account Name or FCM Account ID</v>
      </c>
      <c r="V8" t="str">
        <f>_xll.CQGOrders($Z$1,$Y$1,,"All","All","Comment",$A8,)</f>
        <v>Wrong Account Name or FCM Account ID</v>
      </c>
      <c r="W8" t="str">
        <f t="shared" si="0"/>
        <v>Wrong Account Name or FCM Account ID</v>
      </c>
    </row>
    <row r="9" spans="1:26" x14ac:dyDescent="0.3">
      <c r="A9" s="1">
        <v>7</v>
      </c>
      <c r="B9" s="1" t="str">
        <f>_xll.CQGOrders($Z$1,$Y$1,,"All","All","AccountName",$A9,)</f>
        <v>Wrong Account Name or FCM Account ID</v>
      </c>
      <c r="C9" s="12" t="str">
        <f>_xll.CQGOrders($Z$1,$Y$1,,"All","All","FCMNumber",$A9,)</f>
        <v>Wrong Account Name or FCM Account ID</v>
      </c>
      <c r="D9" s="12" t="str">
        <f>_xll.CQGOrders($Z$1,$Y$1,,"All","All","UserID",$A9,)</f>
        <v>Wrong Account Name or FCM Account ID</v>
      </c>
      <c r="E9" s="12" t="str">
        <f>_xll.CQGOrders($Z$1,$Y$1,,"All","All","OriginalOrderID",$A9,)</f>
        <v>Wrong Account Name or FCM Account ID</v>
      </c>
      <c r="F9" s="12" t="str">
        <f>_xll.CQGOrders($Z$1,$Y$1,,"All","All","OrderID",$A9,)</f>
        <v>Wrong Account Name or FCM Account ID</v>
      </c>
      <c r="G9" s="1" t="str">
        <f>_xll.CQGOrders($Z$1,$Y$1,,"All","All","Side",$A9,)</f>
        <v>Wrong Account Name or FCM Account ID</v>
      </c>
      <c r="H9" s="1" t="str">
        <f>_xll.CQGOrders($Z$1,$Y$1,,"All","All","Qty",$A9,)</f>
        <v>Wrong Account Name or FCM Account ID</v>
      </c>
      <c r="I9" s="1" t="str">
        <f>_xll.CQGOrders($Z$1,$Y$1,,"All","All","FillQty",$A9,)</f>
        <v>Wrong Account Name or FCM Account ID</v>
      </c>
      <c r="J9" s="1" t="str">
        <f>_xll.CQGOrders($Z$1,$Y$1,,"All","All","RmngQty",$A9,)</f>
        <v>Wrong Account Name or FCM Account ID</v>
      </c>
      <c r="K9" s="1" t="str">
        <f>_xll.CQGOrders($Z$1,$Y$1,,"All","All","Instrument",$A9,)</f>
        <v>Wrong Account Name or FCM Account ID</v>
      </c>
      <c r="L9" s="1" t="str">
        <f>_xll.CQGOrders($Z$1,$Y$1,,"All","All","Type",$A9,)</f>
        <v>Wrong Account Name or FCM Account ID</v>
      </c>
      <c r="M9" t="str">
        <f>_xll.CQGOrders($Z$1,$Y$1,,"All","All","Status",$A9,)</f>
        <v>Wrong Account Name or FCM Account ID</v>
      </c>
      <c r="N9" s="1" t="str">
        <f>_xll.CQGOrders($Z$1,$Y$1,,"All","All","LimitPrice",$A9,)</f>
        <v>Wrong Account Name or FCM Account ID</v>
      </c>
      <c r="O9" s="1" t="str">
        <f>_xll.CQGOrders($Z$1,$Y$1,,"All","All","StopPrice",$A9,)</f>
        <v>Wrong Account Name or FCM Account ID</v>
      </c>
      <c r="P9" s="1" t="str">
        <f>_xll.CQGOrders($Z$1,$Y$1,,"All","All","AvgFillPrice",$A9,)</f>
        <v>Wrong Account Name or FCM Account ID</v>
      </c>
      <c r="Q9" s="1" t="str">
        <f>_xll.CQGOrders($Z$1,$Y$1,,"All","All","Duration",$A9,)</f>
        <v>Wrong Account Name or FCM Account ID</v>
      </c>
      <c r="R9" s="12" t="str">
        <f>_xll.CQGOrders($Z$1,$Y$1,,"All","All","GTDDate",$A9,)</f>
        <v>Wrong Account Name or FCM Account ID</v>
      </c>
      <c r="S9" s="12" t="str">
        <f>_xll.CQGOrders($Z$1,$Y$1,,"All","All","GTTTime",$A9,)</f>
        <v>Wrong Account Name or FCM Account ID</v>
      </c>
      <c r="T9" t="str">
        <f>_xll.CQGOrders($Z$1,$Y$1,,"All","All","PlaceTime",$A9,)</f>
        <v>Wrong Account Name or FCM Account ID</v>
      </c>
      <c r="U9" t="str">
        <f>_xll.CQGOrders($Z$1,$Y$1,,"All","All","StatusTime",$A9,)</f>
        <v>Wrong Account Name or FCM Account ID</v>
      </c>
      <c r="V9" t="str">
        <f>_xll.CQGOrders($Z$1,$Y$1,,"All","All","Comment",$A9,)</f>
        <v>Wrong Account Name or FCM Account ID</v>
      </c>
      <c r="W9" t="str">
        <f t="shared" si="0"/>
        <v>Wrong Account Name or FCM Account ID</v>
      </c>
    </row>
    <row r="10" spans="1:26" x14ac:dyDescent="0.3">
      <c r="A10" s="1">
        <v>8</v>
      </c>
      <c r="B10" s="1" t="str">
        <f>_xll.CQGOrders($Z$1,$Y$1,,"All","All","AccountName",$A10,)</f>
        <v>Wrong Account Name or FCM Account ID</v>
      </c>
      <c r="C10" s="12" t="str">
        <f>_xll.CQGOrders($Z$1,$Y$1,,"All","All","FCMNumber",$A10,)</f>
        <v>Wrong Account Name or FCM Account ID</v>
      </c>
      <c r="D10" s="12" t="str">
        <f>_xll.CQGOrders($Z$1,$Y$1,,"All","All","UserID",$A10,)</f>
        <v>Wrong Account Name or FCM Account ID</v>
      </c>
      <c r="E10" s="12" t="str">
        <f>_xll.CQGOrders($Z$1,$Y$1,,"All","All","OriginalOrderID",$A10,)</f>
        <v>Wrong Account Name or FCM Account ID</v>
      </c>
      <c r="F10" s="12" t="str">
        <f>_xll.CQGOrders($Z$1,$Y$1,,"All","All","OrderID",$A10,)</f>
        <v>Wrong Account Name or FCM Account ID</v>
      </c>
      <c r="G10" s="1" t="str">
        <f>_xll.CQGOrders($Z$1,$Y$1,,"All","All","Side",$A10,)</f>
        <v>Wrong Account Name or FCM Account ID</v>
      </c>
      <c r="H10" s="1" t="str">
        <f>_xll.CQGOrders($Z$1,$Y$1,,"All","All","Qty",$A10,)</f>
        <v>Wrong Account Name or FCM Account ID</v>
      </c>
      <c r="I10" s="1" t="str">
        <f>_xll.CQGOrders($Z$1,$Y$1,,"All","All","FillQty",$A10,)</f>
        <v>Wrong Account Name or FCM Account ID</v>
      </c>
      <c r="J10" s="1" t="str">
        <f>_xll.CQGOrders($Z$1,$Y$1,,"All","All","RmngQty",$A10,)</f>
        <v>Wrong Account Name or FCM Account ID</v>
      </c>
      <c r="K10" s="1" t="str">
        <f>_xll.CQGOrders($Z$1,$Y$1,,"All","All","Instrument",$A10,)</f>
        <v>Wrong Account Name or FCM Account ID</v>
      </c>
      <c r="L10" s="1" t="str">
        <f>_xll.CQGOrders($Z$1,$Y$1,,"All","All","Type",$A10,)</f>
        <v>Wrong Account Name or FCM Account ID</v>
      </c>
      <c r="M10" t="str">
        <f>_xll.CQGOrders($Z$1,$Y$1,,"All","All","Status",$A10,)</f>
        <v>Wrong Account Name or FCM Account ID</v>
      </c>
      <c r="N10" s="1" t="str">
        <f>_xll.CQGOrders($Z$1,$Y$1,,"All","All","LimitPrice",$A10,)</f>
        <v>Wrong Account Name or FCM Account ID</v>
      </c>
      <c r="O10" s="1" t="str">
        <f>_xll.CQGOrders($Z$1,$Y$1,,"All","All","StopPrice",$A10,)</f>
        <v>Wrong Account Name or FCM Account ID</v>
      </c>
      <c r="P10" s="1" t="str">
        <f>_xll.CQGOrders($Z$1,$Y$1,,"All","All","AvgFillPrice",$A10,)</f>
        <v>Wrong Account Name or FCM Account ID</v>
      </c>
      <c r="Q10" s="1" t="str">
        <f>_xll.CQGOrders($Z$1,$Y$1,,"All","All","Duration",$A10,)</f>
        <v>Wrong Account Name or FCM Account ID</v>
      </c>
      <c r="R10" s="12" t="str">
        <f>_xll.CQGOrders($Z$1,$Y$1,,"All","All","GTDDate",$A10,)</f>
        <v>Wrong Account Name or FCM Account ID</v>
      </c>
      <c r="S10" s="12" t="str">
        <f>_xll.CQGOrders($Z$1,$Y$1,,"All","All","GTTTime",$A10,)</f>
        <v>Wrong Account Name or FCM Account ID</v>
      </c>
      <c r="T10" t="str">
        <f>_xll.CQGOrders($Z$1,$Y$1,,"All","All","PlaceTime",$A10,)</f>
        <v>Wrong Account Name or FCM Account ID</v>
      </c>
      <c r="U10" t="str">
        <f>_xll.CQGOrders($Z$1,$Y$1,,"All","All","StatusTime",$A10,)</f>
        <v>Wrong Account Name or FCM Account ID</v>
      </c>
      <c r="V10" t="str">
        <f>_xll.CQGOrders($Z$1,$Y$1,,"All","All","Comment",$A10,)</f>
        <v>Wrong Account Name or FCM Account ID</v>
      </c>
      <c r="W10" t="str">
        <f t="shared" si="0"/>
        <v>Wrong Account Name or FCM Account ID</v>
      </c>
    </row>
    <row r="11" spans="1:26" x14ac:dyDescent="0.3">
      <c r="A11" s="1">
        <v>9</v>
      </c>
      <c r="B11" s="1" t="str">
        <f>_xll.CQGOrders($Z$1,$Y$1,,"All","All","AccountName",$A11,)</f>
        <v>Wrong Account Name or FCM Account ID</v>
      </c>
      <c r="C11" s="12" t="str">
        <f>_xll.CQGOrders($Z$1,$Y$1,,"All","All","FCMNumber",$A11,)</f>
        <v>Wrong Account Name or FCM Account ID</v>
      </c>
      <c r="D11" s="12" t="str">
        <f>_xll.CQGOrders($Z$1,$Y$1,,"All","All","UserID",$A11,)</f>
        <v>Wrong Account Name or FCM Account ID</v>
      </c>
      <c r="E11" s="12" t="str">
        <f>_xll.CQGOrders($Z$1,$Y$1,,"All","All","OriginalOrderID",$A11,)</f>
        <v>Wrong Account Name or FCM Account ID</v>
      </c>
      <c r="F11" s="12" t="str">
        <f>_xll.CQGOrders($Z$1,$Y$1,,"All","All","OrderID",$A11,)</f>
        <v>Wrong Account Name or FCM Account ID</v>
      </c>
      <c r="G11" s="1" t="str">
        <f>_xll.CQGOrders($Z$1,$Y$1,,"All","All","Side",$A11,)</f>
        <v>Wrong Account Name or FCM Account ID</v>
      </c>
      <c r="H11" s="1" t="str">
        <f>_xll.CQGOrders($Z$1,$Y$1,,"All","All","Qty",$A11,)</f>
        <v>Wrong Account Name or FCM Account ID</v>
      </c>
      <c r="I11" s="1" t="str">
        <f>_xll.CQGOrders($Z$1,$Y$1,,"All","All","FillQty",$A11,)</f>
        <v>Wrong Account Name or FCM Account ID</v>
      </c>
      <c r="J11" s="1" t="str">
        <f>_xll.CQGOrders($Z$1,$Y$1,,"All","All","RmngQty",$A11,)</f>
        <v>Wrong Account Name or FCM Account ID</v>
      </c>
      <c r="K11" s="1" t="str">
        <f>_xll.CQGOrders($Z$1,$Y$1,,"All","All","Instrument",$A11,)</f>
        <v>Wrong Account Name or FCM Account ID</v>
      </c>
      <c r="L11" s="1" t="str">
        <f>_xll.CQGOrders($Z$1,$Y$1,,"All","All","Type",$A11,)</f>
        <v>Wrong Account Name or FCM Account ID</v>
      </c>
      <c r="M11" t="str">
        <f>_xll.CQGOrders($Z$1,$Y$1,,"All","All","Status",$A11,)</f>
        <v>Wrong Account Name or FCM Account ID</v>
      </c>
      <c r="N11" s="1" t="str">
        <f>_xll.CQGOrders($Z$1,$Y$1,,"All","All","LimitPrice",$A11,)</f>
        <v>Wrong Account Name or FCM Account ID</v>
      </c>
      <c r="O11" s="1" t="str">
        <f>_xll.CQGOrders($Z$1,$Y$1,,"All","All","StopPrice",$A11,)</f>
        <v>Wrong Account Name or FCM Account ID</v>
      </c>
      <c r="P11" s="1" t="str">
        <f>_xll.CQGOrders($Z$1,$Y$1,,"All","All","AvgFillPrice",$A11,)</f>
        <v>Wrong Account Name or FCM Account ID</v>
      </c>
      <c r="Q11" s="1" t="str">
        <f>_xll.CQGOrders($Z$1,$Y$1,,"All","All","Duration",$A11,)</f>
        <v>Wrong Account Name or FCM Account ID</v>
      </c>
      <c r="R11" s="12" t="str">
        <f>_xll.CQGOrders($Z$1,$Y$1,,"All","All","GTDDate",$A11,)</f>
        <v>Wrong Account Name or FCM Account ID</v>
      </c>
      <c r="S11" s="12" t="str">
        <f>_xll.CQGOrders($Z$1,$Y$1,,"All","All","GTTTime",$A11,)</f>
        <v>Wrong Account Name or FCM Account ID</v>
      </c>
      <c r="T11" t="str">
        <f>_xll.CQGOrders($Z$1,$Y$1,,"All","All","PlaceTime",$A11,)</f>
        <v>Wrong Account Name or FCM Account ID</v>
      </c>
      <c r="U11" t="str">
        <f>_xll.CQGOrders($Z$1,$Y$1,,"All","All","StatusTime",$A11,)</f>
        <v>Wrong Account Name or FCM Account ID</v>
      </c>
      <c r="V11" t="str">
        <f>_xll.CQGOrders($Z$1,$Y$1,,"All","All","Comment",$A11,)</f>
        <v>Wrong Account Name or FCM Account ID</v>
      </c>
      <c r="W11" t="str">
        <f t="shared" si="0"/>
        <v>Wrong Account Name or FCM Account ID</v>
      </c>
    </row>
    <row r="12" spans="1:26" x14ac:dyDescent="0.3">
      <c r="A12" s="1">
        <v>10</v>
      </c>
      <c r="B12" s="1" t="str">
        <f>_xll.CQGOrders($Z$1,$Y$1,,"All","All","AccountName",$A12,)</f>
        <v>Wrong Account Name or FCM Account ID</v>
      </c>
      <c r="C12" s="12" t="str">
        <f>_xll.CQGOrders($Z$1,$Y$1,,"All","All","FCMNumber",$A12,)</f>
        <v>Wrong Account Name or FCM Account ID</v>
      </c>
      <c r="D12" s="12" t="str">
        <f>_xll.CQGOrders($Z$1,$Y$1,,"All","All","UserID",$A12,)</f>
        <v>Wrong Account Name or FCM Account ID</v>
      </c>
      <c r="E12" s="12" t="str">
        <f>_xll.CQGOrders($Z$1,$Y$1,,"All","All","OriginalOrderID",$A12,)</f>
        <v>Wrong Account Name or FCM Account ID</v>
      </c>
      <c r="F12" s="12" t="str">
        <f>_xll.CQGOrders($Z$1,$Y$1,,"All","All","OrderID",$A12,)</f>
        <v>Wrong Account Name or FCM Account ID</v>
      </c>
      <c r="G12" s="1" t="str">
        <f>_xll.CQGOrders($Z$1,$Y$1,,"All","All","Side",$A12,)</f>
        <v>Wrong Account Name or FCM Account ID</v>
      </c>
      <c r="H12" s="1" t="str">
        <f>_xll.CQGOrders($Z$1,$Y$1,,"All","All","Qty",$A12,)</f>
        <v>Wrong Account Name or FCM Account ID</v>
      </c>
      <c r="I12" s="1" t="str">
        <f>_xll.CQGOrders($Z$1,$Y$1,,"All","All","FillQty",$A12,)</f>
        <v>Wrong Account Name or FCM Account ID</v>
      </c>
      <c r="J12" s="1" t="str">
        <f>_xll.CQGOrders($Z$1,$Y$1,,"All","All","RmngQty",$A12,)</f>
        <v>Wrong Account Name or FCM Account ID</v>
      </c>
      <c r="K12" s="1" t="str">
        <f>_xll.CQGOrders($Z$1,$Y$1,,"All","All","Instrument",$A12,)</f>
        <v>Wrong Account Name or FCM Account ID</v>
      </c>
      <c r="L12" s="1" t="str">
        <f>_xll.CQGOrders($Z$1,$Y$1,,"All","All","Type",$A12,)</f>
        <v>Wrong Account Name or FCM Account ID</v>
      </c>
      <c r="M12" t="str">
        <f>_xll.CQGOrders($Z$1,$Y$1,,"All","All","Status",$A12,)</f>
        <v>Wrong Account Name or FCM Account ID</v>
      </c>
      <c r="N12" s="1" t="str">
        <f>_xll.CQGOrders($Z$1,$Y$1,,"All","All","LimitPrice",$A12,)</f>
        <v>Wrong Account Name or FCM Account ID</v>
      </c>
      <c r="O12" s="1" t="str">
        <f>_xll.CQGOrders($Z$1,$Y$1,,"All","All","StopPrice",$A12,)</f>
        <v>Wrong Account Name or FCM Account ID</v>
      </c>
      <c r="P12" s="1" t="str">
        <f>_xll.CQGOrders($Z$1,$Y$1,,"All","All","AvgFillPrice",$A12,)</f>
        <v>Wrong Account Name or FCM Account ID</v>
      </c>
      <c r="Q12" s="1" t="str">
        <f>_xll.CQGOrders($Z$1,$Y$1,,"All","All","Duration",$A12,)</f>
        <v>Wrong Account Name or FCM Account ID</v>
      </c>
      <c r="R12" s="12" t="str">
        <f>_xll.CQGOrders($Z$1,$Y$1,,"All","All","GTDDate",$A12,)</f>
        <v>Wrong Account Name or FCM Account ID</v>
      </c>
      <c r="S12" s="12" t="str">
        <f>_xll.CQGOrders($Z$1,$Y$1,,"All","All","GTTTime",$A12,)</f>
        <v>Wrong Account Name or FCM Account ID</v>
      </c>
      <c r="T12" t="str">
        <f>_xll.CQGOrders($Z$1,$Y$1,,"All","All","PlaceTime",$A12,)</f>
        <v>Wrong Account Name or FCM Account ID</v>
      </c>
      <c r="U12" t="str">
        <f>_xll.CQGOrders($Z$1,$Y$1,,"All","All","StatusTime",$A12,)</f>
        <v>Wrong Account Name or FCM Account ID</v>
      </c>
      <c r="V12" t="str">
        <f>_xll.CQGOrders($Z$1,$Y$1,,"All","All","Comment",$A12,)</f>
        <v>Wrong Account Name or FCM Account ID</v>
      </c>
      <c r="W12" t="str">
        <f t="shared" si="0"/>
        <v>Wrong Account Name or FCM Account ID</v>
      </c>
    </row>
    <row r="13" spans="1:26" x14ac:dyDescent="0.3">
      <c r="A13" s="1">
        <v>11</v>
      </c>
      <c r="B13" s="1" t="str">
        <f>_xll.CQGOrders($Z$1,$Y$1,,"All","All","AccountName",$A13,)</f>
        <v>Wrong Account Name or FCM Account ID</v>
      </c>
      <c r="C13" s="12" t="str">
        <f>_xll.CQGOrders($Z$1,$Y$1,,"All","All","FCMNumber",$A13,)</f>
        <v>Wrong Account Name or FCM Account ID</v>
      </c>
      <c r="D13" s="12" t="str">
        <f>_xll.CQGOrders($Z$1,$Y$1,,"All","All","UserID",$A13,)</f>
        <v>Wrong Account Name or FCM Account ID</v>
      </c>
      <c r="E13" s="12" t="str">
        <f>_xll.CQGOrders($Z$1,$Y$1,,"All","All","OriginalOrderID",$A13,)</f>
        <v>Wrong Account Name or FCM Account ID</v>
      </c>
      <c r="F13" s="12" t="str">
        <f>_xll.CQGOrders($Z$1,$Y$1,,"All","All","OrderID",$A13,)</f>
        <v>Wrong Account Name or FCM Account ID</v>
      </c>
      <c r="G13" s="1" t="str">
        <f>_xll.CQGOrders($Z$1,$Y$1,,"All","All","Side",$A13,)</f>
        <v>Wrong Account Name or FCM Account ID</v>
      </c>
      <c r="H13" s="1" t="str">
        <f>_xll.CQGOrders($Z$1,$Y$1,,"All","All","Qty",$A13,)</f>
        <v>Wrong Account Name or FCM Account ID</v>
      </c>
      <c r="I13" s="1" t="str">
        <f>_xll.CQGOrders($Z$1,$Y$1,,"All","All","FillQty",$A13,)</f>
        <v>Wrong Account Name or FCM Account ID</v>
      </c>
      <c r="J13" s="1" t="str">
        <f>_xll.CQGOrders($Z$1,$Y$1,,"All","All","RmngQty",$A13,)</f>
        <v>Wrong Account Name or FCM Account ID</v>
      </c>
      <c r="K13" s="1" t="str">
        <f>_xll.CQGOrders($Z$1,$Y$1,,"All","All","Instrument",$A13,)</f>
        <v>Wrong Account Name or FCM Account ID</v>
      </c>
      <c r="L13" s="1" t="str">
        <f>_xll.CQGOrders($Z$1,$Y$1,,"All","All","Type",$A13,)</f>
        <v>Wrong Account Name or FCM Account ID</v>
      </c>
      <c r="M13" t="str">
        <f>_xll.CQGOrders($Z$1,$Y$1,,"All","All","Status",$A13,)</f>
        <v>Wrong Account Name or FCM Account ID</v>
      </c>
      <c r="N13" s="1" t="str">
        <f>_xll.CQGOrders($Z$1,$Y$1,,"All","All","LimitPrice",$A13,)</f>
        <v>Wrong Account Name or FCM Account ID</v>
      </c>
      <c r="O13" s="1" t="str">
        <f>_xll.CQGOrders($Z$1,$Y$1,,"All","All","StopPrice",$A13,)</f>
        <v>Wrong Account Name or FCM Account ID</v>
      </c>
      <c r="P13" s="1" t="str">
        <f>_xll.CQGOrders($Z$1,$Y$1,,"All","All","AvgFillPrice",$A13,)</f>
        <v>Wrong Account Name or FCM Account ID</v>
      </c>
      <c r="Q13" s="1" t="str">
        <f>_xll.CQGOrders($Z$1,$Y$1,,"All","All","Duration",$A13,)</f>
        <v>Wrong Account Name or FCM Account ID</v>
      </c>
      <c r="R13" s="12" t="str">
        <f>_xll.CQGOrders($Z$1,$Y$1,,"All","All","GTDDate",$A13,)</f>
        <v>Wrong Account Name or FCM Account ID</v>
      </c>
      <c r="S13" s="12" t="str">
        <f>_xll.CQGOrders($Z$1,$Y$1,,"All","All","GTTTime",$A13,)</f>
        <v>Wrong Account Name or FCM Account ID</v>
      </c>
      <c r="T13" t="str">
        <f>_xll.CQGOrders($Z$1,$Y$1,,"All","All","PlaceTime",$A13,)</f>
        <v>Wrong Account Name or FCM Account ID</v>
      </c>
      <c r="U13" t="str">
        <f>_xll.CQGOrders($Z$1,$Y$1,,"All","All","StatusTime",$A13,)</f>
        <v>Wrong Account Name or FCM Account ID</v>
      </c>
      <c r="V13" t="str">
        <f>_xll.CQGOrders($Z$1,$Y$1,,"All","All","Comment",$A13,)</f>
        <v>Wrong Account Name or FCM Account ID</v>
      </c>
      <c r="W13" t="str">
        <f t="shared" si="0"/>
        <v>Wrong Account Name or FCM Account ID</v>
      </c>
    </row>
    <row r="14" spans="1:26" x14ac:dyDescent="0.3">
      <c r="A14" s="1">
        <v>12</v>
      </c>
      <c r="B14" s="1" t="str">
        <f>_xll.CQGOrders($Z$1,$Y$1,,"All","All","AccountName",$A14,)</f>
        <v>Wrong Account Name or FCM Account ID</v>
      </c>
      <c r="C14" s="12" t="str">
        <f>_xll.CQGOrders($Z$1,$Y$1,,"All","All","FCMNumber",$A14,)</f>
        <v>Wrong Account Name or FCM Account ID</v>
      </c>
      <c r="D14" s="12" t="str">
        <f>_xll.CQGOrders($Z$1,$Y$1,,"All","All","UserID",$A14,)</f>
        <v>Wrong Account Name or FCM Account ID</v>
      </c>
      <c r="E14" s="12" t="str">
        <f>_xll.CQGOrders($Z$1,$Y$1,,"All","All","OriginalOrderID",$A14,)</f>
        <v>Wrong Account Name or FCM Account ID</v>
      </c>
      <c r="F14" s="12" t="str">
        <f>_xll.CQGOrders($Z$1,$Y$1,,"All","All","OrderID",$A14,)</f>
        <v>Wrong Account Name or FCM Account ID</v>
      </c>
      <c r="G14" s="1" t="str">
        <f>_xll.CQGOrders($Z$1,$Y$1,,"All","All","Side",$A14,)</f>
        <v>Wrong Account Name or FCM Account ID</v>
      </c>
      <c r="H14" s="1" t="str">
        <f>_xll.CQGOrders($Z$1,$Y$1,,"All","All","Qty",$A14,)</f>
        <v>Wrong Account Name or FCM Account ID</v>
      </c>
      <c r="I14" s="1" t="str">
        <f>_xll.CQGOrders($Z$1,$Y$1,,"All","All","FillQty",$A14,)</f>
        <v>Wrong Account Name or FCM Account ID</v>
      </c>
      <c r="J14" s="1" t="str">
        <f>_xll.CQGOrders($Z$1,$Y$1,,"All","All","RmngQty",$A14,)</f>
        <v>Wrong Account Name or FCM Account ID</v>
      </c>
      <c r="K14" s="1" t="str">
        <f>_xll.CQGOrders($Z$1,$Y$1,,"All","All","Instrument",$A14,)</f>
        <v>Wrong Account Name or FCM Account ID</v>
      </c>
      <c r="L14" s="1" t="str">
        <f>_xll.CQGOrders($Z$1,$Y$1,,"All","All","Type",$A14,)</f>
        <v>Wrong Account Name or FCM Account ID</v>
      </c>
      <c r="M14" t="str">
        <f>_xll.CQGOrders($Z$1,$Y$1,,"All","All","Status",$A14,)</f>
        <v>Wrong Account Name or FCM Account ID</v>
      </c>
      <c r="N14" s="1" t="str">
        <f>_xll.CQGOrders($Z$1,$Y$1,,"All","All","LimitPrice",$A14,)</f>
        <v>Wrong Account Name or FCM Account ID</v>
      </c>
      <c r="O14" s="1" t="str">
        <f>_xll.CQGOrders($Z$1,$Y$1,,"All","All","StopPrice",$A14,)</f>
        <v>Wrong Account Name or FCM Account ID</v>
      </c>
      <c r="P14" s="1" t="str">
        <f>_xll.CQGOrders($Z$1,$Y$1,,"All","All","AvgFillPrice",$A14,)</f>
        <v>Wrong Account Name or FCM Account ID</v>
      </c>
      <c r="Q14" s="1" t="str">
        <f>_xll.CQGOrders($Z$1,$Y$1,,"All","All","Duration",$A14,)</f>
        <v>Wrong Account Name or FCM Account ID</v>
      </c>
      <c r="R14" s="12" t="str">
        <f>_xll.CQGOrders($Z$1,$Y$1,,"All","All","GTDDate",$A14,)</f>
        <v>Wrong Account Name or FCM Account ID</v>
      </c>
      <c r="S14" s="12" t="str">
        <f>_xll.CQGOrders($Z$1,$Y$1,,"All","All","GTTTime",$A14,)</f>
        <v>Wrong Account Name or FCM Account ID</v>
      </c>
      <c r="T14" t="str">
        <f>_xll.CQGOrders($Z$1,$Y$1,,"All","All","PlaceTime",$A14,)</f>
        <v>Wrong Account Name or FCM Account ID</v>
      </c>
      <c r="U14" t="str">
        <f>_xll.CQGOrders($Z$1,$Y$1,,"All","All","StatusTime",$A14,)</f>
        <v>Wrong Account Name or FCM Account ID</v>
      </c>
      <c r="V14" t="str">
        <f>_xll.CQGOrders($Z$1,$Y$1,,"All","All","Comment",$A14,)</f>
        <v>Wrong Account Name or FCM Account ID</v>
      </c>
      <c r="W14" t="str">
        <f t="shared" si="0"/>
        <v>Wrong Account Name or FCM Account ID</v>
      </c>
    </row>
    <row r="15" spans="1:26" x14ac:dyDescent="0.3">
      <c r="A15" s="1">
        <v>13</v>
      </c>
      <c r="B15" s="1" t="str">
        <f>_xll.CQGOrders($Z$1,$Y$1,,"All","All","AccountName",$A15,)</f>
        <v>Wrong Account Name or FCM Account ID</v>
      </c>
      <c r="C15" s="12" t="str">
        <f>_xll.CQGOrders($Z$1,$Y$1,,"All","All","FCMNumber",$A15,)</f>
        <v>Wrong Account Name or FCM Account ID</v>
      </c>
      <c r="D15" s="12" t="str">
        <f>_xll.CQGOrders($Z$1,$Y$1,,"All","All","UserID",$A15,)</f>
        <v>Wrong Account Name or FCM Account ID</v>
      </c>
      <c r="E15" s="12" t="str">
        <f>_xll.CQGOrders($Z$1,$Y$1,,"All","All","OriginalOrderID",$A15,)</f>
        <v>Wrong Account Name or FCM Account ID</v>
      </c>
      <c r="F15" s="12" t="str">
        <f>_xll.CQGOrders($Z$1,$Y$1,,"All","All","OrderID",$A15,)</f>
        <v>Wrong Account Name or FCM Account ID</v>
      </c>
      <c r="G15" s="1" t="str">
        <f>_xll.CQGOrders($Z$1,$Y$1,,"All","All","Side",$A15,)</f>
        <v>Wrong Account Name or FCM Account ID</v>
      </c>
      <c r="H15" s="1" t="str">
        <f>_xll.CQGOrders($Z$1,$Y$1,,"All","All","Qty",$A15,)</f>
        <v>Wrong Account Name or FCM Account ID</v>
      </c>
      <c r="I15" s="1" t="str">
        <f>_xll.CQGOrders($Z$1,$Y$1,,"All","All","FillQty",$A15,)</f>
        <v>Wrong Account Name or FCM Account ID</v>
      </c>
      <c r="J15" s="1" t="str">
        <f>_xll.CQGOrders($Z$1,$Y$1,,"All","All","RmngQty",$A15,)</f>
        <v>Wrong Account Name or FCM Account ID</v>
      </c>
      <c r="K15" s="1" t="str">
        <f>_xll.CQGOrders($Z$1,$Y$1,,"All","All","Instrument",$A15,)</f>
        <v>Wrong Account Name or FCM Account ID</v>
      </c>
      <c r="L15" s="1" t="str">
        <f>_xll.CQGOrders($Z$1,$Y$1,,"All","All","Type",$A15,)</f>
        <v>Wrong Account Name or FCM Account ID</v>
      </c>
      <c r="M15" t="str">
        <f>_xll.CQGOrders($Z$1,$Y$1,,"All","All","Status",$A15,)</f>
        <v>Wrong Account Name or FCM Account ID</v>
      </c>
      <c r="N15" s="1" t="str">
        <f>_xll.CQGOrders($Z$1,$Y$1,,"All","All","LimitPrice",$A15,)</f>
        <v>Wrong Account Name or FCM Account ID</v>
      </c>
      <c r="O15" s="1" t="str">
        <f>_xll.CQGOrders($Z$1,$Y$1,,"All","All","StopPrice",$A15,)</f>
        <v>Wrong Account Name or FCM Account ID</v>
      </c>
      <c r="P15" s="1" t="str">
        <f>_xll.CQGOrders($Z$1,$Y$1,,"All","All","AvgFillPrice",$A15,)</f>
        <v>Wrong Account Name or FCM Account ID</v>
      </c>
      <c r="Q15" s="1" t="str">
        <f>_xll.CQGOrders($Z$1,$Y$1,,"All","All","Duration",$A15,)</f>
        <v>Wrong Account Name or FCM Account ID</v>
      </c>
      <c r="R15" s="12" t="str">
        <f>_xll.CQGOrders($Z$1,$Y$1,,"All","All","GTDDate",$A15,)</f>
        <v>Wrong Account Name or FCM Account ID</v>
      </c>
      <c r="S15" s="12" t="str">
        <f>_xll.CQGOrders($Z$1,$Y$1,,"All","All","GTTTime",$A15,)</f>
        <v>Wrong Account Name or FCM Account ID</v>
      </c>
      <c r="T15" t="str">
        <f>_xll.CQGOrders($Z$1,$Y$1,,"All","All","PlaceTime",$A15,)</f>
        <v>Wrong Account Name or FCM Account ID</v>
      </c>
      <c r="U15" t="str">
        <f>_xll.CQGOrders($Z$1,$Y$1,,"All","All","StatusTime",$A15,)</f>
        <v>Wrong Account Name or FCM Account ID</v>
      </c>
      <c r="V15" t="str">
        <f>_xll.CQGOrders($Z$1,$Y$1,,"All","All","Comment",$A15,)</f>
        <v>Wrong Account Name or FCM Account ID</v>
      </c>
      <c r="W15" t="str">
        <f t="shared" si="0"/>
        <v>Wrong Account Name or FCM Account ID</v>
      </c>
    </row>
    <row r="16" spans="1:26" x14ac:dyDescent="0.3">
      <c r="A16" s="1">
        <v>14</v>
      </c>
      <c r="B16" s="1" t="str">
        <f>_xll.CQGOrders($Z$1,$Y$1,,"All","All","AccountName",$A16,)</f>
        <v>Wrong Account Name or FCM Account ID</v>
      </c>
      <c r="C16" s="12" t="str">
        <f>_xll.CQGOrders($Z$1,$Y$1,,"All","All","FCMNumber",$A16,)</f>
        <v>Wrong Account Name or FCM Account ID</v>
      </c>
      <c r="D16" s="12" t="str">
        <f>_xll.CQGOrders($Z$1,$Y$1,,"All","All","UserID",$A16,)</f>
        <v>Wrong Account Name or FCM Account ID</v>
      </c>
      <c r="E16" s="12" t="str">
        <f>_xll.CQGOrders($Z$1,$Y$1,,"All","All","OriginalOrderID",$A16,)</f>
        <v>Wrong Account Name or FCM Account ID</v>
      </c>
      <c r="F16" s="12" t="str">
        <f>_xll.CQGOrders($Z$1,$Y$1,,"All","All","OrderID",$A16,)</f>
        <v>Wrong Account Name or FCM Account ID</v>
      </c>
      <c r="G16" s="1" t="str">
        <f>_xll.CQGOrders($Z$1,$Y$1,,"All","All","Side",$A16,)</f>
        <v>Wrong Account Name or FCM Account ID</v>
      </c>
      <c r="H16" s="1" t="str">
        <f>_xll.CQGOrders($Z$1,$Y$1,,"All","All","Qty",$A16,)</f>
        <v>Wrong Account Name or FCM Account ID</v>
      </c>
      <c r="I16" s="1" t="str">
        <f>_xll.CQGOrders($Z$1,$Y$1,,"All","All","FillQty",$A16,)</f>
        <v>Wrong Account Name or FCM Account ID</v>
      </c>
      <c r="J16" s="1" t="str">
        <f>_xll.CQGOrders($Z$1,$Y$1,,"All","All","RmngQty",$A16,)</f>
        <v>Wrong Account Name or FCM Account ID</v>
      </c>
      <c r="K16" s="1" t="str">
        <f>_xll.CQGOrders($Z$1,$Y$1,,"All","All","Instrument",$A16,)</f>
        <v>Wrong Account Name or FCM Account ID</v>
      </c>
      <c r="L16" s="1" t="str">
        <f>_xll.CQGOrders($Z$1,$Y$1,,"All","All","Type",$A16,)</f>
        <v>Wrong Account Name or FCM Account ID</v>
      </c>
      <c r="M16" t="str">
        <f>_xll.CQGOrders($Z$1,$Y$1,,"All","All","Status",$A16,)</f>
        <v>Wrong Account Name or FCM Account ID</v>
      </c>
      <c r="N16" s="1" t="str">
        <f>_xll.CQGOrders($Z$1,$Y$1,,"All","All","LimitPrice",$A16,)</f>
        <v>Wrong Account Name or FCM Account ID</v>
      </c>
      <c r="O16" s="1" t="str">
        <f>_xll.CQGOrders($Z$1,$Y$1,,"All","All","StopPrice",$A16,)</f>
        <v>Wrong Account Name or FCM Account ID</v>
      </c>
      <c r="P16" s="1" t="str">
        <f>_xll.CQGOrders($Z$1,$Y$1,,"All","All","AvgFillPrice",$A16,)</f>
        <v>Wrong Account Name or FCM Account ID</v>
      </c>
      <c r="Q16" s="1" t="str">
        <f>_xll.CQGOrders($Z$1,$Y$1,,"All","All","Duration",$A16,)</f>
        <v>Wrong Account Name or FCM Account ID</v>
      </c>
      <c r="R16" s="12" t="str">
        <f>_xll.CQGOrders($Z$1,$Y$1,,"All","All","GTDDate",$A16,)</f>
        <v>Wrong Account Name or FCM Account ID</v>
      </c>
      <c r="S16" s="12" t="str">
        <f>_xll.CQGOrders($Z$1,$Y$1,,"All","All","GTTTime",$A16,)</f>
        <v>Wrong Account Name or FCM Account ID</v>
      </c>
      <c r="T16" t="str">
        <f>_xll.CQGOrders($Z$1,$Y$1,,"All","All","PlaceTime",$A16,)</f>
        <v>Wrong Account Name or FCM Account ID</v>
      </c>
      <c r="U16" t="str">
        <f>_xll.CQGOrders($Z$1,$Y$1,,"All","All","StatusTime",$A16,)</f>
        <v>Wrong Account Name or FCM Account ID</v>
      </c>
      <c r="V16" t="str">
        <f>_xll.CQGOrders($Z$1,$Y$1,,"All","All","Comment",$A16,)</f>
        <v>Wrong Account Name or FCM Account ID</v>
      </c>
      <c r="W16" t="str">
        <f t="shared" si="0"/>
        <v>Wrong Account Name or FCM Account ID</v>
      </c>
    </row>
    <row r="17" spans="1:23" x14ac:dyDescent="0.3">
      <c r="A17" s="1">
        <v>15</v>
      </c>
      <c r="B17" s="1" t="str">
        <f>_xll.CQGOrders($Z$1,$Y$1,,"All","All","AccountName",$A17,)</f>
        <v>Wrong Account Name or FCM Account ID</v>
      </c>
      <c r="C17" s="12" t="str">
        <f>_xll.CQGOrders($Z$1,$Y$1,,"All","All","FCMNumber",$A17,)</f>
        <v>Wrong Account Name or FCM Account ID</v>
      </c>
      <c r="D17" s="12" t="str">
        <f>_xll.CQGOrders($Z$1,$Y$1,,"All","All","UserID",$A17,)</f>
        <v>Wrong Account Name or FCM Account ID</v>
      </c>
      <c r="E17" s="12" t="str">
        <f>_xll.CQGOrders($Z$1,$Y$1,,"All","All","OriginalOrderID",$A17,)</f>
        <v>Wrong Account Name or FCM Account ID</v>
      </c>
      <c r="F17" s="12" t="str">
        <f>_xll.CQGOrders($Z$1,$Y$1,,"All","All","OrderID",$A17,)</f>
        <v>Wrong Account Name or FCM Account ID</v>
      </c>
      <c r="G17" s="1" t="str">
        <f>_xll.CQGOrders($Z$1,$Y$1,,"All","All","Side",$A17,)</f>
        <v>Wrong Account Name or FCM Account ID</v>
      </c>
      <c r="H17" s="1" t="str">
        <f>_xll.CQGOrders($Z$1,$Y$1,,"All","All","Qty",$A17,)</f>
        <v>Wrong Account Name or FCM Account ID</v>
      </c>
      <c r="I17" s="1" t="str">
        <f>_xll.CQGOrders($Z$1,$Y$1,,"All","All","FillQty",$A17,)</f>
        <v>Wrong Account Name or FCM Account ID</v>
      </c>
      <c r="J17" s="1" t="str">
        <f>_xll.CQGOrders($Z$1,$Y$1,,"All","All","RmngQty",$A17,)</f>
        <v>Wrong Account Name or FCM Account ID</v>
      </c>
      <c r="K17" s="1" t="str">
        <f>_xll.CQGOrders($Z$1,$Y$1,,"All","All","Instrument",$A17,)</f>
        <v>Wrong Account Name or FCM Account ID</v>
      </c>
      <c r="L17" s="1" t="str">
        <f>_xll.CQGOrders($Z$1,$Y$1,,"All","All","Type",$A17,)</f>
        <v>Wrong Account Name or FCM Account ID</v>
      </c>
      <c r="M17" t="str">
        <f>_xll.CQGOrders($Z$1,$Y$1,,"All","All","Status",$A17,)</f>
        <v>Wrong Account Name or FCM Account ID</v>
      </c>
      <c r="N17" s="1" t="str">
        <f>_xll.CQGOrders($Z$1,$Y$1,,"All","All","LimitPrice",$A17,)</f>
        <v>Wrong Account Name or FCM Account ID</v>
      </c>
      <c r="O17" s="1" t="str">
        <f>_xll.CQGOrders($Z$1,$Y$1,,"All","All","StopPrice",$A17,)</f>
        <v>Wrong Account Name or FCM Account ID</v>
      </c>
      <c r="P17" s="1" t="str">
        <f>_xll.CQGOrders($Z$1,$Y$1,,"All","All","AvgFillPrice",$A17,)</f>
        <v>Wrong Account Name or FCM Account ID</v>
      </c>
      <c r="Q17" s="1" t="str">
        <f>_xll.CQGOrders($Z$1,$Y$1,,"All","All","Duration",$A17,)</f>
        <v>Wrong Account Name or FCM Account ID</v>
      </c>
      <c r="R17" s="12" t="str">
        <f>_xll.CQGOrders($Z$1,$Y$1,,"All","All","GTDDate",$A17,)</f>
        <v>Wrong Account Name or FCM Account ID</v>
      </c>
      <c r="S17" s="12" t="str">
        <f>_xll.CQGOrders($Z$1,$Y$1,,"All","All","GTTTime",$A17,)</f>
        <v>Wrong Account Name or FCM Account ID</v>
      </c>
      <c r="T17" t="str">
        <f>_xll.CQGOrders($Z$1,$Y$1,,"All","All","PlaceTime",$A17,)</f>
        <v>Wrong Account Name or FCM Account ID</v>
      </c>
      <c r="U17" t="str">
        <f>_xll.CQGOrders($Z$1,$Y$1,,"All","All","StatusTime",$A17,)</f>
        <v>Wrong Account Name or FCM Account ID</v>
      </c>
      <c r="V17" t="str">
        <f>_xll.CQGOrders($Z$1,$Y$1,,"All","All","Comment",$A17,)</f>
        <v>Wrong Account Name or FCM Account ID</v>
      </c>
      <c r="W17" t="str">
        <f t="shared" si="0"/>
        <v>Wrong Account Name or FCM Account ID</v>
      </c>
    </row>
    <row r="18" spans="1:23" x14ac:dyDescent="0.3">
      <c r="A18" s="1">
        <v>16</v>
      </c>
      <c r="B18" s="1" t="str">
        <f>_xll.CQGOrders($Z$1,$Y$1,,"All","All","AccountName",$A18,)</f>
        <v>Wrong Account Name or FCM Account ID</v>
      </c>
      <c r="C18" s="12" t="str">
        <f>_xll.CQGOrders($Z$1,$Y$1,,"All","All","FCMNumber",$A18,)</f>
        <v>Wrong Account Name or FCM Account ID</v>
      </c>
      <c r="D18" s="12" t="str">
        <f>_xll.CQGOrders($Z$1,$Y$1,,"All","All","UserID",$A18,)</f>
        <v>Wrong Account Name or FCM Account ID</v>
      </c>
      <c r="E18" s="12" t="str">
        <f>_xll.CQGOrders($Z$1,$Y$1,,"All","All","OriginalOrderID",$A18,)</f>
        <v>Wrong Account Name or FCM Account ID</v>
      </c>
      <c r="F18" s="12" t="str">
        <f>_xll.CQGOrders($Z$1,$Y$1,,"All","All","OrderID",$A18,)</f>
        <v>Wrong Account Name or FCM Account ID</v>
      </c>
      <c r="G18" s="1" t="str">
        <f>_xll.CQGOrders($Z$1,$Y$1,,"All","All","Side",$A18,)</f>
        <v>Wrong Account Name or FCM Account ID</v>
      </c>
      <c r="H18" s="1" t="str">
        <f>_xll.CQGOrders($Z$1,$Y$1,,"All","All","Qty",$A18,)</f>
        <v>Wrong Account Name or FCM Account ID</v>
      </c>
      <c r="I18" s="1" t="str">
        <f>_xll.CQGOrders($Z$1,$Y$1,,"All","All","FillQty",$A18,)</f>
        <v>Wrong Account Name or FCM Account ID</v>
      </c>
      <c r="J18" s="1" t="str">
        <f>_xll.CQGOrders($Z$1,$Y$1,,"All","All","RmngQty",$A18,)</f>
        <v>Wrong Account Name or FCM Account ID</v>
      </c>
      <c r="K18" s="1" t="str">
        <f>_xll.CQGOrders($Z$1,$Y$1,,"All","All","Instrument",$A18,)</f>
        <v>Wrong Account Name or FCM Account ID</v>
      </c>
      <c r="L18" s="1" t="str">
        <f>_xll.CQGOrders($Z$1,$Y$1,,"All","All","Type",$A18,)</f>
        <v>Wrong Account Name or FCM Account ID</v>
      </c>
      <c r="M18" t="str">
        <f>_xll.CQGOrders($Z$1,$Y$1,,"All","All","Status",$A18,)</f>
        <v>Wrong Account Name or FCM Account ID</v>
      </c>
      <c r="N18" s="1" t="str">
        <f>_xll.CQGOrders($Z$1,$Y$1,,"All","All","LimitPrice",$A18,)</f>
        <v>Wrong Account Name or FCM Account ID</v>
      </c>
      <c r="O18" s="1" t="str">
        <f>_xll.CQGOrders($Z$1,$Y$1,,"All","All","StopPrice",$A18,)</f>
        <v>Wrong Account Name or FCM Account ID</v>
      </c>
      <c r="P18" s="1" t="str">
        <f>_xll.CQGOrders($Z$1,$Y$1,,"All","All","AvgFillPrice",$A18,)</f>
        <v>Wrong Account Name or FCM Account ID</v>
      </c>
      <c r="Q18" s="1" t="str">
        <f>_xll.CQGOrders($Z$1,$Y$1,,"All","All","Duration",$A18,)</f>
        <v>Wrong Account Name or FCM Account ID</v>
      </c>
      <c r="R18" s="12" t="str">
        <f>_xll.CQGOrders($Z$1,$Y$1,,"All","All","GTDDate",$A18,)</f>
        <v>Wrong Account Name or FCM Account ID</v>
      </c>
      <c r="S18" s="12" t="str">
        <f>_xll.CQGOrders($Z$1,$Y$1,,"All","All","GTTTime",$A18,)</f>
        <v>Wrong Account Name or FCM Account ID</v>
      </c>
      <c r="T18" t="str">
        <f>_xll.CQGOrders($Z$1,$Y$1,,"All","All","PlaceTime",$A18,)</f>
        <v>Wrong Account Name or FCM Account ID</v>
      </c>
      <c r="U18" t="str">
        <f>_xll.CQGOrders($Z$1,$Y$1,,"All","All","StatusTime",$A18,)</f>
        <v>Wrong Account Name or FCM Account ID</v>
      </c>
      <c r="V18" t="str">
        <f>_xll.CQGOrders($Z$1,$Y$1,,"All","All","Comment",$A18,)</f>
        <v>Wrong Account Name or FCM Account ID</v>
      </c>
      <c r="W18" t="str">
        <f t="shared" si="0"/>
        <v>Wrong Account Name or FCM Account ID</v>
      </c>
    </row>
    <row r="19" spans="1:23" x14ac:dyDescent="0.3">
      <c r="A19" s="1">
        <v>17</v>
      </c>
      <c r="B19" s="1" t="str">
        <f>_xll.CQGOrders($Z$1,$Y$1,,"All","All","AccountName",$A19,)</f>
        <v>Wrong Account Name or FCM Account ID</v>
      </c>
      <c r="C19" s="12" t="str">
        <f>_xll.CQGOrders($Z$1,$Y$1,,"All","All","FCMNumber",$A19,)</f>
        <v>Wrong Account Name or FCM Account ID</v>
      </c>
      <c r="D19" s="12" t="str">
        <f>_xll.CQGOrders($Z$1,$Y$1,,"All","All","UserID",$A19,)</f>
        <v>Wrong Account Name or FCM Account ID</v>
      </c>
      <c r="E19" s="12" t="str">
        <f>_xll.CQGOrders($Z$1,$Y$1,,"All","All","OriginalOrderID",$A19,)</f>
        <v>Wrong Account Name or FCM Account ID</v>
      </c>
      <c r="F19" s="12" t="str">
        <f>_xll.CQGOrders($Z$1,$Y$1,,"All","All","OrderID",$A19,)</f>
        <v>Wrong Account Name or FCM Account ID</v>
      </c>
      <c r="G19" s="1" t="str">
        <f>_xll.CQGOrders($Z$1,$Y$1,,"All","All","Side",$A19,)</f>
        <v>Wrong Account Name or FCM Account ID</v>
      </c>
      <c r="H19" s="1" t="str">
        <f>_xll.CQGOrders($Z$1,$Y$1,,"All","All","Qty",$A19,)</f>
        <v>Wrong Account Name or FCM Account ID</v>
      </c>
      <c r="I19" s="1" t="str">
        <f>_xll.CQGOrders($Z$1,$Y$1,,"All","All","FillQty",$A19,)</f>
        <v>Wrong Account Name or FCM Account ID</v>
      </c>
      <c r="J19" s="1" t="str">
        <f>_xll.CQGOrders($Z$1,$Y$1,,"All","All","RmngQty",$A19,)</f>
        <v>Wrong Account Name or FCM Account ID</v>
      </c>
      <c r="K19" s="1" t="str">
        <f>_xll.CQGOrders($Z$1,$Y$1,,"All","All","Instrument",$A19,)</f>
        <v>Wrong Account Name or FCM Account ID</v>
      </c>
      <c r="L19" s="1" t="str">
        <f>_xll.CQGOrders($Z$1,$Y$1,,"All","All","Type",$A19,)</f>
        <v>Wrong Account Name or FCM Account ID</v>
      </c>
      <c r="M19" t="str">
        <f>_xll.CQGOrders($Z$1,$Y$1,,"All","All","Status",$A19,)</f>
        <v>Wrong Account Name or FCM Account ID</v>
      </c>
      <c r="N19" s="1" t="str">
        <f>_xll.CQGOrders($Z$1,$Y$1,,"All","All","LimitPrice",$A19,)</f>
        <v>Wrong Account Name or FCM Account ID</v>
      </c>
      <c r="O19" s="1" t="str">
        <f>_xll.CQGOrders($Z$1,$Y$1,,"All","All","StopPrice",$A19,)</f>
        <v>Wrong Account Name or FCM Account ID</v>
      </c>
      <c r="P19" s="1" t="str">
        <f>_xll.CQGOrders($Z$1,$Y$1,,"All","All","AvgFillPrice",$A19,)</f>
        <v>Wrong Account Name or FCM Account ID</v>
      </c>
      <c r="Q19" s="1" t="str">
        <f>_xll.CQGOrders($Z$1,$Y$1,,"All","All","Duration",$A19,)</f>
        <v>Wrong Account Name or FCM Account ID</v>
      </c>
      <c r="R19" s="12" t="str">
        <f>_xll.CQGOrders($Z$1,$Y$1,,"All","All","GTDDate",$A19,)</f>
        <v>Wrong Account Name or FCM Account ID</v>
      </c>
      <c r="S19" s="12" t="str">
        <f>_xll.CQGOrders($Z$1,$Y$1,,"All","All","GTTTime",$A19,)</f>
        <v>Wrong Account Name or FCM Account ID</v>
      </c>
      <c r="T19" t="str">
        <f>_xll.CQGOrders($Z$1,$Y$1,,"All","All","PlaceTime",$A19,)</f>
        <v>Wrong Account Name or FCM Account ID</v>
      </c>
      <c r="U19" t="str">
        <f>_xll.CQGOrders($Z$1,$Y$1,,"All","All","StatusTime",$A19,)</f>
        <v>Wrong Account Name or FCM Account ID</v>
      </c>
      <c r="V19" t="str">
        <f>_xll.CQGOrders($Z$1,$Y$1,,"All","All","Comment",$A19,)</f>
        <v>Wrong Account Name or FCM Account ID</v>
      </c>
      <c r="W19" t="str">
        <f t="shared" si="0"/>
        <v>Wrong Account Name or FCM Account ID</v>
      </c>
    </row>
    <row r="20" spans="1:23" x14ac:dyDescent="0.3">
      <c r="A20" s="1">
        <v>18</v>
      </c>
      <c r="B20" s="1" t="str">
        <f>_xll.CQGOrders($Z$1,$Y$1,,"All","All","AccountName",$A20,)</f>
        <v>Wrong Account Name or FCM Account ID</v>
      </c>
      <c r="C20" s="12" t="str">
        <f>_xll.CQGOrders($Z$1,$Y$1,,"All","All","FCMNumber",$A20,)</f>
        <v>Wrong Account Name or FCM Account ID</v>
      </c>
      <c r="D20" s="12" t="str">
        <f>_xll.CQGOrders($Z$1,$Y$1,,"All","All","UserID",$A20,)</f>
        <v>Wrong Account Name or FCM Account ID</v>
      </c>
      <c r="E20" s="12" t="str">
        <f>_xll.CQGOrders($Z$1,$Y$1,,"All","All","OriginalOrderID",$A20,)</f>
        <v>Wrong Account Name or FCM Account ID</v>
      </c>
      <c r="F20" s="12" t="str">
        <f>_xll.CQGOrders($Z$1,$Y$1,,"All","All","OrderID",$A20,)</f>
        <v>Wrong Account Name or FCM Account ID</v>
      </c>
      <c r="G20" s="1" t="str">
        <f>_xll.CQGOrders($Z$1,$Y$1,,"All","All","Side",$A20,)</f>
        <v>Wrong Account Name or FCM Account ID</v>
      </c>
      <c r="H20" s="1" t="str">
        <f>_xll.CQGOrders($Z$1,$Y$1,,"All","All","Qty",$A20,)</f>
        <v>Wrong Account Name or FCM Account ID</v>
      </c>
      <c r="I20" s="1" t="str">
        <f>_xll.CQGOrders($Z$1,$Y$1,,"All","All","FillQty",$A20,)</f>
        <v>Wrong Account Name or FCM Account ID</v>
      </c>
      <c r="J20" s="1" t="str">
        <f>_xll.CQGOrders($Z$1,$Y$1,,"All","All","RmngQty",$A20,)</f>
        <v>Wrong Account Name or FCM Account ID</v>
      </c>
      <c r="K20" s="1" t="str">
        <f>_xll.CQGOrders($Z$1,$Y$1,,"All","All","Instrument",$A20,)</f>
        <v>Wrong Account Name or FCM Account ID</v>
      </c>
      <c r="L20" s="1" t="str">
        <f>_xll.CQGOrders($Z$1,$Y$1,,"All","All","Type",$A20,)</f>
        <v>Wrong Account Name or FCM Account ID</v>
      </c>
      <c r="M20" t="str">
        <f>_xll.CQGOrders($Z$1,$Y$1,,"All","All","Status",$A20,)</f>
        <v>Wrong Account Name or FCM Account ID</v>
      </c>
      <c r="N20" s="1" t="str">
        <f>_xll.CQGOrders($Z$1,$Y$1,,"All","All","LimitPrice",$A20,)</f>
        <v>Wrong Account Name or FCM Account ID</v>
      </c>
      <c r="O20" s="1" t="str">
        <f>_xll.CQGOrders($Z$1,$Y$1,,"All","All","StopPrice",$A20,)</f>
        <v>Wrong Account Name or FCM Account ID</v>
      </c>
      <c r="P20" s="1" t="str">
        <f>_xll.CQGOrders($Z$1,$Y$1,,"All","All","AvgFillPrice",$A20,)</f>
        <v>Wrong Account Name or FCM Account ID</v>
      </c>
      <c r="Q20" s="1" t="str">
        <f>_xll.CQGOrders($Z$1,$Y$1,,"All","All","Duration",$A20,)</f>
        <v>Wrong Account Name or FCM Account ID</v>
      </c>
      <c r="R20" s="12" t="str">
        <f>_xll.CQGOrders($Z$1,$Y$1,,"All","All","GTDDate",$A20,)</f>
        <v>Wrong Account Name or FCM Account ID</v>
      </c>
      <c r="S20" s="12" t="str">
        <f>_xll.CQGOrders($Z$1,$Y$1,,"All","All","GTTTime",$A20,)</f>
        <v>Wrong Account Name or FCM Account ID</v>
      </c>
      <c r="T20" t="str">
        <f>_xll.CQGOrders($Z$1,$Y$1,,"All","All","PlaceTime",$A20,)</f>
        <v>Wrong Account Name or FCM Account ID</v>
      </c>
      <c r="U20" t="str">
        <f>_xll.CQGOrders($Z$1,$Y$1,,"All","All","StatusTime",$A20,)</f>
        <v>Wrong Account Name or FCM Account ID</v>
      </c>
      <c r="V20" t="str">
        <f>_xll.CQGOrders($Z$1,$Y$1,,"All","All","Comment",$A20,)</f>
        <v>Wrong Account Name or FCM Account ID</v>
      </c>
      <c r="W20" t="str">
        <f t="shared" si="0"/>
        <v>Wrong Account Name or FCM Account ID</v>
      </c>
    </row>
    <row r="21" spans="1:23" x14ac:dyDescent="0.3">
      <c r="A21" s="1">
        <v>19</v>
      </c>
      <c r="B21" s="1" t="str">
        <f>_xll.CQGOrders($Z$1,$Y$1,,"All","All","AccountName",$A21,)</f>
        <v>Wrong Account Name or FCM Account ID</v>
      </c>
      <c r="C21" s="12" t="str">
        <f>_xll.CQGOrders($Z$1,$Y$1,,"All","All","FCMNumber",$A21,)</f>
        <v>Wrong Account Name or FCM Account ID</v>
      </c>
      <c r="D21" s="12" t="str">
        <f>_xll.CQGOrders($Z$1,$Y$1,,"All","All","UserID",$A21,)</f>
        <v>Wrong Account Name or FCM Account ID</v>
      </c>
      <c r="E21" s="12" t="str">
        <f>_xll.CQGOrders($Z$1,$Y$1,,"All","All","OriginalOrderID",$A21,)</f>
        <v>Wrong Account Name or FCM Account ID</v>
      </c>
      <c r="F21" s="12" t="str">
        <f>_xll.CQGOrders($Z$1,$Y$1,,"All","All","OrderID",$A21,)</f>
        <v>Wrong Account Name or FCM Account ID</v>
      </c>
      <c r="G21" s="1" t="str">
        <f>_xll.CQGOrders($Z$1,$Y$1,,"All","All","Side",$A21,)</f>
        <v>Wrong Account Name or FCM Account ID</v>
      </c>
      <c r="H21" s="1" t="str">
        <f>_xll.CQGOrders($Z$1,$Y$1,,"All","All","Qty",$A21,)</f>
        <v>Wrong Account Name or FCM Account ID</v>
      </c>
      <c r="I21" s="1" t="str">
        <f>_xll.CQGOrders($Z$1,$Y$1,,"All","All","FillQty",$A21,)</f>
        <v>Wrong Account Name or FCM Account ID</v>
      </c>
      <c r="J21" s="1" t="str">
        <f>_xll.CQGOrders($Z$1,$Y$1,,"All","All","RmngQty",$A21,)</f>
        <v>Wrong Account Name or FCM Account ID</v>
      </c>
      <c r="K21" s="1" t="str">
        <f>_xll.CQGOrders($Z$1,$Y$1,,"All","All","Instrument",$A21,)</f>
        <v>Wrong Account Name or FCM Account ID</v>
      </c>
      <c r="L21" s="1" t="str">
        <f>_xll.CQGOrders($Z$1,$Y$1,,"All","All","Type",$A21,)</f>
        <v>Wrong Account Name or FCM Account ID</v>
      </c>
      <c r="M21" t="str">
        <f>_xll.CQGOrders($Z$1,$Y$1,,"All","All","Status",$A21,)</f>
        <v>Wrong Account Name or FCM Account ID</v>
      </c>
      <c r="N21" s="1" t="str">
        <f>_xll.CQGOrders($Z$1,$Y$1,,"All","All","LimitPrice",$A21,)</f>
        <v>Wrong Account Name or FCM Account ID</v>
      </c>
      <c r="O21" s="1" t="str">
        <f>_xll.CQGOrders($Z$1,$Y$1,,"All","All","StopPrice",$A21,)</f>
        <v>Wrong Account Name or FCM Account ID</v>
      </c>
      <c r="P21" s="1" t="str">
        <f>_xll.CQGOrders($Z$1,$Y$1,,"All","All","AvgFillPrice",$A21,)</f>
        <v>Wrong Account Name or FCM Account ID</v>
      </c>
      <c r="Q21" s="1" t="str">
        <f>_xll.CQGOrders($Z$1,$Y$1,,"All","All","Duration",$A21,)</f>
        <v>Wrong Account Name or FCM Account ID</v>
      </c>
      <c r="R21" s="12" t="str">
        <f>_xll.CQGOrders($Z$1,$Y$1,,"All","All","GTDDate",$A21,)</f>
        <v>Wrong Account Name or FCM Account ID</v>
      </c>
      <c r="S21" s="12" t="str">
        <f>_xll.CQGOrders($Z$1,$Y$1,,"All","All","GTTTime",$A21,)</f>
        <v>Wrong Account Name or FCM Account ID</v>
      </c>
      <c r="T21" t="str">
        <f>_xll.CQGOrders($Z$1,$Y$1,,"All","All","PlaceTime",$A21,)</f>
        <v>Wrong Account Name or FCM Account ID</v>
      </c>
      <c r="U21" t="str">
        <f>_xll.CQGOrders($Z$1,$Y$1,,"All","All","StatusTime",$A21,)</f>
        <v>Wrong Account Name or FCM Account ID</v>
      </c>
      <c r="V21" t="str">
        <f>_xll.CQGOrders($Z$1,$Y$1,,"All","All","Comment",$A21,)</f>
        <v>Wrong Account Name or FCM Account ID</v>
      </c>
      <c r="W21" t="str">
        <f t="shared" si="0"/>
        <v>Wrong Account Name or FCM Account ID</v>
      </c>
    </row>
    <row r="22" spans="1:23" x14ac:dyDescent="0.3">
      <c r="A22" s="1">
        <v>20</v>
      </c>
      <c r="B22" s="1" t="str">
        <f>_xll.CQGOrders($Z$1,$Y$1,,"All","All","AccountName",$A22,)</f>
        <v>Wrong Account Name or FCM Account ID</v>
      </c>
      <c r="C22" s="12" t="str">
        <f>_xll.CQGOrders($Z$1,$Y$1,,"All","All","FCMNumber",$A22,)</f>
        <v>Wrong Account Name or FCM Account ID</v>
      </c>
      <c r="D22" s="12" t="str">
        <f>_xll.CQGOrders($Z$1,$Y$1,,"All","All","UserID",$A22,)</f>
        <v>Wrong Account Name or FCM Account ID</v>
      </c>
      <c r="E22" s="12" t="str">
        <f>_xll.CQGOrders($Z$1,$Y$1,,"All","All","OriginalOrderID",$A22,)</f>
        <v>Wrong Account Name or FCM Account ID</v>
      </c>
      <c r="F22" s="12" t="str">
        <f>_xll.CQGOrders($Z$1,$Y$1,,"All","All","OrderID",$A22,)</f>
        <v>Wrong Account Name or FCM Account ID</v>
      </c>
      <c r="G22" s="1" t="str">
        <f>_xll.CQGOrders($Z$1,$Y$1,,"All","All","Side",$A22,)</f>
        <v>Wrong Account Name or FCM Account ID</v>
      </c>
      <c r="H22" s="1" t="str">
        <f>_xll.CQGOrders($Z$1,$Y$1,,"All","All","Qty",$A22,)</f>
        <v>Wrong Account Name or FCM Account ID</v>
      </c>
      <c r="I22" s="1" t="str">
        <f>_xll.CQGOrders($Z$1,$Y$1,,"All","All","FillQty",$A22,)</f>
        <v>Wrong Account Name or FCM Account ID</v>
      </c>
      <c r="J22" s="1" t="str">
        <f>_xll.CQGOrders($Z$1,$Y$1,,"All","All","RmngQty",$A22,)</f>
        <v>Wrong Account Name or FCM Account ID</v>
      </c>
      <c r="K22" s="1" t="str">
        <f>_xll.CQGOrders($Z$1,$Y$1,,"All","All","Instrument",$A22,)</f>
        <v>Wrong Account Name or FCM Account ID</v>
      </c>
      <c r="L22" s="1" t="str">
        <f>_xll.CQGOrders($Z$1,$Y$1,,"All","All","Type",$A22,)</f>
        <v>Wrong Account Name or FCM Account ID</v>
      </c>
      <c r="M22" t="str">
        <f>_xll.CQGOrders($Z$1,$Y$1,,"All","All","Status",$A22,)</f>
        <v>Wrong Account Name or FCM Account ID</v>
      </c>
      <c r="N22" s="1" t="str">
        <f>_xll.CQGOrders($Z$1,$Y$1,,"All","All","LimitPrice",$A22,)</f>
        <v>Wrong Account Name or FCM Account ID</v>
      </c>
      <c r="O22" s="1" t="str">
        <f>_xll.CQGOrders($Z$1,$Y$1,,"All","All","StopPrice",$A22,)</f>
        <v>Wrong Account Name or FCM Account ID</v>
      </c>
      <c r="P22" s="1" t="str">
        <f>_xll.CQGOrders($Z$1,$Y$1,,"All","All","AvgFillPrice",$A22,)</f>
        <v>Wrong Account Name or FCM Account ID</v>
      </c>
      <c r="Q22" s="1" t="str">
        <f>_xll.CQGOrders($Z$1,$Y$1,,"All","All","Duration",$A22,)</f>
        <v>Wrong Account Name or FCM Account ID</v>
      </c>
      <c r="R22" s="12" t="str">
        <f>_xll.CQGOrders($Z$1,$Y$1,,"All","All","GTDDate",$A22,)</f>
        <v>Wrong Account Name or FCM Account ID</v>
      </c>
      <c r="S22" s="12" t="str">
        <f>_xll.CQGOrders($Z$1,$Y$1,,"All","All","GTTTime",$A22,)</f>
        <v>Wrong Account Name or FCM Account ID</v>
      </c>
      <c r="T22" t="str">
        <f>_xll.CQGOrders($Z$1,$Y$1,,"All","All","PlaceTime",$A22,)</f>
        <v>Wrong Account Name or FCM Account ID</v>
      </c>
      <c r="U22" t="str">
        <f>_xll.CQGOrders($Z$1,$Y$1,,"All","All","StatusTime",$A22,)</f>
        <v>Wrong Account Name or FCM Account ID</v>
      </c>
      <c r="V22" t="str">
        <f>_xll.CQGOrders($Z$1,$Y$1,,"All","All","Comment",$A22,)</f>
        <v>Wrong Account Name or FCM Account ID</v>
      </c>
      <c r="W22" t="str">
        <f t="shared" si="0"/>
        <v>Wrong Account Name or FCM Account ID</v>
      </c>
    </row>
    <row r="23" spans="1:23" x14ac:dyDescent="0.3">
      <c r="A23" s="1">
        <v>21</v>
      </c>
      <c r="B23" s="1" t="str">
        <f>_xll.CQGOrders($Z$1,$Y$1,,"All","All","AccountName",$A23,)</f>
        <v>Wrong Account Name or FCM Account ID</v>
      </c>
      <c r="C23" s="12" t="str">
        <f>_xll.CQGOrders($Z$1,$Y$1,,"All","All","FCMNumber",$A23,)</f>
        <v>Wrong Account Name or FCM Account ID</v>
      </c>
      <c r="D23" s="12" t="str">
        <f>_xll.CQGOrders($Z$1,$Y$1,,"All","All","UserID",$A23,)</f>
        <v>Wrong Account Name or FCM Account ID</v>
      </c>
      <c r="E23" s="12" t="str">
        <f>_xll.CQGOrders($Z$1,$Y$1,,"All","All","OriginalOrderID",$A23,)</f>
        <v>Wrong Account Name or FCM Account ID</v>
      </c>
      <c r="F23" s="12" t="str">
        <f>_xll.CQGOrders($Z$1,$Y$1,,"All","All","OrderID",$A23,)</f>
        <v>Wrong Account Name or FCM Account ID</v>
      </c>
      <c r="G23" s="1" t="str">
        <f>_xll.CQGOrders($Z$1,$Y$1,,"All","All","Side",$A23,)</f>
        <v>Wrong Account Name or FCM Account ID</v>
      </c>
      <c r="H23" s="1" t="str">
        <f>_xll.CQGOrders($Z$1,$Y$1,,"All","All","Qty",$A23,)</f>
        <v>Wrong Account Name or FCM Account ID</v>
      </c>
      <c r="I23" s="1" t="str">
        <f>_xll.CQGOrders($Z$1,$Y$1,,"All","All","FillQty",$A23,)</f>
        <v>Wrong Account Name or FCM Account ID</v>
      </c>
      <c r="J23" s="1" t="str">
        <f>_xll.CQGOrders($Z$1,$Y$1,,"All","All","RmngQty",$A23,)</f>
        <v>Wrong Account Name or FCM Account ID</v>
      </c>
      <c r="K23" s="1" t="str">
        <f>_xll.CQGOrders($Z$1,$Y$1,,"All","All","Instrument",$A23,)</f>
        <v>Wrong Account Name or FCM Account ID</v>
      </c>
      <c r="L23" s="1" t="str">
        <f>_xll.CQGOrders($Z$1,$Y$1,,"All","All","Type",$A23,)</f>
        <v>Wrong Account Name or FCM Account ID</v>
      </c>
      <c r="M23" t="str">
        <f>_xll.CQGOrders($Z$1,$Y$1,,"All","All","Status",$A23,)</f>
        <v>Wrong Account Name or FCM Account ID</v>
      </c>
      <c r="N23" s="1" t="str">
        <f>_xll.CQGOrders($Z$1,$Y$1,,"All","All","LimitPrice",$A23,)</f>
        <v>Wrong Account Name or FCM Account ID</v>
      </c>
      <c r="O23" s="1" t="str">
        <f>_xll.CQGOrders($Z$1,$Y$1,,"All","All","StopPrice",$A23,)</f>
        <v>Wrong Account Name or FCM Account ID</v>
      </c>
      <c r="P23" s="1" t="str">
        <f>_xll.CQGOrders($Z$1,$Y$1,,"All","All","AvgFillPrice",$A23,)</f>
        <v>Wrong Account Name or FCM Account ID</v>
      </c>
      <c r="Q23" s="1" t="str">
        <f>_xll.CQGOrders($Z$1,$Y$1,,"All","All","Duration",$A23,)</f>
        <v>Wrong Account Name or FCM Account ID</v>
      </c>
      <c r="R23" s="12" t="str">
        <f>_xll.CQGOrders($Z$1,$Y$1,,"All","All","GTDDate",$A23,)</f>
        <v>Wrong Account Name or FCM Account ID</v>
      </c>
      <c r="S23" s="12" t="str">
        <f>_xll.CQGOrders($Z$1,$Y$1,,"All","All","GTTTime",$A23,)</f>
        <v>Wrong Account Name or FCM Account ID</v>
      </c>
      <c r="T23" t="str">
        <f>_xll.CQGOrders($Z$1,$Y$1,,"All","All","PlaceTime",$A23,)</f>
        <v>Wrong Account Name or FCM Account ID</v>
      </c>
      <c r="U23" t="str">
        <f>_xll.CQGOrders($Z$1,$Y$1,,"All","All","StatusTime",$A23,)</f>
        <v>Wrong Account Name or FCM Account ID</v>
      </c>
      <c r="V23" t="str">
        <f>_xll.CQGOrders($Z$1,$Y$1,,"All","All","Comment",$A23,)</f>
        <v>Wrong Account Name or FCM Account ID</v>
      </c>
      <c r="W23" t="str">
        <f t="shared" si="0"/>
        <v>Wrong Account Name or FCM Account ID</v>
      </c>
    </row>
    <row r="24" spans="1:23" x14ac:dyDescent="0.3">
      <c r="A24" s="1">
        <v>22</v>
      </c>
      <c r="B24" s="1" t="str">
        <f>_xll.CQGOrders($Z$1,$Y$1,,"All","All","AccountName",$A24,)</f>
        <v>Wrong Account Name or FCM Account ID</v>
      </c>
      <c r="C24" s="12" t="str">
        <f>_xll.CQGOrders($Z$1,$Y$1,,"All","All","FCMNumber",$A24,)</f>
        <v>Wrong Account Name or FCM Account ID</v>
      </c>
      <c r="D24" s="12" t="str">
        <f>_xll.CQGOrders($Z$1,$Y$1,,"All","All","UserID",$A24,)</f>
        <v>Wrong Account Name or FCM Account ID</v>
      </c>
      <c r="E24" s="12" t="str">
        <f>_xll.CQGOrders($Z$1,$Y$1,,"All","All","OriginalOrderID",$A24,)</f>
        <v>Wrong Account Name or FCM Account ID</v>
      </c>
      <c r="F24" s="12" t="str">
        <f>_xll.CQGOrders($Z$1,$Y$1,,"All","All","OrderID",$A24,)</f>
        <v>Wrong Account Name or FCM Account ID</v>
      </c>
      <c r="G24" s="1" t="str">
        <f>_xll.CQGOrders($Z$1,$Y$1,,"All","All","Side",$A24,)</f>
        <v>Wrong Account Name or FCM Account ID</v>
      </c>
      <c r="H24" s="1" t="str">
        <f>_xll.CQGOrders($Z$1,$Y$1,,"All","All","Qty",$A24,)</f>
        <v>Wrong Account Name or FCM Account ID</v>
      </c>
      <c r="I24" s="1" t="str">
        <f>_xll.CQGOrders($Z$1,$Y$1,,"All","All","FillQty",$A24,)</f>
        <v>Wrong Account Name or FCM Account ID</v>
      </c>
      <c r="J24" s="1" t="str">
        <f>_xll.CQGOrders($Z$1,$Y$1,,"All","All","RmngQty",$A24,)</f>
        <v>Wrong Account Name or FCM Account ID</v>
      </c>
      <c r="K24" s="1" t="str">
        <f>_xll.CQGOrders($Z$1,$Y$1,,"All","All","Instrument",$A24,)</f>
        <v>Wrong Account Name or FCM Account ID</v>
      </c>
      <c r="L24" s="1" t="str">
        <f>_xll.CQGOrders($Z$1,$Y$1,,"All","All","Type",$A24,)</f>
        <v>Wrong Account Name or FCM Account ID</v>
      </c>
      <c r="M24" t="str">
        <f>_xll.CQGOrders($Z$1,$Y$1,,"All","All","Status",$A24,)</f>
        <v>Wrong Account Name or FCM Account ID</v>
      </c>
      <c r="N24" s="1" t="str">
        <f>_xll.CQGOrders($Z$1,$Y$1,,"All","All","LimitPrice",$A24,)</f>
        <v>Wrong Account Name or FCM Account ID</v>
      </c>
      <c r="O24" s="1" t="str">
        <f>_xll.CQGOrders($Z$1,$Y$1,,"All","All","StopPrice",$A24,)</f>
        <v>Wrong Account Name or FCM Account ID</v>
      </c>
      <c r="P24" s="1" t="str">
        <f>_xll.CQGOrders($Z$1,$Y$1,,"All","All","AvgFillPrice",$A24,)</f>
        <v>Wrong Account Name or FCM Account ID</v>
      </c>
      <c r="Q24" s="1" t="str">
        <f>_xll.CQGOrders($Z$1,$Y$1,,"All","All","Duration",$A24,)</f>
        <v>Wrong Account Name or FCM Account ID</v>
      </c>
      <c r="R24" s="12" t="str">
        <f>_xll.CQGOrders($Z$1,$Y$1,,"All","All","GTDDate",$A24,)</f>
        <v>Wrong Account Name or FCM Account ID</v>
      </c>
      <c r="S24" s="12" t="str">
        <f>_xll.CQGOrders($Z$1,$Y$1,,"All","All","GTTTime",$A24,)</f>
        <v>Wrong Account Name or FCM Account ID</v>
      </c>
      <c r="T24" t="str">
        <f>_xll.CQGOrders($Z$1,$Y$1,,"All","All","PlaceTime",$A24,)</f>
        <v>Wrong Account Name or FCM Account ID</v>
      </c>
      <c r="U24" t="str">
        <f>_xll.CQGOrders($Z$1,$Y$1,,"All","All","StatusTime",$A24,)</f>
        <v>Wrong Account Name or FCM Account ID</v>
      </c>
      <c r="V24" t="str">
        <f>_xll.CQGOrders($Z$1,$Y$1,,"All","All","Comment",$A24,)</f>
        <v>Wrong Account Name or FCM Account ID</v>
      </c>
      <c r="W24" t="str">
        <f t="shared" si="0"/>
        <v>Wrong Account Name or FCM Account ID</v>
      </c>
    </row>
    <row r="25" spans="1:23" x14ac:dyDescent="0.3">
      <c r="A25" s="1">
        <v>23</v>
      </c>
      <c r="B25" s="1" t="str">
        <f>_xll.CQGOrders($Z$1,$Y$1,,"All","All","AccountName",$A25,)</f>
        <v>Wrong Account Name or FCM Account ID</v>
      </c>
      <c r="C25" s="12" t="str">
        <f>_xll.CQGOrders($Z$1,$Y$1,,"All","All","FCMNumber",$A25,)</f>
        <v>Wrong Account Name or FCM Account ID</v>
      </c>
      <c r="D25" s="12" t="str">
        <f>_xll.CQGOrders($Z$1,$Y$1,,"All","All","UserID",$A25,)</f>
        <v>Wrong Account Name or FCM Account ID</v>
      </c>
      <c r="E25" s="12" t="str">
        <f>_xll.CQGOrders($Z$1,$Y$1,,"All","All","OriginalOrderID",$A25,)</f>
        <v>Wrong Account Name or FCM Account ID</v>
      </c>
      <c r="F25" s="12" t="str">
        <f>_xll.CQGOrders($Z$1,$Y$1,,"All","All","OrderID",$A25,)</f>
        <v>Wrong Account Name or FCM Account ID</v>
      </c>
      <c r="G25" s="1" t="str">
        <f>_xll.CQGOrders($Z$1,$Y$1,,"All","All","Side",$A25,)</f>
        <v>Wrong Account Name or FCM Account ID</v>
      </c>
      <c r="H25" s="1" t="str">
        <f>_xll.CQGOrders($Z$1,$Y$1,,"All","All","Qty",$A25,)</f>
        <v>Wrong Account Name or FCM Account ID</v>
      </c>
      <c r="I25" s="1" t="str">
        <f>_xll.CQGOrders($Z$1,$Y$1,,"All","All","FillQty",$A25,)</f>
        <v>Wrong Account Name or FCM Account ID</v>
      </c>
      <c r="J25" s="1" t="str">
        <f>_xll.CQGOrders($Z$1,$Y$1,,"All","All","RmngQty",$A25,)</f>
        <v>Wrong Account Name or FCM Account ID</v>
      </c>
      <c r="K25" s="1" t="str">
        <f>_xll.CQGOrders($Z$1,$Y$1,,"All","All","Instrument",$A25,)</f>
        <v>Wrong Account Name or FCM Account ID</v>
      </c>
      <c r="L25" s="1" t="str">
        <f>_xll.CQGOrders($Z$1,$Y$1,,"All","All","Type",$A25,)</f>
        <v>Wrong Account Name or FCM Account ID</v>
      </c>
      <c r="M25" t="str">
        <f>_xll.CQGOrders($Z$1,$Y$1,,"All","All","Status",$A25,)</f>
        <v>Wrong Account Name or FCM Account ID</v>
      </c>
      <c r="N25" s="1" t="str">
        <f>_xll.CQGOrders($Z$1,$Y$1,,"All","All","LimitPrice",$A25,)</f>
        <v>Wrong Account Name or FCM Account ID</v>
      </c>
      <c r="O25" s="1" t="str">
        <f>_xll.CQGOrders($Z$1,$Y$1,,"All","All","StopPrice",$A25,)</f>
        <v>Wrong Account Name or FCM Account ID</v>
      </c>
      <c r="P25" s="1" t="str">
        <f>_xll.CQGOrders($Z$1,$Y$1,,"All","All","AvgFillPrice",$A25,)</f>
        <v>Wrong Account Name or FCM Account ID</v>
      </c>
      <c r="Q25" s="1" t="str">
        <f>_xll.CQGOrders($Z$1,$Y$1,,"All","All","Duration",$A25,)</f>
        <v>Wrong Account Name or FCM Account ID</v>
      </c>
      <c r="R25" s="12" t="str">
        <f>_xll.CQGOrders($Z$1,$Y$1,,"All","All","GTDDate",$A25,)</f>
        <v>Wrong Account Name or FCM Account ID</v>
      </c>
      <c r="S25" s="12" t="str">
        <f>_xll.CQGOrders($Z$1,$Y$1,,"All","All","GTTTime",$A25,)</f>
        <v>Wrong Account Name or FCM Account ID</v>
      </c>
      <c r="T25" t="str">
        <f>_xll.CQGOrders($Z$1,$Y$1,,"All","All","PlaceTime",$A25,)</f>
        <v>Wrong Account Name or FCM Account ID</v>
      </c>
      <c r="U25" t="str">
        <f>_xll.CQGOrders($Z$1,$Y$1,,"All","All","StatusTime",$A25,)</f>
        <v>Wrong Account Name or FCM Account ID</v>
      </c>
      <c r="V25" t="str">
        <f>_xll.CQGOrders($Z$1,$Y$1,,"All","All","Comment",$A25,)</f>
        <v>Wrong Account Name or FCM Account ID</v>
      </c>
      <c r="W25" t="str">
        <f t="shared" si="0"/>
        <v>Wrong Account Name or FCM Account ID</v>
      </c>
    </row>
    <row r="26" spans="1:23" x14ac:dyDescent="0.3">
      <c r="A26" s="1">
        <v>24</v>
      </c>
      <c r="B26" s="1" t="str">
        <f>_xll.CQGOrders($Z$1,$Y$1,,"All","All","AccountName",$A26,)</f>
        <v>Wrong Account Name or FCM Account ID</v>
      </c>
      <c r="C26" s="12" t="str">
        <f>_xll.CQGOrders($Z$1,$Y$1,,"All","All","FCMNumber",$A26,)</f>
        <v>Wrong Account Name or FCM Account ID</v>
      </c>
      <c r="D26" s="12" t="str">
        <f>_xll.CQGOrders($Z$1,$Y$1,,"All","All","UserID",$A26,)</f>
        <v>Wrong Account Name or FCM Account ID</v>
      </c>
      <c r="E26" s="12" t="str">
        <f>_xll.CQGOrders($Z$1,$Y$1,,"All","All","OriginalOrderID",$A26,)</f>
        <v>Wrong Account Name or FCM Account ID</v>
      </c>
      <c r="F26" s="12" t="str">
        <f>_xll.CQGOrders($Z$1,$Y$1,,"All","All","OrderID",$A26,)</f>
        <v>Wrong Account Name or FCM Account ID</v>
      </c>
      <c r="G26" s="1" t="str">
        <f>_xll.CQGOrders($Z$1,$Y$1,,"All","All","Side",$A26,)</f>
        <v>Wrong Account Name or FCM Account ID</v>
      </c>
      <c r="H26" s="1" t="str">
        <f>_xll.CQGOrders($Z$1,$Y$1,,"All","All","Qty",$A26,)</f>
        <v>Wrong Account Name or FCM Account ID</v>
      </c>
      <c r="I26" s="1" t="str">
        <f>_xll.CQGOrders($Z$1,$Y$1,,"All","All","FillQty",$A26,)</f>
        <v>Wrong Account Name or FCM Account ID</v>
      </c>
      <c r="J26" s="1" t="str">
        <f>_xll.CQGOrders($Z$1,$Y$1,,"All","All","RmngQty",$A26,)</f>
        <v>Wrong Account Name or FCM Account ID</v>
      </c>
      <c r="K26" s="1" t="str">
        <f>_xll.CQGOrders($Z$1,$Y$1,,"All","All","Instrument",$A26,)</f>
        <v>Wrong Account Name or FCM Account ID</v>
      </c>
      <c r="L26" s="1" t="str">
        <f>_xll.CQGOrders($Z$1,$Y$1,,"All","All","Type",$A26,)</f>
        <v>Wrong Account Name or FCM Account ID</v>
      </c>
      <c r="M26" t="str">
        <f>_xll.CQGOrders($Z$1,$Y$1,,"All","All","Status",$A26,)</f>
        <v>Wrong Account Name or FCM Account ID</v>
      </c>
      <c r="N26" s="1" t="str">
        <f>_xll.CQGOrders($Z$1,$Y$1,,"All","All","LimitPrice",$A26,)</f>
        <v>Wrong Account Name or FCM Account ID</v>
      </c>
      <c r="O26" s="1" t="str">
        <f>_xll.CQGOrders($Z$1,$Y$1,,"All","All","StopPrice",$A26,)</f>
        <v>Wrong Account Name or FCM Account ID</v>
      </c>
      <c r="P26" s="1" t="str">
        <f>_xll.CQGOrders($Z$1,$Y$1,,"All","All","AvgFillPrice",$A26,)</f>
        <v>Wrong Account Name or FCM Account ID</v>
      </c>
      <c r="Q26" s="1" t="str">
        <f>_xll.CQGOrders($Z$1,$Y$1,,"All","All","Duration",$A26,)</f>
        <v>Wrong Account Name or FCM Account ID</v>
      </c>
      <c r="R26" s="12" t="str">
        <f>_xll.CQGOrders($Z$1,$Y$1,,"All","All","GTDDate",$A26,)</f>
        <v>Wrong Account Name or FCM Account ID</v>
      </c>
      <c r="S26" s="12" t="str">
        <f>_xll.CQGOrders($Z$1,$Y$1,,"All","All","GTTTime",$A26,)</f>
        <v>Wrong Account Name or FCM Account ID</v>
      </c>
      <c r="T26" t="str">
        <f>_xll.CQGOrders($Z$1,$Y$1,,"All","All","PlaceTime",$A26,)</f>
        <v>Wrong Account Name or FCM Account ID</v>
      </c>
      <c r="U26" t="str">
        <f>_xll.CQGOrders($Z$1,$Y$1,,"All","All","StatusTime",$A26,)</f>
        <v>Wrong Account Name or FCM Account ID</v>
      </c>
      <c r="V26" t="str">
        <f>_xll.CQGOrders($Z$1,$Y$1,,"All","All","Comment",$A26,)</f>
        <v>Wrong Account Name or FCM Account ID</v>
      </c>
      <c r="W26" t="str">
        <f t="shared" si="0"/>
        <v>Wrong Account Name or FCM Account ID</v>
      </c>
    </row>
    <row r="27" spans="1:23" x14ac:dyDescent="0.3">
      <c r="A27" s="1">
        <v>25</v>
      </c>
      <c r="B27" s="1" t="str">
        <f>_xll.CQGOrders($Z$1,$Y$1,,"All","All","AccountName",$A27,)</f>
        <v>Wrong Account Name or FCM Account ID</v>
      </c>
      <c r="C27" s="12" t="str">
        <f>_xll.CQGOrders($Z$1,$Y$1,,"All","All","FCMNumber",$A27,)</f>
        <v>Wrong Account Name or FCM Account ID</v>
      </c>
      <c r="D27" s="12" t="str">
        <f>_xll.CQGOrders($Z$1,$Y$1,,"All","All","UserID",$A27,)</f>
        <v>Wrong Account Name or FCM Account ID</v>
      </c>
      <c r="E27" s="12" t="str">
        <f>_xll.CQGOrders($Z$1,$Y$1,,"All","All","OriginalOrderID",$A27,)</f>
        <v>Wrong Account Name or FCM Account ID</v>
      </c>
      <c r="F27" s="12" t="str">
        <f>_xll.CQGOrders($Z$1,$Y$1,,"All","All","OrderID",$A27,)</f>
        <v>Wrong Account Name or FCM Account ID</v>
      </c>
      <c r="G27" s="1" t="str">
        <f>_xll.CQGOrders($Z$1,$Y$1,,"All","All","Side",$A27,)</f>
        <v>Wrong Account Name or FCM Account ID</v>
      </c>
      <c r="H27" s="1" t="str">
        <f>_xll.CQGOrders($Z$1,$Y$1,,"All","All","Qty",$A27,)</f>
        <v>Wrong Account Name or FCM Account ID</v>
      </c>
      <c r="I27" s="1" t="str">
        <f>_xll.CQGOrders($Z$1,$Y$1,,"All","All","FillQty",$A27,)</f>
        <v>Wrong Account Name or FCM Account ID</v>
      </c>
      <c r="J27" s="1" t="str">
        <f>_xll.CQGOrders($Z$1,$Y$1,,"All","All","RmngQty",$A27,)</f>
        <v>Wrong Account Name or FCM Account ID</v>
      </c>
      <c r="K27" s="1" t="str">
        <f>_xll.CQGOrders($Z$1,$Y$1,,"All","All","Instrument",$A27,)</f>
        <v>Wrong Account Name or FCM Account ID</v>
      </c>
      <c r="L27" s="1" t="str">
        <f>_xll.CQGOrders($Z$1,$Y$1,,"All","All","Type",$A27,)</f>
        <v>Wrong Account Name or FCM Account ID</v>
      </c>
      <c r="M27" t="str">
        <f>_xll.CQGOrders($Z$1,$Y$1,,"All","All","Status",$A27,)</f>
        <v>Wrong Account Name or FCM Account ID</v>
      </c>
      <c r="N27" s="1" t="str">
        <f>_xll.CQGOrders($Z$1,$Y$1,,"All","All","LimitPrice",$A27,)</f>
        <v>Wrong Account Name or FCM Account ID</v>
      </c>
      <c r="O27" s="1" t="str">
        <f>_xll.CQGOrders($Z$1,$Y$1,,"All","All","StopPrice",$A27,)</f>
        <v>Wrong Account Name or FCM Account ID</v>
      </c>
      <c r="P27" s="1" t="str">
        <f>_xll.CQGOrders($Z$1,$Y$1,,"All","All","AvgFillPrice",$A27,)</f>
        <v>Wrong Account Name or FCM Account ID</v>
      </c>
      <c r="Q27" s="1" t="str">
        <f>_xll.CQGOrders($Z$1,$Y$1,,"All","All","Duration",$A27,)</f>
        <v>Wrong Account Name or FCM Account ID</v>
      </c>
      <c r="R27" s="12" t="str">
        <f>_xll.CQGOrders($Z$1,$Y$1,,"All","All","GTDDate",$A27,)</f>
        <v>Wrong Account Name or FCM Account ID</v>
      </c>
      <c r="S27" s="12" t="str">
        <f>_xll.CQGOrders($Z$1,$Y$1,,"All","All","GTTTime",$A27,)</f>
        <v>Wrong Account Name or FCM Account ID</v>
      </c>
      <c r="T27" t="str">
        <f>_xll.CQGOrders($Z$1,$Y$1,,"All","All","PlaceTime",$A27,)</f>
        <v>Wrong Account Name or FCM Account ID</v>
      </c>
      <c r="U27" t="str">
        <f>_xll.CQGOrders($Z$1,$Y$1,,"All","All","StatusTime",$A27,)</f>
        <v>Wrong Account Name or FCM Account ID</v>
      </c>
      <c r="V27" t="str">
        <f>_xll.CQGOrders($Z$1,$Y$1,,"All","All","Comment",$A27,)</f>
        <v>Wrong Account Name or FCM Account ID</v>
      </c>
      <c r="W27" t="str">
        <f t="shared" si="0"/>
        <v>Wrong Account Name or FCM Account ID</v>
      </c>
    </row>
    <row r="28" spans="1:23" x14ac:dyDescent="0.3">
      <c r="A28" s="1">
        <v>26</v>
      </c>
      <c r="B28" s="1" t="str">
        <f>_xll.CQGOrders($Z$1,$Y$1,,"All","All","AccountName",$A28,)</f>
        <v>Wrong Account Name or FCM Account ID</v>
      </c>
      <c r="C28" s="12" t="str">
        <f>_xll.CQGOrders($Z$1,$Y$1,,"All","All","FCMNumber",$A28,)</f>
        <v>Wrong Account Name or FCM Account ID</v>
      </c>
      <c r="D28" s="12" t="str">
        <f>_xll.CQGOrders($Z$1,$Y$1,,"All","All","UserID",$A28,)</f>
        <v>Wrong Account Name or FCM Account ID</v>
      </c>
      <c r="E28" s="12" t="str">
        <f>_xll.CQGOrders($Z$1,$Y$1,,"All","All","OriginalOrderID",$A28,)</f>
        <v>Wrong Account Name or FCM Account ID</v>
      </c>
      <c r="F28" s="12" t="str">
        <f>_xll.CQGOrders($Z$1,$Y$1,,"All","All","OrderID",$A28,)</f>
        <v>Wrong Account Name or FCM Account ID</v>
      </c>
      <c r="G28" s="1" t="str">
        <f>_xll.CQGOrders($Z$1,$Y$1,,"All","All","Side",$A28,)</f>
        <v>Wrong Account Name or FCM Account ID</v>
      </c>
      <c r="H28" s="1" t="str">
        <f>_xll.CQGOrders($Z$1,$Y$1,,"All","All","Qty",$A28,)</f>
        <v>Wrong Account Name or FCM Account ID</v>
      </c>
      <c r="I28" s="1" t="str">
        <f>_xll.CQGOrders($Z$1,$Y$1,,"All","All","FillQty",$A28,)</f>
        <v>Wrong Account Name or FCM Account ID</v>
      </c>
      <c r="J28" s="1" t="str">
        <f>_xll.CQGOrders($Z$1,$Y$1,,"All","All","RmngQty",$A28,)</f>
        <v>Wrong Account Name or FCM Account ID</v>
      </c>
      <c r="K28" s="1" t="str">
        <f>_xll.CQGOrders($Z$1,$Y$1,,"All","All","Instrument",$A28,)</f>
        <v>Wrong Account Name or FCM Account ID</v>
      </c>
      <c r="L28" s="1" t="str">
        <f>_xll.CQGOrders($Z$1,$Y$1,,"All","All","Type",$A28,)</f>
        <v>Wrong Account Name or FCM Account ID</v>
      </c>
      <c r="M28" t="str">
        <f>_xll.CQGOrders($Z$1,$Y$1,,"All","All","Status",$A28,)</f>
        <v>Wrong Account Name or FCM Account ID</v>
      </c>
      <c r="N28" s="1" t="str">
        <f>_xll.CQGOrders($Z$1,$Y$1,,"All","All","LimitPrice",$A28,)</f>
        <v>Wrong Account Name or FCM Account ID</v>
      </c>
      <c r="O28" s="1" t="str">
        <f>_xll.CQGOrders($Z$1,$Y$1,,"All","All","StopPrice",$A28,)</f>
        <v>Wrong Account Name or FCM Account ID</v>
      </c>
      <c r="P28" s="1" t="str">
        <f>_xll.CQGOrders($Z$1,$Y$1,,"All","All","AvgFillPrice",$A28,)</f>
        <v>Wrong Account Name or FCM Account ID</v>
      </c>
      <c r="Q28" s="1" t="str">
        <f>_xll.CQGOrders($Z$1,$Y$1,,"All","All","Duration",$A28,)</f>
        <v>Wrong Account Name or FCM Account ID</v>
      </c>
      <c r="R28" s="12" t="str">
        <f>_xll.CQGOrders($Z$1,$Y$1,,"All","All","GTDDate",$A28,)</f>
        <v>Wrong Account Name or FCM Account ID</v>
      </c>
      <c r="S28" s="12" t="str">
        <f>_xll.CQGOrders($Z$1,$Y$1,,"All","All","GTTTime",$A28,)</f>
        <v>Wrong Account Name or FCM Account ID</v>
      </c>
      <c r="T28" t="str">
        <f>_xll.CQGOrders($Z$1,$Y$1,,"All","All","PlaceTime",$A28,)</f>
        <v>Wrong Account Name or FCM Account ID</v>
      </c>
      <c r="U28" t="str">
        <f>_xll.CQGOrders($Z$1,$Y$1,,"All","All","StatusTime",$A28,)</f>
        <v>Wrong Account Name or FCM Account ID</v>
      </c>
      <c r="V28" t="str">
        <f>_xll.CQGOrders($Z$1,$Y$1,,"All","All","Comment",$A28,)</f>
        <v>Wrong Account Name or FCM Account ID</v>
      </c>
      <c r="W28" t="str">
        <f t="shared" si="0"/>
        <v>Wrong Account Name or FCM Account ID</v>
      </c>
    </row>
    <row r="29" spans="1:23" x14ac:dyDescent="0.3">
      <c r="A29" s="1">
        <v>27</v>
      </c>
      <c r="B29" s="1" t="str">
        <f>_xll.CQGOrders($Z$1,$Y$1,,"All","All","AccountName",$A29,)</f>
        <v>Wrong Account Name or FCM Account ID</v>
      </c>
      <c r="C29" s="12" t="str">
        <f>_xll.CQGOrders($Z$1,$Y$1,,"All","All","FCMNumber",$A29,)</f>
        <v>Wrong Account Name or FCM Account ID</v>
      </c>
      <c r="D29" s="12" t="str">
        <f>_xll.CQGOrders($Z$1,$Y$1,,"All","All","UserID",$A29,)</f>
        <v>Wrong Account Name or FCM Account ID</v>
      </c>
      <c r="E29" s="12" t="str">
        <f>_xll.CQGOrders($Z$1,$Y$1,,"All","All","OriginalOrderID",$A29,)</f>
        <v>Wrong Account Name or FCM Account ID</v>
      </c>
      <c r="F29" s="12" t="str">
        <f>_xll.CQGOrders($Z$1,$Y$1,,"All","All","OrderID",$A29,)</f>
        <v>Wrong Account Name or FCM Account ID</v>
      </c>
      <c r="G29" s="1" t="str">
        <f>_xll.CQGOrders($Z$1,$Y$1,,"All","All","Side",$A29,)</f>
        <v>Wrong Account Name or FCM Account ID</v>
      </c>
      <c r="H29" s="1" t="str">
        <f>_xll.CQGOrders($Z$1,$Y$1,,"All","All","Qty",$A29,)</f>
        <v>Wrong Account Name or FCM Account ID</v>
      </c>
      <c r="I29" s="1" t="str">
        <f>_xll.CQGOrders($Z$1,$Y$1,,"All","All","FillQty",$A29,)</f>
        <v>Wrong Account Name or FCM Account ID</v>
      </c>
      <c r="J29" s="1" t="str">
        <f>_xll.CQGOrders($Z$1,$Y$1,,"All","All","RmngQty",$A29,)</f>
        <v>Wrong Account Name or FCM Account ID</v>
      </c>
      <c r="K29" s="1" t="str">
        <f>_xll.CQGOrders($Z$1,$Y$1,,"All","All","Instrument",$A29,)</f>
        <v>Wrong Account Name or FCM Account ID</v>
      </c>
      <c r="L29" s="1" t="str">
        <f>_xll.CQGOrders($Z$1,$Y$1,,"All","All","Type",$A29,)</f>
        <v>Wrong Account Name or FCM Account ID</v>
      </c>
      <c r="M29" t="str">
        <f>_xll.CQGOrders($Z$1,$Y$1,,"All","All","Status",$A29,)</f>
        <v>Wrong Account Name or FCM Account ID</v>
      </c>
      <c r="N29" s="1" t="str">
        <f>_xll.CQGOrders($Z$1,$Y$1,,"All","All","LimitPrice",$A29,)</f>
        <v>Wrong Account Name or FCM Account ID</v>
      </c>
      <c r="O29" s="1" t="str">
        <f>_xll.CQGOrders($Z$1,$Y$1,,"All","All","StopPrice",$A29,)</f>
        <v>Wrong Account Name or FCM Account ID</v>
      </c>
      <c r="P29" s="1" t="str">
        <f>_xll.CQGOrders($Z$1,$Y$1,,"All","All","AvgFillPrice",$A29,)</f>
        <v>Wrong Account Name or FCM Account ID</v>
      </c>
      <c r="Q29" s="1" t="str">
        <f>_xll.CQGOrders($Z$1,$Y$1,,"All","All","Duration",$A29,)</f>
        <v>Wrong Account Name or FCM Account ID</v>
      </c>
      <c r="R29" s="12" t="str">
        <f>_xll.CQGOrders($Z$1,$Y$1,,"All","All","GTDDate",$A29,)</f>
        <v>Wrong Account Name or FCM Account ID</v>
      </c>
      <c r="S29" s="12" t="str">
        <f>_xll.CQGOrders($Z$1,$Y$1,,"All","All","GTTTime",$A29,)</f>
        <v>Wrong Account Name or FCM Account ID</v>
      </c>
      <c r="T29" t="str">
        <f>_xll.CQGOrders($Z$1,$Y$1,,"All","All","PlaceTime",$A29,)</f>
        <v>Wrong Account Name or FCM Account ID</v>
      </c>
      <c r="U29" t="str">
        <f>_xll.CQGOrders($Z$1,$Y$1,,"All","All","StatusTime",$A29,)</f>
        <v>Wrong Account Name or FCM Account ID</v>
      </c>
      <c r="V29" t="str">
        <f>_xll.CQGOrders($Z$1,$Y$1,,"All","All","Comment",$A29,)</f>
        <v>Wrong Account Name or FCM Account ID</v>
      </c>
      <c r="W29" t="str">
        <f t="shared" si="0"/>
        <v>Wrong Account Name or FCM Account ID</v>
      </c>
    </row>
    <row r="30" spans="1:23" x14ac:dyDescent="0.3">
      <c r="A30" s="1">
        <v>28</v>
      </c>
      <c r="B30" s="1" t="str">
        <f>_xll.CQGOrders($Z$1,$Y$1,,"All","All","AccountName",$A30,)</f>
        <v>Wrong Account Name or FCM Account ID</v>
      </c>
      <c r="C30" s="12" t="str">
        <f>_xll.CQGOrders($Z$1,$Y$1,,"All","All","FCMNumber",$A30,)</f>
        <v>Wrong Account Name or FCM Account ID</v>
      </c>
      <c r="D30" s="12" t="str">
        <f>_xll.CQGOrders($Z$1,$Y$1,,"All","All","UserID",$A30,)</f>
        <v>Wrong Account Name or FCM Account ID</v>
      </c>
      <c r="E30" s="12" t="str">
        <f>_xll.CQGOrders($Z$1,$Y$1,,"All","All","OriginalOrderID",$A30,)</f>
        <v>Wrong Account Name or FCM Account ID</v>
      </c>
      <c r="F30" s="12" t="str">
        <f>_xll.CQGOrders($Z$1,$Y$1,,"All","All","OrderID",$A30,)</f>
        <v>Wrong Account Name or FCM Account ID</v>
      </c>
      <c r="G30" s="1" t="str">
        <f>_xll.CQGOrders($Z$1,$Y$1,,"All","All","Side",$A30,)</f>
        <v>Wrong Account Name or FCM Account ID</v>
      </c>
      <c r="H30" s="1" t="str">
        <f>_xll.CQGOrders($Z$1,$Y$1,,"All","All","Qty",$A30,)</f>
        <v>Wrong Account Name or FCM Account ID</v>
      </c>
      <c r="I30" s="1" t="str">
        <f>_xll.CQGOrders($Z$1,$Y$1,,"All","All","FillQty",$A30,)</f>
        <v>Wrong Account Name or FCM Account ID</v>
      </c>
      <c r="J30" s="1" t="str">
        <f>_xll.CQGOrders($Z$1,$Y$1,,"All","All","RmngQty",$A30,)</f>
        <v>Wrong Account Name or FCM Account ID</v>
      </c>
      <c r="K30" s="1" t="str">
        <f>_xll.CQGOrders($Z$1,$Y$1,,"All","All","Instrument",$A30,)</f>
        <v>Wrong Account Name or FCM Account ID</v>
      </c>
      <c r="L30" s="1" t="str">
        <f>_xll.CQGOrders($Z$1,$Y$1,,"All","All","Type",$A30,)</f>
        <v>Wrong Account Name or FCM Account ID</v>
      </c>
      <c r="M30" t="str">
        <f>_xll.CQGOrders($Z$1,$Y$1,,"All","All","Status",$A30,)</f>
        <v>Wrong Account Name or FCM Account ID</v>
      </c>
      <c r="N30" s="1" t="str">
        <f>_xll.CQGOrders($Z$1,$Y$1,,"All","All","LimitPrice",$A30,)</f>
        <v>Wrong Account Name or FCM Account ID</v>
      </c>
      <c r="O30" s="1" t="str">
        <f>_xll.CQGOrders($Z$1,$Y$1,,"All","All","StopPrice",$A30,)</f>
        <v>Wrong Account Name or FCM Account ID</v>
      </c>
      <c r="P30" s="1" t="str">
        <f>_xll.CQGOrders($Z$1,$Y$1,,"All","All","AvgFillPrice",$A30,)</f>
        <v>Wrong Account Name or FCM Account ID</v>
      </c>
      <c r="Q30" s="1" t="str">
        <f>_xll.CQGOrders($Z$1,$Y$1,,"All","All","Duration",$A30,)</f>
        <v>Wrong Account Name or FCM Account ID</v>
      </c>
      <c r="R30" s="12" t="str">
        <f>_xll.CQGOrders($Z$1,$Y$1,,"All","All","GTDDate",$A30,)</f>
        <v>Wrong Account Name or FCM Account ID</v>
      </c>
      <c r="S30" s="12" t="str">
        <f>_xll.CQGOrders($Z$1,$Y$1,,"All","All","GTTTime",$A30,)</f>
        <v>Wrong Account Name or FCM Account ID</v>
      </c>
      <c r="T30" t="str">
        <f>_xll.CQGOrders($Z$1,$Y$1,,"All","All","PlaceTime",$A30,)</f>
        <v>Wrong Account Name or FCM Account ID</v>
      </c>
      <c r="U30" t="str">
        <f>_xll.CQGOrders($Z$1,$Y$1,,"All","All","StatusTime",$A30,)</f>
        <v>Wrong Account Name or FCM Account ID</v>
      </c>
      <c r="V30" t="str">
        <f>_xll.CQGOrders($Z$1,$Y$1,,"All","All","Comment",$A30,)</f>
        <v>Wrong Account Name or FCM Account ID</v>
      </c>
      <c r="W30" t="str">
        <f t="shared" si="0"/>
        <v>Wrong Account Name or FCM Account ID</v>
      </c>
    </row>
    <row r="31" spans="1:23" x14ac:dyDescent="0.3">
      <c r="A31" s="1">
        <v>29</v>
      </c>
      <c r="B31" s="1" t="str">
        <f>_xll.CQGOrders($Z$1,$Y$1,,"All","All","AccountName",$A31,)</f>
        <v>Wrong Account Name or FCM Account ID</v>
      </c>
      <c r="C31" s="12" t="str">
        <f>_xll.CQGOrders($Z$1,$Y$1,,"All","All","FCMNumber",$A31,)</f>
        <v>Wrong Account Name or FCM Account ID</v>
      </c>
      <c r="D31" s="12" t="str">
        <f>_xll.CQGOrders($Z$1,$Y$1,,"All","All","UserID",$A31,)</f>
        <v>Wrong Account Name or FCM Account ID</v>
      </c>
      <c r="E31" s="12" t="str">
        <f>_xll.CQGOrders($Z$1,$Y$1,,"All","All","OriginalOrderID",$A31,)</f>
        <v>Wrong Account Name or FCM Account ID</v>
      </c>
      <c r="F31" s="12" t="str">
        <f>_xll.CQGOrders($Z$1,$Y$1,,"All","All","OrderID",$A31,)</f>
        <v>Wrong Account Name or FCM Account ID</v>
      </c>
      <c r="G31" s="1" t="str">
        <f>_xll.CQGOrders($Z$1,$Y$1,,"All","All","Side",$A31,)</f>
        <v>Wrong Account Name or FCM Account ID</v>
      </c>
      <c r="H31" s="1" t="str">
        <f>_xll.CQGOrders($Z$1,$Y$1,,"All","All","Qty",$A31,)</f>
        <v>Wrong Account Name or FCM Account ID</v>
      </c>
      <c r="I31" s="1" t="str">
        <f>_xll.CQGOrders($Z$1,$Y$1,,"All","All","FillQty",$A31,)</f>
        <v>Wrong Account Name or FCM Account ID</v>
      </c>
      <c r="J31" s="1" t="str">
        <f>_xll.CQGOrders($Z$1,$Y$1,,"All","All","RmngQty",$A31,)</f>
        <v>Wrong Account Name or FCM Account ID</v>
      </c>
      <c r="K31" s="1" t="str">
        <f>_xll.CQGOrders($Z$1,$Y$1,,"All","All","Instrument",$A31,)</f>
        <v>Wrong Account Name or FCM Account ID</v>
      </c>
      <c r="L31" s="1" t="str">
        <f>_xll.CQGOrders($Z$1,$Y$1,,"All","All","Type",$A31,)</f>
        <v>Wrong Account Name or FCM Account ID</v>
      </c>
      <c r="M31" t="str">
        <f>_xll.CQGOrders($Z$1,$Y$1,,"All","All","Status",$A31,)</f>
        <v>Wrong Account Name or FCM Account ID</v>
      </c>
      <c r="N31" s="1" t="str">
        <f>_xll.CQGOrders($Z$1,$Y$1,,"All","All","LimitPrice",$A31,)</f>
        <v>Wrong Account Name or FCM Account ID</v>
      </c>
      <c r="O31" s="1" t="str">
        <f>_xll.CQGOrders($Z$1,$Y$1,,"All","All","StopPrice",$A31,)</f>
        <v>Wrong Account Name or FCM Account ID</v>
      </c>
      <c r="P31" s="1" t="str">
        <f>_xll.CQGOrders($Z$1,$Y$1,,"All","All","AvgFillPrice",$A31,)</f>
        <v>Wrong Account Name or FCM Account ID</v>
      </c>
      <c r="Q31" s="1" t="str">
        <f>_xll.CQGOrders($Z$1,$Y$1,,"All","All","Duration",$A31,)</f>
        <v>Wrong Account Name or FCM Account ID</v>
      </c>
      <c r="R31" s="12" t="str">
        <f>_xll.CQGOrders($Z$1,$Y$1,,"All","All","GTDDate",$A31,)</f>
        <v>Wrong Account Name or FCM Account ID</v>
      </c>
      <c r="S31" s="12" t="str">
        <f>_xll.CQGOrders($Z$1,$Y$1,,"All","All","GTTTime",$A31,)</f>
        <v>Wrong Account Name or FCM Account ID</v>
      </c>
      <c r="T31" t="str">
        <f>_xll.CQGOrders($Z$1,$Y$1,,"All","All","PlaceTime",$A31,)</f>
        <v>Wrong Account Name or FCM Account ID</v>
      </c>
      <c r="U31" t="str">
        <f>_xll.CQGOrders($Z$1,$Y$1,,"All","All","StatusTime",$A31,)</f>
        <v>Wrong Account Name or FCM Account ID</v>
      </c>
      <c r="V31" t="str">
        <f>_xll.CQGOrders($Z$1,$Y$1,,"All","All","Comment",$A31,)</f>
        <v>Wrong Account Name or FCM Account ID</v>
      </c>
      <c r="W31" t="str">
        <f t="shared" si="0"/>
        <v>Wrong Account Name or FCM Account ID</v>
      </c>
    </row>
    <row r="32" spans="1:23" x14ac:dyDescent="0.3">
      <c r="A32" s="1">
        <v>30</v>
      </c>
      <c r="B32" s="1" t="str">
        <f>_xll.CQGOrders($Z$1,$Y$1,,"All","All","AccountName",$A32,)</f>
        <v>Wrong Account Name or FCM Account ID</v>
      </c>
      <c r="C32" s="12" t="str">
        <f>_xll.CQGOrders($Z$1,$Y$1,,"All","All","FCMNumber",$A32,)</f>
        <v>Wrong Account Name or FCM Account ID</v>
      </c>
      <c r="D32" s="12" t="str">
        <f>_xll.CQGOrders($Z$1,$Y$1,,"All","All","UserID",$A32,)</f>
        <v>Wrong Account Name or FCM Account ID</v>
      </c>
      <c r="E32" s="12" t="str">
        <f>_xll.CQGOrders($Z$1,$Y$1,,"All","All","OriginalOrderID",$A32,)</f>
        <v>Wrong Account Name or FCM Account ID</v>
      </c>
      <c r="F32" s="12" t="str">
        <f>_xll.CQGOrders($Z$1,$Y$1,,"All","All","OrderID",$A32,)</f>
        <v>Wrong Account Name or FCM Account ID</v>
      </c>
      <c r="G32" s="1" t="str">
        <f>_xll.CQGOrders($Z$1,$Y$1,,"All","All","Side",$A32,)</f>
        <v>Wrong Account Name or FCM Account ID</v>
      </c>
      <c r="H32" s="1" t="str">
        <f>_xll.CQGOrders($Z$1,$Y$1,,"All","All","Qty",$A32,)</f>
        <v>Wrong Account Name or FCM Account ID</v>
      </c>
      <c r="I32" s="1" t="str">
        <f>_xll.CQGOrders($Z$1,$Y$1,,"All","All","FillQty",$A32,)</f>
        <v>Wrong Account Name or FCM Account ID</v>
      </c>
      <c r="J32" s="1" t="str">
        <f>_xll.CQGOrders($Z$1,$Y$1,,"All","All","RmngQty",$A32,)</f>
        <v>Wrong Account Name or FCM Account ID</v>
      </c>
      <c r="K32" s="1" t="str">
        <f>_xll.CQGOrders($Z$1,$Y$1,,"All","All","Instrument",$A32,)</f>
        <v>Wrong Account Name or FCM Account ID</v>
      </c>
      <c r="L32" s="1" t="str">
        <f>_xll.CQGOrders($Z$1,$Y$1,,"All","All","Type",$A32,)</f>
        <v>Wrong Account Name or FCM Account ID</v>
      </c>
      <c r="M32" t="str">
        <f>_xll.CQGOrders($Z$1,$Y$1,,"All","All","Status",$A32,)</f>
        <v>Wrong Account Name or FCM Account ID</v>
      </c>
      <c r="N32" s="1" t="str">
        <f>_xll.CQGOrders($Z$1,$Y$1,,"All","All","LimitPrice",$A32,)</f>
        <v>Wrong Account Name or FCM Account ID</v>
      </c>
      <c r="O32" s="1" t="str">
        <f>_xll.CQGOrders($Z$1,$Y$1,,"All","All","StopPrice",$A32,)</f>
        <v>Wrong Account Name or FCM Account ID</v>
      </c>
      <c r="P32" s="1" t="str">
        <f>_xll.CQGOrders($Z$1,$Y$1,,"All","All","AvgFillPrice",$A32,)</f>
        <v>Wrong Account Name or FCM Account ID</v>
      </c>
      <c r="Q32" s="1" t="str">
        <f>_xll.CQGOrders($Z$1,$Y$1,,"All","All","Duration",$A32,)</f>
        <v>Wrong Account Name or FCM Account ID</v>
      </c>
      <c r="R32" s="12" t="str">
        <f>_xll.CQGOrders($Z$1,$Y$1,,"All","All","GTDDate",$A32,)</f>
        <v>Wrong Account Name or FCM Account ID</v>
      </c>
      <c r="S32" s="12" t="str">
        <f>_xll.CQGOrders($Z$1,$Y$1,,"All","All","GTTTime",$A32,)</f>
        <v>Wrong Account Name or FCM Account ID</v>
      </c>
      <c r="T32" t="str">
        <f>_xll.CQGOrders($Z$1,$Y$1,,"All","All","PlaceTime",$A32,)</f>
        <v>Wrong Account Name or FCM Account ID</v>
      </c>
      <c r="U32" t="str">
        <f>_xll.CQGOrders($Z$1,$Y$1,,"All","All","StatusTime",$A32,)</f>
        <v>Wrong Account Name or FCM Account ID</v>
      </c>
      <c r="V32" t="str">
        <f>_xll.CQGOrders($Z$1,$Y$1,,"All","All","Comment",$A32,)</f>
        <v>Wrong Account Name or FCM Account ID</v>
      </c>
      <c r="W32" t="str">
        <f t="shared" si="0"/>
        <v>Wrong Account Name or FCM Account ID</v>
      </c>
    </row>
    <row r="33" spans="1:23" x14ac:dyDescent="0.3">
      <c r="A33" s="1">
        <v>31</v>
      </c>
      <c r="B33" s="1" t="str">
        <f>_xll.CQGOrders($Z$1,$Y$1,,"All","All","AccountName",$A33,)</f>
        <v>Wrong Account Name or FCM Account ID</v>
      </c>
      <c r="C33" s="12" t="str">
        <f>_xll.CQGOrders($Z$1,$Y$1,,"All","All","FCMNumber",$A33,)</f>
        <v>Wrong Account Name or FCM Account ID</v>
      </c>
      <c r="D33" s="12" t="str">
        <f>_xll.CQGOrders($Z$1,$Y$1,,"All","All","UserID",$A33,)</f>
        <v>Wrong Account Name or FCM Account ID</v>
      </c>
      <c r="E33" s="12" t="str">
        <f>_xll.CQGOrders($Z$1,$Y$1,,"All","All","OriginalOrderID",$A33,)</f>
        <v>Wrong Account Name or FCM Account ID</v>
      </c>
      <c r="F33" s="12" t="str">
        <f>_xll.CQGOrders($Z$1,$Y$1,,"All","All","OrderID",$A33,)</f>
        <v>Wrong Account Name or FCM Account ID</v>
      </c>
      <c r="G33" s="1" t="str">
        <f>_xll.CQGOrders($Z$1,$Y$1,,"All","All","Side",$A33,)</f>
        <v>Wrong Account Name or FCM Account ID</v>
      </c>
      <c r="H33" s="1" t="str">
        <f>_xll.CQGOrders($Z$1,$Y$1,,"All","All","Qty",$A33,)</f>
        <v>Wrong Account Name or FCM Account ID</v>
      </c>
      <c r="I33" s="1" t="str">
        <f>_xll.CQGOrders($Z$1,$Y$1,,"All","All","FillQty",$A33,)</f>
        <v>Wrong Account Name or FCM Account ID</v>
      </c>
      <c r="J33" s="1" t="str">
        <f>_xll.CQGOrders($Z$1,$Y$1,,"All","All","RmngQty",$A33,)</f>
        <v>Wrong Account Name or FCM Account ID</v>
      </c>
      <c r="K33" s="1" t="str">
        <f>_xll.CQGOrders($Z$1,$Y$1,,"All","All","Instrument",$A33,)</f>
        <v>Wrong Account Name or FCM Account ID</v>
      </c>
      <c r="L33" s="1" t="str">
        <f>_xll.CQGOrders($Z$1,$Y$1,,"All","All","Type",$A33,)</f>
        <v>Wrong Account Name or FCM Account ID</v>
      </c>
      <c r="M33" t="str">
        <f>_xll.CQGOrders($Z$1,$Y$1,,"All","All","Status",$A33,)</f>
        <v>Wrong Account Name or FCM Account ID</v>
      </c>
      <c r="N33" s="1" t="str">
        <f>_xll.CQGOrders($Z$1,$Y$1,,"All","All","LimitPrice",$A33,)</f>
        <v>Wrong Account Name or FCM Account ID</v>
      </c>
      <c r="O33" s="1" t="str">
        <f>_xll.CQGOrders($Z$1,$Y$1,,"All","All","StopPrice",$A33,)</f>
        <v>Wrong Account Name or FCM Account ID</v>
      </c>
      <c r="P33" s="1" t="str">
        <f>_xll.CQGOrders($Z$1,$Y$1,,"All","All","AvgFillPrice",$A33,)</f>
        <v>Wrong Account Name or FCM Account ID</v>
      </c>
      <c r="Q33" s="1" t="str">
        <f>_xll.CQGOrders($Z$1,$Y$1,,"All","All","Duration",$A33,)</f>
        <v>Wrong Account Name or FCM Account ID</v>
      </c>
      <c r="R33" s="12" t="str">
        <f>_xll.CQGOrders($Z$1,$Y$1,,"All","All","GTDDate",$A33,)</f>
        <v>Wrong Account Name or FCM Account ID</v>
      </c>
      <c r="S33" s="12" t="str">
        <f>_xll.CQGOrders($Z$1,$Y$1,,"All","All","GTTTime",$A33,)</f>
        <v>Wrong Account Name or FCM Account ID</v>
      </c>
      <c r="T33" t="str">
        <f>_xll.CQGOrders($Z$1,$Y$1,,"All","All","PlaceTime",$A33,)</f>
        <v>Wrong Account Name or FCM Account ID</v>
      </c>
      <c r="U33" t="str">
        <f>_xll.CQGOrders($Z$1,$Y$1,,"All","All","StatusTime",$A33,)</f>
        <v>Wrong Account Name or FCM Account ID</v>
      </c>
      <c r="V33" t="str">
        <f>_xll.CQGOrders($Z$1,$Y$1,,"All","All","Comment",$A33,)</f>
        <v>Wrong Account Name or FCM Account ID</v>
      </c>
      <c r="W33" t="str">
        <f t="shared" si="0"/>
        <v>Wrong Account Name or FCM Account ID</v>
      </c>
    </row>
    <row r="34" spans="1:23" x14ac:dyDescent="0.3">
      <c r="A34" s="1">
        <v>32</v>
      </c>
      <c r="B34" s="1" t="str">
        <f>_xll.CQGOrders($Z$1,$Y$1,,"All","All","AccountName",$A34,)</f>
        <v>Wrong Account Name or FCM Account ID</v>
      </c>
      <c r="C34" s="12" t="str">
        <f>_xll.CQGOrders($Z$1,$Y$1,,"All","All","FCMNumber",$A34,)</f>
        <v>Wrong Account Name or FCM Account ID</v>
      </c>
      <c r="D34" s="12" t="str">
        <f>_xll.CQGOrders($Z$1,$Y$1,,"All","All","UserID",$A34,)</f>
        <v>Wrong Account Name or FCM Account ID</v>
      </c>
      <c r="E34" s="12" t="str">
        <f>_xll.CQGOrders($Z$1,$Y$1,,"All","All","OriginalOrderID",$A34,)</f>
        <v>Wrong Account Name or FCM Account ID</v>
      </c>
      <c r="F34" s="12" t="str">
        <f>_xll.CQGOrders($Z$1,$Y$1,,"All","All","OrderID",$A34,)</f>
        <v>Wrong Account Name or FCM Account ID</v>
      </c>
      <c r="G34" s="1" t="str">
        <f>_xll.CQGOrders($Z$1,$Y$1,,"All","All","Side",$A34,)</f>
        <v>Wrong Account Name or FCM Account ID</v>
      </c>
      <c r="H34" s="1" t="str">
        <f>_xll.CQGOrders($Z$1,$Y$1,,"All","All","Qty",$A34,)</f>
        <v>Wrong Account Name or FCM Account ID</v>
      </c>
      <c r="I34" s="1" t="str">
        <f>_xll.CQGOrders($Z$1,$Y$1,,"All","All","FillQty",$A34,)</f>
        <v>Wrong Account Name or FCM Account ID</v>
      </c>
      <c r="J34" s="1" t="str">
        <f>_xll.CQGOrders($Z$1,$Y$1,,"All","All","RmngQty",$A34,)</f>
        <v>Wrong Account Name or FCM Account ID</v>
      </c>
      <c r="K34" s="1" t="str">
        <f>_xll.CQGOrders($Z$1,$Y$1,,"All","All","Instrument",$A34,)</f>
        <v>Wrong Account Name or FCM Account ID</v>
      </c>
      <c r="L34" s="1" t="str">
        <f>_xll.CQGOrders($Z$1,$Y$1,,"All","All","Type",$A34,)</f>
        <v>Wrong Account Name or FCM Account ID</v>
      </c>
      <c r="M34" t="str">
        <f>_xll.CQGOrders($Z$1,$Y$1,,"All","All","Status",$A34,)</f>
        <v>Wrong Account Name or FCM Account ID</v>
      </c>
      <c r="N34" s="1" t="str">
        <f>_xll.CQGOrders($Z$1,$Y$1,,"All","All","LimitPrice",$A34,)</f>
        <v>Wrong Account Name or FCM Account ID</v>
      </c>
      <c r="O34" s="1" t="str">
        <f>_xll.CQGOrders($Z$1,$Y$1,,"All","All","StopPrice",$A34,)</f>
        <v>Wrong Account Name or FCM Account ID</v>
      </c>
      <c r="P34" s="1" t="str">
        <f>_xll.CQGOrders($Z$1,$Y$1,,"All","All","AvgFillPrice",$A34,)</f>
        <v>Wrong Account Name or FCM Account ID</v>
      </c>
      <c r="Q34" s="1" t="str">
        <f>_xll.CQGOrders($Z$1,$Y$1,,"All","All","Duration",$A34,)</f>
        <v>Wrong Account Name or FCM Account ID</v>
      </c>
      <c r="R34" s="12" t="str">
        <f>_xll.CQGOrders($Z$1,$Y$1,,"All","All","GTDDate",$A34,)</f>
        <v>Wrong Account Name or FCM Account ID</v>
      </c>
      <c r="S34" s="12" t="str">
        <f>_xll.CQGOrders($Z$1,$Y$1,,"All","All","GTTTime",$A34,)</f>
        <v>Wrong Account Name or FCM Account ID</v>
      </c>
      <c r="T34" t="str">
        <f>_xll.CQGOrders($Z$1,$Y$1,,"All","All","PlaceTime",$A34,)</f>
        <v>Wrong Account Name or FCM Account ID</v>
      </c>
      <c r="U34" t="str">
        <f>_xll.CQGOrders($Z$1,$Y$1,,"All","All","StatusTime",$A34,)</f>
        <v>Wrong Account Name or FCM Account ID</v>
      </c>
      <c r="V34" t="str">
        <f>_xll.CQGOrders($Z$1,$Y$1,,"All","All","Comment",$A34,)</f>
        <v>Wrong Account Name or FCM Account ID</v>
      </c>
      <c r="W34" t="str">
        <f t="shared" si="0"/>
        <v>Wrong Account Name or FCM Account ID</v>
      </c>
    </row>
    <row r="35" spans="1:23" x14ac:dyDescent="0.3">
      <c r="A35" s="1">
        <v>33</v>
      </c>
      <c r="B35" s="1" t="str">
        <f>_xll.CQGOrders($Z$1,$Y$1,,"All","All","AccountName",$A35,)</f>
        <v>Wrong Account Name or FCM Account ID</v>
      </c>
      <c r="C35" s="12" t="str">
        <f>_xll.CQGOrders($Z$1,$Y$1,,"All","All","FCMNumber",$A35,)</f>
        <v>Wrong Account Name or FCM Account ID</v>
      </c>
      <c r="D35" s="12" t="str">
        <f>_xll.CQGOrders($Z$1,$Y$1,,"All","All","UserID",$A35,)</f>
        <v>Wrong Account Name or FCM Account ID</v>
      </c>
      <c r="E35" s="12" t="str">
        <f>_xll.CQGOrders($Z$1,$Y$1,,"All","All","OriginalOrderID",$A35,)</f>
        <v>Wrong Account Name or FCM Account ID</v>
      </c>
      <c r="F35" s="12" t="str">
        <f>_xll.CQGOrders($Z$1,$Y$1,,"All","All","OrderID",$A35,)</f>
        <v>Wrong Account Name or FCM Account ID</v>
      </c>
      <c r="G35" s="1" t="str">
        <f>_xll.CQGOrders($Z$1,$Y$1,,"All","All","Side",$A35,)</f>
        <v>Wrong Account Name or FCM Account ID</v>
      </c>
      <c r="H35" s="1" t="str">
        <f>_xll.CQGOrders($Z$1,$Y$1,,"All","All","Qty",$A35,)</f>
        <v>Wrong Account Name or FCM Account ID</v>
      </c>
      <c r="I35" s="1" t="str">
        <f>_xll.CQGOrders($Z$1,$Y$1,,"All","All","FillQty",$A35,)</f>
        <v>Wrong Account Name or FCM Account ID</v>
      </c>
      <c r="J35" s="1" t="str">
        <f>_xll.CQGOrders($Z$1,$Y$1,,"All","All","RmngQty",$A35,)</f>
        <v>Wrong Account Name or FCM Account ID</v>
      </c>
      <c r="K35" s="1" t="str">
        <f>_xll.CQGOrders($Z$1,$Y$1,,"All","All","Instrument",$A35,)</f>
        <v>Wrong Account Name or FCM Account ID</v>
      </c>
      <c r="L35" s="1" t="str">
        <f>_xll.CQGOrders($Z$1,$Y$1,,"All","All","Type",$A35,)</f>
        <v>Wrong Account Name or FCM Account ID</v>
      </c>
      <c r="M35" t="str">
        <f>_xll.CQGOrders($Z$1,$Y$1,,"All","All","Status",$A35,)</f>
        <v>Wrong Account Name or FCM Account ID</v>
      </c>
      <c r="N35" s="1" t="str">
        <f>_xll.CQGOrders($Z$1,$Y$1,,"All","All","LimitPrice",$A35,)</f>
        <v>Wrong Account Name or FCM Account ID</v>
      </c>
      <c r="O35" s="1" t="str">
        <f>_xll.CQGOrders($Z$1,$Y$1,,"All","All","StopPrice",$A35,)</f>
        <v>Wrong Account Name or FCM Account ID</v>
      </c>
      <c r="P35" s="1" t="str">
        <f>_xll.CQGOrders($Z$1,$Y$1,,"All","All","AvgFillPrice",$A35,)</f>
        <v>Wrong Account Name or FCM Account ID</v>
      </c>
      <c r="Q35" s="1" t="str">
        <f>_xll.CQGOrders($Z$1,$Y$1,,"All","All","Duration",$A35,)</f>
        <v>Wrong Account Name or FCM Account ID</v>
      </c>
      <c r="R35" s="12" t="str">
        <f>_xll.CQGOrders($Z$1,$Y$1,,"All","All","GTDDate",$A35,)</f>
        <v>Wrong Account Name or FCM Account ID</v>
      </c>
      <c r="S35" s="12" t="str">
        <f>_xll.CQGOrders($Z$1,$Y$1,,"All","All","GTTTime",$A35,)</f>
        <v>Wrong Account Name or FCM Account ID</v>
      </c>
      <c r="T35" t="str">
        <f>_xll.CQGOrders($Z$1,$Y$1,,"All","All","PlaceTime",$A35,)</f>
        <v>Wrong Account Name or FCM Account ID</v>
      </c>
      <c r="U35" t="str">
        <f>_xll.CQGOrders($Z$1,$Y$1,,"All","All","StatusTime",$A35,)</f>
        <v>Wrong Account Name or FCM Account ID</v>
      </c>
      <c r="V35" t="str">
        <f>_xll.CQGOrders($Z$1,$Y$1,,"All","All","Comment",$A35,)</f>
        <v>Wrong Account Name or FCM Account ID</v>
      </c>
      <c r="W35" t="str">
        <f t="shared" si="0"/>
        <v>Wrong Account Name or FCM Account ID</v>
      </c>
    </row>
    <row r="36" spans="1:23" x14ac:dyDescent="0.3">
      <c r="A36" s="1">
        <v>34</v>
      </c>
      <c r="B36" s="1" t="str">
        <f>_xll.CQGOrders($Z$1,$Y$1,,"All","All","AccountName",$A36,)</f>
        <v>Wrong Account Name or FCM Account ID</v>
      </c>
      <c r="C36" s="12" t="str">
        <f>_xll.CQGOrders($Z$1,$Y$1,,"All","All","FCMNumber",$A36,)</f>
        <v>Wrong Account Name or FCM Account ID</v>
      </c>
      <c r="D36" s="12" t="str">
        <f>_xll.CQGOrders($Z$1,$Y$1,,"All","All","UserID",$A36,)</f>
        <v>Wrong Account Name or FCM Account ID</v>
      </c>
      <c r="E36" s="12" t="str">
        <f>_xll.CQGOrders($Z$1,$Y$1,,"All","All","OriginalOrderID",$A36,)</f>
        <v>Wrong Account Name or FCM Account ID</v>
      </c>
      <c r="F36" s="12" t="str">
        <f>_xll.CQGOrders($Z$1,$Y$1,,"All","All","OrderID",$A36,)</f>
        <v>Wrong Account Name or FCM Account ID</v>
      </c>
      <c r="G36" s="1" t="str">
        <f>_xll.CQGOrders($Z$1,$Y$1,,"All","All","Side",$A36,)</f>
        <v>Wrong Account Name or FCM Account ID</v>
      </c>
      <c r="H36" s="1" t="str">
        <f>_xll.CQGOrders($Z$1,$Y$1,,"All","All","Qty",$A36,)</f>
        <v>Wrong Account Name or FCM Account ID</v>
      </c>
      <c r="I36" s="1" t="str">
        <f>_xll.CQGOrders($Z$1,$Y$1,,"All","All","FillQty",$A36,)</f>
        <v>Wrong Account Name or FCM Account ID</v>
      </c>
      <c r="J36" s="1" t="str">
        <f>_xll.CQGOrders($Z$1,$Y$1,,"All","All","RmngQty",$A36,)</f>
        <v>Wrong Account Name or FCM Account ID</v>
      </c>
      <c r="K36" s="1" t="str">
        <f>_xll.CQGOrders($Z$1,$Y$1,,"All","All","Instrument",$A36,)</f>
        <v>Wrong Account Name or FCM Account ID</v>
      </c>
      <c r="L36" s="1" t="str">
        <f>_xll.CQGOrders($Z$1,$Y$1,,"All","All","Type",$A36,)</f>
        <v>Wrong Account Name or FCM Account ID</v>
      </c>
      <c r="M36" t="str">
        <f>_xll.CQGOrders($Z$1,$Y$1,,"All","All","Status",$A36,)</f>
        <v>Wrong Account Name or FCM Account ID</v>
      </c>
      <c r="N36" s="1" t="str">
        <f>_xll.CQGOrders($Z$1,$Y$1,,"All","All","LimitPrice",$A36,)</f>
        <v>Wrong Account Name or FCM Account ID</v>
      </c>
      <c r="O36" s="1" t="str">
        <f>_xll.CQGOrders($Z$1,$Y$1,,"All","All","StopPrice",$A36,)</f>
        <v>Wrong Account Name or FCM Account ID</v>
      </c>
      <c r="P36" s="1" t="str">
        <f>_xll.CQGOrders($Z$1,$Y$1,,"All","All","AvgFillPrice",$A36,)</f>
        <v>Wrong Account Name or FCM Account ID</v>
      </c>
      <c r="Q36" s="1" t="str">
        <f>_xll.CQGOrders($Z$1,$Y$1,,"All","All","Duration",$A36,)</f>
        <v>Wrong Account Name or FCM Account ID</v>
      </c>
      <c r="R36" s="12" t="str">
        <f>_xll.CQGOrders($Z$1,$Y$1,,"All","All","GTDDate",$A36,)</f>
        <v>Wrong Account Name or FCM Account ID</v>
      </c>
      <c r="S36" s="12" t="str">
        <f>_xll.CQGOrders($Z$1,$Y$1,,"All","All","GTTTime",$A36,)</f>
        <v>Wrong Account Name or FCM Account ID</v>
      </c>
      <c r="T36" t="str">
        <f>_xll.CQGOrders($Z$1,$Y$1,,"All","All","PlaceTime",$A36,)</f>
        <v>Wrong Account Name or FCM Account ID</v>
      </c>
      <c r="U36" t="str">
        <f>_xll.CQGOrders($Z$1,$Y$1,,"All","All","StatusTime",$A36,)</f>
        <v>Wrong Account Name or FCM Account ID</v>
      </c>
      <c r="V36" t="str">
        <f>_xll.CQGOrders($Z$1,$Y$1,,"All","All","Comment",$A36,)</f>
        <v>Wrong Account Name or FCM Account ID</v>
      </c>
      <c r="W36" t="str">
        <f t="shared" si="0"/>
        <v>Wrong Account Name or FCM Account ID</v>
      </c>
    </row>
    <row r="37" spans="1:23" x14ac:dyDescent="0.3">
      <c r="A37" s="1">
        <v>35</v>
      </c>
      <c r="B37" s="1" t="str">
        <f>_xll.CQGOrders($Z$1,$Y$1,,"All","All","AccountName",$A37,)</f>
        <v>Wrong Account Name or FCM Account ID</v>
      </c>
      <c r="C37" s="12" t="str">
        <f>_xll.CQGOrders($Z$1,$Y$1,,"All","All","FCMNumber",$A37,)</f>
        <v>Wrong Account Name or FCM Account ID</v>
      </c>
      <c r="D37" s="12" t="str">
        <f>_xll.CQGOrders($Z$1,$Y$1,,"All","All","UserID",$A37,)</f>
        <v>Wrong Account Name or FCM Account ID</v>
      </c>
      <c r="E37" s="12" t="str">
        <f>_xll.CQGOrders($Z$1,$Y$1,,"All","All","OriginalOrderID",$A37,)</f>
        <v>Wrong Account Name or FCM Account ID</v>
      </c>
      <c r="F37" s="12" t="str">
        <f>_xll.CQGOrders($Z$1,$Y$1,,"All","All","OrderID",$A37,)</f>
        <v>Wrong Account Name or FCM Account ID</v>
      </c>
      <c r="G37" s="1" t="str">
        <f>_xll.CQGOrders($Z$1,$Y$1,,"All","All","Side",$A37,)</f>
        <v>Wrong Account Name or FCM Account ID</v>
      </c>
      <c r="H37" s="1" t="str">
        <f>_xll.CQGOrders($Z$1,$Y$1,,"All","All","Qty",$A37,)</f>
        <v>Wrong Account Name or FCM Account ID</v>
      </c>
      <c r="I37" s="1" t="str">
        <f>_xll.CQGOrders($Z$1,$Y$1,,"All","All","FillQty",$A37,)</f>
        <v>Wrong Account Name or FCM Account ID</v>
      </c>
      <c r="J37" s="1" t="str">
        <f>_xll.CQGOrders($Z$1,$Y$1,,"All","All","RmngQty",$A37,)</f>
        <v>Wrong Account Name or FCM Account ID</v>
      </c>
      <c r="K37" s="1" t="str">
        <f>_xll.CQGOrders($Z$1,$Y$1,,"All","All","Instrument",$A37,)</f>
        <v>Wrong Account Name or FCM Account ID</v>
      </c>
      <c r="L37" s="1" t="str">
        <f>_xll.CQGOrders($Z$1,$Y$1,,"All","All","Type",$A37,)</f>
        <v>Wrong Account Name or FCM Account ID</v>
      </c>
      <c r="M37" t="str">
        <f>_xll.CQGOrders($Z$1,$Y$1,,"All","All","Status",$A37,)</f>
        <v>Wrong Account Name or FCM Account ID</v>
      </c>
      <c r="N37" s="1" t="str">
        <f>_xll.CQGOrders($Z$1,$Y$1,,"All","All","LimitPrice",$A37,)</f>
        <v>Wrong Account Name or FCM Account ID</v>
      </c>
      <c r="O37" s="1" t="str">
        <f>_xll.CQGOrders($Z$1,$Y$1,,"All","All","StopPrice",$A37,)</f>
        <v>Wrong Account Name or FCM Account ID</v>
      </c>
      <c r="P37" s="1" t="str">
        <f>_xll.CQGOrders($Z$1,$Y$1,,"All","All","AvgFillPrice",$A37,)</f>
        <v>Wrong Account Name or FCM Account ID</v>
      </c>
      <c r="Q37" s="1" t="str">
        <f>_xll.CQGOrders($Z$1,$Y$1,,"All","All","Duration",$A37,)</f>
        <v>Wrong Account Name or FCM Account ID</v>
      </c>
      <c r="R37" s="12" t="str">
        <f>_xll.CQGOrders($Z$1,$Y$1,,"All","All","GTDDate",$A37,)</f>
        <v>Wrong Account Name or FCM Account ID</v>
      </c>
      <c r="S37" s="12" t="str">
        <f>_xll.CQGOrders($Z$1,$Y$1,,"All","All","GTTTime",$A37,)</f>
        <v>Wrong Account Name or FCM Account ID</v>
      </c>
      <c r="T37" t="str">
        <f>_xll.CQGOrders($Z$1,$Y$1,,"All","All","PlaceTime",$A37,)</f>
        <v>Wrong Account Name or FCM Account ID</v>
      </c>
      <c r="U37" t="str">
        <f>_xll.CQGOrders($Z$1,$Y$1,,"All","All","StatusTime",$A37,)</f>
        <v>Wrong Account Name or FCM Account ID</v>
      </c>
      <c r="V37" t="str">
        <f>_xll.CQGOrders($Z$1,$Y$1,,"All","All","Comment",$A37,)</f>
        <v>Wrong Account Name or FCM Account ID</v>
      </c>
      <c r="W37" t="str">
        <f t="shared" si="0"/>
        <v>Wrong Account Name or FCM Account ID</v>
      </c>
    </row>
    <row r="38" spans="1:23" x14ac:dyDescent="0.3">
      <c r="A38" s="1">
        <v>36</v>
      </c>
      <c r="B38" s="1" t="str">
        <f>_xll.CQGOrders($Z$1,$Y$1,,"All","All","AccountName",$A38,)</f>
        <v>Wrong Account Name or FCM Account ID</v>
      </c>
      <c r="C38" s="12" t="str">
        <f>_xll.CQGOrders($Z$1,$Y$1,,"All","All","FCMNumber",$A38,)</f>
        <v>Wrong Account Name or FCM Account ID</v>
      </c>
      <c r="D38" s="12" t="str">
        <f>_xll.CQGOrders($Z$1,$Y$1,,"All","All","UserID",$A38,)</f>
        <v>Wrong Account Name or FCM Account ID</v>
      </c>
      <c r="E38" s="12" t="str">
        <f>_xll.CQGOrders($Z$1,$Y$1,,"All","All","OriginalOrderID",$A38,)</f>
        <v>Wrong Account Name or FCM Account ID</v>
      </c>
      <c r="F38" s="12" t="str">
        <f>_xll.CQGOrders($Z$1,$Y$1,,"All","All","OrderID",$A38,)</f>
        <v>Wrong Account Name or FCM Account ID</v>
      </c>
      <c r="G38" s="1" t="str">
        <f>_xll.CQGOrders($Z$1,$Y$1,,"All","All","Side",$A38,)</f>
        <v>Wrong Account Name or FCM Account ID</v>
      </c>
      <c r="H38" s="1" t="str">
        <f>_xll.CQGOrders($Z$1,$Y$1,,"All","All","Qty",$A38,)</f>
        <v>Wrong Account Name or FCM Account ID</v>
      </c>
      <c r="I38" s="1" t="str">
        <f>_xll.CQGOrders($Z$1,$Y$1,,"All","All","FillQty",$A38,)</f>
        <v>Wrong Account Name or FCM Account ID</v>
      </c>
      <c r="J38" s="1" t="str">
        <f>_xll.CQGOrders($Z$1,$Y$1,,"All","All","RmngQty",$A38,)</f>
        <v>Wrong Account Name or FCM Account ID</v>
      </c>
      <c r="K38" s="1" t="str">
        <f>_xll.CQGOrders($Z$1,$Y$1,,"All","All","Instrument",$A38,)</f>
        <v>Wrong Account Name or FCM Account ID</v>
      </c>
      <c r="L38" s="1" t="str">
        <f>_xll.CQGOrders($Z$1,$Y$1,,"All","All","Type",$A38,)</f>
        <v>Wrong Account Name or FCM Account ID</v>
      </c>
      <c r="M38" t="str">
        <f>_xll.CQGOrders($Z$1,$Y$1,,"All","All","Status",$A38,)</f>
        <v>Wrong Account Name or FCM Account ID</v>
      </c>
      <c r="N38" s="1" t="str">
        <f>_xll.CQGOrders($Z$1,$Y$1,,"All","All","LimitPrice",$A38,)</f>
        <v>Wrong Account Name or FCM Account ID</v>
      </c>
      <c r="O38" s="1" t="str">
        <f>_xll.CQGOrders($Z$1,$Y$1,,"All","All","StopPrice",$A38,)</f>
        <v>Wrong Account Name or FCM Account ID</v>
      </c>
      <c r="P38" s="1" t="str">
        <f>_xll.CQGOrders($Z$1,$Y$1,,"All","All","AvgFillPrice",$A38,)</f>
        <v>Wrong Account Name or FCM Account ID</v>
      </c>
      <c r="Q38" s="1" t="str">
        <f>_xll.CQGOrders($Z$1,$Y$1,,"All","All","Duration",$A38,)</f>
        <v>Wrong Account Name or FCM Account ID</v>
      </c>
      <c r="R38" s="12" t="str">
        <f>_xll.CQGOrders($Z$1,$Y$1,,"All","All","GTDDate",$A38,)</f>
        <v>Wrong Account Name or FCM Account ID</v>
      </c>
      <c r="S38" s="12" t="str">
        <f>_xll.CQGOrders($Z$1,$Y$1,,"All","All","GTTTime",$A38,)</f>
        <v>Wrong Account Name or FCM Account ID</v>
      </c>
      <c r="T38" t="str">
        <f>_xll.CQGOrders($Z$1,$Y$1,,"All","All","PlaceTime",$A38,)</f>
        <v>Wrong Account Name or FCM Account ID</v>
      </c>
      <c r="U38" t="str">
        <f>_xll.CQGOrders($Z$1,$Y$1,,"All","All","StatusTime",$A38,)</f>
        <v>Wrong Account Name or FCM Account ID</v>
      </c>
      <c r="V38" t="str">
        <f>_xll.CQGOrders($Z$1,$Y$1,,"All","All","Comment",$A38,)</f>
        <v>Wrong Account Name or FCM Account ID</v>
      </c>
      <c r="W38" t="str">
        <f t="shared" si="0"/>
        <v>Wrong Account Name or FCM Account ID</v>
      </c>
    </row>
    <row r="39" spans="1:23" x14ac:dyDescent="0.3">
      <c r="A39" s="1">
        <v>37</v>
      </c>
      <c r="B39" s="1" t="str">
        <f>_xll.CQGOrders($Z$1,$Y$1,,"All","All","AccountName",$A39,)</f>
        <v>Wrong Account Name or FCM Account ID</v>
      </c>
      <c r="C39" s="12" t="str">
        <f>_xll.CQGOrders($Z$1,$Y$1,,"All","All","FCMNumber",$A39,)</f>
        <v>Wrong Account Name or FCM Account ID</v>
      </c>
      <c r="D39" s="12" t="str">
        <f>_xll.CQGOrders($Z$1,$Y$1,,"All","All","UserID",$A39,)</f>
        <v>Wrong Account Name or FCM Account ID</v>
      </c>
      <c r="E39" s="12" t="str">
        <f>_xll.CQGOrders($Z$1,$Y$1,,"All","All","OriginalOrderID",$A39,)</f>
        <v>Wrong Account Name or FCM Account ID</v>
      </c>
      <c r="F39" s="12" t="str">
        <f>_xll.CQGOrders($Z$1,$Y$1,,"All","All","OrderID",$A39,)</f>
        <v>Wrong Account Name or FCM Account ID</v>
      </c>
      <c r="G39" s="1" t="str">
        <f>_xll.CQGOrders($Z$1,$Y$1,,"All","All","Side",$A39,)</f>
        <v>Wrong Account Name or FCM Account ID</v>
      </c>
      <c r="H39" s="1" t="str">
        <f>_xll.CQGOrders($Z$1,$Y$1,,"All","All","Qty",$A39,)</f>
        <v>Wrong Account Name or FCM Account ID</v>
      </c>
      <c r="I39" s="1" t="str">
        <f>_xll.CQGOrders($Z$1,$Y$1,,"All","All","FillQty",$A39,)</f>
        <v>Wrong Account Name or FCM Account ID</v>
      </c>
      <c r="J39" s="1" t="str">
        <f>_xll.CQGOrders($Z$1,$Y$1,,"All","All","RmngQty",$A39,)</f>
        <v>Wrong Account Name or FCM Account ID</v>
      </c>
      <c r="K39" s="1" t="str">
        <f>_xll.CQGOrders($Z$1,$Y$1,,"All","All","Instrument",$A39,)</f>
        <v>Wrong Account Name or FCM Account ID</v>
      </c>
      <c r="L39" s="1" t="str">
        <f>_xll.CQGOrders($Z$1,$Y$1,,"All","All","Type",$A39,)</f>
        <v>Wrong Account Name or FCM Account ID</v>
      </c>
      <c r="M39" t="str">
        <f>_xll.CQGOrders($Z$1,$Y$1,,"All","All","Status",$A39,)</f>
        <v>Wrong Account Name or FCM Account ID</v>
      </c>
      <c r="N39" s="1" t="str">
        <f>_xll.CQGOrders($Z$1,$Y$1,,"All","All","LimitPrice",$A39,)</f>
        <v>Wrong Account Name or FCM Account ID</v>
      </c>
      <c r="O39" s="1" t="str">
        <f>_xll.CQGOrders($Z$1,$Y$1,,"All","All","StopPrice",$A39,)</f>
        <v>Wrong Account Name or FCM Account ID</v>
      </c>
      <c r="P39" s="1" t="str">
        <f>_xll.CQGOrders($Z$1,$Y$1,,"All","All","AvgFillPrice",$A39,)</f>
        <v>Wrong Account Name or FCM Account ID</v>
      </c>
      <c r="Q39" s="1" t="str">
        <f>_xll.CQGOrders($Z$1,$Y$1,,"All","All","Duration",$A39,)</f>
        <v>Wrong Account Name or FCM Account ID</v>
      </c>
      <c r="R39" s="12" t="str">
        <f>_xll.CQGOrders($Z$1,$Y$1,,"All","All","GTDDate",$A39,)</f>
        <v>Wrong Account Name or FCM Account ID</v>
      </c>
      <c r="S39" s="12" t="str">
        <f>_xll.CQGOrders($Z$1,$Y$1,,"All","All","GTTTime",$A39,)</f>
        <v>Wrong Account Name or FCM Account ID</v>
      </c>
      <c r="T39" t="str">
        <f>_xll.CQGOrders($Z$1,$Y$1,,"All","All","PlaceTime",$A39,)</f>
        <v>Wrong Account Name or FCM Account ID</v>
      </c>
      <c r="U39" t="str">
        <f>_xll.CQGOrders($Z$1,$Y$1,,"All","All","StatusTime",$A39,)</f>
        <v>Wrong Account Name or FCM Account ID</v>
      </c>
      <c r="V39" t="str">
        <f>_xll.CQGOrders($Z$1,$Y$1,,"All","All","Comment",$A39,)</f>
        <v>Wrong Account Name or FCM Account ID</v>
      </c>
      <c r="W39" t="str">
        <f t="shared" si="0"/>
        <v>Wrong Account Name or FCM Account ID</v>
      </c>
    </row>
    <row r="40" spans="1:23" x14ac:dyDescent="0.3">
      <c r="A40" s="1">
        <v>38</v>
      </c>
      <c r="B40" s="1" t="str">
        <f>_xll.CQGOrders($Z$1,$Y$1,,"All","All","AccountName",$A40,)</f>
        <v>Wrong Account Name or FCM Account ID</v>
      </c>
      <c r="C40" s="12" t="str">
        <f>_xll.CQGOrders($Z$1,$Y$1,,"All","All","FCMNumber",$A40,)</f>
        <v>Wrong Account Name or FCM Account ID</v>
      </c>
      <c r="D40" s="12" t="str">
        <f>_xll.CQGOrders($Z$1,$Y$1,,"All","All","UserID",$A40,)</f>
        <v>Wrong Account Name or FCM Account ID</v>
      </c>
      <c r="E40" s="12" t="str">
        <f>_xll.CQGOrders($Z$1,$Y$1,,"All","All","OriginalOrderID",$A40,)</f>
        <v>Wrong Account Name or FCM Account ID</v>
      </c>
      <c r="F40" s="12" t="str">
        <f>_xll.CQGOrders($Z$1,$Y$1,,"All","All","OrderID",$A40,)</f>
        <v>Wrong Account Name or FCM Account ID</v>
      </c>
      <c r="G40" s="1" t="str">
        <f>_xll.CQGOrders($Z$1,$Y$1,,"All","All","Side",$A40,)</f>
        <v>Wrong Account Name or FCM Account ID</v>
      </c>
      <c r="H40" s="1" t="str">
        <f>_xll.CQGOrders($Z$1,$Y$1,,"All","All","Qty",$A40,)</f>
        <v>Wrong Account Name or FCM Account ID</v>
      </c>
      <c r="I40" s="1" t="str">
        <f>_xll.CQGOrders($Z$1,$Y$1,,"All","All","FillQty",$A40,)</f>
        <v>Wrong Account Name or FCM Account ID</v>
      </c>
      <c r="J40" s="1" t="str">
        <f>_xll.CQGOrders($Z$1,$Y$1,,"All","All","RmngQty",$A40,)</f>
        <v>Wrong Account Name or FCM Account ID</v>
      </c>
      <c r="K40" s="1" t="str">
        <f>_xll.CQGOrders($Z$1,$Y$1,,"All","All","Instrument",$A40,)</f>
        <v>Wrong Account Name or FCM Account ID</v>
      </c>
      <c r="L40" s="1" t="str">
        <f>_xll.CQGOrders($Z$1,$Y$1,,"All","All","Type",$A40,)</f>
        <v>Wrong Account Name or FCM Account ID</v>
      </c>
      <c r="M40" t="str">
        <f>_xll.CQGOrders($Z$1,$Y$1,,"All","All","Status",$A40,)</f>
        <v>Wrong Account Name or FCM Account ID</v>
      </c>
      <c r="N40" s="1" t="str">
        <f>_xll.CQGOrders($Z$1,$Y$1,,"All","All","LimitPrice",$A40,)</f>
        <v>Wrong Account Name or FCM Account ID</v>
      </c>
      <c r="O40" s="1" t="str">
        <f>_xll.CQGOrders($Z$1,$Y$1,,"All","All","StopPrice",$A40,)</f>
        <v>Wrong Account Name or FCM Account ID</v>
      </c>
      <c r="P40" s="1" t="str">
        <f>_xll.CQGOrders($Z$1,$Y$1,,"All","All","AvgFillPrice",$A40,)</f>
        <v>Wrong Account Name or FCM Account ID</v>
      </c>
      <c r="Q40" s="1" t="str">
        <f>_xll.CQGOrders($Z$1,$Y$1,,"All","All","Duration",$A40,)</f>
        <v>Wrong Account Name or FCM Account ID</v>
      </c>
      <c r="R40" s="12" t="str">
        <f>_xll.CQGOrders($Z$1,$Y$1,,"All","All","GTDDate",$A40,)</f>
        <v>Wrong Account Name or FCM Account ID</v>
      </c>
      <c r="S40" s="12" t="str">
        <f>_xll.CQGOrders($Z$1,$Y$1,,"All","All","GTTTime",$A40,)</f>
        <v>Wrong Account Name or FCM Account ID</v>
      </c>
      <c r="T40" t="str">
        <f>_xll.CQGOrders($Z$1,$Y$1,,"All","All","PlaceTime",$A40,)</f>
        <v>Wrong Account Name or FCM Account ID</v>
      </c>
      <c r="U40" t="str">
        <f>_xll.CQGOrders($Z$1,$Y$1,,"All","All","StatusTime",$A40,)</f>
        <v>Wrong Account Name or FCM Account ID</v>
      </c>
      <c r="V40" t="str">
        <f>_xll.CQGOrders($Z$1,$Y$1,,"All","All","Comment",$A40,)</f>
        <v>Wrong Account Name or FCM Account ID</v>
      </c>
      <c r="W40" t="str">
        <f t="shared" si="0"/>
        <v>Wrong Account Name or FCM Account ID</v>
      </c>
    </row>
    <row r="41" spans="1:23" x14ac:dyDescent="0.3">
      <c r="A41" s="1">
        <v>39</v>
      </c>
      <c r="B41" s="1" t="str">
        <f>_xll.CQGOrders($Z$1,$Y$1,,"All","All","AccountName",$A41,)</f>
        <v>Wrong Account Name or FCM Account ID</v>
      </c>
      <c r="C41" s="12" t="str">
        <f>_xll.CQGOrders($Z$1,$Y$1,,"All","All","FCMNumber",$A41,)</f>
        <v>Wrong Account Name or FCM Account ID</v>
      </c>
      <c r="D41" s="12" t="str">
        <f>_xll.CQGOrders($Z$1,$Y$1,,"All","All","UserID",$A41,)</f>
        <v>Wrong Account Name or FCM Account ID</v>
      </c>
      <c r="E41" s="12" t="str">
        <f>_xll.CQGOrders($Z$1,$Y$1,,"All","All","OriginalOrderID",$A41,)</f>
        <v>Wrong Account Name or FCM Account ID</v>
      </c>
      <c r="F41" s="12" t="str">
        <f>_xll.CQGOrders($Z$1,$Y$1,,"All","All","OrderID",$A41,)</f>
        <v>Wrong Account Name or FCM Account ID</v>
      </c>
      <c r="G41" s="1" t="str">
        <f>_xll.CQGOrders($Z$1,$Y$1,,"All","All","Side",$A41,)</f>
        <v>Wrong Account Name or FCM Account ID</v>
      </c>
      <c r="H41" s="1" t="str">
        <f>_xll.CQGOrders($Z$1,$Y$1,,"All","All","Qty",$A41,)</f>
        <v>Wrong Account Name or FCM Account ID</v>
      </c>
      <c r="I41" s="1" t="str">
        <f>_xll.CQGOrders($Z$1,$Y$1,,"All","All","FillQty",$A41,)</f>
        <v>Wrong Account Name or FCM Account ID</v>
      </c>
      <c r="J41" s="1" t="str">
        <f>_xll.CQGOrders($Z$1,$Y$1,,"All","All","RmngQty",$A41,)</f>
        <v>Wrong Account Name or FCM Account ID</v>
      </c>
      <c r="K41" s="1" t="str">
        <f>_xll.CQGOrders($Z$1,$Y$1,,"All","All","Instrument",$A41,)</f>
        <v>Wrong Account Name or FCM Account ID</v>
      </c>
      <c r="L41" s="1" t="str">
        <f>_xll.CQGOrders($Z$1,$Y$1,,"All","All","Type",$A41,)</f>
        <v>Wrong Account Name or FCM Account ID</v>
      </c>
      <c r="M41" t="str">
        <f>_xll.CQGOrders($Z$1,$Y$1,,"All","All","Status",$A41,)</f>
        <v>Wrong Account Name or FCM Account ID</v>
      </c>
      <c r="N41" s="1" t="str">
        <f>_xll.CQGOrders($Z$1,$Y$1,,"All","All","LimitPrice",$A41,)</f>
        <v>Wrong Account Name or FCM Account ID</v>
      </c>
      <c r="O41" s="1" t="str">
        <f>_xll.CQGOrders($Z$1,$Y$1,,"All","All","StopPrice",$A41,)</f>
        <v>Wrong Account Name or FCM Account ID</v>
      </c>
      <c r="P41" s="1" t="str">
        <f>_xll.CQGOrders($Z$1,$Y$1,,"All","All","AvgFillPrice",$A41,)</f>
        <v>Wrong Account Name or FCM Account ID</v>
      </c>
      <c r="Q41" s="1" t="str">
        <f>_xll.CQGOrders($Z$1,$Y$1,,"All","All","Duration",$A41,)</f>
        <v>Wrong Account Name or FCM Account ID</v>
      </c>
      <c r="R41" s="12" t="str">
        <f>_xll.CQGOrders($Z$1,$Y$1,,"All","All","GTDDate",$A41,)</f>
        <v>Wrong Account Name or FCM Account ID</v>
      </c>
      <c r="S41" s="12" t="str">
        <f>_xll.CQGOrders($Z$1,$Y$1,,"All","All","GTTTime",$A41,)</f>
        <v>Wrong Account Name or FCM Account ID</v>
      </c>
      <c r="T41" t="str">
        <f>_xll.CQGOrders($Z$1,$Y$1,,"All","All","PlaceTime",$A41,)</f>
        <v>Wrong Account Name or FCM Account ID</v>
      </c>
      <c r="U41" t="str">
        <f>_xll.CQGOrders($Z$1,$Y$1,,"All","All","StatusTime",$A41,)</f>
        <v>Wrong Account Name or FCM Account ID</v>
      </c>
      <c r="V41" t="str">
        <f>_xll.CQGOrders($Z$1,$Y$1,,"All","All","Comment",$A41,)</f>
        <v>Wrong Account Name or FCM Account ID</v>
      </c>
      <c r="W41" t="str">
        <f t="shared" si="0"/>
        <v>Wrong Account Name or FCM Account ID</v>
      </c>
    </row>
    <row r="42" spans="1:23" x14ac:dyDescent="0.3">
      <c r="A42" s="1">
        <v>40</v>
      </c>
      <c r="B42" s="1" t="str">
        <f>_xll.CQGOrders($Z$1,$Y$1,,"All","All","AccountName",$A42,)</f>
        <v>Wrong Account Name or FCM Account ID</v>
      </c>
      <c r="C42" s="12" t="str">
        <f>_xll.CQGOrders($Z$1,$Y$1,,"All","All","FCMNumber",$A42,)</f>
        <v>Wrong Account Name or FCM Account ID</v>
      </c>
      <c r="D42" s="12" t="str">
        <f>_xll.CQGOrders($Z$1,$Y$1,,"All","All","UserID",$A42,)</f>
        <v>Wrong Account Name or FCM Account ID</v>
      </c>
      <c r="E42" s="12" t="str">
        <f>_xll.CQGOrders($Z$1,$Y$1,,"All","All","OriginalOrderID",$A42,)</f>
        <v>Wrong Account Name or FCM Account ID</v>
      </c>
      <c r="F42" s="12" t="str">
        <f>_xll.CQGOrders($Z$1,$Y$1,,"All","All","OrderID",$A42,)</f>
        <v>Wrong Account Name or FCM Account ID</v>
      </c>
      <c r="G42" s="1" t="str">
        <f>_xll.CQGOrders($Z$1,$Y$1,,"All","All","Side",$A42,)</f>
        <v>Wrong Account Name or FCM Account ID</v>
      </c>
      <c r="H42" s="1" t="str">
        <f>_xll.CQGOrders($Z$1,$Y$1,,"All","All","Qty",$A42,)</f>
        <v>Wrong Account Name or FCM Account ID</v>
      </c>
      <c r="I42" s="1" t="str">
        <f>_xll.CQGOrders($Z$1,$Y$1,,"All","All","FillQty",$A42,)</f>
        <v>Wrong Account Name or FCM Account ID</v>
      </c>
      <c r="J42" s="1" t="str">
        <f>_xll.CQGOrders($Z$1,$Y$1,,"All","All","RmngQty",$A42,)</f>
        <v>Wrong Account Name or FCM Account ID</v>
      </c>
      <c r="K42" s="1" t="str">
        <f>_xll.CQGOrders($Z$1,$Y$1,,"All","All","Instrument",$A42,)</f>
        <v>Wrong Account Name or FCM Account ID</v>
      </c>
      <c r="L42" s="1" t="str">
        <f>_xll.CQGOrders($Z$1,$Y$1,,"All","All","Type",$A42,)</f>
        <v>Wrong Account Name or FCM Account ID</v>
      </c>
      <c r="M42" t="str">
        <f>_xll.CQGOrders($Z$1,$Y$1,,"All","All","Status",$A42,)</f>
        <v>Wrong Account Name or FCM Account ID</v>
      </c>
      <c r="N42" s="1" t="str">
        <f>_xll.CQGOrders($Z$1,$Y$1,,"All","All","LimitPrice",$A42,)</f>
        <v>Wrong Account Name or FCM Account ID</v>
      </c>
      <c r="O42" s="1" t="str">
        <f>_xll.CQGOrders($Z$1,$Y$1,,"All","All","StopPrice",$A42,)</f>
        <v>Wrong Account Name or FCM Account ID</v>
      </c>
      <c r="P42" s="1" t="str">
        <f>_xll.CQGOrders($Z$1,$Y$1,,"All","All","AvgFillPrice",$A42,)</f>
        <v>Wrong Account Name or FCM Account ID</v>
      </c>
      <c r="Q42" s="1" t="str">
        <f>_xll.CQGOrders($Z$1,$Y$1,,"All","All","Duration",$A42,)</f>
        <v>Wrong Account Name or FCM Account ID</v>
      </c>
      <c r="R42" s="12" t="str">
        <f>_xll.CQGOrders($Z$1,$Y$1,,"All","All","GTDDate",$A42,)</f>
        <v>Wrong Account Name or FCM Account ID</v>
      </c>
      <c r="S42" s="12" t="str">
        <f>_xll.CQGOrders($Z$1,$Y$1,,"All","All","GTTTime",$A42,)</f>
        <v>Wrong Account Name or FCM Account ID</v>
      </c>
      <c r="T42" t="str">
        <f>_xll.CQGOrders($Z$1,$Y$1,,"All","All","PlaceTime",$A42,)</f>
        <v>Wrong Account Name or FCM Account ID</v>
      </c>
      <c r="U42" t="str">
        <f>_xll.CQGOrders($Z$1,$Y$1,,"All","All","StatusTime",$A42,)</f>
        <v>Wrong Account Name or FCM Account ID</v>
      </c>
      <c r="V42" t="str">
        <f>_xll.CQGOrders($Z$1,$Y$1,,"All","All","Comment",$A42,)</f>
        <v>Wrong Account Name or FCM Account ID</v>
      </c>
      <c r="W42" t="str">
        <f t="shared" si="0"/>
        <v>Wrong Account Name or FCM Account ID</v>
      </c>
    </row>
    <row r="43" spans="1:23" x14ac:dyDescent="0.3">
      <c r="A43" s="1">
        <v>41</v>
      </c>
      <c r="B43" s="1" t="str">
        <f>_xll.CQGOrders($Z$1,$Y$1,,"All","All","AccountName",$A43,)</f>
        <v>Wrong Account Name or FCM Account ID</v>
      </c>
      <c r="C43" s="12" t="str">
        <f>_xll.CQGOrders($Z$1,$Y$1,,"All","All","FCMNumber",$A43,)</f>
        <v>Wrong Account Name or FCM Account ID</v>
      </c>
      <c r="D43" s="12" t="str">
        <f>_xll.CQGOrders($Z$1,$Y$1,,"All","All","UserID",$A43,)</f>
        <v>Wrong Account Name or FCM Account ID</v>
      </c>
      <c r="E43" s="12" t="str">
        <f>_xll.CQGOrders($Z$1,$Y$1,,"All","All","OriginalOrderID",$A43,)</f>
        <v>Wrong Account Name or FCM Account ID</v>
      </c>
      <c r="F43" s="12" t="str">
        <f>_xll.CQGOrders($Z$1,$Y$1,,"All","All","OrderID",$A43,)</f>
        <v>Wrong Account Name or FCM Account ID</v>
      </c>
      <c r="G43" s="1" t="str">
        <f>_xll.CQGOrders($Z$1,$Y$1,,"All","All","Side",$A43,)</f>
        <v>Wrong Account Name or FCM Account ID</v>
      </c>
      <c r="H43" s="1" t="str">
        <f>_xll.CQGOrders($Z$1,$Y$1,,"All","All","Qty",$A43,)</f>
        <v>Wrong Account Name or FCM Account ID</v>
      </c>
      <c r="I43" s="1" t="str">
        <f>_xll.CQGOrders($Z$1,$Y$1,,"All","All","FillQty",$A43,)</f>
        <v>Wrong Account Name or FCM Account ID</v>
      </c>
      <c r="J43" s="1" t="str">
        <f>_xll.CQGOrders($Z$1,$Y$1,,"All","All","RmngQty",$A43,)</f>
        <v>Wrong Account Name or FCM Account ID</v>
      </c>
      <c r="K43" s="1" t="str">
        <f>_xll.CQGOrders($Z$1,$Y$1,,"All","All","Instrument",$A43,)</f>
        <v>Wrong Account Name or FCM Account ID</v>
      </c>
      <c r="L43" s="1" t="str">
        <f>_xll.CQGOrders($Z$1,$Y$1,,"All","All","Type",$A43,)</f>
        <v>Wrong Account Name or FCM Account ID</v>
      </c>
      <c r="M43" t="str">
        <f>_xll.CQGOrders($Z$1,$Y$1,,"All","All","Status",$A43,)</f>
        <v>Wrong Account Name or FCM Account ID</v>
      </c>
      <c r="N43" s="1" t="str">
        <f>_xll.CQGOrders($Z$1,$Y$1,,"All","All","LimitPrice",$A43,)</f>
        <v>Wrong Account Name or FCM Account ID</v>
      </c>
      <c r="O43" s="1" t="str">
        <f>_xll.CQGOrders($Z$1,$Y$1,,"All","All","StopPrice",$A43,)</f>
        <v>Wrong Account Name or FCM Account ID</v>
      </c>
      <c r="P43" s="1" t="str">
        <f>_xll.CQGOrders($Z$1,$Y$1,,"All","All","AvgFillPrice",$A43,)</f>
        <v>Wrong Account Name or FCM Account ID</v>
      </c>
      <c r="Q43" s="1" t="str">
        <f>_xll.CQGOrders($Z$1,$Y$1,,"All","All","Duration",$A43,)</f>
        <v>Wrong Account Name or FCM Account ID</v>
      </c>
      <c r="R43" s="12" t="str">
        <f>_xll.CQGOrders($Z$1,$Y$1,,"All","All","GTDDate",$A43,)</f>
        <v>Wrong Account Name or FCM Account ID</v>
      </c>
      <c r="S43" s="12" t="str">
        <f>_xll.CQGOrders($Z$1,$Y$1,,"All","All","GTTTime",$A43,)</f>
        <v>Wrong Account Name or FCM Account ID</v>
      </c>
      <c r="T43" t="str">
        <f>_xll.CQGOrders($Z$1,$Y$1,,"All","All","PlaceTime",$A43,)</f>
        <v>Wrong Account Name or FCM Account ID</v>
      </c>
      <c r="U43" t="str">
        <f>_xll.CQGOrders($Z$1,$Y$1,,"All","All","StatusTime",$A43,)</f>
        <v>Wrong Account Name or FCM Account ID</v>
      </c>
      <c r="V43" t="str">
        <f>_xll.CQGOrders($Z$1,$Y$1,,"All","All","Comment",$A43,)</f>
        <v>Wrong Account Name or FCM Account ID</v>
      </c>
      <c r="W43" t="str">
        <f t="shared" si="0"/>
        <v>Wrong Account Name or FCM Account ID</v>
      </c>
    </row>
    <row r="44" spans="1:23" x14ac:dyDescent="0.3">
      <c r="A44" s="1">
        <v>42</v>
      </c>
      <c r="B44" s="1" t="str">
        <f>_xll.CQGOrders($Z$1,$Y$1,,"All","All","AccountName",$A44,)</f>
        <v>Wrong Account Name or FCM Account ID</v>
      </c>
      <c r="C44" s="12" t="str">
        <f>_xll.CQGOrders($Z$1,$Y$1,,"All","All","FCMNumber",$A44,)</f>
        <v>Wrong Account Name or FCM Account ID</v>
      </c>
      <c r="D44" s="12" t="str">
        <f>_xll.CQGOrders($Z$1,$Y$1,,"All","All","UserID",$A44,)</f>
        <v>Wrong Account Name or FCM Account ID</v>
      </c>
      <c r="E44" s="12" t="str">
        <f>_xll.CQGOrders($Z$1,$Y$1,,"All","All","OriginalOrderID",$A44,)</f>
        <v>Wrong Account Name or FCM Account ID</v>
      </c>
      <c r="F44" s="12" t="str">
        <f>_xll.CQGOrders($Z$1,$Y$1,,"All","All","OrderID",$A44,)</f>
        <v>Wrong Account Name or FCM Account ID</v>
      </c>
      <c r="G44" s="1" t="str">
        <f>_xll.CQGOrders($Z$1,$Y$1,,"All","All","Side",$A44,)</f>
        <v>Wrong Account Name or FCM Account ID</v>
      </c>
      <c r="H44" s="1" t="str">
        <f>_xll.CQGOrders($Z$1,$Y$1,,"All","All","Qty",$A44,)</f>
        <v>Wrong Account Name or FCM Account ID</v>
      </c>
      <c r="I44" s="1" t="str">
        <f>_xll.CQGOrders($Z$1,$Y$1,,"All","All","FillQty",$A44,)</f>
        <v>Wrong Account Name or FCM Account ID</v>
      </c>
      <c r="J44" s="1" t="str">
        <f>_xll.CQGOrders($Z$1,$Y$1,,"All","All","RmngQty",$A44,)</f>
        <v>Wrong Account Name or FCM Account ID</v>
      </c>
      <c r="K44" s="1" t="str">
        <f>_xll.CQGOrders($Z$1,$Y$1,,"All","All","Instrument",$A44,)</f>
        <v>Wrong Account Name or FCM Account ID</v>
      </c>
      <c r="L44" s="1" t="str">
        <f>_xll.CQGOrders($Z$1,$Y$1,,"All","All","Type",$A44,)</f>
        <v>Wrong Account Name or FCM Account ID</v>
      </c>
      <c r="M44" t="str">
        <f>_xll.CQGOrders($Z$1,$Y$1,,"All","All","Status",$A44,)</f>
        <v>Wrong Account Name or FCM Account ID</v>
      </c>
      <c r="N44" s="1" t="str">
        <f>_xll.CQGOrders($Z$1,$Y$1,,"All","All","LimitPrice",$A44,)</f>
        <v>Wrong Account Name or FCM Account ID</v>
      </c>
      <c r="O44" s="1" t="str">
        <f>_xll.CQGOrders($Z$1,$Y$1,,"All","All","StopPrice",$A44,)</f>
        <v>Wrong Account Name or FCM Account ID</v>
      </c>
      <c r="P44" s="1" t="str">
        <f>_xll.CQGOrders($Z$1,$Y$1,,"All","All","AvgFillPrice",$A44,)</f>
        <v>Wrong Account Name or FCM Account ID</v>
      </c>
      <c r="Q44" s="1" t="str">
        <f>_xll.CQGOrders($Z$1,$Y$1,,"All","All","Duration",$A44,)</f>
        <v>Wrong Account Name or FCM Account ID</v>
      </c>
      <c r="R44" s="12" t="str">
        <f>_xll.CQGOrders($Z$1,$Y$1,,"All","All","GTDDate",$A44,)</f>
        <v>Wrong Account Name or FCM Account ID</v>
      </c>
      <c r="S44" s="12" t="str">
        <f>_xll.CQGOrders($Z$1,$Y$1,,"All","All","GTTTime",$A44,)</f>
        <v>Wrong Account Name or FCM Account ID</v>
      </c>
      <c r="T44" t="str">
        <f>_xll.CQGOrders($Z$1,$Y$1,,"All","All","PlaceTime",$A44,)</f>
        <v>Wrong Account Name or FCM Account ID</v>
      </c>
      <c r="U44" t="str">
        <f>_xll.CQGOrders($Z$1,$Y$1,,"All","All","StatusTime",$A44,)</f>
        <v>Wrong Account Name or FCM Account ID</v>
      </c>
      <c r="V44" t="str">
        <f>_xll.CQGOrders($Z$1,$Y$1,,"All","All","Comment",$A44,)</f>
        <v>Wrong Account Name or FCM Account ID</v>
      </c>
      <c r="W44" t="str">
        <f t="shared" si="0"/>
        <v>Wrong Account Name or FCM Account ID</v>
      </c>
    </row>
    <row r="45" spans="1:23" x14ac:dyDescent="0.3">
      <c r="A45" s="1">
        <v>43</v>
      </c>
      <c r="B45" s="1" t="str">
        <f>_xll.CQGOrders($Z$1,$Y$1,,"All","All","AccountName",$A45,)</f>
        <v>Wrong Account Name or FCM Account ID</v>
      </c>
      <c r="C45" s="12" t="str">
        <f>_xll.CQGOrders($Z$1,$Y$1,,"All","All","FCMNumber",$A45,)</f>
        <v>Wrong Account Name or FCM Account ID</v>
      </c>
      <c r="D45" s="12" t="str">
        <f>_xll.CQGOrders($Z$1,$Y$1,,"All","All","UserID",$A45,)</f>
        <v>Wrong Account Name or FCM Account ID</v>
      </c>
      <c r="E45" s="12" t="str">
        <f>_xll.CQGOrders($Z$1,$Y$1,,"All","All","OriginalOrderID",$A45,)</f>
        <v>Wrong Account Name or FCM Account ID</v>
      </c>
      <c r="F45" s="12" t="str">
        <f>_xll.CQGOrders($Z$1,$Y$1,,"All","All","OrderID",$A45,)</f>
        <v>Wrong Account Name or FCM Account ID</v>
      </c>
      <c r="G45" s="1" t="str">
        <f>_xll.CQGOrders($Z$1,$Y$1,,"All","All","Side",$A45,)</f>
        <v>Wrong Account Name or FCM Account ID</v>
      </c>
      <c r="H45" s="1" t="str">
        <f>_xll.CQGOrders($Z$1,$Y$1,,"All","All","Qty",$A45,)</f>
        <v>Wrong Account Name or FCM Account ID</v>
      </c>
      <c r="I45" s="1" t="str">
        <f>_xll.CQGOrders($Z$1,$Y$1,,"All","All","FillQty",$A45,)</f>
        <v>Wrong Account Name or FCM Account ID</v>
      </c>
      <c r="J45" s="1" t="str">
        <f>_xll.CQGOrders($Z$1,$Y$1,,"All","All","RmngQty",$A45,)</f>
        <v>Wrong Account Name or FCM Account ID</v>
      </c>
      <c r="K45" s="1" t="str">
        <f>_xll.CQGOrders($Z$1,$Y$1,,"All","All","Instrument",$A45,)</f>
        <v>Wrong Account Name or FCM Account ID</v>
      </c>
      <c r="L45" s="1" t="str">
        <f>_xll.CQGOrders($Z$1,$Y$1,,"All","All","Type",$A45,)</f>
        <v>Wrong Account Name or FCM Account ID</v>
      </c>
      <c r="M45" t="str">
        <f>_xll.CQGOrders($Z$1,$Y$1,,"All","All","Status",$A45,)</f>
        <v>Wrong Account Name or FCM Account ID</v>
      </c>
      <c r="N45" s="1" t="str">
        <f>_xll.CQGOrders($Z$1,$Y$1,,"All","All","LimitPrice",$A45,)</f>
        <v>Wrong Account Name or FCM Account ID</v>
      </c>
      <c r="O45" s="1" t="str">
        <f>_xll.CQGOrders($Z$1,$Y$1,,"All","All","StopPrice",$A45,)</f>
        <v>Wrong Account Name or FCM Account ID</v>
      </c>
      <c r="P45" s="1" t="str">
        <f>_xll.CQGOrders($Z$1,$Y$1,,"All","All","AvgFillPrice",$A45,)</f>
        <v>Wrong Account Name or FCM Account ID</v>
      </c>
      <c r="Q45" s="1" t="str">
        <f>_xll.CQGOrders($Z$1,$Y$1,,"All","All","Duration",$A45,)</f>
        <v>Wrong Account Name or FCM Account ID</v>
      </c>
      <c r="R45" s="12" t="str">
        <f>_xll.CQGOrders($Z$1,$Y$1,,"All","All","GTDDate",$A45,)</f>
        <v>Wrong Account Name or FCM Account ID</v>
      </c>
      <c r="S45" s="12" t="str">
        <f>_xll.CQGOrders($Z$1,$Y$1,,"All","All","GTTTime",$A45,)</f>
        <v>Wrong Account Name or FCM Account ID</v>
      </c>
      <c r="T45" t="str">
        <f>_xll.CQGOrders($Z$1,$Y$1,,"All","All","PlaceTime",$A45,)</f>
        <v>Wrong Account Name or FCM Account ID</v>
      </c>
      <c r="U45" t="str">
        <f>_xll.CQGOrders($Z$1,$Y$1,,"All","All","StatusTime",$A45,)</f>
        <v>Wrong Account Name or FCM Account ID</v>
      </c>
      <c r="V45" t="str">
        <f>_xll.CQGOrders($Z$1,$Y$1,,"All","All","Comment",$A45,)</f>
        <v>Wrong Account Name or FCM Account ID</v>
      </c>
      <c r="W45" t="str">
        <f t="shared" si="0"/>
        <v>Wrong Account Name or FCM Account ID</v>
      </c>
    </row>
    <row r="46" spans="1:23" x14ac:dyDescent="0.3">
      <c r="A46" s="1">
        <v>44</v>
      </c>
      <c r="B46" s="1" t="str">
        <f>_xll.CQGOrders($Z$1,$Y$1,,"All","All","AccountName",$A46,)</f>
        <v>Wrong Account Name or FCM Account ID</v>
      </c>
      <c r="C46" s="12" t="str">
        <f>_xll.CQGOrders($Z$1,$Y$1,,"All","All","FCMNumber",$A46,)</f>
        <v>Wrong Account Name or FCM Account ID</v>
      </c>
      <c r="D46" s="12" t="str">
        <f>_xll.CQGOrders($Z$1,$Y$1,,"All","All","UserID",$A46,)</f>
        <v>Wrong Account Name or FCM Account ID</v>
      </c>
      <c r="E46" s="12" t="str">
        <f>_xll.CQGOrders($Z$1,$Y$1,,"All","All","OriginalOrderID",$A46,)</f>
        <v>Wrong Account Name or FCM Account ID</v>
      </c>
      <c r="F46" s="12" t="str">
        <f>_xll.CQGOrders($Z$1,$Y$1,,"All","All","OrderID",$A46,)</f>
        <v>Wrong Account Name or FCM Account ID</v>
      </c>
      <c r="G46" s="1" t="str">
        <f>_xll.CQGOrders($Z$1,$Y$1,,"All","All","Side",$A46,)</f>
        <v>Wrong Account Name or FCM Account ID</v>
      </c>
      <c r="H46" s="1" t="str">
        <f>_xll.CQGOrders($Z$1,$Y$1,,"All","All","Qty",$A46,)</f>
        <v>Wrong Account Name or FCM Account ID</v>
      </c>
      <c r="I46" s="1" t="str">
        <f>_xll.CQGOrders($Z$1,$Y$1,,"All","All","FillQty",$A46,)</f>
        <v>Wrong Account Name or FCM Account ID</v>
      </c>
      <c r="J46" s="1" t="str">
        <f>_xll.CQGOrders($Z$1,$Y$1,,"All","All","RmngQty",$A46,)</f>
        <v>Wrong Account Name or FCM Account ID</v>
      </c>
      <c r="K46" s="1" t="str">
        <f>_xll.CQGOrders($Z$1,$Y$1,,"All","All","Instrument",$A46,)</f>
        <v>Wrong Account Name or FCM Account ID</v>
      </c>
      <c r="L46" s="1" t="str">
        <f>_xll.CQGOrders($Z$1,$Y$1,,"All","All","Type",$A46,)</f>
        <v>Wrong Account Name or FCM Account ID</v>
      </c>
      <c r="M46" t="str">
        <f>_xll.CQGOrders($Z$1,$Y$1,,"All","All","Status",$A46,)</f>
        <v>Wrong Account Name or FCM Account ID</v>
      </c>
      <c r="N46" s="1" t="str">
        <f>_xll.CQGOrders($Z$1,$Y$1,,"All","All","LimitPrice",$A46,)</f>
        <v>Wrong Account Name or FCM Account ID</v>
      </c>
      <c r="O46" s="1" t="str">
        <f>_xll.CQGOrders($Z$1,$Y$1,,"All","All","StopPrice",$A46,)</f>
        <v>Wrong Account Name or FCM Account ID</v>
      </c>
      <c r="P46" s="1" t="str">
        <f>_xll.CQGOrders($Z$1,$Y$1,,"All","All","AvgFillPrice",$A46,)</f>
        <v>Wrong Account Name or FCM Account ID</v>
      </c>
      <c r="Q46" s="1" t="str">
        <f>_xll.CQGOrders($Z$1,$Y$1,,"All","All","Duration",$A46,)</f>
        <v>Wrong Account Name or FCM Account ID</v>
      </c>
      <c r="R46" s="12" t="str">
        <f>_xll.CQGOrders($Z$1,$Y$1,,"All","All","GTDDate",$A46,)</f>
        <v>Wrong Account Name or FCM Account ID</v>
      </c>
      <c r="S46" s="12" t="str">
        <f>_xll.CQGOrders($Z$1,$Y$1,,"All","All","GTTTime",$A46,)</f>
        <v>Wrong Account Name or FCM Account ID</v>
      </c>
      <c r="T46" t="str">
        <f>_xll.CQGOrders($Z$1,$Y$1,,"All","All","PlaceTime",$A46,)</f>
        <v>Wrong Account Name or FCM Account ID</v>
      </c>
      <c r="U46" t="str">
        <f>_xll.CQGOrders($Z$1,$Y$1,,"All","All","StatusTime",$A46,)</f>
        <v>Wrong Account Name or FCM Account ID</v>
      </c>
      <c r="V46" t="str">
        <f>_xll.CQGOrders($Z$1,$Y$1,,"All","All","Comment",$A46,)</f>
        <v>Wrong Account Name or FCM Account ID</v>
      </c>
      <c r="W46" t="str">
        <f t="shared" si="0"/>
        <v>Wrong Account Name or FCM Account ID</v>
      </c>
    </row>
    <row r="47" spans="1:23" x14ac:dyDescent="0.3">
      <c r="A47" s="1">
        <v>45</v>
      </c>
      <c r="B47" s="1" t="str">
        <f>_xll.CQGOrders($Z$1,$Y$1,,"All","All","AccountName",$A47,)</f>
        <v>Wrong Account Name or FCM Account ID</v>
      </c>
      <c r="C47" s="12" t="str">
        <f>_xll.CQGOrders($Z$1,$Y$1,,"All","All","FCMNumber",$A47,)</f>
        <v>Wrong Account Name or FCM Account ID</v>
      </c>
      <c r="D47" s="12" t="str">
        <f>_xll.CQGOrders($Z$1,$Y$1,,"All","All","UserID",$A47,)</f>
        <v>Wrong Account Name or FCM Account ID</v>
      </c>
      <c r="E47" s="12" t="str">
        <f>_xll.CQGOrders($Z$1,$Y$1,,"All","All","OriginalOrderID",$A47,)</f>
        <v>Wrong Account Name or FCM Account ID</v>
      </c>
      <c r="F47" s="12" t="str">
        <f>_xll.CQGOrders($Z$1,$Y$1,,"All","All","OrderID",$A47,)</f>
        <v>Wrong Account Name or FCM Account ID</v>
      </c>
      <c r="G47" s="1" t="str">
        <f>_xll.CQGOrders($Z$1,$Y$1,,"All","All","Side",$A47,)</f>
        <v>Wrong Account Name or FCM Account ID</v>
      </c>
      <c r="H47" s="1" t="str">
        <f>_xll.CQGOrders($Z$1,$Y$1,,"All","All","Qty",$A47,)</f>
        <v>Wrong Account Name or FCM Account ID</v>
      </c>
      <c r="I47" s="1" t="str">
        <f>_xll.CQGOrders($Z$1,$Y$1,,"All","All","FillQty",$A47,)</f>
        <v>Wrong Account Name or FCM Account ID</v>
      </c>
      <c r="J47" s="1" t="str">
        <f>_xll.CQGOrders($Z$1,$Y$1,,"All","All","RmngQty",$A47,)</f>
        <v>Wrong Account Name or FCM Account ID</v>
      </c>
      <c r="K47" s="1" t="str">
        <f>_xll.CQGOrders($Z$1,$Y$1,,"All","All","Instrument",$A47,)</f>
        <v>Wrong Account Name or FCM Account ID</v>
      </c>
      <c r="L47" s="1" t="str">
        <f>_xll.CQGOrders($Z$1,$Y$1,,"All","All","Type",$A47,)</f>
        <v>Wrong Account Name or FCM Account ID</v>
      </c>
      <c r="M47" t="str">
        <f>_xll.CQGOrders($Z$1,$Y$1,,"All","All","Status",$A47,)</f>
        <v>Wrong Account Name or FCM Account ID</v>
      </c>
      <c r="N47" s="1" t="str">
        <f>_xll.CQGOrders($Z$1,$Y$1,,"All","All","LimitPrice",$A47,)</f>
        <v>Wrong Account Name or FCM Account ID</v>
      </c>
      <c r="O47" s="1" t="str">
        <f>_xll.CQGOrders($Z$1,$Y$1,,"All","All","StopPrice",$A47,)</f>
        <v>Wrong Account Name or FCM Account ID</v>
      </c>
      <c r="P47" s="1" t="str">
        <f>_xll.CQGOrders($Z$1,$Y$1,,"All","All","AvgFillPrice",$A47,)</f>
        <v>Wrong Account Name or FCM Account ID</v>
      </c>
      <c r="Q47" s="1" t="str">
        <f>_xll.CQGOrders($Z$1,$Y$1,,"All","All","Duration",$A47,)</f>
        <v>Wrong Account Name or FCM Account ID</v>
      </c>
      <c r="R47" s="12" t="str">
        <f>_xll.CQGOrders($Z$1,$Y$1,,"All","All","GTDDate",$A47,)</f>
        <v>Wrong Account Name or FCM Account ID</v>
      </c>
      <c r="S47" s="12" t="str">
        <f>_xll.CQGOrders($Z$1,$Y$1,,"All","All","GTTTime",$A47,)</f>
        <v>Wrong Account Name or FCM Account ID</v>
      </c>
      <c r="T47" t="str">
        <f>_xll.CQGOrders($Z$1,$Y$1,,"All","All","PlaceTime",$A47,)</f>
        <v>Wrong Account Name or FCM Account ID</v>
      </c>
      <c r="U47" t="str">
        <f>_xll.CQGOrders($Z$1,$Y$1,,"All","All","StatusTime",$A47,)</f>
        <v>Wrong Account Name or FCM Account ID</v>
      </c>
      <c r="V47" t="str">
        <f>_xll.CQGOrders($Z$1,$Y$1,,"All","All","Comment",$A47,)</f>
        <v>Wrong Account Name or FCM Account ID</v>
      </c>
      <c r="W47" t="str">
        <f t="shared" si="0"/>
        <v>Wrong Account Name or FCM Account ID</v>
      </c>
    </row>
    <row r="48" spans="1:23" x14ac:dyDescent="0.3">
      <c r="A48" s="1">
        <v>46</v>
      </c>
      <c r="B48" s="1" t="str">
        <f>_xll.CQGOrders($Z$1,$Y$1,,"All","All","AccountName",$A48,)</f>
        <v>Wrong Account Name or FCM Account ID</v>
      </c>
      <c r="C48" s="12" t="str">
        <f>_xll.CQGOrders($Z$1,$Y$1,,"All","All","FCMNumber",$A48,)</f>
        <v>Wrong Account Name or FCM Account ID</v>
      </c>
      <c r="D48" s="12" t="str">
        <f>_xll.CQGOrders($Z$1,$Y$1,,"All","All","UserID",$A48,)</f>
        <v>Wrong Account Name or FCM Account ID</v>
      </c>
      <c r="E48" s="12" t="str">
        <f>_xll.CQGOrders($Z$1,$Y$1,,"All","All","OriginalOrderID",$A48,)</f>
        <v>Wrong Account Name or FCM Account ID</v>
      </c>
      <c r="F48" s="12" t="str">
        <f>_xll.CQGOrders($Z$1,$Y$1,,"All","All","OrderID",$A48,)</f>
        <v>Wrong Account Name or FCM Account ID</v>
      </c>
      <c r="G48" s="1" t="str">
        <f>_xll.CQGOrders($Z$1,$Y$1,,"All","All","Side",$A48,)</f>
        <v>Wrong Account Name or FCM Account ID</v>
      </c>
      <c r="H48" s="1" t="str">
        <f>_xll.CQGOrders($Z$1,$Y$1,,"All","All","Qty",$A48,)</f>
        <v>Wrong Account Name or FCM Account ID</v>
      </c>
      <c r="I48" s="1" t="str">
        <f>_xll.CQGOrders($Z$1,$Y$1,,"All","All","FillQty",$A48,)</f>
        <v>Wrong Account Name or FCM Account ID</v>
      </c>
      <c r="J48" s="1" t="str">
        <f>_xll.CQGOrders($Z$1,$Y$1,,"All","All","RmngQty",$A48,)</f>
        <v>Wrong Account Name or FCM Account ID</v>
      </c>
      <c r="K48" s="1" t="str">
        <f>_xll.CQGOrders($Z$1,$Y$1,,"All","All","Instrument",$A48,)</f>
        <v>Wrong Account Name or FCM Account ID</v>
      </c>
      <c r="L48" s="1" t="str">
        <f>_xll.CQGOrders($Z$1,$Y$1,,"All","All","Type",$A48,)</f>
        <v>Wrong Account Name or FCM Account ID</v>
      </c>
      <c r="M48" t="str">
        <f>_xll.CQGOrders($Z$1,$Y$1,,"All","All","Status",$A48,)</f>
        <v>Wrong Account Name or FCM Account ID</v>
      </c>
      <c r="N48" s="1" t="str">
        <f>_xll.CQGOrders($Z$1,$Y$1,,"All","All","LimitPrice",$A48,)</f>
        <v>Wrong Account Name or FCM Account ID</v>
      </c>
      <c r="O48" s="1" t="str">
        <f>_xll.CQGOrders($Z$1,$Y$1,,"All","All","StopPrice",$A48,)</f>
        <v>Wrong Account Name or FCM Account ID</v>
      </c>
      <c r="P48" s="1" t="str">
        <f>_xll.CQGOrders($Z$1,$Y$1,,"All","All","AvgFillPrice",$A48,)</f>
        <v>Wrong Account Name or FCM Account ID</v>
      </c>
      <c r="Q48" s="1" t="str">
        <f>_xll.CQGOrders($Z$1,$Y$1,,"All","All","Duration",$A48,)</f>
        <v>Wrong Account Name or FCM Account ID</v>
      </c>
      <c r="R48" s="12" t="str">
        <f>_xll.CQGOrders($Z$1,$Y$1,,"All","All","GTDDate",$A48,)</f>
        <v>Wrong Account Name or FCM Account ID</v>
      </c>
      <c r="S48" s="12" t="str">
        <f>_xll.CQGOrders($Z$1,$Y$1,,"All","All","GTTTime",$A48,)</f>
        <v>Wrong Account Name or FCM Account ID</v>
      </c>
      <c r="T48" t="str">
        <f>_xll.CQGOrders($Z$1,$Y$1,,"All","All","PlaceTime",$A48,)</f>
        <v>Wrong Account Name or FCM Account ID</v>
      </c>
      <c r="U48" t="str">
        <f>_xll.CQGOrders($Z$1,$Y$1,,"All","All","StatusTime",$A48,)</f>
        <v>Wrong Account Name or FCM Account ID</v>
      </c>
      <c r="V48" t="str">
        <f>_xll.CQGOrders($Z$1,$Y$1,,"All","All","Comment",$A48,)</f>
        <v>Wrong Account Name or FCM Account ID</v>
      </c>
      <c r="W48" t="str">
        <f t="shared" si="0"/>
        <v>Wrong Account Name or FCM Account ID</v>
      </c>
    </row>
    <row r="49" spans="1:23" x14ac:dyDescent="0.3">
      <c r="A49" s="1">
        <v>47</v>
      </c>
      <c r="B49" s="1" t="str">
        <f>_xll.CQGOrders($Z$1,$Y$1,,"All","All","AccountName",$A49,)</f>
        <v>Wrong Account Name or FCM Account ID</v>
      </c>
      <c r="C49" s="12" t="str">
        <f>_xll.CQGOrders($Z$1,$Y$1,,"All","All","FCMNumber",$A49,)</f>
        <v>Wrong Account Name or FCM Account ID</v>
      </c>
      <c r="D49" s="12" t="str">
        <f>_xll.CQGOrders($Z$1,$Y$1,,"All","All","UserID",$A49,)</f>
        <v>Wrong Account Name or FCM Account ID</v>
      </c>
      <c r="E49" s="12" t="str">
        <f>_xll.CQGOrders($Z$1,$Y$1,,"All","All","OriginalOrderID",$A49,)</f>
        <v>Wrong Account Name or FCM Account ID</v>
      </c>
      <c r="F49" s="12" t="str">
        <f>_xll.CQGOrders($Z$1,$Y$1,,"All","All","OrderID",$A49,)</f>
        <v>Wrong Account Name or FCM Account ID</v>
      </c>
      <c r="G49" s="1" t="str">
        <f>_xll.CQGOrders($Z$1,$Y$1,,"All","All","Side",$A49,)</f>
        <v>Wrong Account Name or FCM Account ID</v>
      </c>
      <c r="H49" s="1" t="str">
        <f>_xll.CQGOrders($Z$1,$Y$1,,"All","All","Qty",$A49,)</f>
        <v>Wrong Account Name or FCM Account ID</v>
      </c>
      <c r="I49" s="1" t="str">
        <f>_xll.CQGOrders($Z$1,$Y$1,,"All","All","FillQty",$A49,)</f>
        <v>Wrong Account Name or FCM Account ID</v>
      </c>
      <c r="J49" s="1" t="str">
        <f>_xll.CQGOrders($Z$1,$Y$1,,"All","All","RmngQty",$A49,)</f>
        <v>Wrong Account Name or FCM Account ID</v>
      </c>
      <c r="K49" s="1" t="str">
        <f>_xll.CQGOrders($Z$1,$Y$1,,"All","All","Instrument",$A49,)</f>
        <v>Wrong Account Name or FCM Account ID</v>
      </c>
      <c r="L49" s="1" t="str">
        <f>_xll.CQGOrders($Z$1,$Y$1,,"All","All","Type",$A49,)</f>
        <v>Wrong Account Name or FCM Account ID</v>
      </c>
      <c r="M49" t="str">
        <f>_xll.CQGOrders($Z$1,$Y$1,,"All","All","Status",$A49,)</f>
        <v>Wrong Account Name or FCM Account ID</v>
      </c>
      <c r="N49" s="1" t="str">
        <f>_xll.CQGOrders($Z$1,$Y$1,,"All","All","LimitPrice",$A49,)</f>
        <v>Wrong Account Name or FCM Account ID</v>
      </c>
      <c r="O49" s="1" t="str">
        <f>_xll.CQGOrders($Z$1,$Y$1,,"All","All","StopPrice",$A49,)</f>
        <v>Wrong Account Name or FCM Account ID</v>
      </c>
      <c r="P49" s="1" t="str">
        <f>_xll.CQGOrders($Z$1,$Y$1,,"All","All","AvgFillPrice",$A49,)</f>
        <v>Wrong Account Name or FCM Account ID</v>
      </c>
      <c r="Q49" s="1" t="str">
        <f>_xll.CQGOrders($Z$1,$Y$1,,"All","All","Duration",$A49,)</f>
        <v>Wrong Account Name or FCM Account ID</v>
      </c>
      <c r="R49" s="12" t="str">
        <f>_xll.CQGOrders($Z$1,$Y$1,,"All","All","GTDDate",$A49,)</f>
        <v>Wrong Account Name or FCM Account ID</v>
      </c>
      <c r="S49" s="12" t="str">
        <f>_xll.CQGOrders($Z$1,$Y$1,,"All","All","GTTTime",$A49,)</f>
        <v>Wrong Account Name or FCM Account ID</v>
      </c>
      <c r="T49" t="str">
        <f>_xll.CQGOrders($Z$1,$Y$1,,"All","All","PlaceTime",$A49,)</f>
        <v>Wrong Account Name or FCM Account ID</v>
      </c>
      <c r="U49" t="str">
        <f>_xll.CQGOrders($Z$1,$Y$1,,"All","All","StatusTime",$A49,)</f>
        <v>Wrong Account Name or FCM Account ID</v>
      </c>
      <c r="V49" t="str">
        <f>_xll.CQGOrders($Z$1,$Y$1,,"All","All","Comment",$A49,)</f>
        <v>Wrong Account Name or FCM Account ID</v>
      </c>
      <c r="W49" t="str">
        <f t="shared" si="0"/>
        <v>Wrong Account Name or FCM Account ID</v>
      </c>
    </row>
    <row r="50" spans="1:23" x14ac:dyDescent="0.3">
      <c r="A50" s="1">
        <v>48</v>
      </c>
      <c r="B50" s="1" t="str">
        <f>_xll.CQGOrders($Z$1,$Y$1,,"All","All","AccountName",$A50,)</f>
        <v>Wrong Account Name or FCM Account ID</v>
      </c>
      <c r="C50" s="12" t="str">
        <f>_xll.CQGOrders($Z$1,$Y$1,,"All","All","FCMNumber",$A50,)</f>
        <v>Wrong Account Name or FCM Account ID</v>
      </c>
      <c r="D50" s="12" t="str">
        <f>_xll.CQGOrders($Z$1,$Y$1,,"All","All","UserID",$A50,)</f>
        <v>Wrong Account Name or FCM Account ID</v>
      </c>
      <c r="E50" s="12" t="str">
        <f>_xll.CQGOrders($Z$1,$Y$1,,"All","All","OriginalOrderID",$A50,)</f>
        <v>Wrong Account Name or FCM Account ID</v>
      </c>
      <c r="F50" s="12" t="str">
        <f>_xll.CQGOrders($Z$1,$Y$1,,"All","All","OrderID",$A50,)</f>
        <v>Wrong Account Name or FCM Account ID</v>
      </c>
      <c r="G50" s="1" t="str">
        <f>_xll.CQGOrders($Z$1,$Y$1,,"All","All","Side",$A50,)</f>
        <v>Wrong Account Name or FCM Account ID</v>
      </c>
      <c r="H50" s="1" t="str">
        <f>_xll.CQGOrders($Z$1,$Y$1,,"All","All","Qty",$A50,)</f>
        <v>Wrong Account Name or FCM Account ID</v>
      </c>
      <c r="I50" s="1" t="str">
        <f>_xll.CQGOrders($Z$1,$Y$1,,"All","All","FillQty",$A50,)</f>
        <v>Wrong Account Name or FCM Account ID</v>
      </c>
      <c r="J50" s="1" t="str">
        <f>_xll.CQGOrders($Z$1,$Y$1,,"All","All","RmngQty",$A50,)</f>
        <v>Wrong Account Name or FCM Account ID</v>
      </c>
      <c r="K50" s="1" t="str">
        <f>_xll.CQGOrders($Z$1,$Y$1,,"All","All","Instrument",$A50,)</f>
        <v>Wrong Account Name or FCM Account ID</v>
      </c>
      <c r="L50" s="1" t="str">
        <f>_xll.CQGOrders($Z$1,$Y$1,,"All","All","Type",$A50,)</f>
        <v>Wrong Account Name or FCM Account ID</v>
      </c>
      <c r="M50" t="str">
        <f>_xll.CQGOrders($Z$1,$Y$1,,"All","All","Status",$A50,)</f>
        <v>Wrong Account Name or FCM Account ID</v>
      </c>
      <c r="N50" s="1" t="str">
        <f>_xll.CQGOrders($Z$1,$Y$1,,"All","All","LimitPrice",$A50,)</f>
        <v>Wrong Account Name or FCM Account ID</v>
      </c>
      <c r="O50" s="1" t="str">
        <f>_xll.CQGOrders($Z$1,$Y$1,,"All","All","StopPrice",$A50,)</f>
        <v>Wrong Account Name or FCM Account ID</v>
      </c>
      <c r="P50" s="1" t="str">
        <f>_xll.CQGOrders($Z$1,$Y$1,,"All","All","AvgFillPrice",$A50,)</f>
        <v>Wrong Account Name or FCM Account ID</v>
      </c>
      <c r="Q50" s="1" t="str">
        <f>_xll.CQGOrders($Z$1,$Y$1,,"All","All","Duration",$A50,)</f>
        <v>Wrong Account Name or FCM Account ID</v>
      </c>
      <c r="R50" s="12" t="str">
        <f>_xll.CQGOrders($Z$1,$Y$1,,"All","All","GTDDate",$A50,)</f>
        <v>Wrong Account Name or FCM Account ID</v>
      </c>
      <c r="S50" s="12" t="str">
        <f>_xll.CQGOrders($Z$1,$Y$1,,"All","All","GTTTime",$A50,)</f>
        <v>Wrong Account Name or FCM Account ID</v>
      </c>
      <c r="T50" t="str">
        <f>_xll.CQGOrders($Z$1,$Y$1,,"All","All","PlaceTime",$A50,)</f>
        <v>Wrong Account Name or FCM Account ID</v>
      </c>
      <c r="U50" t="str">
        <f>_xll.CQGOrders($Z$1,$Y$1,,"All","All","StatusTime",$A50,)</f>
        <v>Wrong Account Name or FCM Account ID</v>
      </c>
      <c r="V50" t="str">
        <f>_xll.CQGOrders($Z$1,$Y$1,,"All","All","Comment",$A50,)</f>
        <v>Wrong Account Name or FCM Account ID</v>
      </c>
      <c r="W50" t="str">
        <f t="shared" si="0"/>
        <v>Wrong Account Name or FCM Account ID</v>
      </c>
    </row>
    <row r="51" spans="1:23" x14ac:dyDescent="0.3">
      <c r="A51" s="1">
        <v>49</v>
      </c>
      <c r="B51" s="1" t="str">
        <f>_xll.CQGOrders($Z$1,$Y$1,,"All","All","AccountName",$A51,)</f>
        <v>Wrong Account Name or FCM Account ID</v>
      </c>
      <c r="C51" s="12" t="str">
        <f>_xll.CQGOrders($Z$1,$Y$1,,"All","All","FCMNumber",$A51,)</f>
        <v>Wrong Account Name or FCM Account ID</v>
      </c>
      <c r="D51" s="12" t="str">
        <f>_xll.CQGOrders($Z$1,$Y$1,,"All","All","UserID",$A51,)</f>
        <v>Wrong Account Name or FCM Account ID</v>
      </c>
      <c r="E51" s="12" t="str">
        <f>_xll.CQGOrders($Z$1,$Y$1,,"All","All","OriginalOrderID",$A51,)</f>
        <v>Wrong Account Name or FCM Account ID</v>
      </c>
      <c r="F51" s="12" t="str">
        <f>_xll.CQGOrders($Z$1,$Y$1,,"All","All","OrderID",$A51,)</f>
        <v>Wrong Account Name or FCM Account ID</v>
      </c>
      <c r="G51" s="1" t="str">
        <f>_xll.CQGOrders($Z$1,$Y$1,,"All","All","Side",$A51,)</f>
        <v>Wrong Account Name or FCM Account ID</v>
      </c>
      <c r="H51" s="1" t="str">
        <f>_xll.CQGOrders($Z$1,$Y$1,,"All","All","Qty",$A51,)</f>
        <v>Wrong Account Name or FCM Account ID</v>
      </c>
      <c r="I51" s="1" t="str">
        <f>_xll.CQGOrders($Z$1,$Y$1,,"All","All","FillQty",$A51,)</f>
        <v>Wrong Account Name or FCM Account ID</v>
      </c>
      <c r="J51" s="1" t="str">
        <f>_xll.CQGOrders($Z$1,$Y$1,,"All","All","RmngQty",$A51,)</f>
        <v>Wrong Account Name or FCM Account ID</v>
      </c>
      <c r="K51" s="1" t="str">
        <f>_xll.CQGOrders($Z$1,$Y$1,,"All","All","Instrument",$A51,)</f>
        <v>Wrong Account Name or FCM Account ID</v>
      </c>
      <c r="L51" s="1" t="str">
        <f>_xll.CQGOrders($Z$1,$Y$1,,"All","All","Type",$A51,)</f>
        <v>Wrong Account Name or FCM Account ID</v>
      </c>
      <c r="M51" t="str">
        <f>_xll.CQGOrders($Z$1,$Y$1,,"All","All","Status",$A51,)</f>
        <v>Wrong Account Name or FCM Account ID</v>
      </c>
      <c r="N51" s="1" t="str">
        <f>_xll.CQGOrders($Z$1,$Y$1,,"All","All","LimitPrice",$A51,)</f>
        <v>Wrong Account Name or FCM Account ID</v>
      </c>
      <c r="O51" s="1" t="str">
        <f>_xll.CQGOrders($Z$1,$Y$1,,"All","All","StopPrice",$A51,)</f>
        <v>Wrong Account Name or FCM Account ID</v>
      </c>
      <c r="P51" s="1" t="str">
        <f>_xll.CQGOrders($Z$1,$Y$1,,"All","All","AvgFillPrice",$A51,)</f>
        <v>Wrong Account Name or FCM Account ID</v>
      </c>
      <c r="Q51" s="1" t="str">
        <f>_xll.CQGOrders($Z$1,$Y$1,,"All","All","Duration",$A51,)</f>
        <v>Wrong Account Name or FCM Account ID</v>
      </c>
      <c r="R51" s="12" t="str">
        <f>_xll.CQGOrders($Z$1,$Y$1,,"All","All","GTDDate",$A51,)</f>
        <v>Wrong Account Name or FCM Account ID</v>
      </c>
      <c r="S51" s="12" t="str">
        <f>_xll.CQGOrders($Z$1,$Y$1,,"All","All","GTTTime",$A51,)</f>
        <v>Wrong Account Name or FCM Account ID</v>
      </c>
      <c r="T51" t="str">
        <f>_xll.CQGOrders($Z$1,$Y$1,,"All","All","PlaceTime",$A51,)</f>
        <v>Wrong Account Name or FCM Account ID</v>
      </c>
      <c r="U51" t="str">
        <f>_xll.CQGOrders($Z$1,$Y$1,,"All","All","StatusTime",$A51,)</f>
        <v>Wrong Account Name or FCM Account ID</v>
      </c>
      <c r="V51" t="str">
        <f>_xll.CQGOrders($Z$1,$Y$1,,"All","All","Comment",$A51,)</f>
        <v>Wrong Account Name or FCM Account ID</v>
      </c>
      <c r="W51" t="str">
        <f t="shared" si="0"/>
        <v>Wrong Account Name or FCM Account ID</v>
      </c>
    </row>
    <row r="52" spans="1:23" x14ac:dyDescent="0.3">
      <c r="A52" s="1">
        <v>50</v>
      </c>
      <c r="B52" s="1" t="str">
        <f>_xll.CQGOrders($Z$1,$Y$1,,"All","All","AccountName",$A52,)</f>
        <v>Wrong Account Name or FCM Account ID</v>
      </c>
      <c r="C52" s="12" t="str">
        <f>_xll.CQGOrders($Z$1,$Y$1,,"All","All","FCMNumber",$A52,)</f>
        <v>Wrong Account Name or FCM Account ID</v>
      </c>
      <c r="D52" s="12" t="str">
        <f>_xll.CQGOrders($Z$1,$Y$1,,"All","All","UserID",$A52,)</f>
        <v>Wrong Account Name or FCM Account ID</v>
      </c>
      <c r="E52" s="12" t="str">
        <f>_xll.CQGOrders($Z$1,$Y$1,,"All","All","OriginalOrderID",$A52,)</f>
        <v>Wrong Account Name or FCM Account ID</v>
      </c>
      <c r="F52" s="12" t="str">
        <f>_xll.CQGOrders($Z$1,$Y$1,,"All","All","OrderID",$A52,)</f>
        <v>Wrong Account Name or FCM Account ID</v>
      </c>
      <c r="G52" s="1" t="str">
        <f>_xll.CQGOrders($Z$1,$Y$1,,"All","All","Side",$A52,)</f>
        <v>Wrong Account Name or FCM Account ID</v>
      </c>
      <c r="H52" s="1" t="str">
        <f>_xll.CQGOrders($Z$1,$Y$1,,"All","All","Qty",$A52,)</f>
        <v>Wrong Account Name or FCM Account ID</v>
      </c>
      <c r="I52" s="1" t="str">
        <f>_xll.CQGOrders($Z$1,$Y$1,,"All","All","FillQty",$A52,)</f>
        <v>Wrong Account Name or FCM Account ID</v>
      </c>
      <c r="J52" s="1" t="str">
        <f>_xll.CQGOrders($Z$1,$Y$1,,"All","All","RmngQty",$A52,)</f>
        <v>Wrong Account Name or FCM Account ID</v>
      </c>
      <c r="K52" s="1" t="str">
        <f>_xll.CQGOrders($Z$1,$Y$1,,"All","All","Instrument",$A52,)</f>
        <v>Wrong Account Name or FCM Account ID</v>
      </c>
      <c r="L52" s="1" t="str">
        <f>_xll.CQGOrders($Z$1,$Y$1,,"All","All","Type",$A52,)</f>
        <v>Wrong Account Name or FCM Account ID</v>
      </c>
      <c r="M52" t="str">
        <f>_xll.CQGOrders($Z$1,$Y$1,,"All","All","Status",$A52,)</f>
        <v>Wrong Account Name or FCM Account ID</v>
      </c>
      <c r="N52" s="1" t="str">
        <f>_xll.CQGOrders($Z$1,$Y$1,,"All","All","LimitPrice",$A52,)</f>
        <v>Wrong Account Name or FCM Account ID</v>
      </c>
      <c r="O52" s="1" t="str">
        <f>_xll.CQGOrders($Z$1,$Y$1,,"All","All","StopPrice",$A52,)</f>
        <v>Wrong Account Name or FCM Account ID</v>
      </c>
      <c r="P52" s="1" t="str">
        <f>_xll.CQGOrders($Z$1,$Y$1,,"All","All","AvgFillPrice",$A52,)</f>
        <v>Wrong Account Name or FCM Account ID</v>
      </c>
      <c r="Q52" s="1" t="str">
        <f>_xll.CQGOrders($Z$1,$Y$1,,"All","All","Duration",$A52,)</f>
        <v>Wrong Account Name or FCM Account ID</v>
      </c>
      <c r="R52" s="12" t="str">
        <f>_xll.CQGOrders($Z$1,$Y$1,,"All","All","GTDDate",$A52,)</f>
        <v>Wrong Account Name or FCM Account ID</v>
      </c>
      <c r="S52" s="12" t="str">
        <f>_xll.CQGOrders($Z$1,$Y$1,,"All","All","GTTTime",$A52,)</f>
        <v>Wrong Account Name or FCM Account ID</v>
      </c>
      <c r="T52" t="str">
        <f>_xll.CQGOrders($Z$1,$Y$1,,"All","All","PlaceTime",$A52,)</f>
        <v>Wrong Account Name or FCM Account ID</v>
      </c>
      <c r="U52" t="str">
        <f>_xll.CQGOrders($Z$1,$Y$1,,"All","All","StatusTime",$A52,)</f>
        <v>Wrong Account Name or FCM Account ID</v>
      </c>
      <c r="V52" t="str">
        <f>_xll.CQGOrders($Z$1,$Y$1,,"All","All","Comment",$A52,)</f>
        <v>Wrong Account Name or FCM Account ID</v>
      </c>
      <c r="W52" t="str">
        <f t="shared" si="0"/>
        <v>Wrong Account Name or FCM Account ID</v>
      </c>
    </row>
    <row r="53" spans="1:23" x14ac:dyDescent="0.3">
      <c r="A53" s="1">
        <v>51</v>
      </c>
      <c r="B53" s="1" t="str">
        <f>_xll.CQGOrders($Z$1,$Y$1,,"All","All","AccountName",$A53,)</f>
        <v>Wrong Account Name or FCM Account ID</v>
      </c>
      <c r="C53" s="12" t="str">
        <f>_xll.CQGOrders($Z$1,$Y$1,,"All","All","FCMNumber",$A53,)</f>
        <v>Wrong Account Name or FCM Account ID</v>
      </c>
      <c r="D53" s="12" t="str">
        <f>_xll.CQGOrders($Z$1,$Y$1,,"All","All","UserID",$A53,)</f>
        <v>Wrong Account Name or FCM Account ID</v>
      </c>
      <c r="E53" s="12" t="str">
        <f>_xll.CQGOrders($Z$1,$Y$1,,"All","All","OriginalOrderID",$A53,)</f>
        <v>Wrong Account Name or FCM Account ID</v>
      </c>
      <c r="F53" s="12" t="str">
        <f>_xll.CQGOrders($Z$1,$Y$1,,"All","All","OrderID",$A53,)</f>
        <v>Wrong Account Name or FCM Account ID</v>
      </c>
      <c r="G53" s="1" t="str">
        <f>_xll.CQGOrders($Z$1,$Y$1,,"All","All","Side",$A53,)</f>
        <v>Wrong Account Name or FCM Account ID</v>
      </c>
      <c r="H53" s="1" t="str">
        <f>_xll.CQGOrders($Z$1,$Y$1,,"All","All","Qty",$A53,)</f>
        <v>Wrong Account Name or FCM Account ID</v>
      </c>
      <c r="I53" s="1" t="str">
        <f>_xll.CQGOrders($Z$1,$Y$1,,"All","All","FillQty",$A53,)</f>
        <v>Wrong Account Name or FCM Account ID</v>
      </c>
      <c r="J53" s="1" t="str">
        <f>_xll.CQGOrders($Z$1,$Y$1,,"All","All","RmngQty",$A53,)</f>
        <v>Wrong Account Name or FCM Account ID</v>
      </c>
      <c r="K53" s="1" t="str">
        <f>_xll.CQGOrders($Z$1,$Y$1,,"All","All","Instrument",$A53,)</f>
        <v>Wrong Account Name or FCM Account ID</v>
      </c>
      <c r="L53" s="1" t="str">
        <f>_xll.CQGOrders($Z$1,$Y$1,,"All","All","Type",$A53,)</f>
        <v>Wrong Account Name or FCM Account ID</v>
      </c>
      <c r="M53" t="str">
        <f>_xll.CQGOrders($Z$1,$Y$1,,"All","All","Status",$A53,)</f>
        <v>Wrong Account Name or FCM Account ID</v>
      </c>
      <c r="N53" s="1" t="str">
        <f>_xll.CQGOrders($Z$1,$Y$1,,"All","All","LimitPrice",$A53,)</f>
        <v>Wrong Account Name or FCM Account ID</v>
      </c>
      <c r="O53" s="1" t="str">
        <f>_xll.CQGOrders($Z$1,$Y$1,,"All","All","StopPrice",$A53,)</f>
        <v>Wrong Account Name or FCM Account ID</v>
      </c>
      <c r="P53" s="1" t="str">
        <f>_xll.CQGOrders($Z$1,$Y$1,,"All","All","AvgFillPrice",$A53,)</f>
        <v>Wrong Account Name or FCM Account ID</v>
      </c>
      <c r="Q53" s="1" t="str">
        <f>_xll.CQGOrders($Z$1,$Y$1,,"All","All","Duration",$A53,)</f>
        <v>Wrong Account Name or FCM Account ID</v>
      </c>
      <c r="R53" s="12" t="str">
        <f>_xll.CQGOrders($Z$1,$Y$1,,"All","All","GTDDate",$A53,)</f>
        <v>Wrong Account Name or FCM Account ID</v>
      </c>
      <c r="S53" s="12" t="str">
        <f>_xll.CQGOrders($Z$1,$Y$1,,"All","All","GTTTime",$A53,)</f>
        <v>Wrong Account Name or FCM Account ID</v>
      </c>
      <c r="T53" t="str">
        <f>_xll.CQGOrders($Z$1,$Y$1,,"All","All","PlaceTime",$A53,)</f>
        <v>Wrong Account Name or FCM Account ID</v>
      </c>
      <c r="U53" t="str">
        <f>_xll.CQGOrders($Z$1,$Y$1,,"All","All","StatusTime",$A53,)</f>
        <v>Wrong Account Name or FCM Account ID</v>
      </c>
      <c r="V53" t="str">
        <f>_xll.CQGOrders($Z$1,$Y$1,,"All","All","Comment",$A53,)</f>
        <v>Wrong Account Name or FCM Account ID</v>
      </c>
      <c r="W53" t="str">
        <f t="shared" si="0"/>
        <v>Wrong Account Name or FCM Account ID</v>
      </c>
    </row>
    <row r="54" spans="1:23" x14ac:dyDescent="0.3">
      <c r="A54" s="1">
        <v>52</v>
      </c>
      <c r="B54" s="1" t="str">
        <f>_xll.CQGOrders($Z$1,$Y$1,,"All","All","AccountName",$A54,)</f>
        <v>Wrong Account Name or FCM Account ID</v>
      </c>
      <c r="C54" s="12" t="str">
        <f>_xll.CQGOrders($Z$1,$Y$1,,"All","All","FCMNumber",$A54,)</f>
        <v>Wrong Account Name or FCM Account ID</v>
      </c>
      <c r="D54" s="12" t="str">
        <f>_xll.CQGOrders($Z$1,$Y$1,,"All","All","UserID",$A54,)</f>
        <v>Wrong Account Name or FCM Account ID</v>
      </c>
      <c r="E54" s="12" t="str">
        <f>_xll.CQGOrders($Z$1,$Y$1,,"All","All","OriginalOrderID",$A54,)</f>
        <v>Wrong Account Name or FCM Account ID</v>
      </c>
      <c r="F54" s="12" t="str">
        <f>_xll.CQGOrders($Z$1,$Y$1,,"All","All","OrderID",$A54,)</f>
        <v>Wrong Account Name or FCM Account ID</v>
      </c>
      <c r="G54" s="1" t="str">
        <f>_xll.CQGOrders($Z$1,$Y$1,,"All","All","Side",$A54,)</f>
        <v>Wrong Account Name or FCM Account ID</v>
      </c>
      <c r="H54" s="1" t="str">
        <f>_xll.CQGOrders($Z$1,$Y$1,,"All","All","Qty",$A54,)</f>
        <v>Wrong Account Name or FCM Account ID</v>
      </c>
      <c r="I54" s="1" t="str">
        <f>_xll.CQGOrders($Z$1,$Y$1,,"All","All","FillQty",$A54,)</f>
        <v>Wrong Account Name or FCM Account ID</v>
      </c>
      <c r="J54" s="1" t="str">
        <f>_xll.CQGOrders($Z$1,$Y$1,,"All","All","RmngQty",$A54,)</f>
        <v>Wrong Account Name or FCM Account ID</v>
      </c>
      <c r="K54" s="1" t="str">
        <f>_xll.CQGOrders($Z$1,$Y$1,,"All","All","Instrument",$A54,)</f>
        <v>Wrong Account Name or FCM Account ID</v>
      </c>
      <c r="L54" s="1" t="str">
        <f>_xll.CQGOrders($Z$1,$Y$1,,"All","All","Type",$A54,)</f>
        <v>Wrong Account Name or FCM Account ID</v>
      </c>
      <c r="M54" t="str">
        <f>_xll.CQGOrders($Z$1,$Y$1,,"All","All","Status",$A54,)</f>
        <v>Wrong Account Name or FCM Account ID</v>
      </c>
      <c r="N54" s="1" t="str">
        <f>_xll.CQGOrders($Z$1,$Y$1,,"All","All","LimitPrice",$A54,)</f>
        <v>Wrong Account Name or FCM Account ID</v>
      </c>
      <c r="O54" s="1" t="str">
        <f>_xll.CQGOrders($Z$1,$Y$1,,"All","All","StopPrice",$A54,)</f>
        <v>Wrong Account Name or FCM Account ID</v>
      </c>
      <c r="P54" s="1" t="str">
        <f>_xll.CQGOrders($Z$1,$Y$1,,"All","All","AvgFillPrice",$A54,)</f>
        <v>Wrong Account Name or FCM Account ID</v>
      </c>
      <c r="Q54" s="1" t="str">
        <f>_xll.CQGOrders($Z$1,$Y$1,,"All","All","Duration",$A54,)</f>
        <v>Wrong Account Name or FCM Account ID</v>
      </c>
      <c r="R54" s="12" t="str">
        <f>_xll.CQGOrders($Z$1,$Y$1,,"All","All","GTDDate",$A54,)</f>
        <v>Wrong Account Name or FCM Account ID</v>
      </c>
      <c r="S54" s="12" t="str">
        <f>_xll.CQGOrders($Z$1,$Y$1,,"All","All","GTTTime",$A54,)</f>
        <v>Wrong Account Name or FCM Account ID</v>
      </c>
      <c r="T54" t="str">
        <f>_xll.CQGOrders($Z$1,$Y$1,,"All","All","PlaceTime",$A54,)</f>
        <v>Wrong Account Name or FCM Account ID</v>
      </c>
      <c r="U54" t="str">
        <f>_xll.CQGOrders($Z$1,$Y$1,,"All","All","StatusTime",$A54,)</f>
        <v>Wrong Account Name or FCM Account ID</v>
      </c>
      <c r="V54" t="str">
        <f>_xll.CQGOrders($Z$1,$Y$1,,"All","All","Comment",$A54,)</f>
        <v>Wrong Account Name or FCM Account ID</v>
      </c>
      <c r="W54" t="str">
        <f t="shared" si="0"/>
        <v>Wrong Account Name or FCM Account ID</v>
      </c>
    </row>
    <row r="55" spans="1:23" x14ac:dyDescent="0.3">
      <c r="A55" s="1">
        <v>53</v>
      </c>
      <c r="B55" s="1" t="str">
        <f>_xll.CQGOrders($Z$1,$Y$1,,"All","All","AccountName",$A55,)</f>
        <v>Wrong Account Name or FCM Account ID</v>
      </c>
      <c r="C55" s="12" t="str">
        <f>_xll.CQGOrders($Z$1,$Y$1,,"All","All","FCMNumber",$A55,)</f>
        <v>Wrong Account Name or FCM Account ID</v>
      </c>
      <c r="D55" s="12" t="str">
        <f>_xll.CQGOrders($Z$1,$Y$1,,"All","All","UserID",$A55,)</f>
        <v>Wrong Account Name or FCM Account ID</v>
      </c>
      <c r="E55" s="12" t="str">
        <f>_xll.CQGOrders($Z$1,$Y$1,,"All","All","OriginalOrderID",$A55,)</f>
        <v>Wrong Account Name or FCM Account ID</v>
      </c>
      <c r="F55" s="12" t="str">
        <f>_xll.CQGOrders($Z$1,$Y$1,,"All","All","OrderID",$A55,)</f>
        <v>Wrong Account Name or FCM Account ID</v>
      </c>
      <c r="G55" s="1" t="str">
        <f>_xll.CQGOrders($Z$1,$Y$1,,"All","All","Side",$A55,)</f>
        <v>Wrong Account Name or FCM Account ID</v>
      </c>
      <c r="H55" s="1" t="str">
        <f>_xll.CQGOrders($Z$1,$Y$1,,"All","All","Qty",$A55,)</f>
        <v>Wrong Account Name or FCM Account ID</v>
      </c>
      <c r="I55" s="1" t="str">
        <f>_xll.CQGOrders($Z$1,$Y$1,,"All","All","FillQty",$A55,)</f>
        <v>Wrong Account Name or FCM Account ID</v>
      </c>
      <c r="J55" s="1" t="str">
        <f>_xll.CQGOrders($Z$1,$Y$1,,"All","All","RmngQty",$A55,)</f>
        <v>Wrong Account Name or FCM Account ID</v>
      </c>
      <c r="K55" s="1" t="str">
        <f>_xll.CQGOrders($Z$1,$Y$1,,"All","All","Instrument",$A55,)</f>
        <v>Wrong Account Name or FCM Account ID</v>
      </c>
      <c r="L55" s="1" t="str">
        <f>_xll.CQGOrders($Z$1,$Y$1,,"All","All","Type",$A55,)</f>
        <v>Wrong Account Name or FCM Account ID</v>
      </c>
      <c r="M55" t="str">
        <f>_xll.CQGOrders($Z$1,$Y$1,,"All","All","Status",$A55,)</f>
        <v>Wrong Account Name or FCM Account ID</v>
      </c>
      <c r="N55" s="1" t="str">
        <f>_xll.CQGOrders($Z$1,$Y$1,,"All","All","LimitPrice",$A55,)</f>
        <v>Wrong Account Name or FCM Account ID</v>
      </c>
      <c r="O55" s="1" t="str">
        <f>_xll.CQGOrders($Z$1,$Y$1,,"All","All","StopPrice",$A55,)</f>
        <v>Wrong Account Name or FCM Account ID</v>
      </c>
      <c r="P55" s="1" t="str">
        <f>_xll.CQGOrders($Z$1,$Y$1,,"All","All","AvgFillPrice",$A55,)</f>
        <v>Wrong Account Name or FCM Account ID</v>
      </c>
      <c r="Q55" s="1" t="str">
        <f>_xll.CQGOrders($Z$1,$Y$1,,"All","All","Duration",$A55,)</f>
        <v>Wrong Account Name or FCM Account ID</v>
      </c>
      <c r="R55" s="12" t="str">
        <f>_xll.CQGOrders($Z$1,$Y$1,,"All","All","GTDDate",$A55,)</f>
        <v>Wrong Account Name or FCM Account ID</v>
      </c>
      <c r="S55" s="12" t="str">
        <f>_xll.CQGOrders($Z$1,$Y$1,,"All","All","GTTTime",$A55,)</f>
        <v>Wrong Account Name or FCM Account ID</v>
      </c>
      <c r="T55" t="str">
        <f>_xll.CQGOrders($Z$1,$Y$1,,"All","All","PlaceTime",$A55,)</f>
        <v>Wrong Account Name or FCM Account ID</v>
      </c>
      <c r="U55" t="str">
        <f>_xll.CQGOrders($Z$1,$Y$1,,"All","All","StatusTime",$A55,)</f>
        <v>Wrong Account Name or FCM Account ID</v>
      </c>
      <c r="V55" t="str">
        <f>_xll.CQGOrders($Z$1,$Y$1,,"All","All","Comment",$A55,)</f>
        <v>Wrong Account Name or FCM Account ID</v>
      </c>
      <c r="W55" t="str">
        <f t="shared" si="0"/>
        <v>Wrong Account Name or FCM Account ID</v>
      </c>
    </row>
    <row r="56" spans="1:23" x14ac:dyDescent="0.3">
      <c r="A56" s="1">
        <v>54</v>
      </c>
      <c r="B56" s="1" t="str">
        <f>_xll.CQGOrders($Z$1,$Y$1,,"All","All","AccountName",$A56,)</f>
        <v>Wrong Account Name or FCM Account ID</v>
      </c>
      <c r="C56" s="12" t="str">
        <f>_xll.CQGOrders($Z$1,$Y$1,,"All","All","FCMNumber",$A56,)</f>
        <v>Wrong Account Name or FCM Account ID</v>
      </c>
      <c r="D56" s="12" t="str">
        <f>_xll.CQGOrders($Z$1,$Y$1,,"All","All","UserID",$A56,)</f>
        <v>Wrong Account Name or FCM Account ID</v>
      </c>
      <c r="E56" s="12" t="str">
        <f>_xll.CQGOrders($Z$1,$Y$1,,"All","All","OriginalOrderID",$A56,)</f>
        <v>Wrong Account Name or FCM Account ID</v>
      </c>
      <c r="F56" s="12" t="str">
        <f>_xll.CQGOrders($Z$1,$Y$1,,"All","All","OrderID",$A56,)</f>
        <v>Wrong Account Name or FCM Account ID</v>
      </c>
      <c r="G56" s="1" t="str">
        <f>_xll.CQGOrders($Z$1,$Y$1,,"All","All","Side",$A56,)</f>
        <v>Wrong Account Name or FCM Account ID</v>
      </c>
      <c r="H56" s="1" t="str">
        <f>_xll.CQGOrders($Z$1,$Y$1,,"All","All","Qty",$A56,)</f>
        <v>Wrong Account Name or FCM Account ID</v>
      </c>
      <c r="I56" s="1" t="str">
        <f>_xll.CQGOrders($Z$1,$Y$1,,"All","All","FillQty",$A56,)</f>
        <v>Wrong Account Name or FCM Account ID</v>
      </c>
      <c r="J56" s="1" t="str">
        <f>_xll.CQGOrders($Z$1,$Y$1,,"All","All","RmngQty",$A56,)</f>
        <v>Wrong Account Name or FCM Account ID</v>
      </c>
      <c r="K56" s="1" t="str">
        <f>_xll.CQGOrders($Z$1,$Y$1,,"All","All","Instrument",$A56,)</f>
        <v>Wrong Account Name or FCM Account ID</v>
      </c>
      <c r="L56" s="1" t="str">
        <f>_xll.CQGOrders($Z$1,$Y$1,,"All","All","Type",$A56,)</f>
        <v>Wrong Account Name or FCM Account ID</v>
      </c>
      <c r="M56" t="str">
        <f>_xll.CQGOrders($Z$1,$Y$1,,"All","All","Status",$A56,)</f>
        <v>Wrong Account Name or FCM Account ID</v>
      </c>
      <c r="N56" s="1" t="str">
        <f>_xll.CQGOrders($Z$1,$Y$1,,"All","All","LimitPrice",$A56,)</f>
        <v>Wrong Account Name or FCM Account ID</v>
      </c>
      <c r="O56" s="1" t="str">
        <f>_xll.CQGOrders($Z$1,$Y$1,,"All","All","StopPrice",$A56,)</f>
        <v>Wrong Account Name or FCM Account ID</v>
      </c>
      <c r="P56" s="1" t="str">
        <f>_xll.CQGOrders($Z$1,$Y$1,,"All","All","AvgFillPrice",$A56,)</f>
        <v>Wrong Account Name or FCM Account ID</v>
      </c>
      <c r="Q56" s="1" t="str">
        <f>_xll.CQGOrders($Z$1,$Y$1,,"All","All","Duration",$A56,)</f>
        <v>Wrong Account Name or FCM Account ID</v>
      </c>
      <c r="R56" s="12" t="str">
        <f>_xll.CQGOrders($Z$1,$Y$1,,"All","All","GTDDate",$A56,)</f>
        <v>Wrong Account Name or FCM Account ID</v>
      </c>
      <c r="S56" s="12" t="str">
        <f>_xll.CQGOrders($Z$1,$Y$1,,"All","All","GTTTime",$A56,)</f>
        <v>Wrong Account Name or FCM Account ID</v>
      </c>
      <c r="T56" t="str">
        <f>_xll.CQGOrders($Z$1,$Y$1,,"All","All","PlaceTime",$A56,)</f>
        <v>Wrong Account Name or FCM Account ID</v>
      </c>
      <c r="U56" t="str">
        <f>_xll.CQGOrders($Z$1,$Y$1,,"All","All","StatusTime",$A56,)</f>
        <v>Wrong Account Name or FCM Account ID</v>
      </c>
      <c r="V56" t="str">
        <f>_xll.CQGOrders($Z$1,$Y$1,,"All","All","Comment",$A56,)</f>
        <v>Wrong Account Name or FCM Account ID</v>
      </c>
      <c r="W56" t="str">
        <f t="shared" si="0"/>
        <v>Wrong Account Name or FCM Account ID</v>
      </c>
    </row>
    <row r="57" spans="1:23" x14ac:dyDescent="0.3">
      <c r="A57" s="1">
        <v>55</v>
      </c>
      <c r="B57" s="1" t="str">
        <f>_xll.CQGOrders($Z$1,$Y$1,,"All","All","AccountName",$A57,)</f>
        <v>Wrong Account Name or FCM Account ID</v>
      </c>
      <c r="C57" s="12" t="str">
        <f>_xll.CQGOrders($Z$1,$Y$1,,"All","All","FCMNumber",$A57,)</f>
        <v>Wrong Account Name or FCM Account ID</v>
      </c>
      <c r="D57" s="12" t="str">
        <f>_xll.CQGOrders($Z$1,$Y$1,,"All","All","UserID",$A57,)</f>
        <v>Wrong Account Name or FCM Account ID</v>
      </c>
      <c r="E57" s="12" t="str">
        <f>_xll.CQGOrders($Z$1,$Y$1,,"All","All","OriginalOrderID",$A57,)</f>
        <v>Wrong Account Name or FCM Account ID</v>
      </c>
      <c r="F57" s="12" t="str">
        <f>_xll.CQGOrders($Z$1,$Y$1,,"All","All","OrderID",$A57,)</f>
        <v>Wrong Account Name or FCM Account ID</v>
      </c>
      <c r="G57" s="1" t="str">
        <f>_xll.CQGOrders($Z$1,$Y$1,,"All","All","Side",$A57,)</f>
        <v>Wrong Account Name or FCM Account ID</v>
      </c>
      <c r="H57" s="1" t="str">
        <f>_xll.CQGOrders($Z$1,$Y$1,,"All","All","Qty",$A57,)</f>
        <v>Wrong Account Name or FCM Account ID</v>
      </c>
      <c r="I57" s="1" t="str">
        <f>_xll.CQGOrders($Z$1,$Y$1,,"All","All","FillQty",$A57,)</f>
        <v>Wrong Account Name or FCM Account ID</v>
      </c>
      <c r="J57" s="1" t="str">
        <f>_xll.CQGOrders($Z$1,$Y$1,,"All","All","RmngQty",$A57,)</f>
        <v>Wrong Account Name or FCM Account ID</v>
      </c>
      <c r="K57" s="1" t="str">
        <f>_xll.CQGOrders($Z$1,$Y$1,,"All","All","Instrument",$A57,)</f>
        <v>Wrong Account Name or FCM Account ID</v>
      </c>
      <c r="L57" s="1" t="str">
        <f>_xll.CQGOrders($Z$1,$Y$1,,"All","All","Type",$A57,)</f>
        <v>Wrong Account Name or FCM Account ID</v>
      </c>
      <c r="M57" t="str">
        <f>_xll.CQGOrders($Z$1,$Y$1,,"All","All","Status",$A57,)</f>
        <v>Wrong Account Name or FCM Account ID</v>
      </c>
      <c r="N57" s="1" t="str">
        <f>_xll.CQGOrders($Z$1,$Y$1,,"All","All","LimitPrice",$A57,)</f>
        <v>Wrong Account Name or FCM Account ID</v>
      </c>
      <c r="O57" s="1" t="str">
        <f>_xll.CQGOrders($Z$1,$Y$1,,"All","All","StopPrice",$A57,)</f>
        <v>Wrong Account Name or FCM Account ID</v>
      </c>
      <c r="P57" s="1" t="str">
        <f>_xll.CQGOrders($Z$1,$Y$1,,"All","All","AvgFillPrice",$A57,)</f>
        <v>Wrong Account Name or FCM Account ID</v>
      </c>
      <c r="Q57" s="1" t="str">
        <f>_xll.CQGOrders($Z$1,$Y$1,,"All","All","Duration",$A57,)</f>
        <v>Wrong Account Name or FCM Account ID</v>
      </c>
      <c r="R57" s="12" t="str">
        <f>_xll.CQGOrders($Z$1,$Y$1,,"All","All","GTDDate",$A57,)</f>
        <v>Wrong Account Name or FCM Account ID</v>
      </c>
      <c r="S57" s="12" t="str">
        <f>_xll.CQGOrders($Z$1,$Y$1,,"All","All","GTTTime",$A57,)</f>
        <v>Wrong Account Name or FCM Account ID</v>
      </c>
      <c r="T57" t="str">
        <f>_xll.CQGOrders($Z$1,$Y$1,,"All","All","PlaceTime",$A57,)</f>
        <v>Wrong Account Name or FCM Account ID</v>
      </c>
      <c r="U57" t="str">
        <f>_xll.CQGOrders($Z$1,$Y$1,,"All","All","StatusTime",$A57,)</f>
        <v>Wrong Account Name or FCM Account ID</v>
      </c>
      <c r="V57" t="str">
        <f>_xll.CQGOrders($Z$1,$Y$1,,"All","All","Comment",$A57,)</f>
        <v>Wrong Account Name or FCM Account ID</v>
      </c>
      <c r="W57" t="str">
        <f t="shared" si="0"/>
        <v>Wrong Account Name or FCM Account ID</v>
      </c>
    </row>
    <row r="58" spans="1:23" x14ac:dyDescent="0.3">
      <c r="A58" s="1">
        <v>56</v>
      </c>
      <c r="B58" s="1" t="str">
        <f>_xll.CQGOrders($Z$1,$Y$1,,"All","All","AccountName",$A58,)</f>
        <v>Wrong Account Name or FCM Account ID</v>
      </c>
      <c r="C58" s="12" t="str">
        <f>_xll.CQGOrders($Z$1,$Y$1,,"All","All","FCMNumber",$A58,)</f>
        <v>Wrong Account Name or FCM Account ID</v>
      </c>
      <c r="D58" s="12" t="str">
        <f>_xll.CQGOrders($Z$1,$Y$1,,"All","All","UserID",$A58,)</f>
        <v>Wrong Account Name or FCM Account ID</v>
      </c>
      <c r="E58" s="12" t="str">
        <f>_xll.CQGOrders($Z$1,$Y$1,,"All","All","OriginalOrderID",$A58,)</f>
        <v>Wrong Account Name or FCM Account ID</v>
      </c>
      <c r="F58" s="12" t="str">
        <f>_xll.CQGOrders($Z$1,$Y$1,,"All","All","OrderID",$A58,)</f>
        <v>Wrong Account Name or FCM Account ID</v>
      </c>
      <c r="G58" s="1" t="str">
        <f>_xll.CQGOrders($Z$1,$Y$1,,"All","All","Side",$A58,)</f>
        <v>Wrong Account Name or FCM Account ID</v>
      </c>
      <c r="H58" s="1" t="str">
        <f>_xll.CQGOrders($Z$1,$Y$1,,"All","All","Qty",$A58,)</f>
        <v>Wrong Account Name or FCM Account ID</v>
      </c>
      <c r="I58" s="1" t="str">
        <f>_xll.CQGOrders($Z$1,$Y$1,,"All","All","FillQty",$A58,)</f>
        <v>Wrong Account Name or FCM Account ID</v>
      </c>
      <c r="J58" s="1" t="str">
        <f>_xll.CQGOrders($Z$1,$Y$1,,"All","All","RmngQty",$A58,)</f>
        <v>Wrong Account Name or FCM Account ID</v>
      </c>
      <c r="K58" s="1" t="str">
        <f>_xll.CQGOrders($Z$1,$Y$1,,"All","All","Instrument",$A58,)</f>
        <v>Wrong Account Name or FCM Account ID</v>
      </c>
      <c r="L58" s="1" t="str">
        <f>_xll.CQGOrders($Z$1,$Y$1,,"All","All","Type",$A58,)</f>
        <v>Wrong Account Name or FCM Account ID</v>
      </c>
      <c r="M58" t="str">
        <f>_xll.CQGOrders($Z$1,$Y$1,,"All","All","Status",$A58,)</f>
        <v>Wrong Account Name or FCM Account ID</v>
      </c>
      <c r="N58" s="1" t="str">
        <f>_xll.CQGOrders($Z$1,$Y$1,,"All","All","LimitPrice",$A58,)</f>
        <v>Wrong Account Name or FCM Account ID</v>
      </c>
      <c r="O58" s="1" t="str">
        <f>_xll.CQGOrders($Z$1,$Y$1,,"All","All","StopPrice",$A58,)</f>
        <v>Wrong Account Name or FCM Account ID</v>
      </c>
      <c r="P58" s="1" t="str">
        <f>_xll.CQGOrders($Z$1,$Y$1,,"All","All","AvgFillPrice",$A58,)</f>
        <v>Wrong Account Name or FCM Account ID</v>
      </c>
      <c r="Q58" s="1" t="str">
        <f>_xll.CQGOrders($Z$1,$Y$1,,"All","All","Duration",$A58,)</f>
        <v>Wrong Account Name or FCM Account ID</v>
      </c>
      <c r="R58" s="12" t="str">
        <f>_xll.CQGOrders($Z$1,$Y$1,,"All","All","GTDDate",$A58,)</f>
        <v>Wrong Account Name or FCM Account ID</v>
      </c>
      <c r="S58" s="12" t="str">
        <f>_xll.CQGOrders($Z$1,$Y$1,,"All","All","GTTTime",$A58,)</f>
        <v>Wrong Account Name or FCM Account ID</v>
      </c>
      <c r="T58" t="str">
        <f>_xll.CQGOrders($Z$1,$Y$1,,"All","All","PlaceTime",$A58,)</f>
        <v>Wrong Account Name or FCM Account ID</v>
      </c>
      <c r="U58" t="str">
        <f>_xll.CQGOrders($Z$1,$Y$1,,"All","All","StatusTime",$A58,)</f>
        <v>Wrong Account Name or FCM Account ID</v>
      </c>
      <c r="V58" t="str">
        <f>_xll.CQGOrders($Z$1,$Y$1,,"All","All","Comment",$A58,)</f>
        <v>Wrong Account Name or FCM Account ID</v>
      </c>
      <c r="W58" t="str">
        <f t="shared" si="0"/>
        <v>Wrong Account Name or FCM Account ID</v>
      </c>
    </row>
    <row r="59" spans="1:23" x14ac:dyDescent="0.3">
      <c r="A59" s="1">
        <v>57</v>
      </c>
      <c r="B59" s="1" t="str">
        <f>_xll.CQGOrders($Z$1,$Y$1,,"All","All","AccountName",$A59,)</f>
        <v>Wrong Account Name or FCM Account ID</v>
      </c>
      <c r="C59" s="12" t="str">
        <f>_xll.CQGOrders($Z$1,$Y$1,,"All","All","FCMNumber",$A59,)</f>
        <v>Wrong Account Name or FCM Account ID</v>
      </c>
      <c r="D59" s="12" t="str">
        <f>_xll.CQGOrders($Z$1,$Y$1,,"All","All","UserID",$A59,)</f>
        <v>Wrong Account Name or FCM Account ID</v>
      </c>
      <c r="E59" s="12" t="str">
        <f>_xll.CQGOrders($Z$1,$Y$1,,"All","All","OriginalOrderID",$A59,)</f>
        <v>Wrong Account Name or FCM Account ID</v>
      </c>
      <c r="F59" s="12" t="str">
        <f>_xll.CQGOrders($Z$1,$Y$1,,"All","All","OrderID",$A59,)</f>
        <v>Wrong Account Name or FCM Account ID</v>
      </c>
      <c r="G59" s="1" t="str">
        <f>_xll.CQGOrders($Z$1,$Y$1,,"All","All","Side",$A59,)</f>
        <v>Wrong Account Name or FCM Account ID</v>
      </c>
      <c r="H59" s="1" t="str">
        <f>_xll.CQGOrders($Z$1,$Y$1,,"All","All","Qty",$A59,)</f>
        <v>Wrong Account Name or FCM Account ID</v>
      </c>
      <c r="I59" s="1" t="str">
        <f>_xll.CQGOrders($Z$1,$Y$1,,"All","All","FillQty",$A59,)</f>
        <v>Wrong Account Name or FCM Account ID</v>
      </c>
      <c r="J59" s="1" t="str">
        <f>_xll.CQGOrders($Z$1,$Y$1,,"All","All","RmngQty",$A59,)</f>
        <v>Wrong Account Name or FCM Account ID</v>
      </c>
      <c r="K59" s="1" t="str">
        <f>_xll.CQGOrders($Z$1,$Y$1,,"All","All","Instrument",$A59,)</f>
        <v>Wrong Account Name or FCM Account ID</v>
      </c>
      <c r="L59" s="1" t="str">
        <f>_xll.CQGOrders($Z$1,$Y$1,,"All","All","Type",$A59,)</f>
        <v>Wrong Account Name or FCM Account ID</v>
      </c>
      <c r="M59" t="str">
        <f>_xll.CQGOrders($Z$1,$Y$1,,"All","All","Status",$A59,)</f>
        <v>Wrong Account Name or FCM Account ID</v>
      </c>
      <c r="N59" s="1" t="str">
        <f>_xll.CQGOrders($Z$1,$Y$1,,"All","All","LimitPrice",$A59,)</f>
        <v>Wrong Account Name or FCM Account ID</v>
      </c>
      <c r="O59" s="1" t="str">
        <f>_xll.CQGOrders($Z$1,$Y$1,,"All","All","StopPrice",$A59,)</f>
        <v>Wrong Account Name or FCM Account ID</v>
      </c>
      <c r="P59" s="1" t="str">
        <f>_xll.CQGOrders($Z$1,$Y$1,,"All","All","AvgFillPrice",$A59,)</f>
        <v>Wrong Account Name or FCM Account ID</v>
      </c>
      <c r="Q59" s="1" t="str">
        <f>_xll.CQGOrders($Z$1,$Y$1,,"All","All","Duration",$A59,)</f>
        <v>Wrong Account Name or FCM Account ID</v>
      </c>
      <c r="R59" s="12" t="str">
        <f>_xll.CQGOrders($Z$1,$Y$1,,"All","All","GTDDate",$A59,)</f>
        <v>Wrong Account Name or FCM Account ID</v>
      </c>
      <c r="S59" s="12" t="str">
        <f>_xll.CQGOrders($Z$1,$Y$1,,"All","All","GTTTime",$A59,)</f>
        <v>Wrong Account Name or FCM Account ID</v>
      </c>
      <c r="T59" t="str">
        <f>_xll.CQGOrders($Z$1,$Y$1,,"All","All","PlaceTime",$A59,)</f>
        <v>Wrong Account Name or FCM Account ID</v>
      </c>
      <c r="U59" t="str">
        <f>_xll.CQGOrders($Z$1,$Y$1,,"All","All","StatusTime",$A59,)</f>
        <v>Wrong Account Name or FCM Account ID</v>
      </c>
      <c r="V59" t="str">
        <f>_xll.CQGOrders($Z$1,$Y$1,,"All","All","Comment",$A59,)</f>
        <v>Wrong Account Name or FCM Account ID</v>
      </c>
      <c r="W59" t="str">
        <f t="shared" si="0"/>
        <v>Wrong Account Name or FCM Account ID</v>
      </c>
    </row>
    <row r="60" spans="1:23" x14ac:dyDescent="0.3">
      <c r="A60" s="1">
        <v>58</v>
      </c>
      <c r="B60" s="1" t="str">
        <f>_xll.CQGOrders($Z$1,$Y$1,,"All","All","AccountName",$A60,)</f>
        <v>Wrong Account Name or FCM Account ID</v>
      </c>
      <c r="C60" s="12" t="str">
        <f>_xll.CQGOrders($Z$1,$Y$1,,"All","All","FCMNumber",$A60,)</f>
        <v>Wrong Account Name or FCM Account ID</v>
      </c>
      <c r="D60" s="12" t="str">
        <f>_xll.CQGOrders($Z$1,$Y$1,,"All","All","UserID",$A60,)</f>
        <v>Wrong Account Name or FCM Account ID</v>
      </c>
      <c r="E60" s="12" t="str">
        <f>_xll.CQGOrders($Z$1,$Y$1,,"All","All","OriginalOrderID",$A60,)</f>
        <v>Wrong Account Name or FCM Account ID</v>
      </c>
      <c r="F60" s="12" t="str">
        <f>_xll.CQGOrders($Z$1,$Y$1,,"All","All","OrderID",$A60,)</f>
        <v>Wrong Account Name or FCM Account ID</v>
      </c>
      <c r="G60" s="1" t="str">
        <f>_xll.CQGOrders($Z$1,$Y$1,,"All","All","Side",$A60,)</f>
        <v>Wrong Account Name or FCM Account ID</v>
      </c>
      <c r="H60" s="1" t="str">
        <f>_xll.CQGOrders($Z$1,$Y$1,,"All","All","Qty",$A60,)</f>
        <v>Wrong Account Name or FCM Account ID</v>
      </c>
      <c r="I60" s="1" t="str">
        <f>_xll.CQGOrders($Z$1,$Y$1,,"All","All","FillQty",$A60,)</f>
        <v>Wrong Account Name or FCM Account ID</v>
      </c>
      <c r="J60" s="1" t="str">
        <f>_xll.CQGOrders($Z$1,$Y$1,,"All","All","RmngQty",$A60,)</f>
        <v>Wrong Account Name or FCM Account ID</v>
      </c>
      <c r="K60" s="1" t="str">
        <f>_xll.CQGOrders($Z$1,$Y$1,,"All","All","Instrument",$A60,)</f>
        <v>Wrong Account Name or FCM Account ID</v>
      </c>
      <c r="L60" s="1" t="str">
        <f>_xll.CQGOrders($Z$1,$Y$1,,"All","All","Type",$A60,)</f>
        <v>Wrong Account Name or FCM Account ID</v>
      </c>
      <c r="M60" t="str">
        <f>_xll.CQGOrders($Z$1,$Y$1,,"All","All","Status",$A60,)</f>
        <v>Wrong Account Name or FCM Account ID</v>
      </c>
      <c r="N60" s="1" t="str">
        <f>_xll.CQGOrders($Z$1,$Y$1,,"All","All","LimitPrice",$A60,)</f>
        <v>Wrong Account Name or FCM Account ID</v>
      </c>
      <c r="O60" s="1" t="str">
        <f>_xll.CQGOrders($Z$1,$Y$1,,"All","All","StopPrice",$A60,)</f>
        <v>Wrong Account Name or FCM Account ID</v>
      </c>
      <c r="P60" s="1" t="str">
        <f>_xll.CQGOrders($Z$1,$Y$1,,"All","All","AvgFillPrice",$A60,)</f>
        <v>Wrong Account Name or FCM Account ID</v>
      </c>
      <c r="Q60" s="1" t="str">
        <f>_xll.CQGOrders($Z$1,$Y$1,,"All","All","Duration",$A60,)</f>
        <v>Wrong Account Name or FCM Account ID</v>
      </c>
      <c r="R60" s="12" t="str">
        <f>_xll.CQGOrders($Z$1,$Y$1,,"All","All","GTDDate",$A60,)</f>
        <v>Wrong Account Name or FCM Account ID</v>
      </c>
      <c r="S60" s="12" t="str">
        <f>_xll.CQGOrders($Z$1,$Y$1,,"All","All","GTTTime",$A60,)</f>
        <v>Wrong Account Name or FCM Account ID</v>
      </c>
      <c r="T60" t="str">
        <f>_xll.CQGOrders($Z$1,$Y$1,,"All","All","PlaceTime",$A60,)</f>
        <v>Wrong Account Name or FCM Account ID</v>
      </c>
      <c r="U60" t="str">
        <f>_xll.CQGOrders($Z$1,$Y$1,,"All","All","StatusTime",$A60,)</f>
        <v>Wrong Account Name or FCM Account ID</v>
      </c>
      <c r="V60" t="str">
        <f>_xll.CQGOrders($Z$1,$Y$1,,"All","All","Comment",$A60,)</f>
        <v>Wrong Account Name or FCM Account ID</v>
      </c>
      <c r="W60" t="str">
        <f t="shared" si="0"/>
        <v>Wrong Account Name or FCM Account ID</v>
      </c>
    </row>
    <row r="61" spans="1:23" x14ac:dyDescent="0.3">
      <c r="A61" s="1">
        <v>59</v>
      </c>
      <c r="B61" s="1" t="str">
        <f>_xll.CQGOrders($Z$1,$Y$1,,"All","All","AccountName",$A61,)</f>
        <v>Wrong Account Name or FCM Account ID</v>
      </c>
      <c r="C61" s="12" t="str">
        <f>_xll.CQGOrders($Z$1,$Y$1,,"All","All","FCMNumber",$A61,)</f>
        <v>Wrong Account Name or FCM Account ID</v>
      </c>
      <c r="D61" s="12" t="str">
        <f>_xll.CQGOrders($Z$1,$Y$1,,"All","All","UserID",$A61,)</f>
        <v>Wrong Account Name or FCM Account ID</v>
      </c>
      <c r="E61" s="12" t="str">
        <f>_xll.CQGOrders($Z$1,$Y$1,,"All","All","OriginalOrderID",$A61,)</f>
        <v>Wrong Account Name or FCM Account ID</v>
      </c>
      <c r="F61" s="12" t="str">
        <f>_xll.CQGOrders($Z$1,$Y$1,,"All","All","OrderID",$A61,)</f>
        <v>Wrong Account Name or FCM Account ID</v>
      </c>
      <c r="G61" s="1" t="str">
        <f>_xll.CQGOrders($Z$1,$Y$1,,"All","All","Side",$A61,)</f>
        <v>Wrong Account Name or FCM Account ID</v>
      </c>
      <c r="H61" s="1" t="str">
        <f>_xll.CQGOrders($Z$1,$Y$1,,"All","All","Qty",$A61,)</f>
        <v>Wrong Account Name or FCM Account ID</v>
      </c>
      <c r="I61" s="1" t="str">
        <f>_xll.CQGOrders($Z$1,$Y$1,,"All","All","FillQty",$A61,)</f>
        <v>Wrong Account Name or FCM Account ID</v>
      </c>
      <c r="J61" s="1" t="str">
        <f>_xll.CQGOrders($Z$1,$Y$1,,"All","All","RmngQty",$A61,)</f>
        <v>Wrong Account Name or FCM Account ID</v>
      </c>
      <c r="K61" s="1" t="str">
        <f>_xll.CQGOrders($Z$1,$Y$1,,"All","All","Instrument",$A61,)</f>
        <v>Wrong Account Name or FCM Account ID</v>
      </c>
      <c r="L61" s="1" t="str">
        <f>_xll.CQGOrders($Z$1,$Y$1,,"All","All","Type",$A61,)</f>
        <v>Wrong Account Name or FCM Account ID</v>
      </c>
      <c r="M61" t="str">
        <f>_xll.CQGOrders($Z$1,$Y$1,,"All","All","Status",$A61,)</f>
        <v>Wrong Account Name or FCM Account ID</v>
      </c>
      <c r="N61" s="1" t="str">
        <f>_xll.CQGOrders($Z$1,$Y$1,,"All","All","LimitPrice",$A61,)</f>
        <v>Wrong Account Name or FCM Account ID</v>
      </c>
      <c r="O61" s="1" t="str">
        <f>_xll.CQGOrders($Z$1,$Y$1,,"All","All","StopPrice",$A61,)</f>
        <v>Wrong Account Name or FCM Account ID</v>
      </c>
      <c r="P61" s="1" t="str">
        <f>_xll.CQGOrders($Z$1,$Y$1,,"All","All","AvgFillPrice",$A61,)</f>
        <v>Wrong Account Name or FCM Account ID</v>
      </c>
      <c r="Q61" s="1" t="str">
        <f>_xll.CQGOrders($Z$1,$Y$1,,"All","All","Duration",$A61,)</f>
        <v>Wrong Account Name or FCM Account ID</v>
      </c>
      <c r="R61" s="12" t="str">
        <f>_xll.CQGOrders($Z$1,$Y$1,,"All","All","GTDDate",$A61,)</f>
        <v>Wrong Account Name or FCM Account ID</v>
      </c>
      <c r="S61" s="12" t="str">
        <f>_xll.CQGOrders($Z$1,$Y$1,,"All","All","GTTTime",$A61,)</f>
        <v>Wrong Account Name or FCM Account ID</v>
      </c>
      <c r="T61" t="str">
        <f>_xll.CQGOrders($Z$1,$Y$1,,"All","All","PlaceTime",$A61,)</f>
        <v>Wrong Account Name or FCM Account ID</v>
      </c>
      <c r="U61" t="str">
        <f>_xll.CQGOrders($Z$1,$Y$1,,"All","All","StatusTime",$A61,)</f>
        <v>Wrong Account Name or FCM Account ID</v>
      </c>
      <c r="V61" t="str">
        <f>_xll.CQGOrders($Z$1,$Y$1,,"All","All","Comment",$A61,)</f>
        <v>Wrong Account Name or FCM Account ID</v>
      </c>
      <c r="W61" t="str">
        <f t="shared" si="0"/>
        <v>Wrong Account Name or FCM Account ID</v>
      </c>
    </row>
    <row r="62" spans="1:23" x14ac:dyDescent="0.3">
      <c r="A62" s="1">
        <v>60</v>
      </c>
      <c r="B62" s="1" t="str">
        <f>_xll.CQGOrders($Z$1,$Y$1,,"All","All","AccountName",$A62,)</f>
        <v>Wrong Account Name or FCM Account ID</v>
      </c>
      <c r="C62" s="12" t="str">
        <f>_xll.CQGOrders($Z$1,$Y$1,,"All","All","FCMNumber",$A62,)</f>
        <v>Wrong Account Name or FCM Account ID</v>
      </c>
      <c r="D62" s="12" t="str">
        <f>_xll.CQGOrders($Z$1,$Y$1,,"All","All","UserID",$A62,)</f>
        <v>Wrong Account Name or FCM Account ID</v>
      </c>
      <c r="E62" s="12" t="str">
        <f>_xll.CQGOrders($Z$1,$Y$1,,"All","All","OriginalOrderID",$A62,)</f>
        <v>Wrong Account Name or FCM Account ID</v>
      </c>
      <c r="F62" s="12" t="str">
        <f>_xll.CQGOrders($Z$1,$Y$1,,"All","All","OrderID",$A62,)</f>
        <v>Wrong Account Name or FCM Account ID</v>
      </c>
      <c r="G62" s="1" t="str">
        <f>_xll.CQGOrders($Z$1,$Y$1,,"All","All","Side",$A62,)</f>
        <v>Wrong Account Name or FCM Account ID</v>
      </c>
      <c r="H62" s="1" t="str">
        <f>_xll.CQGOrders($Z$1,$Y$1,,"All","All","Qty",$A62,)</f>
        <v>Wrong Account Name or FCM Account ID</v>
      </c>
      <c r="I62" s="1" t="str">
        <f>_xll.CQGOrders($Z$1,$Y$1,,"All","All","FillQty",$A62,)</f>
        <v>Wrong Account Name or FCM Account ID</v>
      </c>
      <c r="J62" s="1" t="str">
        <f>_xll.CQGOrders($Z$1,$Y$1,,"All","All","RmngQty",$A62,)</f>
        <v>Wrong Account Name or FCM Account ID</v>
      </c>
      <c r="K62" s="1" t="str">
        <f>_xll.CQGOrders($Z$1,$Y$1,,"All","All","Instrument",$A62,)</f>
        <v>Wrong Account Name or FCM Account ID</v>
      </c>
      <c r="L62" s="1" t="str">
        <f>_xll.CQGOrders($Z$1,$Y$1,,"All","All","Type",$A62,)</f>
        <v>Wrong Account Name or FCM Account ID</v>
      </c>
      <c r="M62" t="str">
        <f>_xll.CQGOrders($Z$1,$Y$1,,"All","All","Status",$A62,)</f>
        <v>Wrong Account Name or FCM Account ID</v>
      </c>
      <c r="N62" s="1" t="str">
        <f>_xll.CQGOrders($Z$1,$Y$1,,"All","All","LimitPrice",$A62,)</f>
        <v>Wrong Account Name or FCM Account ID</v>
      </c>
      <c r="O62" s="1" t="str">
        <f>_xll.CQGOrders($Z$1,$Y$1,,"All","All","StopPrice",$A62,)</f>
        <v>Wrong Account Name or FCM Account ID</v>
      </c>
      <c r="P62" s="1" t="str">
        <f>_xll.CQGOrders($Z$1,$Y$1,,"All","All","AvgFillPrice",$A62,)</f>
        <v>Wrong Account Name or FCM Account ID</v>
      </c>
      <c r="Q62" s="1" t="str">
        <f>_xll.CQGOrders($Z$1,$Y$1,,"All","All","Duration",$A62,)</f>
        <v>Wrong Account Name or FCM Account ID</v>
      </c>
      <c r="R62" s="12" t="str">
        <f>_xll.CQGOrders($Z$1,$Y$1,,"All","All","GTDDate",$A62,)</f>
        <v>Wrong Account Name or FCM Account ID</v>
      </c>
      <c r="S62" s="12" t="str">
        <f>_xll.CQGOrders($Z$1,$Y$1,,"All","All","GTTTime",$A62,)</f>
        <v>Wrong Account Name or FCM Account ID</v>
      </c>
      <c r="T62" t="str">
        <f>_xll.CQGOrders($Z$1,$Y$1,,"All","All","PlaceTime",$A62,)</f>
        <v>Wrong Account Name or FCM Account ID</v>
      </c>
      <c r="U62" t="str">
        <f>_xll.CQGOrders($Z$1,$Y$1,,"All","All","StatusTime",$A62,)</f>
        <v>Wrong Account Name or FCM Account ID</v>
      </c>
      <c r="V62" t="str">
        <f>_xll.CQGOrders($Z$1,$Y$1,,"All","All","Comment",$A62,)</f>
        <v>Wrong Account Name or FCM Account ID</v>
      </c>
      <c r="W62" t="str">
        <f t="shared" si="0"/>
        <v>Wrong Account Name or FCM Account ID</v>
      </c>
    </row>
    <row r="63" spans="1:23" x14ac:dyDescent="0.3">
      <c r="A63" s="1">
        <v>61</v>
      </c>
      <c r="B63" s="1" t="str">
        <f>_xll.CQGOrders($Z$1,$Y$1,,"All","All","AccountName",$A63,)</f>
        <v>Wrong Account Name or FCM Account ID</v>
      </c>
      <c r="C63" s="12" t="str">
        <f>_xll.CQGOrders($Z$1,$Y$1,,"All","All","FCMNumber",$A63,)</f>
        <v>Wrong Account Name or FCM Account ID</v>
      </c>
      <c r="D63" s="12" t="str">
        <f>_xll.CQGOrders($Z$1,$Y$1,,"All","All","UserID",$A63,)</f>
        <v>Wrong Account Name or FCM Account ID</v>
      </c>
      <c r="E63" s="12" t="str">
        <f>_xll.CQGOrders($Z$1,$Y$1,,"All","All","OriginalOrderID",$A63,)</f>
        <v>Wrong Account Name or FCM Account ID</v>
      </c>
      <c r="F63" s="12" t="str">
        <f>_xll.CQGOrders($Z$1,$Y$1,,"All","All","OrderID",$A63,)</f>
        <v>Wrong Account Name or FCM Account ID</v>
      </c>
      <c r="G63" s="1" t="str">
        <f>_xll.CQGOrders($Z$1,$Y$1,,"All","All","Side",$A63,)</f>
        <v>Wrong Account Name or FCM Account ID</v>
      </c>
      <c r="H63" s="1" t="str">
        <f>_xll.CQGOrders($Z$1,$Y$1,,"All","All","Qty",$A63,)</f>
        <v>Wrong Account Name or FCM Account ID</v>
      </c>
      <c r="I63" s="1" t="str">
        <f>_xll.CQGOrders($Z$1,$Y$1,,"All","All","FillQty",$A63,)</f>
        <v>Wrong Account Name or FCM Account ID</v>
      </c>
      <c r="J63" s="1" t="str">
        <f>_xll.CQGOrders($Z$1,$Y$1,,"All","All","RmngQty",$A63,)</f>
        <v>Wrong Account Name or FCM Account ID</v>
      </c>
      <c r="K63" s="1" t="str">
        <f>_xll.CQGOrders($Z$1,$Y$1,,"All","All","Instrument",$A63,)</f>
        <v>Wrong Account Name or FCM Account ID</v>
      </c>
      <c r="L63" s="1" t="str">
        <f>_xll.CQGOrders($Z$1,$Y$1,,"All","All","Type",$A63,)</f>
        <v>Wrong Account Name or FCM Account ID</v>
      </c>
      <c r="M63" t="str">
        <f>_xll.CQGOrders($Z$1,$Y$1,,"All","All","Status",$A63,)</f>
        <v>Wrong Account Name or FCM Account ID</v>
      </c>
      <c r="N63" s="1" t="str">
        <f>_xll.CQGOrders($Z$1,$Y$1,,"All","All","LimitPrice",$A63,)</f>
        <v>Wrong Account Name or FCM Account ID</v>
      </c>
      <c r="O63" s="1" t="str">
        <f>_xll.CQGOrders($Z$1,$Y$1,,"All","All","StopPrice",$A63,)</f>
        <v>Wrong Account Name or FCM Account ID</v>
      </c>
      <c r="P63" s="1" t="str">
        <f>_xll.CQGOrders($Z$1,$Y$1,,"All","All","AvgFillPrice",$A63,)</f>
        <v>Wrong Account Name or FCM Account ID</v>
      </c>
      <c r="Q63" s="1" t="str">
        <f>_xll.CQGOrders($Z$1,$Y$1,,"All","All","Duration",$A63,)</f>
        <v>Wrong Account Name or FCM Account ID</v>
      </c>
      <c r="R63" s="12" t="str">
        <f>_xll.CQGOrders($Z$1,$Y$1,,"All","All","GTDDate",$A63,)</f>
        <v>Wrong Account Name or FCM Account ID</v>
      </c>
      <c r="S63" s="12" t="str">
        <f>_xll.CQGOrders($Z$1,$Y$1,,"All","All","GTTTime",$A63,)</f>
        <v>Wrong Account Name or FCM Account ID</v>
      </c>
      <c r="T63" t="str">
        <f>_xll.CQGOrders($Z$1,$Y$1,,"All","All","PlaceTime",$A63,)</f>
        <v>Wrong Account Name or FCM Account ID</v>
      </c>
      <c r="U63" t="str">
        <f>_xll.CQGOrders($Z$1,$Y$1,,"All","All","StatusTime",$A63,)</f>
        <v>Wrong Account Name or FCM Account ID</v>
      </c>
      <c r="V63" t="str">
        <f>_xll.CQGOrders($Z$1,$Y$1,,"All","All","Comment",$A63,)</f>
        <v>Wrong Account Name or FCM Account ID</v>
      </c>
      <c r="W63" t="str">
        <f t="shared" si="0"/>
        <v>Wrong Account Name or FCM Account ID</v>
      </c>
    </row>
    <row r="64" spans="1:23" x14ac:dyDescent="0.3">
      <c r="A64" s="1">
        <v>62</v>
      </c>
      <c r="B64" s="1" t="str">
        <f>_xll.CQGOrders($Z$1,$Y$1,,"All","All","AccountName",$A64,)</f>
        <v>Wrong Account Name or FCM Account ID</v>
      </c>
      <c r="C64" s="12" t="str">
        <f>_xll.CQGOrders($Z$1,$Y$1,,"All","All","FCMNumber",$A64,)</f>
        <v>Wrong Account Name or FCM Account ID</v>
      </c>
      <c r="D64" s="12" t="str">
        <f>_xll.CQGOrders($Z$1,$Y$1,,"All","All","UserID",$A64,)</f>
        <v>Wrong Account Name or FCM Account ID</v>
      </c>
      <c r="E64" s="12" t="str">
        <f>_xll.CQGOrders($Z$1,$Y$1,,"All","All","OriginalOrderID",$A64,)</f>
        <v>Wrong Account Name or FCM Account ID</v>
      </c>
      <c r="F64" s="12" t="str">
        <f>_xll.CQGOrders($Z$1,$Y$1,,"All","All","OrderID",$A64,)</f>
        <v>Wrong Account Name or FCM Account ID</v>
      </c>
      <c r="G64" s="1" t="str">
        <f>_xll.CQGOrders($Z$1,$Y$1,,"All","All","Side",$A64,)</f>
        <v>Wrong Account Name or FCM Account ID</v>
      </c>
      <c r="H64" s="1" t="str">
        <f>_xll.CQGOrders($Z$1,$Y$1,,"All","All","Qty",$A64,)</f>
        <v>Wrong Account Name or FCM Account ID</v>
      </c>
      <c r="I64" s="1" t="str">
        <f>_xll.CQGOrders($Z$1,$Y$1,,"All","All","FillQty",$A64,)</f>
        <v>Wrong Account Name or FCM Account ID</v>
      </c>
      <c r="J64" s="1" t="str">
        <f>_xll.CQGOrders($Z$1,$Y$1,,"All","All","RmngQty",$A64,)</f>
        <v>Wrong Account Name or FCM Account ID</v>
      </c>
      <c r="K64" s="1" t="str">
        <f>_xll.CQGOrders($Z$1,$Y$1,,"All","All","Instrument",$A64,)</f>
        <v>Wrong Account Name or FCM Account ID</v>
      </c>
      <c r="L64" s="1" t="str">
        <f>_xll.CQGOrders($Z$1,$Y$1,,"All","All","Type",$A64,)</f>
        <v>Wrong Account Name or FCM Account ID</v>
      </c>
      <c r="M64" t="str">
        <f>_xll.CQGOrders($Z$1,$Y$1,,"All","All","Status",$A64,)</f>
        <v>Wrong Account Name or FCM Account ID</v>
      </c>
      <c r="N64" s="1" t="str">
        <f>_xll.CQGOrders($Z$1,$Y$1,,"All","All","LimitPrice",$A64,)</f>
        <v>Wrong Account Name or FCM Account ID</v>
      </c>
      <c r="O64" s="1" t="str">
        <f>_xll.CQGOrders($Z$1,$Y$1,,"All","All","StopPrice",$A64,)</f>
        <v>Wrong Account Name or FCM Account ID</v>
      </c>
      <c r="P64" s="1" t="str">
        <f>_xll.CQGOrders($Z$1,$Y$1,,"All","All","AvgFillPrice",$A64,)</f>
        <v>Wrong Account Name or FCM Account ID</v>
      </c>
      <c r="Q64" s="1" t="str">
        <f>_xll.CQGOrders($Z$1,$Y$1,,"All","All","Duration",$A64,)</f>
        <v>Wrong Account Name or FCM Account ID</v>
      </c>
      <c r="R64" s="12" t="str">
        <f>_xll.CQGOrders($Z$1,$Y$1,,"All","All","GTDDate",$A64,)</f>
        <v>Wrong Account Name or FCM Account ID</v>
      </c>
      <c r="S64" s="12" t="str">
        <f>_xll.CQGOrders($Z$1,$Y$1,,"All","All","GTTTime",$A64,)</f>
        <v>Wrong Account Name or FCM Account ID</v>
      </c>
      <c r="T64" t="str">
        <f>_xll.CQGOrders($Z$1,$Y$1,,"All","All","PlaceTime",$A64,)</f>
        <v>Wrong Account Name or FCM Account ID</v>
      </c>
      <c r="U64" t="str">
        <f>_xll.CQGOrders($Z$1,$Y$1,,"All","All","StatusTime",$A64,)</f>
        <v>Wrong Account Name or FCM Account ID</v>
      </c>
      <c r="V64" t="str">
        <f>_xll.CQGOrders($Z$1,$Y$1,,"All","All","Comment",$A64,)</f>
        <v>Wrong Account Name or FCM Account ID</v>
      </c>
      <c r="W64" t="str">
        <f t="shared" si="0"/>
        <v>Wrong Account Name or FCM Account ID</v>
      </c>
    </row>
    <row r="65" spans="1:23" x14ac:dyDescent="0.3">
      <c r="A65" s="1">
        <v>63</v>
      </c>
      <c r="B65" s="1" t="str">
        <f>_xll.CQGOrders($Z$1,$Y$1,,"All","All","AccountName",$A65,)</f>
        <v>Wrong Account Name or FCM Account ID</v>
      </c>
      <c r="C65" s="12" t="str">
        <f>_xll.CQGOrders($Z$1,$Y$1,,"All","All","FCMNumber",$A65,)</f>
        <v>Wrong Account Name or FCM Account ID</v>
      </c>
      <c r="D65" s="12" t="str">
        <f>_xll.CQGOrders($Z$1,$Y$1,,"All","All","UserID",$A65,)</f>
        <v>Wrong Account Name or FCM Account ID</v>
      </c>
      <c r="E65" s="12" t="str">
        <f>_xll.CQGOrders($Z$1,$Y$1,,"All","All","OriginalOrderID",$A65,)</f>
        <v>Wrong Account Name or FCM Account ID</v>
      </c>
      <c r="F65" s="12" t="str">
        <f>_xll.CQGOrders($Z$1,$Y$1,,"All","All","OrderID",$A65,)</f>
        <v>Wrong Account Name or FCM Account ID</v>
      </c>
      <c r="G65" s="1" t="str">
        <f>_xll.CQGOrders($Z$1,$Y$1,,"All","All","Side",$A65,)</f>
        <v>Wrong Account Name or FCM Account ID</v>
      </c>
      <c r="H65" s="1" t="str">
        <f>_xll.CQGOrders($Z$1,$Y$1,,"All","All","Qty",$A65,)</f>
        <v>Wrong Account Name or FCM Account ID</v>
      </c>
      <c r="I65" s="1" t="str">
        <f>_xll.CQGOrders($Z$1,$Y$1,,"All","All","FillQty",$A65,)</f>
        <v>Wrong Account Name or FCM Account ID</v>
      </c>
      <c r="J65" s="1" t="str">
        <f>_xll.CQGOrders($Z$1,$Y$1,,"All","All","RmngQty",$A65,)</f>
        <v>Wrong Account Name or FCM Account ID</v>
      </c>
      <c r="K65" s="1" t="str">
        <f>_xll.CQGOrders($Z$1,$Y$1,,"All","All","Instrument",$A65,)</f>
        <v>Wrong Account Name or FCM Account ID</v>
      </c>
      <c r="L65" s="1" t="str">
        <f>_xll.CQGOrders($Z$1,$Y$1,,"All","All","Type",$A65,)</f>
        <v>Wrong Account Name or FCM Account ID</v>
      </c>
      <c r="M65" t="str">
        <f>_xll.CQGOrders($Z$1,$Y$1,,"All","All","Status",$A65,)</f>
        <v>Wrong Account Name or FCM Account ID</v>
      </c>
      <c r="N65" s="1" t="str">
        <f>_xll.CQGOrders($Z$1,$Y$1,,"All","All","LimitPrice",$A65,)</f>
        <v>Wrong Account Name or FCM Account ID</v>
      </c>
      <c r="O65" s="1" t="str">
        <f>_xll.CQGOrders($Z$1,$Y$1,,"All","All","StopPrice",$A65,)</f>
        <v>Wrong Account Name or FCM Account ID</v>
      </c>
      <c r="P65" s="1" t="str">
        <f>_xll.CQGOrders($Z$1,$Y$1,,"All","All","AvgFillPrice",$A65,)</f>
        <v>Wrong Account Name or FCM Account ID</v>
      </c>
      <c r="Q65" s="1" t="str">
        <f>_xll.CQGOrders($Z$1,$Y$1,,"All","All","Duration",$A65,)</f>
        <v>Wrong Account Name or FCM Account ID</v>
      </c>
      <c r="R65" s="12" t="str">
        <f>_xll.CQGOrders($Z$1,$Y$1,,"All","All","GTDDate",$A65,)</f>
        <v>Wrong Account Name or FCM Account ID</v>
      </c>
      <c r="S65" s="12" t="str">
        <f>_xll.CQGOrders($Z$1,$Y$1,,"All","All","GTTTime",$A65,)</f>
        <v>Wrong Account Name or FCM Account ID</v>
      </c>
      <c r="T65" t="str">
        <f>_xll.CQGOrders($Z$1,$Y$1,,"All","All","PlaceTime",$A65,)</f>
        <v>Wrong Account Name or FCM Account ID</v>
      </c>
      <c r="U65" t="str">
        <f>_xll.CQGOrders($Z$1,$Y$1,,"All","All","StatusTime",$A65,)</f>
        <v>Wrong Account Name or FCM Account ID</v>
      </c>
      <c r="V65" t="str">
        <f>_xll.CQGOrders($Z$1,$Y$1,,"All","All","Comment",$A65,)</f>
        <v>Wrong Account Name or FCM Account ID</v>
      </c>
      <c r="W65" t="str">
        <f t="shared" si="0"/>
        <v>Wrong Account Name or FCM Account ID</v>
      </c>
    </row>
    <row r="66" spans="1:23" x14ac:dyDescent="0.3">
      <c r="A66" s="1">
        <v>64</v>
      </c>
      <c r="B66" s="1" t="str">
        <f>_xll.CQGOrders($Z$1,$Y$1,,"All","All","AccountName",$A66,)</f>
        <v>Wrong Account Name or FCM Account ID</v>
      </c>
      <c r="C66" s="12" t="str">
        <f>_xll.CQGOrders($Z$1,$Y$1,,"All","All","FCMNumber",$A66,)</f>
        <v>Wrong Account Name or FCM Account ID</v>
      </c>
      <c r="D66" s="12" t="str">
        <f>_xll.CQGOrders($Z$1,$Y$1,,"All","All","UserID",$A66,)</f>
        <v>Wrong Account Name or FCM Account ID</v>
      </c>
      <c r="E66" s="12" t="str">
        <f>_xll.CQGOrders($Z$1,$Y$1,,"All","All","OriginalOrderID",$A66,)</f>
        <v>Wrong Account Name or FCM Account ID</v>
      </c>
      <c r="F66" s="12" t="str">
        <f>_xll.CQGOrders($Z$1,$Y$1,,"All","All","OrderID",$A66,)</f>
        <v>Wrong Account Name or FCM Account ID</v>
      </c>
      <c r="G66" s="1" t="str">
        <f>_xll.CQGOrders($Z$1,$Y$1,,"All","All","Side",$A66,)</f>
        <v>Wrong Account Name or FCM Account ID</v>
      </c>
      <c r="H66" s="1" t="str">
        <f>_xll.CQGOrders($Z$1,$Y$1,,"All","All","Qty",$A66,)</f>
        <v>Wrong Account Name or FCM Account ID</v>
      </c>
      <c r="I66" s="1" t="str">
        <f>_xll.CQGOrders($Z$1,$Y$1,,"All","All","FillQty",$A66,)</f>
        <v>Wrong Account Name or FCM Account ID</v>
      </c>
      <c r="J66" s="1" t="str">
        <f>_xll.CQGOrders($Z$1,$Y$1,,"All","All","RmngQty",$A66,)</f>
        <v>Wrong Account Name or FCM Account ID</v>
      </c>
      <c r="K66" s="1" t="str">
        <f>_xll.CQGOrders($Z$1,$Y$1,,"All","All","Instrument",$A66,)</f>
        <v>Wrong Account Name or FCM Account ID</v>
      </c>
      <c r="L66" s="1" t="str">
        <f>_xll.CQGOrders($Z$1,$Y$1,,"All","All","Type",$A66,)</f>
        <v>Wrong Account Name or FCM Account ID</v>
      </c>
      <c r="M66" t="str">
        <f>_xll.CQGOrders($Z$1,$Y$1,,"All","All","Status",$A66,)</f>
        <v>Wrong Account Name or FCM Account ID</v>
      </c>
      <c r="N66" s="1" t="str">
        <f>_xll.CQGOrders($Z$1,$Y$1,,"All","All","LimitPrice",$A66,)</f>
        <v>Wrong Account Name or FCM Account ID</v>
      </c>
      <c r="O66" s="1" t="str">
        <f>_xll.CQGOrders($Z$1,$Y$1,,"All","All","StopPrice",$A66,)</f>
        <v>Wrong Account Name or FCM Account ID</v>
      </c>
      <c r="P66" s="1" t="str">
        <f>_xll.CQGOrders($Z$1,$Y$1,,"All","All","AvgFillPrice",$A66,)</f>
        <v>Wrong Account Name or FCM Account ID</v>
      </c>
      <c r="Q66" s="1" t="str">
        <f>_xll.CQGOrders($Z$1,$Y$1,,"All","All","Duration",$A66,)</f>
        <v>Wrong Account Name or FCM Account ID</v>
      </c>
      <c r="R66" s="12" t="str">
        <f>_xll.CQGOrders($Z$1,$Y$1,,"All","All","GTDDate",$A66,)</f>
        <v>Wrong Account Name or FCM Account ID</v>
      </c>
      <c r="S66" s="12" t="str">
        <f>_xll.CQGOrders($Z$1,$Y$1,,"All","All","GTTTime",$A66,)</f>
        <v>Wrong Account Name or FCM Account ID</v>
      </c>
      <c r="T66" t="str">
        <f>_xll.CQGOrders($Z$1,$Y$1,,"All","All","PlaceTime",$A66,)</f>
        <v>Wrong Account Name or FCM Account ID</v>
      </c>
      <c r="U66" t="str">
        <f>_xll.CQGOrders($Z$1,$Y$1,,"All","All","StatusTime",$A66,)</f>
        <v>Wrong Account Name or FCM Account ID</v>
      </c>
      <c r="V66" t="str">
        <f>_xll.CQGOrders($Z$1,$Y$1,,"All","All","Comment",$A66,)</f>
        <v>Wrong Account Name or FCM Account ID</v>
      </c>
      <c r="W66" t="str">
        <f t="shared" si="0"/>
        <v>Wrong Account Name or FCM Account ID</v>
      </c>
    </row>
    <row r="67" spans="1:23" x14ac:dyDescent="0.3">
      <c r="A67" s="1">
        <v>65</v>
      </c>
      <c r="B67" s="1" t="str">
        <f>_xll.CQGOrders($Z$1,$Y$1,,"All","All","AccountName",$A67,)</f>
        <v>Wrong Account Name or FCM Account ID</v>
      </c>
      <c r="C67" s="12" t="str">
        <f>_xll.CQGOrders($Z$1,$Y$1,,"All","All","FCMNumber",$A67,)</f>
        <v>Wrong Account Name or FCM Account ID</v>
      </c>
      <c r="D67" s="12" t="str">
        <f>_xll.CQGOrders($Z$1,$Y$1,,"All","All","UserID",$A67,)</f>
        <v>Wrong Account Name or FCM Account ID</v>
      </c>
      <c r="E67" s="12" t="str">
        <f>_xll.CQGOrders($Z$1,$Y$1,,"All","All","OriginalOrderID",$A67,)</f>
        <v>Wrong Account Name or FCM Account ID</v>
      </c>
      <c r="F67" s="12" t="str">
        <f>_xll.CQGOrders($Z$1,$Y$1,,"All","All","OrderID",$A67,)</f>
        <v>Wrong Account Name or FCM Account ID</v>
      </c>
      <c r="G67" s="1" t="str">
        <f>_xll.CQGOrders($Z$1,$Y$1,,"All","All","Side",$A67,)</f>
        <v>Wrong Account Name or FCM Account ID</v>
      </c>
      <c r="H67" s="1" t="str">
        <f>_xll.CQGOrders($Z$1,$Y$1,,"All","All","Qty",$A67,)</f>
        <v>Wrong Account Name or FCM Account ID</v>
      </c>
      <c r="I67" s="1" t="str">
        <f>_xll.CQGOrders($Z$1,$Y$1,,"All","All","FillQty",$A67,)</f>
        <v>Wrong Account Name or FCM Account ID</v>
      </c>
      <c r="J67" s="1" t="str">
        <f>_xll.CQGOrders($Z$1,$Y$1,,"All","All","RmngQty",$A67,)</f>
        <v>Wrong Account Name or FCM Account ID</v>
      </c>
      <c r="K67" s="1" t="str">
        <f>_xll.CQGOrders($Z$1,$Y$1,,"All","All","Instrument",$A67,)</f>
        <v>Wrong Account Name or FCM Account ID</v>
      </c>
      <c r="L67" s="1" t="str">
        <f>_xll.CQGOrders($Z$1,$Y$1,,"All","All","Type",$A67,)</f>
        <v>Wrong Account Name or FCM Account ID</v>
      </c>
      <c r="M67" t="str">
        <f>_xll.CQGOrders($Z$1,$Y$1,,"All","All","Status",$A67,)</f>
        <v>Wrong Account Name or FCM Account ID</v>
      </c>
      <c r="N67" s="1" t="str">
        <f>_xll.CQGOrders($Z$1,$Y$1,,"All","All","LimitPrice",$A67,)</f>
        <v>Wrong Account Name or FCM Account ID</v>
      </c>
      <c r="O67" s="1" t="str">
        <f>_xll.CQGOrders($Z$1,$Y$1,,"All","All","StopPrice",$A67,)</f>
        <v>Wrong Account Name or FCM Account ID</v>
      </c>
      <c r="P67" s="1" t="str">
        <f>_xll.CQGOrders($Z$1,$Y$1,,"All","All","AvgFillPrice",$A67,)</f>
        <v>Wrong Account Name or FCM Account ID</v>
      </c>
      <c r="Q67" s="1" t="str">
        <f>_xll.CQGOrders($Z$1,$Y$1,,"All","All","Duration",$A67,)</f>
        <v>Wrong Account Name or FCM Account ID</v>
      </c>
      <c r="R67" s="12" t="str">
        <f>_xll.CQGOrders($Z$1,$Y$1,,"All","All","GTDDate",$A67,)</f>
        <v>Wrong Account Name or FCM Account ID</v>
      </c>
      <c r="S67" s="12" t="str">
        <f>_xll.CQGOrders($Z$1,$Y$1,,"All","All","GTTTime",$A67,)</f>
        <v>Wrong Account Name or FCM Account ID</v>
      </c>
      <c r="T67" t="str">
        <f>_xll.CQGOrders($Z$1,$Y$1,,"All","All","PlaceTime",$A67,)</f>
        <v>Wrong Account Name or FCM Account ID</v>
      </c>
      <c r="U67" t="str">
        <f>_xll.CQGOrders($Z$1,$Y$1,,"All","All","StatusTime",$A67,)</f>
        <v>Wrong Account Name or FCM Account ID</v>
      </c>
      <c r="V67" t="str">
        <f>_xll.CQGOrders($Z$1,$Y$1,,"All","All","Comment",$A67,)</f>
        <v>Wrong Account Name or FCM Account ID</v>
      </c>
      <c r="W67" t="str">
        <f t="shared" ref="W67:W101" si="1">IF(P67="","",K67)</f>
        <v>Wrong Account Name or FCM Account ID</v>
      </c>
    </row>
    <row r="68" spans="1:23" x14ac:dyDescent="0.3">
      <c r="A68" s="1">
        <v>66</v>
      </c>
      <c r="B68" s="1" t="str">
        <f>_xll.CQGOrders($Z$1,$Y$1,,"All","All","AccountName",$A68,)</f>
        <v>Wrong Account Name or FCM Account ID</v>
      </c>
      <c r="C68" s="12" t="str">
        <f>_xll.CQGOrders($Z$1,$Y$1,,"All","All","FCMNumber",$A68,)</f>
        <v>Wrong Account Name or FCM Account ID</v>
      </c>
      <c r="D68" s="12" t="str">
        <f>_xll.CQGOrders($Z$1,$Y$1,,"All","All","UserID",$A68,)</f>
        <v>Wrong Account Name or FCM Account ID</v>
      </c>
      <c r="E68" s="12" t="str">
        <f>_xll.CQGOrders($Z$1,$Y$1,,"All","All","OriginalOrderID",$A68,)</f>
        <v>Wrong Account Name or FCM Account ID</v>
      </c>
      <c r="F68" s="12" t="str">
        <f>_xll.CQGOrders($Z$1,$Y$1,,"All","All","OrderID",$A68,)</f>
        <v>Wrong Account Name or FCM Account ID</v>
      </c>
      <c r="G68" s="1" t="str">
        <f>_xll.CQGOrders($Z$1,$Y$1,,"All","All","Side",$A68,)</f>
        <v>Wrong Account Name or FCM Account ID</v>
      </c>
      <c r="H68" s="1" t="str">
        <f>_xll.CQGOrders($Z$1,$Y$1,,"All","All","Qty",$A68,)</f>
        <v>Wrong Account Name or FCM Account ID</v>
      </c>
      <c r="I68" s="1" t="str">
        <f>_xll.CQGOrders($Z$1,$Y$1,,"All","All","FillQty",$A68,)</f>
        <v>Wrong Account Name or FCM Account ID</v>
      </c>
      <c r="J68" s="1" t="str">
        <f>_xll.CQGOrders($Z$1,$Y$1,,"All","All","RmngQty",$A68,)</f>
        <v>Wrong Account Name or FCM Account ID</v>
      </c>
      <c r="K68" s="1" t="str">
        <f>_xll.CQGOrders($Z$1,$Y$1,,"All","All","Instrument",$A68,)</f>
        <v>Wrong Account Name or FCM Account ID</v>
      </c>
      <c r="L68" s="1" t="str">
        <f>_xll.CQGOrders($Z$1,$Y$1,,"All","All","Type",$A68,)</f>
        <v>Wrong Account Name or FCM Account ID</v>
      </c>
      <c r="M68" t="str">
        <f>_xll.CQGOrders($Z$1,$Y$1,,"All","All","Status",$A68,)</f>
        <v>Wrong Account Name or FCM Account ID</v>
      </c>
      <c r="N68" s="1" t="str">
        <f>_xll.CQGOrders($Z$1,$Y$1,,"All","All","LimitPrice",$A68,)</f>
        <v>Wrong Account Name or FCM Account ID</v>
      </c>
      <c r="O68" s="1" t="str">
        <f>_xll.CQGOrders($Z$1,$Y$1,,"All","All","StopPrice",$A68,)</f>
        <v>Wrong Account Name or FCM Account ID</v>
      </c>
      <c r="P68" s="1" t="str">
        <f>_xll.CQGOrders($Z$1,$Y$1,,"All","All","AvgFillPrice",$A68,)</f>
        <v>Wrong Account Name or FCM Account ID</v>
      </c>
      <c r="Q68" s="1" t="str">
        <f>_xll.CQGOrders($Z$1,$Y$1,,"All","All","Duration",$A68,)</f>
        <v>Wrong Account Name or FCM Account ID</v>
      </c>
      <c r="R68" s="12" t="str">
        <f>_xll.CQGOrders($Z$1,$Y$1,,"All","All","GTDDate",$A68,)</f>
        <v>Wrong Account Name or FCM Account ID</v>
      </c>
      <c r="S68" s="12" t="str">
        <f>_xll.CQGOrders($Z$1,$Y$1,,"All","All","GTTTime",$A68,)</f>
        <v>Wrong Account Name or FCM Account ID</v>
      </c>
      <c r="T68" t="str">
        <f>_xll.CQGOrders($Z$1,$Y$1,,"All","All","PlaceTime",$A68,)</f>
        <v>Wrong Account Name or FCM Account ID</v>
      </c>
      <c r="U68" t="str">
        <f>_xll.CQGOrders($Z$1,$Y$1,,"All","All","StatusTime",$A68,)</f>
        <v>Wrong Account Name or FCM Account ID</v>
      </c>
      <c r="V68" t="str">
        <f>_xll.CQGOrders($Z$1,$Y$1,,"All","All","Comment",$A68,)</f>
        <v>Wrong Account Name or FCM Account ID</v>
      </c>
      <c r="W68" t="str">
        <f t="shared" si="1"/>
        <v>Wrong Account Name or FCM Account ID</v>
      </c>
    </row>
    <row r="69" spans="1:23" x14ac:dyDescent="0.3">
      <c r="A69" s="1">
        <v>67</v>
      </c>
      <c r="B69" s="1" t="str">
        <f>_xll.CQGOrders($Z$1,$Y$1,,"All","All","AccountName",$A69,)</f>
        <v>Wrong Account Name or FCM Account ID</v>
      </c>
      <c r="C69" s="12" t="str">
        <f>_xll.CQGOrders($Z$1,$Y$1,,"All","All","FCMNumber",$A69,)</f>
        <v>Wrong Account Name or FCM Account ID</v>
      </c>
      <c r="D69" s="12" t="str">
        <f>_xll.CQGOrders($Z$1,$Y$1,,"All","All","UserID",$A69,)</f>
        <v>Wrong Account Name or FCM Account ID</v>
      </c>
      <c r="E69" s="12" t="str">
        <f>_xll.CQGOrders($Z$1,$Y$1,,"All","All","OriginalOrderID",$A69,)</f>
        <v>Wrong Account Name or FCM Account ID</v>
      </c>
      <c r="F69" s="12" t="str">
        <f>_xll.CQGOrders($Z$1,$Y$1,,"All","All","OrderID",$A69,)</f>
        <v>Wrong Account Name or FCM Account ID</v>
      </c>
      <c r="G69" s="1" t="str">
        <f>_xll.CQGOrders($Z$1,$Y$1,,"All","All","Side",$A69,)</f>
        <v>Wrong Account Name or FCM Account ID</v>
      </c>
      <c r="H69" s="1" t="str">
        <f>_xll.CQGOrders($Z$1,$Y$1,,"All","All","Qty",$A69,)</f>
        <v>Wrong Account Name or FCM Account ID</v>
      </c>
      <c r="I69" s="1" t="str">
        <f>_xll.CQGOrders($Z$1,$Y$1,,"All","All","FillQty",$A69,)</f>
        <v>Wrong Account Name or FCM Account ID</v>
      </c>
      <c r="J69" s="1" t="str">
        <f>_xll.CQGOrders($Z$1,$Y$1,,"All","All","RmngQty",$A69,)</f>
        <v>Wrong Account Name or FCM Account ID</v>
      </c>
      <c r="K69" s="1" t="str">
        <f>_xll.CQGOrders($Z$1,$Y$1,,"All","All","Instrument",$A69,)</f>
        <v>Wrong Account Name or FCM Account ID</v>
      </c>
      <c r="L69" s="1" t="str">
        <f>_xll.CQGOrders($Z$1,$Y$1,,"All","All","Type",$A69,)</f>
        <v>Wrong Account Name or FCM Account ID</v>
      </c>
      <c r="M69" t="str">
        <f>_xll.CQGOrders($Z$1,$Y$1,,"All","All","Status",$A69,)</f>
        <v>Wrong Account Name or FCM Account ID</v>
      </c>
      <c r="N69" s="1" t="str">
        <f>_xll.CQGOrders($Z$1,$Y$1,,"All","All","LimitPrice",$A69,)</f>
        <v>Wrong Account Name or FCM Account ID</v>
      </c>
      <c r="O69" s="1" t="str">
        <f>_xll.CQGOrders($Z$1,$Y$1,,"All","All","StopPrice",$A69,)</f>
        <v>Wrong Account Name or FCM Account ID</v>
      </c>
      <c r="P69" s="1" t="str">
        <f>_xll.CQGOrders($Z$1,$Y$1,,"All","All","AvgFillPrice",$A69,)</f>
        <v>Wrong Account Name or FCM Account ID</v>
      </c>
      <c r="Q69" s="1" t="str">
        <f>_xll.CQGOrders($Z$1,$Y$1,,"All","All","Duration",$A69,)</f>
        <v>Wrong Account Name or FCM Account ID</v>
      </c>
      <c r="R69" s="12" t="str">
        <f>_xll.CQGOrders($Z$1,$Y$1,,"All","All","GTDDate",$A69,)</f>
        <v>Wrong Account Name or FCM Account ID</v>
      </c>
      <c r="S69" s="12" t="str">
        <f>_xll.CQGOrders($Z$1,$Y$1,,"All","All","GTTTime",$A69,)</f>
        <v>Wrong Account Name or FCM Account ID</v>
      </c>
      <c r="T69" t="str">
        <f>_xll.CQGOrders($Z$1,$Y$1,,"All","All","PlaceTime",$A69,)</f>
        <v>Wrong Account Name or FCM Account ID</v>
      </c>
      <c r="U69" t="str">
        <f>_xll.CQGOrders($Z$1,$Y$1,,"All","All","StatusTime",$A69,)</f>
        <v>Wrong Account Name or FCM Account ID</v>
      </c>
      <c r="V69" t="str">
        <f>_xll.CQGOrders($Z$1,$Y$1,,"All","All","Comment",$A69,)</f>
        <v>Wrong Account Name or FCM Account ID</v>
      </c>
      <c r="W69" t="str">
        <f t="shared" si="1"/>
        <v>Wrong Account Name or FCM Account ID</v>
      </c>
    </row>
    <row r="70" spans="1:23" x14ac:dyDescent="0.3">
      <c r="A70" s="1">
        <v>68</v>
      </c>
      <c r="B70" s="1" t="str">
        <f>_xll.CQGOrders($Z$1,$Y$1,,"All","All","AccountName",$A70,)</f>
        <v>Wrong Account Name or FCM Account ID</v>
      </c>
      <c r="C70" s="12" t="str">
        <f>_xll.CQGOrders($Z$1,$Y$1,,"All","All","FCMNumber",$A70,)</f>
        <v>Wrong Account Name or FCM Account ID</v>
      </c>
      <c r="D70" s="12" t="str">
        <f>_xll.CQGOrders($Z$1,$Y$1,,"All","All","UserID",$A70,)</f>
        <v>Wrong Account Name or FCM Account ID</v>
      </c>
      <c r="E70" s="12" t="str">
        <f>_xll.CQGOrders($Z$1,$Y$1,,"All","All","OriginalOrderID",$A70,)</f>
        <v>Wrong Account Name or FCM Account ID</v>
      </c>
      <c r="F70" s="12" t="str">
        <f>_xll.CQGOrders($Z$1,$Y$1,,"All","All","OrderID",$A70,)</f>
        <v>Wrong Account Name or FCM Account ID</v>
      </c>
      <c r="G70" s="1" t="str">
        <f>_xll.CQGOrders($Z$1,$Y$1,,"All","All","Side",$A70,)</f>
        <v>Wrong Account Name or FCM Account ID</v>
      </c>
      <c r="H70" s="1" t="str">
        <f>_xll.CQGOrders($Z$1,$Y$1,,"All","All","Qty",$A70,)</f>
        <v>Wrong Account Name or FCM Account ID</v>
      </c>
      <c r="I70" s="1" t="str">
        <f>_xll.CQGOrders($Z$1,$Y$1,,"All","All","FillQty",$A70,)</f>
        <v>Wrong Account Name or FCM Account ID</v>
      </c>
      <c r="J70" s="1" t="str">
        <f>_xll.CQGOrders($Z$1,$Y$1,,"All","All","RmngQty",$A70,)</f>
        <v>Wrong Account Name or FCM Account ID</v>
      </c>
      <c r="K70" s="1" t="str">
        <f>_xll.CQGOrders($Z$1,$Y$1,,"All","All","Instrument",$A70,)</f>
        <v>Wrong Account Name or FCM Account ID</v>
      </c>
      <c r="L70" s="1" t="str">
        <f>_xll.CQGOrders($Z$1,$Y$1,,"All","All","Type",$A70,)</f>
        <v>Wrong Account Name or FCM Account ID</v>
      </c>
      <c r="M70" t="str">
        <f>_xll.CQGOrders($Z$1,$Y$1,,"All","All","Status",$A70,)</f>
        <v>Wrong Account Name or FCM Account ID</v>
      </c>
      <c r="N70" s="1" t="str">
        <f>_xll.CQGOrders($Z$1,$Y$1,,"All","All","LimitPrice",$A70,)</f>
        <v>Wrong Account Name or FCM Account ID</v>
      </c>
      <c r="O70" s="1" t="str">
        <f>_xll.CQGOrders($Z$1,$Y$1,,"All","All","StopPrice",$A70,)</f>
        <v>Wrong Account Name or FCM Account ID</v>
      </c>
      <c r="P70" s="1" t="str">
        <f>_xll.CQGOrders($Z$1,$Y$1,,"All","All","AvgFillPrice",$A70,)</f>
        <v>Wrong Account Name or FCM Account ID</v>
      </c>
      <c r="Q70" s="1" t="str">
        <f>_xll.CQGOrders($Z$1,$Y$1,,"All","All","Duration",$A70,)</f>
        <v>Wrong Account Name or FCM Account ID</v>
      </c>
      <c r="R70" s="12" t="str">
        <f>_xll.CQGOrders($Z$1,$Y$1,,"All","All","GTDDate",$A70,)</f>
        <v>Wrong Account Name or FCM Account ID</v>
      </c>
      <c r="S70" s="12" t="str">
        <f>_xll.CQGOrders($Z$1,$Y$1,,"All","All","GTTTime",$A70,)</f>
        <v>Wrong Account Name or FCM Account ID</v>
      </c>
      <c r="T70" t="str">
        <f>_xll.CQGOrders($Z$1,$Y$1,,"All","All","PlaceTime",$A70,)</f>
        <v>Wrong Account Name or FCM Account ID</v>
      </c>
      <c r="U70" t="str">
        <f>_xll.CQGOrders($Z$1,$Y$1,,"All","All","StatusTime",$A70,)</f>
        <v>Wrong Account Name or FCM Account ID</v>
      </c>
      <c r="V70" t="str">
        <f>_xll.CQGOrders($Z$1,$Y$1,,"All","All","Comment",$A70,)</f>
        <v>Wrong Account Name or FCM Account ID</v>
      </c>
      <c r="W70" t="str">
        <f t="shared" si="1"/>
        <v>Wrong Account Name or FCM Account ID</v>
      </c>
    </row>
    <row r="71" spans="1:23" x14ac:dyDescent="0.3">
      <c r="A71" s="1">
        <v>69</v>
      </c>
      <c r="B71" s="1" t="str">
        <f>_xll.CQGOrders($Z$1,$Y$1,,"All","All","AccountName",$A71,)</f>
        <v>Wrong Account Name or FCM Account ID</v>
      </c>
      <c r="C71" s="12" t="str">
        <f>_xll.CQGOrders($Z$1,$Y$1,,"All","All","FCMNumber",$A71,)</f>
        <v>Wrong Account Name or FCM Account ID</v>
      </c>
      <c r="D71" s="12" t="str">
        <f>_xll.CQGOrders($Z$1,$Y$1,,"All","All","UserID",$A71,)</f>
        <v>Wrong Account Name or FCM Account ID</v>
      </c>
      <c r="E71" s="12" t="str">
        <f>_xll.CQGOrders($Z$1,$Y$1,,"All","All","OriginalOrderID",$A71,)</f>
        <v>Wrong Account Name or FCM Account ID</v>
      </c>
      <c r="F71" s="12" t="str">
        <f>_xll.CQGOrders($Z$1,$Y$1,,"All","All","OrderID",$A71,)</f>
        <v>Wrong Account Name or FCM Account ID</v>
      </c>
      <c r="G71" s="1" t="str">
        <f>_xll.CQGOrders($Z$1,$Y$1,,"All","All","Side",$A71,)</f>
        <v>Wrong Account Name or FCM Account ID</v>
      </c>
      <c r="H71" s="1" t="str">
        <f>_xll.CQGOrders($Z$1,$Y$1,,"All","All","Qty",$A71,)</f>
        <v>Wrong Account Name or FCM Account ID</v>
      </c>
      <c r="I71" s="1" t="str">
        <f>_xll.CQGOrders($Z$1,$Y$1,,"All","All","FillQty",$A71,)</f>
        <v>Wrong Account Name or FCM Account ID</v>
      </c>
      <c r="J71" s="1" t="str">
        <f>_xll.CQGOrders($Z$1,$Y$1,,"All","All","RmngQty",$A71,)</f>
        <v>Wrong Account Name or FCM Account ID</v>
      </c>
      <c r="K71" s="1" t="str">
        <f>_xll.CQGOrders($Z$1,$Y$1,,"All","All","Instrument",$A71,)</f>
        <v>Wrong Account Name or FCM Account ID</v>
      </c>
      <c r="L71" s="1" t="str">
        <f>_xll.CQGOrders($Z$1,$Y$1,,"All","All","Type",$A71,)</f>
        <v>Wrong Account Name or FCM Account ID</v>
      </c>
      <c r="M71" t="str">
        <f>_xll.CQGOrders($Z$1,$Y$1,,"All","All","Status",$A71,)</f>
        <v>Wrong Account Name or FCM Account ID</v>
      </c>
      <c r="N71" s="1" t="str">
        <f>_xll.CQGOrders($Z$1,$Y$1,,"All","All","LimitPrice",$A71,)</f>
        <v>Wrong Account Name or FCM Account ID</v>
      </c>
      <c r="O71" s="1" t="str">
        <f>_xll.CQGOrders($Z$1,$Y$1,,"All","All","StopPrice",$A71,)</f>
        <v>Wrong Account Name or FCM Account ID</v>
      </c>
      <c r="P71" s="1" t="str">
        <f>_xll.CQGOrders($Z$1,$Y$1,,"All","All","AvgFillPrice",$A71,)</f>
        <v>Wrong Account Name or FCM Account ID</v>
      </c>
      <c r="Q71" s="1" t="str">
        <f>_xll.CQGOrders($Z$1,$Y$1,,"All","All","Duration",$A71,)</f>
        <v>Wrong Account Name or FCM Account ID</v>
      </c>
      <c r="R71" s="12" t="str">
        <f>_xll.CQGOrders($Z$1,$Y$1,,"All","All","GTDDate",$A71,)</f>
        <v>Wrong Account Name or FCM Account ID</v>
      </c>
      <c r="S71" s="12" t="str">
        <f>_xll.CQGOrders($Z$1,$Y$1,,"All","All","GTTTime",$A71,)</f>
        <v>Wrong Account Name or FCM Account ID</v>
      </c>
      <c r="T71" t="str">
        <f>_xll.CQGOrders($Z$1,$Y$1,,"All","All","PlaceTime",$A71,)</f>
        <v>Wrong Account Name or FCM Account ID</v>
      </c>
      <c r="U71" t="str">
        <f>_xll.CQGOrders($Z$1,$Y$1,,"All","All","StatusTime",$A71,)</f>
        <v>Wrong Account Name or FCM Account ID</v>
      </c>
      <c r="V71" t="str">
        <f>_xll.CQGOrders($Z$1,$Y$1,,"All","All","Comment",$A71,)</f>
        <v>Wrong Account Name or FCM Account ID</v>
      </c>
      <c r="W71" t="str">
        <f t="shared" si="1"/>
        <v>Wrong Account Name or FCM Account ID</v>
      </c>
    </row>
    <row r="72" spans="1:23" x14ac:dyDescent="0.3">
      <c r="A72" s="1">
        <v>70</v>
      </c>
      <c r="B72" s="1" t="str">
        <f>_xll.CQGOrders($Z$1,$Y$1,,"All","All","AccountName",$A72,)</f>
        <v>Wrong Account Name or FCM Account ID</v>
      </c>
      <c r="C72" s="12" t="str">
        <f>_xll.CQGOrders($Z$1,$Y$1,,"All","All","FCMNumber",$A72,)</f>
        <v>Wrong Account Name or FCM Account ID</v>
      </c>
      <c r="D72" s="12" t="str">
        <f>_xll.CQGOrders($Z$1,$Y$1,,"All","All","UserID",$A72,)</f>
        <v>Wrong Account Name or FCM Account ID</v>
      </c>
      <c r="E72" s="12" t="str">
        <f>_xll.CQGOrders($Z$1,$Y$1,,"All","All","OriginalOrderID",$A72,)</f>
        <v>Wrong Account Name or FCM Account ID</v>
      </c>
      <c r="F72" s="12" t="str">
        <f>_xll.CQGOrders($Z$1,$Y$1,,"All","All","OrderID",$A72,)</f>
        <v>Wrong Account Name or FCM Account ID</v>
      </c>
      <c r="G72" s="1" t="str">
        <f>_xll.CQGOrders($Z$1,$Y$1,,"All","All","Side",$A72,)</f>
        <v>Wrong Account Name or FCM Account ID</v>
      </c>
      <c r="H72" s="1" t="str">
        <f>_xll.CQGOrders($Z$1,$Y$1,,"All","All","Qty",$A72,)</f>
        <v>Wrong Account Name or FCM Account ID</v>
      </c>
      <c r="I72" s="1" t="str">
        <f>_xll.CQGOrders($Z$1,$Y$1,,"All","All","FillQty",$A72,)</f>
        <v>Wrong Account Name or FCM Account ID</v>
      </c>
      <c r="J72" s="1" t="str">
        <f>_xll.CQGOrders($Z$1,$Y$1,,"All","All","RmngQty",$A72,)</f>
        <v>Wrong Account Name or FCM Account ID</v>
      </c>
      <c r="K72" s="1" t="str">
        <f>_xll.CQGOrders($Z$1,$Y$1,,"All","All","Instrument",$A72,)</f>
        <v>Wrong Account Name or FCM Account ID</v>
      </c>
      <c r="L72" s="1" t="str">
        <f>_xll.CQGOrders($Z$1,$Y$1,,"All","All","Type",$A72,)</f>
        <v>Wrong Account Name or FCM Account ID</v>
      </c>
      <c r="M72" t="str">
        <f>_xll.CQGOrders($Z$1,$Y$1,,"All","All","Status",$A72,)</f>
        <v>Wrong Account Name or FCM Account ID</v>
      </c>
      <c r="N72" s="1" t="str">
        <f>_xll.CQGOrders($Z$1,$Y$1,,"All","All","LimitPrice",$A72,)</f>
        <v>Wrong Account Name or FCM Account ID</v>
      </c>
      <c r="O72" s="1" t="str">
        <f>_xll.CQGOrders($Z$1,$Y$1,,"All","All","StopPrice",$A72,)</f>
        <v>Wrong Account Name or FCM Account ID</v>
      </c>
      <c r="P72" s="1" t="str">
        <f>_xll.CQGOrders($Z$1,$Y$1,,"All","All","AvgFillPrice",$A72,)</f>
        <v>Wrong Account Name or FCM Account ID</v>
      </c>
      <c r="Q72" s="1" t="str">
        <f>_xll.CQGOrders($Z$1,$Y$1,,"All","All","Duration",$A72,)</f>
        <v>Wrong Account Name or FCM Account ID</v>
      </c>
      <c r="R72" s="12" t="str">
        <f>_xll.CQGOrders($Z$1,$Y$1,,"All","All","GTDDate",$A72,)</f>
        <v>Wrong Account Name or FCM Account ID</v>
      </c>
      <c r="S72" s="12" t="str">
        <f>_xll.CQGOrders($Z$1,$Y$1,,"All","All","GTTTime",$A72,)</f>
        <v>Wrong Account Name or FCM Account ID</v>
      </c>
      <c r="T72" t="str">
        <f>_xll.CQGOrders($Z$1,$Y$1,,"All","All","PlaceTime",$A72,)</f>
        <v>Wrong Account Name or FCM Account ID</v>
      </c>
      <c r="U72" t="str">
        <f>_xll.CQGOrders($Z$1,$Y$1,,"All","All","StatusTime",$A72,)</f>
        <v>Wrong Account Name or FCM Account ID</v>
      </c>
      <c r="V72" t="str">
        <f>_xll.CQGOrders($Z$1,$Y$1,,"All","All","Comment",$A72,)</f>
        <v>Wrong Account Name or FCM Account ID</v>
      </c>
      <c r="W72" t="str">
        <f t="shared" si="1"/>
        <v>Wrong Account Name or FCM Account ID</v>
      </c>
    </row>
    <row r="73" spans="1:23" x14ac:dyDescent="0.3">
      <c r="A73" s="1">
        <v>71</v>
      </c>
      <c r="B73" s="1" t="str">
        <f>_xll.CQGOrders($Z$1,$Y$1,,"All","All","AccountName",$A73,)</f>
        <v>Wrong Account Name or FCM Account ID</v>
      </c>
      <c r="C73" s="12" t="str">
        <f>_xll.CQGOrders($Z$1,$Y$1,,"All","All","FCMNumber",$A73,)</f>
        <v>Wrong Account Name or FCM Account ID</v>
      </c>
      <c r="D73" s="12" t="str">
        <f>_xll.CQGOrders($Z$1,$Y$1,,"All","All","UserID",$A73,)</f>
        <v>Wrong Account Name or FCM Account ID</v>
      </c>
      <c r="E73" s="12" t="str">
        <f>_xll.CQGOrders($Z$1,$Y$1,,"All","All","OriginalOrderID",$A73,)</f>
        <v>Wrong Account Name or FCM Account ID</v>
      </c>
      <c r="F73" s="12" t="str">
        <f>_xll.CQGOrders($Z$1,$Y$1,,"All","All","OrderID",$A73,)</f>
        <v>Wrong Account Name or FCM Account ID</v>
      </c>
      <c r="G73" s="1" t="str">
        <f>_xll.CQGOrders($Z$1,$Y$1,,"All","All","Side",$A73,)</f>
        <v>Wrong Account Name or FCM Account ID</v>
      </c>
      <c r="H73" s="1" t="str">
        <f>_xll.CQGOrders($Z$1,$Y$1,,"All","All","Qty",$A73,)</f>
        <v>Wrong Account Name or FCM Account ID</v>
      </c>
      <c r="I73" s="1" t="str">
        <f>_xll.CQGOrders($Z$1,$Y$1,,"All","All","FillQty",$A73,)</f>
        <v>Wrong Account Name or FCM Account ID</v>
      </c>
      <c r="J73" s="1" t="str">
        <f>_xll.CQGOrders($Z$1,$Y$1,,"All","All","RmngQty",$A73,)</f>
        <v>Wrong Account Name or FCM Account ID</v>
      </c>
      <c r="K73" s="1" t="str">
        <f>_xll.CQGOrders($Z$1,$Y$1,,"All","All","Instrument",$A73,)</f>
        <v>Wrong Account Name or FCM Account ID</v>
      </c>
      <c r="L73" s="1" t="str">
        <f>_xll.CQGOrders($Z$1,$Y$1,,"All","All","Type",$A73,)</f>
        <v>Wrong Account Name or FCM Account ID</v>
      </c>
      <c r="M73" t="str">
        <f>_xll.CQGOrders($Z$1,$Y$1,,"All","All","Status",$A73,)</f>
        <v>Wrong Account Name or FCM Account ID</v>
      </c>
      <c r="N73" s="1" t="str">
        <f>_xll.CQGOrders($Z$1,$Y$1,,"All","All","LimitPrice",$A73,)</f>
        <v>Wrong Account Name or FCM Account ID</v>
      </c>
      <c r="O73" s="1" t="str">
        <f>_xll.CQGOrders($Z$1,$Y$1,,"All","All","StopPrice",$A73,)</f>
        <v>Wrong Account Name or FCM Account ID</v>
      </c>
      <c r="P73" s="1" t="str">
        <f>_xll.CQGOrders($Z$1,$Y$1,,"All","All","AvgFillPrice",$A73,)</f>
        <v>Wrong Account Name or FCM Account ID</v>
      </c>
      <c r="Q73" s="1" t="str">
        <f>_xll.CQGOrders($Z$1,$Y$1,,"All","All","Duration",$A73,)</f>
        <v>Wrong Account Name or FCM Account ID</v>
      </c>
      <c r="R73" s="12" t="str">
        <f>_xll.CQGOrders($Z$1,$Y$1,,"All","All","GTDDate",$A73,)</f>
        <v>Wrong Account Name or FCM Account ID</v>
      </c>
      <c r="S73" s="12" t="str">
        <f>_xll.CQGOrders($Z$1,$Y$1,,"All","All","GTTTime",$A73,)</f>
        <v>Wrong Account Name or FCM Account ID</v>
      </c>
      <c r="T73" t="str">
        <f>_xll.CQGOrders($Z$1,$Y$1,,"All","All","PlaceTime",$A73,)</f>
        <v>Wrong Account Name or FCM Account ID</v>
      </c>
      <c r="U73" t="str">
        <f>_xll.CQGOrders($Z$1,$Y$1,,"All","All","StatusTime",$A73,)</f>
        <v>Wrong Account Name or FCM Account ID</v>
      </c>
      <c r="V73" t="str">
        <f>_xll.CQGOrders($Z$1,$Y$1,,"All","All","Comment",$A73,)</f>
        <v>Wrong Account Name or FCM Account ID</v>
      </c>
      <c r="W73" t="str">
        <f t="shared" si="1"/>
        <v>Wrong Account Name or FCM Account ID</v>
      </c>
    </row>
    <row r="74" spans="1:23" x14ac:dyDescent="0.3">
      <c r="A74" s="1">
        <v>72</v>
      </c>
      <c r="B74" s="1" t="str">
        <f>_xll.CQGOrders($Z$1,$Y$1,,"All","All","AccountName",$A74,)</f>
        <v>Wrong Account Name or FCM Account ID</v>
      </c>
      <c r="C74" s="12" t="str">
        <f>_xll.CQGOrders($Z$1,$Y$1,,"All","All","FCMNumber",$A74,)</f>
        <v>Wrong Account Name or FCM Account ID</v>
      </c>
      <c r="D74" s="12" t="str">
        <f>_xll.CQGOrders($Z$1,$Y$1,,"All","All","UserID",$A74,)</f>
        <v>Wrong Account Name or FCM Account ID</v>
      </c>
      <c r="E74" s="12" t="str">
        <f>_xll.CQGOrders($Z$1,$Y$1,,"All","All","OriginalOrderID",$A74,)</f>
        <v>Wrong Account Name or FCM Account ID</v>
      </c>
      <c r="F74" s="12" t="str">
        <f>_xll.CQGOrders($Z$1,$Y$1,,"All","All","OrderID",$A74,)</f>
        <v>Wrong Account Name or FCM Account ID</v>
      </c>
      <c r="G74" s="1" t="str">
        <f>_xll.CQGOrders($Z$1,$Y$1,,"All","All","Side",$A74,)</f>
        <v>Wrong Account Name or FCM Account ID</v>
      </c>
      <c r="H74" s="1" t="str">
        <f>_xll.CQGOrders($Z$1,$Y$1,,"All","All","Qty",$A74,)</f>
        <v>Wrong Account Name or FCM Account ID</v>
      </c>
      <c r="I74" s="1" t="str">
        <f>_xll.CQGOrders($Z$1,$Y$1,,"All","All","FillQty",$A74,)</f>
        <v>Wrong Account Name or FCM Account ID</v>
      </c>
      <c r="J74" s="1" t="str">
        <f>_xll.CQGOrders($Z$1,$Y$1,,"All","All","RmngQty",$A74,)</f>
        <v>Wrong Account Name or FCM Account ID</v>
      </c>
      <c r="K74" s="1" t="str">
        <f>_xll.CQGOrders($Z$1,$Y$1,,"All","All","Instrument",$A74,)</f>
        <v>Wrong Account Name or FCM Account ID</v>
      </c>
      <c r="L74" s="1" t="str">
        <f>_xll.CQGOrders($Z$1,$Y$1,,"All","All","Type",$A74,)</f>
        <v>Wrong Account Name or FCM Account ID</v>
      </c>
      <c r="M74" t="str">
        <f>_xll.CQGOrders($Z$1,$Y$1,,"All","All","Status",$A74,)</f>
        <v>Wrong Account Name or FCM Account ID</v>
      </c>
      <c r="N74" s="1" t="str">
        <f>_xll.CQGOrders($Z$1,$Y$1,,"All","All","LimitPrice",$A74,)</f>
        <v>Wrong Account Name or FCM Account ID</v>
      </c>
      <c r="O74" s="1" t="str">
        <f>_xll.CQGOrders($Z$1,$Y$1,,"All","All","StopPrice",$A74,)</f>
        <v>Wrong Account Name or FCM Account ID</v>
      </c>
      <c r="P74" s="1" t="str">
        <f>_xll.CQGOrders($Z$1,$Y$1,,"All","All","AvgFillPrice",$A74,)</f>
        <v>Wrong Account Name or FCM Account ID</v>
      </c>
      <c r="Q74" s="1" t="str">
        <f>_xll.CQGOrders($Z$1,$Y$1,,"All","All","Duration",$A74,)</f>
        <v>Wrong Account Name or FCM Account ID</v>
      </c>
      <c r="R74" s="12" t="str">
        <f>_xll.CQGOrders($Z$1,$Y$1,,"All","All","GTDDate",$A74,)</f>
        <v>Wrong Account Name or FCM Account ID</v>
      </c>
      <c r="S74" s="12" t="str">
        <f>_xll.CQGOrders($Z$1,$Y$1,,"All","All","GTTTime",$A74,)</f>
        <v>Wrong Account Name or FCM Account ID</v>
      </c>
      <c r="T74" t="str">
        <f>_xll.CQGOrders($Z$1,$Y$1,,"All","All","PlaceTime",$A74,)</f>
        <v>Wrong Account Name or FCM Account ID</v>
      </c>
      <c r="U74" t="str">
        <f>_xll.CQGOrders($Z$1,$Y$1,,"All","All","StatusTime",$A74,)</f>
        <v>Wrong Account Name or FCM Account ID</v>
      </c>
      <c r="V74" t="str">
        <f>_xll.CQGOrders($Z$1,$Y$1,,"All","All","Comment",$A74,)</f>
        <v>Wrong Account Name or FCM Account ID</v>
      </c>
      <c r="W74" t="str">
        <f t="shared" si="1"/>
        <v>Wrong Account Name or FCM Account ID</v>
      </c>
    </row>
    <row r="75" spans="1:23" x14ac:dyDescent="0.3">
      <c r="A75" s="1">
        <v>73</v>
      </c>
      <c r="B75" s="1" t="str">
        <f>_xll.CQGOrders($Z$1,$Y$1,,"All","All","AccountName",$A75,)</f>
        <v>Wrong Account Name or FCM Account ID</v>
      </c>
      <c r="C75" s="12" t="str">
        <f>_xll.CQGOrders($Z$1,$Y$1,,"All","All","FCMNumber",$A75,)</f>
        <v>Wrong Account Name or FCM Account ID</v>
      </c>
      <c r="D75" s="12" t="str">
        <f>_xll.CQGOrders($Z$1,$Y$1,,"All","All","UserID",$A75,)</f>
        <v>Wrong Account Name or FCM Account ID</v>
      </c>
      <c r="E75" s="12" t="str">
        <f>_xll.CQGOrders($Z$1,$Y$1,,"All","All","OriginalOrderID",$A75,)</f>
        <v>Wrong Account Name or FCM Account ID</v>
      </c>
      <c r="F75" s="12" t="str">
        <f>_xll.CQGOrders($Z$1,$Y$1,,"All","All","OrderID",$A75,)</f>
        <v>Wrong Account Name or FCM Account ID</v>
      </c>
      <c r="G75" s="1" t="str">
        <f>_xll.CQGOrders($Z$1,$Y$1,,"All","All","Side",$A75,)</f>
        <v>Wrong Account Name or FCM Account ID</v>
      </c>
      <c r="H75" s="1" t="str">
        <f>_xll.CQGOrders($Z$1,$Y$1,,"All","All","Qty",$A75,)</f>
        <v>Wrong Account Name or FCM Account ID</v>
      </c>
      <c r="I75" s="1" t="str">
        <f>_xll.CQGOrders($Z$1,$Y$1,,"All","All","FillQty",$A75,)</f>
        <v>Wrong Account Name or FCM Account ID</v>
      </c>
      <c r="J75" s="1" t="str">
        <f>_xll.CQGOrders($Z$1,$Y$1,,"All","All","RmngQty",$A75,)</f>
        <v>Wrong Account Name or FCM Account ID</v>
      </c>
      <c r="K75" s="1" t="str">
        <f>_xll.CQGOrders($Z$1,$Y$1,,"All","All","Instrument",$A75,)</f>
        <v>Wrong Account Name or FCM Account ID</v>
      </c>
      <c r="L75" s="1" t="str">
        <f>_xll.CQGOrders($Z$1,$Y$1,,"All","All","Type",$A75,)</f>
        <v>Wrong Account Name or FCM Account ID</v>
      </c>
      <c r="M75" t="str">
        <f>_xll.CQGOrders($Z$1,$Y$1,,"All","All","Status",$A75,)</f>
        <v>Wrong Account Name or FCM Account ID</v>
      </c>
      <c r="N75" s="1" t="str">
        <f>_xll.CQGOrders($Z$1,$Y$1,,"All","All","LimitPrice",$A75,)</f>
        <v>Wrong Account Name or FCM Account ID</v>
      </c>
      <c r="O75" s="1" t="str">
        <f>_xll.CQGOrders($Z$1,$Y$1,,"All","All","StopPrice",$A75,)</f>
        <v>Wrong Account Name or FCM Account ID</v>
      </c>
      <c r="P75" s="1" t="str">
        <f>_xll.CQGOrders($Z$1,$Y$1,,"All","All","AvgFillPrice",$A75,)</f>
        <v>Wrong Account Name or FCM Account ID</v>
      </c>
      <c r="Q75" s="1" t="str">
        <f>_xll.CQGOrders($Z$1,$Y$1,,"All","All","Duration",$A75,)</f>
        <v>Wrong Account Name or FCM Account ID</v>
      </c>
      <c r="R75" s="12" t="str">
        <f>_xll.CQGOrders($Z$1,$Y$1,,"All","All","GTDDate",$A75,)</f>
        <v>Wrong Account Name or FCM Account ID</v>
      </c>
      <c r="S75" s="12" t="str">
        <f>_xll.CQGOrders($Z$1,$Y$1,,"All","All","GTTTime",$A75,)</f>
        <v>Wrong Account Name or FCM Account ID</v>
      </c>
      <c r="T75" t="str">
        <f>_xll.CQGOrders($Z$1,$Y$1,,"All","All","PlaceTime",$A75,)</f>
        <v>Wrong Account Name or FCM Account ID</v>
      </c>
      <c r="U75" t="str">
        <f>_xll.CQGOrders($Z$1,$Y$1,,"All","All","StatusTime",$A75,)</f>
        <v>Wrong Account Name or FCM Account ID</v>
      </c>
      <c r="V75" t="str">
        <f>_xll.CQGOrders($Z$1,$Y$1,,"All","All","Comment",$A75,)</f>
        <v>Wrong Account Name or FCM Account ID</v>
      </c>
      <c r="W75" t="str">
        <f t="shared" si="1"/>
        <v>Wrong Account Name or FCM Account ID</v>
      </c>
    </row>
    <row r="76" spans="1:23" x14ac:dyDescent="0.3">
      <c r="A76" s="1">
        <v>74</v>
      </c>
      <c r="B76" s="1" t="str">
        <f>_xll.CQGOrders($Z$1,$Y$1,,"All","All","AccountName",$A76,)</f>
        <v>Wrong Account Name or FCM Account ID</v>
      </c>
      <c r="C76" s="12" t="str">
        <f>_xll.CQGOrders($Z$1,$Y$1,,"All","All","FCMNumber",$A76,)</f>
        <v>Wrong Account Name or FCM Account ID</v>
      </c>
      <c r="D76" s="12" t="str">
        <f>_xll.CQGOrders($Z$1,$Y$1,,"All","All","UserID",$A76,)</f>
        <v>Wrong Account Name or FCM Account ID</v>
      </c>
      <c r="E76" s="12" t="str">
        <f>_xll.CQGOrders($Z$1,$Y$1,,"All","All","OriginalOrderID",$A76,)</f>
        <v>Wrong Account Name or FCM Account ID</v>
      </c>
      <c r="F76" s="12" t="str">
        <f>_xll.CQGOrders($Z$1,$Y$1,,"All","All","OrderID",$A76,)</f>
        <v>Wrong Account Name or FCM Account ID</v>
      </c>
      <c r="G76" s="1" t="str">
        <f>_xll.CQGOrders($Z$1,$Y$1,,"All","All","Side",$A76,)</f>
        <v>Wrong Account Name or FCM Account ID</v>
      </c>
      <c r="H76" s="1" t="str">
        <f>_xll.CQGOrders($Z$1,$Y$1,,"All","All","Qty",$A76,)</f>
        <v>Wrong Account Name or FCM Account ID</v>
      </c>
      <c r="I76" s="1" t="str">
        <f>_xll.CQGOrders($Z$1,$Y$1,,"All","All","FillQty",$A76,)</f>
        <v>Wrong Account Name or FCM Account ID</v>
      </c>
      <c r="J76" s="1" t="str">
        <f>_xll.CQGOrders($Z$1,$Y$1,,"All","All","RmngQty",$A76,)</f>
        <v>Wrong Account Name or FCM Account ID</v>
      </c>
      <c r="K76" s="1" t="str">
        <f>_xll.CQGOrders($Z$1,$Y$1,,"All","All","Instrument",$A76,)</f>
        <v>Wrong Account Name or FCM Account ID</v>
      </c>
      <c r="L76" s="1" t="str">
        <f>_xll.CQGOrders($Z$1,$Y$1,,"All","All","Type",$A76,)</f>
        <v>Wrong Account Name or FCM Account ID</v>
      </c>
      <c r="M76" t="str">
        <f>_xll.CQGOrders($Z$1,$Y$1,,"All","All","Status",$A76,)</f>
        <v>Wrong Account Name or FCM Account ID</v>
      </c>
      <c r="N76" s="1" t="str">
        <f>_xll.CQGOrders($Z$1,$Y$1,,"All","All","LimitPrice",$A76,)</f>
        <v>Wrong Account Name or FCM Account ID</v>
      </c>
      <c r="O76" s="1" t="str">
        <f>_xll.CQGOrders($Z$1,$Y$1,,"All","All","StopPrice",$A76,)</f>
        <v>Wrong Account Name or FCM Account ID</v>
      </c>
      <c r="P76" s="1" t="str">
        <f>_xll.CQGOrders($Z$1,$Y$1,,"All","All","AvgFillPrice",$A76,)</f>
        <v>Wrong Account Name or FCM Account ID</v>
      </c>
      <c r="Q76" s="1" t="str">
        <f>_xll.CQGOrders($Z$1,$Y$1,,"All","All","Duration",$A76,)</f>
        <v>Wrong Account Name or FCM Account ID</v>
      </c>
      <c r="R76" s="12" t="str">
        <f>_xll.CQGOrders($Z$1,$Y$1,,"All","All","GTDDate",$A76,)</f>
        <v>Wrong Account Name or FCM Account ID</v>
      </c>
      <c r="S76" s="12" t="str">
        <f>_xll.CQGOrders($Z$1,$Y$1,,"All","All","GTTTime",$A76,)</f>
        <v>Wrong Account Name or FCM Account ID</v>
      </c>
      <c r="T76" t="str">
        <f>_xll.CQGOrders($Z$1,$Y$1,,"All","All","PlaceTime",$A76,)</f>
        <v>Wrong Account Name or FCM Account ID</v>
      </c>
      <c r="U76" t="str">
        <f>_xll.CQGOrders($Z$1,$Y$1,,"All","All","StatusTime",$A76,)</f>
        <v>Wrong Account Name or FCM Account ID</v>
      </c>
      <c r="V76" t="str">
        <f>_xll.CQGOrders($Z$1,$Y$1,,"All","All","Comment",$A76,)</f>
        <v>Wrong Account Name or FCM Account ID</v>
      </c>
      <c r="W76" t="str">
        <f t="shared" si="1"/>
        <v>Wrong Account Name or FCM Account ID</v>
      </c>
    </row>
    <row r="77" spans="1:23" x14ac:dyDescent="0.3">
      <c r="A77" s="1">
        <v>75</v>
      </c>
      <c r="B77" s="1" t="str">
        <f>_xll.CQGOrders($Z$1,$Y$1,,"All","All","AccountName",$A77,)</f>
        <v>Wrong Account Name or FCM Account ID</v>
      </c>
      <c r="C77" s="12" t="str">
        <f>_xll.CQGOrders($Z$1,$Y$1,,"All","All","FCMNumber",$A77,)</f>
        <v>Wrong Account Name or FCM Account ID</v>
      </c>
      <c r="D77" s="12" t="str">
        <f>_xll.CQGOrders($Z$1,$Y$1,,"All","All","UserID",$A77,)</f>
        <v>Wrong Account Name or FCM Account ID</v>
      </c>
      <c r="E77" s="12" t="str">
        <f>_xll.CQGOrders($Z$1,$Y$1,,"All","All","OriginalOrderID",$A77,)</f>
        <v>Wrong Account Name or FCM Account ID</v>
      </c>
      <c r="F77" s="12" t="str">
        <f>_xll.CQGOrders($Z$1,$Y$1,,"All","All","OrderID",$A77,)</f>
        <v>Wrong Account Name or FCM Account ID</v>
      </c>
      <c r="G77" s="1" t="str">
        <f>_xll.CQGOrders($Z$1,$Y$1,,"All","All","Side",$A77,)</f>
        <v>Wrong Account Name or FCM Account ID</v>
      </c>
      <c r="H77" s="1" t="str">
        <f>_xll.CQGOrders($Z$1,$Y$1,,"All","All","Qty",$A77,)</f>
        <v>Wrong Account Name or FCM Account ID</v>
      </c>
      <c r="I77" s="1" t="str">
        <f>_xll.CQGOrders($Z$1,$Y$1,,"All","All","FillQty",$A77,)</f>
        <v>Wrong Account Name or FCM Account ID</v>
      </c>
      <c r="J77" s="1" t="str">
        <f>_xll.CQGOrders($Z$1,$Y$1,,"All","All","RmngQty",$A77,)</f>
        <v>Wrong Account Name or FCM Account ID</v>
      </c>
      <c r="K77" s="1" t="str">
        <f>_xll.CQGOrders($Z$1,$Y$1,,"All","All","Instrument",$A77,)</f>
        <v>Wrong Account Name or FCM Account ID</v>
      </c>
      <c r="L77" s="1" t="str">
        <f>_xll.CQGOrders($Z$1,$Y$1,,"All","All","Type",$A77,)</f>
        <v>Wrong Account Name or FCM Account ID</v>
      </c>
      <c r="M77" t="str">
        <f>_xll.CQGOrders($Z$1,$Y$1,,"All","All","Status",$A77,)</f>
        <v>Wrong Account Name or FCM Account ID</v>
      </c>
      <c r="N77" s="1" t="str">
        <f>_xll.CQGOrders($Z$1,$Y$1,,"All","All","LimitPrice",$A77,)</f>
        <v>Wrong Account Name or FCM Account ID</v>
      </c>
      <c r="O77" s="1" t="str">
        <f>_xll.CQGOrders($Z$1,$Y$1,,"All","All","StopPrice",$A77,)</f>
        <v>Wrong Account Name or FCM Account ID</v>
      </c>
      <c r="P77" s="1" t="str">
        <f>_xll.CQGOrders($Z$1,$Y$1,,"All","All","AvgFillPrice",$A77,)</f>
        <v>Wrong Account Name or FCM Account ID</v>
      </c>
      <c r="Q77" s="1" t="str">
        <f>_xll.CQGOrders($Z$1,$Y$1,,"All","All","Duration",$A77,)</f>
        <v>Wrong Account Name or FCM Account ID</v>
      </c>
      <c r="R77" s="12" t="str">
        <f>_xll.CQGOrders($Z$1,$Y$1,,"All","All","GTDDate",$A77,)</f>
        <v>Wrong Account Name or FCM Account ID</v>
      </c>
      <c r="S77" s="12" t="str">
        <f>_xll.CQGOrders($Z$1,$Y$1,,"All","All","GTTTime",$A77,)</f>
        <v>Wrong Account Name or FCM Account ID</v>
      </c>
      <c r="T77" t="str">
        <f>_xll.CQGOrders($Z$1,$Y$1,,"All","All","PlaceTime",$A77,)</f>
        <v>Wrong Account Name or FCM Account ID</v>
      </c>
      <c r="U77" t="str">
        <f>_xll.CQGOrders($Z$1,$Y$1,,"All","All","StatusTime",$A77,)</f>
        <v>Wrong Account Name or FCM Account ID</v>
      </c>
      <c r="V77" t="str">
        <f>_xll.CQGOrders($Z$1,$Y$1,,"All","All","Comment",$A77,)</f>
        <v>Wrong Account Name or FCM Account ID</v>
      </c>
      <c r="W77" t="str">
        <f t="shared" si="1"/>
        <v>Wrong Account Name or FCM Account ID</v>
      </c>
    </row>
    <row r="78" spans="1:23" x14ac:dyDescent="0.3">
      <c r="A78" s="1">
        <v>76</v>
      </c>
      <c r="B78" s="1" t="str">
        <f>_xll.CQGOrders($Z$1,$Y$1,,"All","All","AccountName",$A78,)</f>
        <v>Wrong Account Name or FCM Account ID</v>
      </c>
      <c r="C78" s="12" t="str">
        <f>_xll.CQGOrders($Z$1,$Y$1,,"All","All","FCMNumber",$A78,)</f>
        <v>Wrong Account Name or FCM Account ID</v>
      </c>
      <c r="D78" s="12" t="str">
        <f>_xll.CQGOrders($Z$1,$Y$1,,"All","All","UserID",$A78,)</f>
        <v>Wrong Account Name or FCM Account ID</v>
      </c>
      <c r="E78" s="12" t="str">
        <f>_xll.CQGOrders($Z$1,$Y$1,,"All","All","OriginalOrderID",$A78,)</f>
        <v>Wrong Account Name or FCM Account ID</v>
      </c>
      <c r="F78" s="12" t="str">
        <f>_xll.CQGOrders($Z$1,$Y$1,,"All","All","OrderID",$A78,)</f>
        <v>Wrong Account Name or FCM Account ID</v>
      </c>
      <c r="G78" s="1" t="str">
        <f>_xll.CQGOrders($Z$1,$Y$1,,"All","All","Side",$A78,)</f>
        <v>Wrong Account Name or FCM Account ID</v>
      </c>
      <c r="H78" s="1" t="str">
        <f>_xll.CQGOrders($Z$1,$Y$1,,"All","All","Qty",$A78,)</f>
        <v>Wrong Account Name or FCM Account ID</v>
      </c>
      <c r="I78" s="1" t="str">
        <f>_xll.CQGOrders($Z$1,$Y$1,,"All","All","FillQty",$A78,)</f>
        <v>Wrong Account Name or FCM Account ID</v>
      </c>
      <c r="J78" s="1" t="str">
        <f>_xll.CQGOrders($Z$1,$Y$1,,"All","All","RmngQty",$A78,)</f>
        <v>Wrong Account Name or FCM Account ID</v>
      </c>
      <c r="K78" s="1" t="str">
        <f>_xll.CQGOrders($Z$1,$Y$1,,"All","All","Instrument",$A78,)</f>
        <v>Wrong Account Name or FCM Account ID</v>
      </c>
      <c r="L78" s="1" t="str">
        <f>_xll.CQGOrders($Z$1,$Y$1,,"All","All","Type",$A78,)</f>
        <v>Wrong Account Name or FCM Account ID</v>
      </c>
      <c r="M78" t="str">
        <f>_xll.CQGOrders($Z$1,$Y$1,,"All","All","Status",$A78,)</f>
        <v>Wrong Account Name or FCM Account ID</v>
      </c>
      <c r="N78" s="1" t="str">
        <f>_xll.CQGOrders($Z$1,$Y$1,,"All","All","LimitPrice",$A78,)</f>
        <v>Wrong Account Name or FCM Account ID</v>
      </c>
      <c r="O78" s="1" t="str">
        <f>_xll.CQGOrders($Z$1,$Y$1,,"All","All","StopPrice",$A78,)</f>
        <v>Wrong Account Name or FCM Account ID</v>
      </c>
      <c r="P78" s="1" t="str">
        <f>_xll.CQGOrders($Z$1,$Y$1,,"All","All","AvgFillPrice",$A78,)</f>
        <v>Wrong Account Name or FCM Account ID</v>
      </c>
      <c r="Q78" s="1" t="str">
        <f>_xll.CQGOrders($Z$1,$Y$1,,"All","All","Duration",$A78,)</f>
        <v>Wrong Account Name or FCM Account ID</v>
      </c>
      <c r="R78" s="12" t="str">
        <f>_xll.CQGOrders($Z$1,$Y$1,,"All","All","GTDDate",$A78,)</f>
        <v>Wrong Account Name or FCM Account ID</v>
      </c>
      <c r="S78" s="12" t="str">
        <f>_xll.CQGOrders($Z$1,$Y$1,,"All","All","GTTTime",$A78,)</f>
        <v>Wrong Account Name or FCM Account ID</v>
      </c>
      <c r="T78" t="str">
        <f>_xll.CQGOrders($Z$1,$Y$1,,"All","All","PlaceTime",$A78,)</f>
        <v>Wrong Account Name or FCM Account ID</v>
      </c>
      <c r="U78" t="str">
        <f>_xll.CQGOrders($Z$1,$Y$1,,"All","All","StatusTime",$A78,)</f>
        <v>Wrong Account Name or FCM Account ID</v>
      </c>
      <c r="V78" t="str">
        <f>_xll.CQGOrders($Z$1,$Y$1,,"All","All","Comment",$A78,)</f>
        <v>Wrong Account Name or FCM Account ID</v>
      </c>
      <c r="W78" t="str">
        <f t="shared" si="1"/>
        <v>Wrong Account Name or FCM Account ID</v>
      </c>
    </row>
    <row r="79" spans="1:23" x14ac:dyDescent="0.3">
      <c r="A79" s="1">
        <v>77</v>
      </c>
      <c r="B79" s="1" t="str">
        <f>_xll.CQGOrders($Z$1,$Y$1,,"All","All","AccountName",$A79,)</f>
        <v>Wrong Account Name or FCM Account ID</v>
      </c>
      <c r="C79" s="12" t="str">
        <f>_xll.CQGOrders($Z$1,$Y$1,,"All","All","FCMNumber",$A79,)</f>
        <v>Wrong Account Name or FCM Account ID</v>
      </c>
      <c r="D79" s="12" t="str">
        <f>_xll.CQGOrders($Z$1,$Y$1,,"All","All","UserID",$A79,)</f>
        <v>Wrong Account Name or FCM Account ID</v>
      </c>
      <c r="E79" s="12" t="str">
        <f>_xll.CQGOrders($Z$1,$Y$1,,"All","All","OriginalOrderID",$A79,)</f>
        <v>Wrong Account Name or FCM Account ID</v>
      </c>
      <c r="F79" s="12" t="str">
        <f>_xll.CQGOrders($Z$1,$Y$1,,"All","All","OrderID",$A79,)</f>
        <v>Wrong Account Name or FCM Account ID</v>
      </c>
      <c r="G79" s="1" t="str">
        <f>_xll.CQGOrders($Z$1,$Y$1,,"All","All","Side",$A79,)</f>
        <v>Wrong Account Name or FCM Account ID</v>
      </c>
      <c r="H79" s="1" t="str">
        <f>_xll.CQGOrders($Z$1,$Y$1,,"All","All","Qty",$A79,)</f>
        <v>Wrong Account Name or FCM Account ID</v>
      </c>
      <c r="I79" s="1" t="str">
        <f>_xll.CQGOrders($Z$1,$Y$1,,"All","All","FillQty",$A79,)</f>
        <v>Wrong Account Name or FCM Account ID</v>
      </c>
      <c r="J79" s="1" t="str">
        <f>_xll.CQGOrders($Z$1,$Y$1,,"All","All","RmngQty",$A79,)</f>
        <v>Wrong Account Name or FCM Account ID</v>
      </c>
      <c r="K79" s="1" t="str">
        <f>_xll.CQGOrders($Z$1,$Y$1,,"All","All","Instrument",$A79,)</f>
        <v>Wrong Account Name or FCM Account ID</v>
      </c>
      <c r="L79" s="1" t="str">
        <f>_xll.CQGOrders($Z$1,$Y$1,,"All","All","Type",$A79,)</f>
        <v>Wrong Account Name or FCM Account ID</v>
      </c>
      <c r="M79" t="str">
        <f>_xll.CQGOrders($Z$1,$Y$1,,"All","All","Status",$A79,)</f>
        <v>Wrong Account Name or FCM Account ID</v>
      </c>
      <c r="N79" s="1" t="str">
        <f>_xll.CQGOrders($Z$1,$Y$1,,"All","All","LimitPrice",$A79,)</f>
        <v>Wrong Account Name or FCM Account ID</v>
      </c>
      <c r="O79" s="1" t="str">
        <f>_xll.CQGOrders($Z$1,$Y$1,,"All","All","StopPrice",$A79,)</f>
        <v>Wrong Account Name or FCM Account ID</v>
      </c>
      <c r="P79" s="1" t="str">
        <f>_xll.CQGOrders($Z$1,$Y$1,,"All","All","AvgFillPrice",$A79,)</f>
        <v>Wrong Account Name or FCM Account ID</v>
      </c>
      <c r="Q79" s="1" t="str">
        <f>_xll.CQGOrders($Z$1,$Y$1,,"All","All","Duration",$A79,)</f>
        <v>Wrong Account Name or FCM Account ID</v>
      </c>
      <c r="R79" s="12" t="str">
        <f>_xll.CQGOrders($Z$1,$Y$1,,"All","All","GTDDate",$A79,)</f>
        <v>Wrong Account Name or FCM Account ID</v>
      </c>
      <c r="S79" s="12" t="str">
        <f>_xll.CQGOrders($Z$1,$Y$1,,"All","All","GTTTime",$A79,)</f>
        <v>Wrong Account Name or FCM Account ID</v>
      </c>
      <c r="T79" t="str">
        <f>_xll.CQGOrders($Z$1,$Y$1,,"All","All","PlaceTime",$A79,)</f>
        <v>Wrong Account Name or FCM Account ID</v>
      </c>
      <c r="U79" t="str">
        <f>_xll.CQGOrders($Z$1,$Y$1,,"All","All","StatusTime",$A79,)</f>
        <v>Wrong Account Name or FCM Account ID</v>
      </c>
      <c r="V79" t="str">
        <f>_xll.CQGOrders($Z$1,$Y$1,,"All","All","Comment",$A79,)</f>
        <v>Wrong Account Name or FCM Account ID</v>
      </c>
      <c r="W79" t="str">
        <f t="shared" si="1"/>
        <v>Wrong Account Name or FCM Account ID</v>
      </c>
    </row>
    <row r="80" spans="1:23" x14ac:dyDescent="0.3">
      <c r="A80" s="1">
        <v>78</v>
      </c>
      <c r="B80" s="1" t="str">
        <f>_xll.CQGOrders($Z$1,$Y$1,,"All","All","AccountName",$A80,)</f>
        <v>Wrong Account Name or FCM Account ID</v>
      </c>
      <c r="C80" s="12" t="str">
        <f>_xll.CQGOrders($Z$1,$Y$1,,"All","All","FCMNumber",$A80,)</f>
        <v>Wrong Account Name or FCM Account ID</v>
      </c>
      <c r="D80" s="12" t="str">
        <f>_xll.CQGOrders($Z$1,$Y$1,,"All","All","UserID",$A80,)</f>
        <v>Wrong Account Name or FCM Account ID</v>
      </c>
      <c r="E80" s="12" t="str">
        <f>_xll.CQGOrders($Z$1,$Y$1,,"All","All","OriginalOrderID",$A80,)</f>
        <v>Wrong Account Name or FCM Account ID</v>
      </c>
      <c r="F80" s="12" t="str">
        <f>_xll.CQGOrders($Z$1,$Y$1,,"All","All","OrderID",$A80,)</f>
        <v>Wrong Account Name or FCM Account ID</v>
      </c>
      <c r="G80" s="1" t="str">
        <f>_xll.CQGOrders($Z$1,$Y$1,,"All","All","Side",$A80,)</f>
        <v>Wrong Account Name or FCM Account ID</v>
      </c>
      <c r="H80" s="1" t="str">
        <f>_xll.CQGOrders($Z$1,$Y$1,,"All","All","Qty",$A80,)</f>
        <v>Wrong Account Name or FCM Account ID</v>
      </c>
      <c r="I80" s="1" t="str">
        <f>_xll.CQGOrders($Z$1,$Y$1,,"All","All","FillQty",$A80,)</f>
        <v>Wrong Account Name or FCM Account ID</v>
      </c>
      <c r="J80" s="1" t="str">
        <f>_xll.CQGOrders($Z$1,$Y$1,,"All","All","RmngQty",$A80,)</f>
        <v>Wrong Account Name or FCM Account ID</v>
      </c>
      <c r="K80" s="1" t="str">
        <f>_xll.CQGOrders($Z$1,$Y$1,,"All","All","Instrument",$A80,)</f>
        <v>Wrong Account Name or FCM Account ID</v>
      </c>
      <c r="L80" s="1" t="str">
        <f>_xll.CQGOrders($Z$1,$Y$1,,"All","All","Type",$A80,)</f>
        <v>Wrong Account Name or FCM Account ID</v>
      </c>
      <c r="M80" t="str">
        <f>_xll.CQGOrders($Z$1,$Y$1,,"All","All","Status",$A80,)</f>
        <v>Wrong Account Name or FCM Account ID</v>
      </c>
      <c r="N80" s="1" t="str">
        <f>_xll.CQGOrders($Z$1,$Y$1,,"All","All","LimitPrice",$A80,)</f>
        <v>Wrong Account Name or FCM Account ID</v>
      </c>
      <c r="O80" s="1" t="str">
        <f>_xll.CQGOrders($Z$1,$Y$1,,"All","All","StopPrice",$A80,)</f>
        <v>Wrong Account Name or FCM Account ID</v>
      </c>
      <c r="P80" s="1" t="str">
        <f>_xll.CQGOrders($Z$1,$Y$1,,"All","All","AvgFillPrice",$A80,)</f>
        <v>Wrong Account Name or FCM Account ID</v>
      </c>
      <c r="Q80" s="1" t="str">
        <f>_xll.CQGOrders($Z$1,$Y$1,,"All","All","Duration",$A80,)</f>
        <v>Wrong Account Name or FCM Account ID</v>
      </c>
      <c r="R80" s="12" t="str">
        <f>_xll.CQGOrders($Z$1,$Y$1,,"All","All","GTDDate",$A80,)</f>
        <v>Wrong Account Name or FCM Account ID</v>
      </c>
      <c r="S80" s="12" t="str">
        <f>_xll.CQGOrders($Z$1,$Y$1,,"All","All","GTTTime",$A80,)</f>
        <v>Wrong Account Name or FCM Account ID</v>
      </c>
      <c r="T80" t="str">
        <f>_xll.CQGOrders($Z$1,$Y$1,,"All","All","PlaceTime",$A80,)</f>
        <v>Wrong Account Name or FCM Account ID</v>
      </c>
      <c r="U80" t="str">
        <f>_xll.CQGOrders($Z$1,$Y$1,,"All","All","StatusTime",$A80,)</f>
        <v>Wrong Account Name or FCM Account ID</v>
      </c>
      <c r="V80" t="str">
        <f>_xll.CQGOrders($Z$1,$Y$1,,"All","All","Comment",$A80,)</f>
        <v>Wrong Account Name or FCM Account ID</v>
      </c>
      <c r="W80" t="str">
        <f t="shared" si="1"/>
        <v>Wrong Account Name or FCM Account ID</v>
      </c>
    </row>
    <row r="81" spans="1:23" x14ac:dyDescent="0.3">
      <c r="A81" s="1">
        <v>79</v>
      </c>
      <c r="B81" s="1" t="str">
        <f>_xll.CQGOrders($Z$1,$Y$1,,"All","All","AccountName",$A81,)</f>
        <v>Wrong Account Name or FCM Account ID</v>
      </c>
      <c r="C81" s="12" t="str">
        <f>_xll.CQGOrders($Z$1,$Y$1,,"All","All","FCMNumber",$A81,)</f>
        <v>Wrong Account Name or FCM Account ID</v>
      </c>
      <c r="D81" s="12" t="str">
        <f>_xll.CQGOrders($Z$1,$Y$1,,"All","All","UserID",$A81,)</f>
        <v>Wrong Account Name or FCM Account ID</v>
      </c>
      <c r="E81" s="12" t="str">
        <f>_xll.CQGOrders($Z$1,$Y$1,,"All","All","OriginalOrderID",$A81,)</f>
        <v>Wrong Account Name or FCM Account ID</v>
      </c>
      <c r="F81" s="12" t="str">
        <f>_xll.CQGOrders($Z$1,$Y$1,,"All","All","OrderID",$A81,)</f>
        <v>Wrong Account Name or FCM Account ID</v>
      </c>
      <c r="G81" s="1" t="str">
        <f>_xll.CQGOrders($Z$1,$Y$1,,"All","All","Side",$A81,)</f>
        <v>Wrong Account Name or FCM Account ID</v>
      </c>
      <c r="H81" s="1" t="str">
        <f>_xll.CQGOrders($Z$1,$Y$1,,"All","All","Qty",$A81,)</f>
        <v>Wrong Account Name or FCM Account ID</v>
      </c>
      <c r="I81" s="1" t="str">
        <f>_xll.CQGOrders($Z$1,$Y$1,,"All","All","FillQty",$A81,)</f>
        <v>Wrong Account Name or FCM Account ID</v>
      </c>
      <c r="J81" s="1" t="str">
        <f>_xll.CQGOrders($Z$1,$Y$1,,"All","All","RmngQty",$A81,)</f>
        <v>Wrong Account Name or FCM Account ID</v>
      </c>
      <c r="K81" s="1" t="str">
        <f>_xll.CQGOrders($Z$1,$Y$1,,"All","All","Instrument",$A81,)</f>
        <v>Wrong Account Name or FCM Account ID</v>
      </c>
      <c r="L81" s="1" t="str">
        <f>_xll.CQGOrders($Z$1,$Y$1,,"All","All","Type",$A81,)</f>
        <v>Wrong Account Name or FCM Account ID</v>
      </c>
      <c r="M81" t="str">
        <f>_xll.CQGOrders($Z$1,$Y$1,,"All","All","Status",$A81,)</f>
        <v>Wrong Account Name or FCM Account ID</v>
      </c>
      <c r="N81" s="1" t="str">
        <f>_xll.CQGOrders($Z$1,$Y$1,,"All","All","LimitPrice",$A81,)</f>
        <v>Wrong Account Name or FCM Account ID</v>
      </c>
      <c r="O81" s="1" t="str">
        <f>_xll.CQGOrders($Z$1,$Y$1,,"All","All","StopPrice",$A81,)</f>
        <v>Wrong Account Name or FCM Account ID</v>
      </c>
      <c r="P81" s="1" t="str">
        <f>_xll.CQGOrders($Z$1,$Y$1,,"All","All","AvgFillPrice",$A81,)</f>
        <v>Wrong Account Name or FCM Account ID</v>
      </c>
      <c r="Q81" s="1" t="str">
        <f>_xll.CQGOrders($Z$1,$Y$1,,"All","All","Duration",$A81,)</f>
        <v>Wrong Account Name or FCM Account ID</v>
      </c>
      <c r="R81" s="12" t="str">
        <f>_xll.CQGOrders($Z$1,$Y$1,,"All","All","GTDDate",$A81,)</f>
        <v>Wrong Account Name or FCM Account ID</v>
      </c>
      <c r="S81" s="12" t="str">
        <f>_xll.CQGOrders($Z$1,$Y$1,,"All","All","GTTTime",$A81,)</f>
        <v>Wrong Account Name or FCM Account ID</v>
      </c>
      <c r="T81" t="str">
        <f>_xll.CQGOrders($Z$1,$Y$1,,"All","All","PlaceTime",$A81,)</f>
        <v>Wrong Account Name or FCM Account ID</v>
      </c>
      <c r="U81" t="str">
        <f>_xll.CQGOrders($Z$1,$Y$1,,"All","All","StatusTime",$A81,)</f>
        <v>Wrong Account Name or FCM Account ID</v>
      </c>
      <c r="V81" t="str">
        <f>_xll.CQGOrders($Z$1,$Y$1,,"All","All","Comment",$A81,)</f>
        <v>Wrong Account Name or FCM Account ID</v>
      </c>
      <c r="W81" t="str">
        <f t="shared" si="1"/>
        <v>Wrong Account Name or FCM Account ID</v>
      </c>
    </row>
    <row r="82" spans="1:23" x14ac:dyDescent="0.3">
      <c r="A82" s="1">
        <v>80</v>
      </c>
      <c r="B82" s="1" t="str">
        <f>_xll.CQGOrders($Z$1,$Y$1,,"All","All","AccountName",$A82,)</f>
        <v>Wrong Account Name or FCM Account ID</v>
      </c>
      <c r="C82" s="12" t="str">
        <f>_xll.CQGOrders($Z$1,$Y$1,,"All","All","FCMNumber",$A82,)</f>
        <v>Wrong Account Name or FCM Account ID</v>
      </c>
      <c r="D82" s="12" t="str">
        <f>_xll.CQGOrders($Z$1,$Y$1,,"All","All","UserID",$A82,)</f>
        <v>Wrong Account Name or FCM Account ID</v>
      </c>
      <c r="E82" s="12" t="str">
        <f>_xll.CQGOrders($Z$1,$Y$1,,"All","All","OriginalOrderID",$A82,)</f>
        <v>Wrong Account Name or FCM Account ID</v>
      </c>
      <c r="F82" s="12" t="str">
        <f>_xll.CQGOrders($Z$1,$Y$1,,"All","All","OrderID",$A82,)</f>
        <v>Wrong Account Name or FCM Account ID</v>
      </c>
      <c r="G82" s="1" t="str">
        <f>_xll.CQGOrders($Z$1,$Y$1,,"All","All","Side",$A82,)</f>
        <v>Wrong Account Name or FCM Account ID</v>
      </c>
      <c r="H82" s="1" t="str">
        <f>_xll.CQGOrders($Z$1,$Y$1,,"All","All","Qty",$A82,)</f>
        <v>Wrong Account Name or FCM Account ID</v>
      </c>
      <c r="I82" s="1" t="str">
        <f>_xll.CQGOrders($Z$1,$Y$1,,"All","All","FillQty",$A82,)</f>
        <v>Wrong Account Name or FCM Account ID</v>
      </c>
      <c r="J82" s="1" t="str">
        <f>_xll.CQGOrders($Z$1,$Y$1,,"All","All","RmngQty",$A82,)</f>
        <v>Wrong Account Name or FCM Account ID</v>
      </c>
      <c r="K82" s="1" t="str">
        <f>_xll.CQGOrders($Z$1,$Y$1,,"All","All","Instrument",$A82,)</f>
        <v>Wrong Account Name or FCM Account ID</v>
      </c>
      <c r="L82" s="1" t="str">
        <f>_xll.CQGOrders($Z$1,$Y$1,,"All","All","Type",$A82,)</f>
        <v>Wrong Account Name or FCM Account ID</v>
      </c>
      <c r="M82" t="str">
        <f>_xll.CQGOrders($Z$1,$Y$1,,"All","All","Status",$A82,)</f>
        <v>Wrong Account Name or FCM Account ID</v>
      </c>
      <c r="N82" s="1" t="str">
        <f>_xll.CQGOrders($Z$1,$Y$1,,"All","All","LimitPrice",$A82,)</f>
        <v>Wrong Account Name or FCM Account ID</v>
      </c>
      <c r="O82" s="1" t="str">
        <f>_xll.CQGOrders($Z$1,$Y$1,,"All","All","StopPrice",$A82,)</f>
        <v>Wrong Account Name or FCM Account ID</v>
      </c>
      <c r="P82" s="1" t="str">
        <f>_xll.CQGOrders($Z$1,$Y$1,,"All","All","AvgFillPrice",$A82,)</f>
        <v>Wrong Account Name or FCM Account ID</v>
      </c>
      <c r="Q82" s="1" t="str">
        <f>_xll.CQGOrders($Z$1,$Y$1,,"All","All","Duration",$A82,)</f>
        <v>Wrong Account Name or FCM Account ID</v>
      </c>
      <c r="R82" s="12" t="str">
        <f>_xll.CQGOrders($Z$1,$Y$1,,"All","All","GTDDate",$A82,)</f>
        <v>Wrong Account Name or FCM Account ID</v>
      </c>
      <c r="S82" s="12" t="str">
        <f>_xll.CQGOrders($Z$1,$Y$1,,"All","All","GTTTime",$A82,)</f>
        <v>Wrong Account Name or FCM Account ID</v>
      </c>
      <c r="T82" t="str">
        <f>_xll.CQGOrders($Z$1,$Y$1,,"All","All","PlaceTime",$A82,)</f>
        <v>Wrong Account Name or FCM Account ID</v>
      </c>
      <c r="U82" t="str">
        <f>_xll.CQGOrders($Z$1,$Y$1,,"All","All","StatusTime",$A82,)</f>
        <v>Wrong Account Name or FCM Account ID</v>
      </c>
      <c r="V82" t="str">
        <f>_xll.CQGOrders($Z$1,$Y$1,,"All","All","Comment",$A82,)</f>
        <v>Wrong Account Name or FCM Account ID</v>
      </c>
      <c r="W82" t="str">
        <f t="shared" si="1"/>
        <v>Wrong Account Name or FCM Account ID</v>
      </c>
    </row>
    <row r="83" spans="1:23" x14ac:dyDescent="0.3">
      <c r="A83" s="1">
        <v>81</v>
      </c>
      <c r="B83" s="1" t="str">
        <f>_xll.CQGOrders($Z$1,$Y$1,,"All","All","AccountName",$A83,)</f>
        <v>Wrong Account Name or FCM Account ID</v>
      </c>
      <c r="C83" s="12" t="str">
        <f>_xll.CQGOrders($Z$1,$Y$1,,"All","All","FCMNumber",$A83,)</f>
        <v>Wrong Account Name or FCM Account ID</v>
      </c>
      <c r="D83" s="12" t="str">
        <f>_xll.CQGOrders($Z$1,$Y$1,,"All","All","UserID",$A83,)</f>
        <v>Wrong Account Name or FCM Account ID</v>
      </c>
      <c r="E83" s="12" t="str">
        <f>_xll.CQGOrders($Z$1,$Y$1,,"All","All","OriginalOrderID",$A83,)</f>
        <v>Wrong Account Name or FCM Account ID</v>
      </c>
      <c r="F83" s="12" t="str">
        <f>_xll.CQGOrders($Z$1,$Y$1,,"All","All","OrderID",$A83,)</f>
        <v>Wrong Account Name or FCM Account ID</v>
      </c>
      <c r="G83" s="1" t="str">
        <f>_xll.CQGOrders($Z$1,$Y$1,,"All","All","Side",$A83,)</f>
        <v>Wrong Account Name or FCM Account ID</v>
      </c>
      <c r="H83" s="1" t="str">
        <f>_xll.CQGOrders($Z$1,$Y$1,,"All","All","Qty",$A83,)</f>
        <v>Wrong Account Name or FCM Account ID</v>
      </c>
      <c r="I83" s="1" t="str">
        <f>_xll.CQGOrders($Z$1,$Y$1,,"All","All","FillQty",$A83,)</f>
        <v>Wrong Account Name or FCM Account ID</v>
      </c>
      <c r="J83" s="1" t="str">
        <f>_xll.CQGOrders($Z$1,$Y$1,,"All","All","RmngQty",$A83,)</f>
        <v>Wrong Account Name or FCM Account ID</v>
      </c>
      <c r="K83" s="1" t="str">
        <f>_xll.CQGOrders($Z$1,$Y$1,,"All","All","Instrument",$A83,)</f>
        <v>Wrong Account Name or FCM Account ID</v>
      </c>
      <c r="L83" s="1" t="str">
        <f>_xll.CQGOrders($Z$1,$Y$1,,"All","All","Type",$A83,)</f>
        <v>Wrong Account Name or FCM Account ID</v>
      </c>
      <c r="M83" t="str">
        <f>_xll.CQGOrders($Z$1,$Y$1,,"All","All","Status",$A83,)</f>
        <v>Wrong Account Name or FCM Account ID</v>
      </c>
      <c r="N83" s="1" t="str">
        <f>_xll.CQGOrders($Z$1,$Y$1,,"All","All","LimitPrice",$A83,)</f>
        <v>Wrong Account Name or FCM Account ID</v>
      </c>
      <c r="O83" s="1" t="str">
        <f>_xll.CQGOrders($Z$1,$Y$1,,"All","All","StopPrice",$A83,)</f>
        <v>Wrong Account Name or FCM Account ID</v>
      </c>
      <c r="P83" s="1" t="str">
        <f>_xll.CQGOrders($Z$1,$Y$1,,"All","All","AvgFillPrice",$A83,)</f>
        <v>Wrong Account Name or FCM Account ID</v>
      </c>
      <c r="Q83" s="1" t="str">
        <f>_xll.CQGOrders($Z$1,$Y$1,,"All","All","Duration",$A83,)</f>
        <v>Wrong Account Name or FCM Account ID</v>
      </c>
      <c r="R83" s="12" t="str">
        <f>_xll.CQGOrders($Z$1,$Y$1,,"All","All","GTDDate",$A83,)</f>
        <v>Wrong Account Name or FCM Account ID</v>
      </c>
      <c r="S83" s="12" t="str">
        <f>_xll.CQGOrders($Z$1,$Y$1,,"All","All","GTTTime",$A83,)</f>
        <v>Wrong Account Name or FCM Account ID</v>
      </c>
      <c r="T83" t="str">
        <f>_xll.CQGOrders($Z$1,$Y$1,,"All","All","PlaceTime",$A83,)</f>
        <v>Wrong Account Name or FCM Account ID</v>
      </c>
      <c r="U83" t="str">
        <f>_xll.CQGOrders($Z$1,$Y$1,,"All","All","StatusTime",$A83,)</f>
        <v>Wrong Account Name or FCM Account ID</v>
      </c>
      <c r="V83" t="str">
        <f>_xll.CQGOrders($Z$1,$Y$1,,"All","All","Comment",$A83,)</f>
        <v>Wrong Account Name or FCM Account ID</v>
      </c>
      <c r="W83" t="str">
        <f t="shared" si="1"/>
        <v>Wrong Account Name or FCM Account ID</v>
      </c>
    </row>
    <row r="84" spans="1:23" x14ac:dyDescent="0.3">
      <c r="A84" s="1">
        <v>82</v>
      </c>
      <c r="B84" s="1" t="str">
        <f>_xll.CQGOrders($Z$1,$Y$1,,"All","All","AccountName",$A84,)</f>
        <v>Wrong Account Name or FCM Account ID</v>
      </c>
      <c r="C84" s="12" t="str">
        <f>_xll.CQGOrders($Z$1,$Y$1,,"All","All","FCMNumber",$A84,)</f>
        <v>Wrong Account Name or FCM Account ID</v>
      </c>
      <c r="D84" s="12" t="str">
        <f>_xll.CQGOrders($Z$1,$Y$1,,"All","All","UserID",$A84,)</f>
        <v>Wrong Account Name or FCM Account ID</v>
      </c>
      <c r="E84" s="12" t="str">
        <f>_xll.CQGOrders($Z$1,$Y$1,,"All","All","OriginalOrderID",$A84,)</f>
        <v>Wrong Account Name or FCM Account ID</v>
      </c>
      <c r="F84" s="12" t="str">
        <f>_xll.CQGOrders($Z$1,$Y$1,,"All","All","OrderID",$A84,)</f>
        <v>Wrong Account Name or FCM Account ID</v>
      </c>
      <c r="G84" s="1" t="str">
        <f>_xll.CQGOrders($Z$1,$Y$1,,"All","All","Side",$A84,)</f>
        <v>Wrong Account Name or FCM Account ID</v>
      </c>
      <c r="H84" s="1" t="str">
        <f>_xll.CQGOrders($Z$1,$Y$1,,"All","All","Qty",$A84,)</f>
        <v>Wrong Account Name or FCM Account ID</v>
      </c>
      <c r="I84" s="1" t="str">
        <f>_xll.CQGOrders($Z$1,$Y$1,,"All","All","FillQty",$A84,)</f>
        <v>Wrong Account Name or FCM Account ID</v>
      </c>
      <c r="J84" s="1" t="str">
        <f>_xll.CQGOrders($Z$1,$Y$1,,"All","All","RmngQty",$A84,)</f>
        <v>Wrong Account Name or FCM Account ID</v>
      </c>
      <c r="K84" s="1" t="str">
        <f>_xll.CQGOrders($Z$1,$Y$1,,"All","All","Instrument",$A84,)</f>
        <v>Wrong Account Name or FCM Account ID</v>
      </c>
      <c r="L84" s="1" t="str">
        <f>_xll.CQGOrders($Z$1,$Y$1,,"All","All","Type",$A84,)</f>
        <v>Wrong Account Name or FCM Account ID</v>
      </c>
      <c r="M84" t="str">
        <f>_xll.CQGOrders($Z$1,$Y$1,,"All","All","Status",$A84,)</f>
        <v>Wrong Account Name or FCM Account ID</v>
      </c>
      <c r="N84" s="1" t="str">
        <f>_xll.CQGOrders($Z$1,$Y$1,,"All","All","LimitPrice",$A84,)</f>
        <v>Wrong Account Name or FCM Account ID</v>
      </c>
      <c r="O84" s="1" t="str">
        <f>_xll.CQGOrders($Z$1,$Y$1,,"All","All","StopPrice",$A84,)</f>
        <v>Wrong Account Name or FCM Account ID</v>
      </c>
      <c r="P84" s="1" t="str">
        <f>_xll.CQGOrders($Z$1,$Y$1,,"All","All","AvgFillPrice",$A84,)</f>
        <v>Wrong Account Name or FCM Account ID</v>
      </c>
      <c r="Q84" s="1" t="str">
        <f>_xll.CQGOrders($Z$1,$Y$1,,"All","All","Duration",$A84,)</f>
        <v>Wrong Account Name or FCM Account ID</v>
      </c>
      <c r="R84" s="12" t="str">
        <f>_xll.CQGOrders($Z$1,$Y$1,,"All","All","GTDDate",$A84,)</f>
        <v>Wrong Account Name or FCM Account ID</v>
      </c>
      <c r="S84" s="12" t="str">
        <f>_xll.CQGOrders($Z$1,$Y$1,,"All","All","GTTTime",$A84,)</f>
        <v>Wrong Account Name or FCM Account ID</v>
      </c>
      <c r="T84" t="str">
        <f>_xll.CQGOrders($Z$1,$Y$1,,"All","All","PlaceTime",$A84,)</f>
        <v>Wrong Account Name or FCM Account ID</v>
      </c>
      <c r="U84" t="str">
        <f>_xll.CQGOrders($Z$1,$Y$1,,"All","All","StatusTime",$A84,)</f>
        <v>Wrong Account Name or FCM Account ID</v>
      </c>
      <c r="V84" t="str">
        <f>_xll.CQGOrders($Z$1,$Y$1,,"All","All","Comment",$A84,)</f>
        <v>Wrong Account Name or FCM Account ID</v>
      </c>
      <c r="W84" t="str">
        <f t="shared" si="1"/>
        <v>Wrong Account Name or FCM Account ID</v>
      </c>
    </row>
    <row r="85" spans="1:23" x14ac:dyDescent="0.3">
      <c r="A85" s="1">
        <v>83</v>
      </c>
      <c r="B85" s="1" t="str">
        <f>_xll.CQGOrders($Z$1,$Y$1,,"All","All","AccountName",$A85,)</f>
        <v>Wrong Account Name or FCM Account ID</v>
      </c>
      <c r="C85" s="12" t="str">
        <f>_xll.CQGOrders($Z$1,$Y$1,,"All","All","FCMNumber",$A85,)</f>
        <v>Wrong Account Name or FCM Account ID</v>
      </c>
      <c r="D85" s="12" t="str">
        <f>_xll.CQGOrders($Z$1,$Y$1,,"All","All","UserID",$A85,)</f>
        <v>Wrong Account Name or FCM Account ID</v>
      </c>
      <c r="E85" s="12" t="str">
        <f>_xll.CQGOrders($Z$1,$Y$1,,"All","All","OriginalOrderID",$A85,)</f>
        <v>Wrong Account Name or FCM Account ID</v>
      </c>
      <c r="F85" s="12" t="str">
        <f>_xll.CQGOrders($Z$1,$Y$1,,"All","All","OrderID",$A85,)</f>
        <v>Wrong Account Name or FCM Account ID</v>
      </c>
      <c r="G85" s="1" t="str">
        <f>_xll.CQGOrders($Z$1,$Y$1,,"All","All","Side",$A85,)</f>
        <v>Wrong Account Name or FCM Account ID</v>
      </c>
      <c r="H85" s="1" t="str">
        <f>_xll.CQGOrders($Z$1,$Y$1,,"All","All","Qty",$A85,)</f>
        <v>Wrong Account Name or FCM Account ID</v>
      </c>
      <c r="I85" s="1" t="str">
        <f>_xll.CQGOrders($Z$1,$Y$1,,"All","All","FillQty",$A85,)</f>
        <v>Wrong Account Name or FCM Account ID</v>
      </c>
      <c r="J85" s="1" t="str">
        <f>_xll.CQGOrders($Z$1,$Y$1,,"All","All","RmngQty",$A85,)</f>
        <v>Wrong Account Name or FCM Account ID</v>
      </c>
      <c r="K85" s="1" t="str">
        <f>_xll.CQGOrders($Z$1,$Y$1,,"All","All","Instrument",$A85,)</f>
        <v>Wrong Account Name or FCM Account ID</v>
      </c>
      <c r="L85" s="1" t="str">
        <f>_xll.CQGOrders($Z$1,$Y$1,,"All","All","Type",$A85,)</f>
        <v>Wrong Account Name or FCM Account ID</v>
      </c>
      <c r="M85" t="str">
        <f>_xll.CQGOrders($Z$1,$Y$1,,"All","All","Status",$A85,)</f>
        <v>Wrong Account Name or FCM Account ID</v>
      </c>
      <c r="N85" s="1" t="str">
        <f>_xll.CQGOrders($Z$1,$Y$1,,"All","All","LimitPrice",$A85,)</f>
        <v>Wrong Account Name or FCM Account ID</v>
      </c>
      <c r="O85" s="1" t="str">
        <f>_xll.CQGOrders($Z$1,$Y$1,,"All","All","StopPrice",$A85,)</f>
        <v>Wrong Account Name or FCM Account ID</v>
      </c>
      <c r="P85" s="1" t="str">
        <f>_xll.CQGOrders($Z$1,$Y$1,,"All","All","AvgFillPrice",$A85,)</f>
        <v>Wrong Account Name or FCM Account ID</v>
      </c>
      <c r="Q85" s="1" t="str">
        <f>_xll.CQGOrders($Z$1,$Y$1,,"All","All","Duration",$A85,)</f>
        <v>Wrong Account Name or FCM Account ID</v>
      </c>
      <c r="R85" s="12" t="str">
        <f>_xll.CQGOrders($Z$1,$Y$1,,"All","All","GTDDate",$A85,)</f>
        <v>Wrong Account Name or FCM Account ID</v>
      </c>
      <c r="S85" s="12" t="str">
        <f>_xll.CQGOrders($Z$1,$Y$1,,"All","All","GTTTime",$A85,)</f>
        <v>Wrong Account Name or FCM Account ID</v>
      </c>
      <c r="T85" t="str">
        <f>_xll.CQGOrders($Z$1,$Y$1,,"All","All","PlaceTime",$A85,)</f>
        <v>Wrong Account Name or FCM Account ID</v>
      </c>
      <c r="U85" t="str">
        <f>_xll.CQGOrders($Z$1,$Y$1,,"All","All","StatusTime",$A85,)</f>
        <v>Wrong Account Name or FCM Account ID</v>
      </c>
      <c r="V85" t="str">
        <f>_xll.CQGOrders($Z$1,$Y$1,,"All","All","Comment",$A85,)</f>
        <v>Wrong Account Name or FCM Account ID</v>
      </c>
      <c r="W85" t="str">
        <f t="shared" si="1"/>
        <v>Wrong Account Name or FCM Account ID</v>
      </c>
    </row>
    <row r="86" spans="1:23" x14ac:dyDescent="0.3">
      <c r="A86" s="1">
        <v>84</v>
      </c>
      <c r="B86" s="1" t="str">
        <f>_xll.CQGOrders($Z$1,$Y$1,,"All","All","AccountName",$A86,)</f>
        <v>Wrong Account Name or FCM Account ID</v>
      </c>
      <c r="C86" s="12" t="str">
        <f>_xll.CQGOrders($Z$1,$Y$1,,"All","All","FCMNumber",$A86,)</f>
        <v>Wrong Account Name or FCM Account ID</v>
      </c>
      <c r="D86" s="12" t="str">
        <f>_xll.CQGOrders($Z$1,$Y$1,,"All","All","UserID",$A86,)</f>
        <v>Wrong Account Name or FCM Account ID</v>
      </c>
      <c r="E86" s="12" t="str">
        <f>_xll.CQGOrders($Z$1,$Y$1,,"All","All","OriginalOrderID",$A86,)</f>
        <v>Wrong Account Name or FCM Account ID</v>
      </c>
      <c r="F86" s="12" t="str">
        <f>_xll.CQGOrders($Z$1,$Y$1,,"All","All","OrderID",$A86,)</f>
        <v>Wrong Account Name or FCM Account ID</v>
      </c>
      <c r="G86" s="1" t="str">
        <f>_xll.CQGOrders($Z$1,$Y$1,,"All","All","Side",$A86,)</f>
        <v>Wrong Account Name or FCM Account ID</v>
      </c>
      <c r="H86" s="1" t="str">
        <f>_xll.CQGOrders($Z$1,$Y$1,,"All","All","Qty",$A86,)</f>
        <v>Wrong Account Name or FCM Account ID</v>
      </c>
      <c r="I86" s="1" t="str">
        <f>_xll.CQGOrders($Z$1,$Y$1,,"All","All","FillQty",$A86,)</f>
        <v>Wrong Account Name or FCM Account ID</v>
      </c>
      <c r="J86" s="1" t="str">
        <f>_xll.CQGOrders($Z$1,$Y$1,,"All","All","RmngQty",$A86,)</f>
        <v>Wrong Account Name or FCM Account ID</v>
      </c>
      <c r="K86" s="1" t="str">
        <f>_xll.CQGOrders($Z$1,$Y$1,,"All","All","Instrument",$A86,)</f>
        <v>Wrong Account Name or FCM Account ID</v>
      </c>
      <c r="L86" s="1" t="str">
        <f>_xll.CQGOrders($Z$1,$Y$1,,"All","All","Type",$A86,)</f>
        <v>Wrong Account Name or FCM Account ID</v>
      </c>
      <c r="M86" t="str">
        <f>_xll.CQGOrders($Z$1,$Y$1,,"All","All","Status",$A86,)</f>
        <v>Wrong Account Name or FCM Account ID</v>
      </c>
      <c r="N86" s="1" t="str">
        <f>_xll.CQGOrders($Z$1,$Y$1,,"All","All","LimitPrice",$A86,)</f>
        <v>Wrong Account Name or FCM Account ID</v>
      </c>
      <c r="O86" s="1" t="str">
        <f>_xll.CQGOrders($Z$1,$Y$1,,"All","All","StopPrice",$A86,)</f>
        <v>Wrong Account Name or FCM Account ID</v>
      </c>
      <c r="P86" s="1" t="str">
        <f>_xll.CQGOrders($Z$1,$Y$1,,"All","All","AvgFillPrice",$A86,)</f>
        <v>Wrong Account Name or FCM Account ID</v>
      </c>
      <c r="Q86" s="1" t="str">
        <f>_xll.CQGOrders($Z$1,$Y$1,,"All","All","Duration",$A86,)</f>
        <v>Wrong Account Name or FCM Account ID</v>
      </c>
      <c r="R86" s="12" t="str">
        <f>_xll.CQGOrders($Z$1,$Y$1,,"All","All","GTDDate",$A86,)</f>
        <v>Wrong Account Name or FCM Account ID</v>
      </c>
      <c r="S86" s="12" t="str">
        <f>_xll.CQGOrders($Z$1,$Y$1,,"All","All","GTTTime",$A86,)</f>
        <v>Wrong Account Name or FCM Account ID</v>
      </c>
      <c r="T86" t="str">
        <f>_xll.CQGOrders($Z$1,$Y$1,,"All","All","PlaceTime",$A86,)</f>
        <v>Wrong Account Name or FCM Account ID</v>
      </c>
      <c r="U86" t="str">
        <f>_xll.CQGOrders($Z$1,$Y$1,,"All","All","StatusTime",$A86,)</f>
        <v>Wrong Account Name or FCM Account ID</v>
      </c>
      <c r="V86" t="str">
        <f>_xll.CQGOrders($Z$1,$Y$1,,"All","All","Comment",$A86,)</f>
        <v>Wrong Account Name or FCM Account ID</v>
      </c>
      <c r="W86" t="str">
        <f t="shared" si="1"/>
        <v>Wrong Account Name or FCM Account ID</v>
      </c>
    </row>
    <row r="87" spans="1:23" x14ac:dyDescent="0.3">
      <c r="A87" s="1">
        <v>85</v>
      </c>
      <c r="B87" s="1" t="str">
        <f>_xll.CQGOrders($Z$1,$Y$1,,"All","All","AccountName",$A87,)</f>
        <v>Wrong Account Name or FCM Account ID</v>
      </c>
      <c r="C87" s="12" t="str">
        <f>_xll.CQGOrders($Z$1,$Y$1,,"All","All","FCMNumber",$A87,)</f>
        <v>Wrong Account Name or FCM Account ID</v>
      </c>
      <c r="D87" s="12" t="str">
        <f>_xll.CQGOrders($Z$1,$Y$1,,"All","All","UserID",$A87,)</f>
        <v>Wrong Account Name or FCM Account ID</v>
      </c>
      <c r="E87" s="12" t="str">
        <f>_xll.CQGOrders($Z$1,$Y$1,,"All","All","OriginalOrderID",$A87,)</f>
        <v>Wrong Account Name or FCM Account ID</v>
      </c>
      <c r="F87" s="12" t="str">
        <f>_xll.CQGOrders($Z$1,$Y$1,,"All","All","OrderID",$A87,)</f>
        <v>Wrong Account Name or FCM Account ID</v>
      </c>
      <c r="G87" s="1" t="str">
        <f>_xll.CQGOrders($Z$1,$Y$1,,"All","All","Side",$A87,)</f>
        <v>Wrong Account Name or FCM Account ID</v>
      </c>
      <c r="H87" s="1" t="str">
        <f>_xll.CQGOrders($Z$1,$Y$1,,"All","All","Qty",$A87,)</f>
        <v>Wrong Account Name or FCM Account ID</v>
      </c>
      <c r="I87" s="1" t="str">
        <f>_xll.CQGOrders($Z$1,$Y$1,,"All","All","FillQty",$A87,)</f>
        <v>Wrong Account Name or FCM Account ID</v>
      </c>
      <c r="J87" s="1" t="str">
        <f>_xll.CQGOrders($Z$1,$Y$1,,"All","All","RmngQty",$A87,)</f>
        <v>Wrong Account Name or FCM Account ID</v>
      </c>
      <c r="K87" s="1" t="str">
        <f>_xll.CQGOrders($Z$1,$Y$1,,"All","All","Instrument",$A87,)</f>
        <v>Wrong Account Name or FCM Account ID</v>
      </c>
      <c r="L87" s="1" t="str">
        <f>_xll.CQGOrders($Z$1,$Y$1,,"All","All","Type",$A87,)</f>
        <v>Wrong Account Name or FCM Account ID</v>
      </c>
      <c r="M87" t="str">
        <f>_xll.CQGOrders($Z$1,$Y$1,,"All","All","Status",$A87,)</f>
        <v>Wrong Account Name or FCM Account ID</v>
      </c>
      <c r="N87" s="1" t="str">
        <f>_xll.CQGOrders($Z$1,$Y$1,,"All","All","LimitPrice",$A87,)</f>
        <v>Wrong Account Name or FCM Account ID</v>
      </c>
      <c r="O87" s="1" t="str">
        <f>_xll.CQGOrders($Z$1,$Y$1,,"All","All","StopPrice",$A87,)</f>
        <v>Wrong Account Name or FCM Account ID</v>
      </c>
      <c r="P87" s="1" t="str">
        <f>_xll.CQGOrders($Z$1,$Y$1,,"All","All","AvgFillPrice",$A87,)</f>
        <v>Wrong Account Name or FCM Account ID</v>
      </c>
      <c r="Q87" s="1" t="str">
        <f>_xll.CQGOrders($Z$1,$Y$1,,"All","All","Duration",$A87,)</f>
        <v>Wrong Account Name or FCM Account ID</v>
      </c>
      <c r="R87" s="12" t="str">
        <f>_xll.CQGOrders($Z$1,$Y$1,,"All","All","GTDDate",$A87,)</f>
        <v>Wrong Account Name or FCM Account ID</v>
      </c>
      <c r="S87" s="12" t="str">
        <f>_xll.CQGOrders($Z$1,$Y$1,,"All","All","GTTTime",$A87,)</f>
        <v>Wrong Account Name or FCM Account ID</v>
      </c>
      <c r="T87" t="str">
        <f>_xll.CQGOrders($Z$1,$Y$1,,"All","All","PlaceTime",$A87,)</f>
        <v>Wrong Account Name or FCM Account ID</v>
      </c>
      <c r="U87" t="str">
        <f>_xll.CQGOrders($Z$1,$Y$1,,"All","All","StatusTime",$A87,)</f>
        <v>Wrong Account Name or FCM Account ID</v>
      </c>
      <c r="V87" t="str">
        <f>_xll.CQGOrders($Z$1,$Y$1,,"All","All","Comment",$A87,)</f>
        <v>Wrong Account Name or FCM Account ID</v>
      </c>
      <c r="W87" t="str">
        <f t="shared" si="1"/>
        <v>Wrong Account Name or FCM Account ID</v>
      </c>
    </row>
    <row r="88" spans="1:23" x14ac:dyDescent="0.3">
      <c r="A88" s="1">
        <v>86</v>
      </c>
      <c r="B88" s="1" t="str">
        <f>_xll.CQGOrders($Z$1,$Y$1,,"All","All","AccountName",$A88,)</f>
        <v>Wrong Account Name or FCM Account ID</v>
      </c>
      <c r="C88" s="12" t="str">
        <f>_xll.CQGOrders($Z$1,$Y$1,,"All","All","FCMNumber",$A88,)</f>
        <v>Wrong Account Name or FCM Account ID</v>
      </c>
      <c r="D88" s="12" t="str">
        <f>_xll.CQGOrders($Z$1,$Y$1,,"All","All","UserID",$A88,)</f>
        <v>Wrong Account Name or FCM Account ID</v>
      </c>
      <c r="E88" s="12" t="str">
        <f>_xll.CQGOrders($Z$1,$Y$1,,"All","All","OriginalOrderID",$A88,)</f>
        <v>Wrong Account Name or FCM Account ID</v>
      </c>
      <c r="F88" s="12" t="str">
        <f>_xll.CQGOrders($Z$1,$Y$1,,"All","All","OrderID",$A88,)</f>
        <v>Wrong Account Name or FCM Account ID</v>
      </c>
      <c r="G88" s="1" t="str">
        <f>_xll.CQGOrders($Z$1,$Y$1,,"All","All","Side",$A88,)</f>
        <v>Wrong Account Name or FCM Account ID</v>
      </c>
      <c r="H88" s="1" t="str">
        <f>_xll.CQGOrders($Z$1,$Y$1,,"All","All","Qty",$A88,)</f>
        <v>Wrong Account Name or FCM Account ID</v>
      </c>
      <c r="I88" s="1" t="str">
        <f>_xll.CQGOrders($Z$1,$Y$1,,"All","All","FillQty",$A88,)</f>
        <v>Wrong Account Name or FCM Account ID</v>
      </c>
      <c r="J88" s="1" t="str">
        <f>_xll.CQGOrders($Z$1,$Y$1,,"All","All","RmngQty",$A88,)</f>
        <v>Wrong Account Name or FCM Account ID</v>
      </c>
      <c r="K88" s="1" t="str">
        <f>_xll.CQGOrders($Z$1,$Y$1,,"All","All","Instrument",$A88,)</f>
        <v>Wrong Account Name or FCM Account ID</v>
      </c>
      <c r="L88" s="1" t="str">
        <f>_xll.CQGOrders($Z$1,$Y$1,,"All","All","Type",$A88,)</f>
        <v>Wrong Account Name or FCM Account ID</v>
      </c>
      <c r="M88" t="str">
        <f>_xll.CQGOrders($Z$1,$Y$1,,"All","All","Status",$A88,)</f>
        <v>Wrong Account Name or FCM Account ID</v>
      </c>
      <c r="N88" s="1" t="str">
        <f>_xll.CQGOrders($Z$1,$Y$1,,"All","All","LimitPrice",$A88,)</f>
        <v>Wrong Account Name or FCM Account ID</v>
      </c>
      <c r="O88" s="1" t="str">
        <f>_xll.CQGOrders($Z$1,$Y$1,,"All","All","StopPrice",$A88,)</f>
        <v>Wrong Account Name or FCM Account ID</v>
      </c>
      <c r="P88" s="1" t="str">
        <f>_xll.CQGOrders($Z$1,$Y$1,,"All","All","AvgFillPrice",$A88,)</f>
        <v>Wrong Account Name or FCM Account ID</v>
      </c>
      <c r="Q88" s="1" t="str">
        <f>_xll.CQGOrders($Z$1,$Y$1,,"All","All","Duration",$A88,)</f>
        <v>Wrong Account Name or FCM Account ID</v>
      </c>
      <c r="R88" s="12" t="str">
        <f>_xll.CQGOrders($Z$1,$Y$1,,"All","All","GTDDate",$A88,)</f>
        <v>Wrong Account Name or FCM Account ID</v>
      </c>
      <c r="S88" s="12" t="str">
        <f>_xll.CQGOrders($Z$1,$Y$1,,"All","All","GTTTime",$A88,)</f>
        <v>Wrong Account Name or FCM Account ID</v>
      </c>
      <c r="T88" t="str">
        <f>_xll.CQGOrders($Z$1,$Y$1,,"All","All","PlaceTime",$A88,)</f>
        <v>Wrong Account Name or FCM Account ID</v>
      </c>
      <c r="U88" t="str">
        <f>_xll.CQGOrders($Z$1,$Y$1,,"All","All","StatusTime",$A88,)</f>
        <v>Wrong Account Name or FCM Account ID</v>
      </c>
      <c r="V88" t="str">
        <f>_xll.CQGOrders($Z$1,$Y$1,,"All","All","Comment",$A88,)</f>
        <v>Wrong Account Name or FCM Account ID</v>
      </c>
      <c r="W88" t="str">
        <f t="shared" si="1"/>
        <v>Wrong Account Name or FCM Account ID</v>
      </c>
    </row>
    <row r="89" spans="1:23" x14ac:dyDescent="0.3">
      <c r="A89" s="1">
        <v>87</v>
      </c>
      <c r="B89" s="1" t="str">
        <f>_xll.CQGOrders($Z$1,$Y$1,,"All","All","AccountName",$A89,)</f>
        <v>Wrong Account Name or FCM Account ID</v>
      </c>
      <c r="C89" s="12" t="str">
        <f>_xll.CQGOrders($Z$1,$Y$1,,"All","All","FCMNumber",$A89,)</f>
        <v>Wrong Account Name or FCM Account ID</v>
      </c>
      <c r="D89" s="12" t="str">
        <f>_xll.CQGOrders($Z$1,$Y$1,,"All","All","UserID",$A89,)</f>
        <v>Wrong Account Name or FCM Account ID</v>
      </c>
      <c r="E89" s="12" t="str">
        <f>_xll.CQGOrders($Z$1,$Y$1,,"All","All","OriginalOrderID",$A89,)</f>
        <v>Wrong Account Name or FCM Account ID</v>
      </c>
      <c r="F89" s="12" t="str">
        <f>_xll.CQGOrders($Z$1,$Y$1,,"All","All","OrderID",$A89,)</f>
        <v>Wrong Account Name or FCM Account ID</v>
      </c>
      <c r="G89" s="1" t="str">
        <f>_xll.CQGOrders($Z$1,$Y$1,,"All","All","Side",$A89,)</f>
        <v>Wrong Account Name or FCM Account ID</v>
      </c>
      <c r="H89" s="1" t="str">
        <f>_xll.CQGOrders($Z$1,$Y$1,,"All","All","Qty",$A89,)</f>
        <v>Wrong Account Name or FCM Account ID</v>
      </c>
      <c r="I89" s="1" t="str">
        <f>_xll.CQGOrders($Z$1,$Y$1,,"All","All","FillQty",$A89,)</f>
        <v>Wrong Account Name or FCM Account ID</v>
      </c>
      <c r="J89" s="1" t="str">
        <f>_xll.CQGOrders($Z$1,$Y$1,,"All","All","RmngQty",$A89,)</f>
        <v>Wrong Account Name or FCM Account ID</v>
      </c>
      <c r="K89" s="1" t="str">
        <f>_xll.CQGOrders($Z$1,$Y$1,,"All","All","Instrument",$A89,)</f>
        <v>Wrong Account Name or FCM Account ID</v>
      </c>
      <c r="L89" s="1" t="str">
        <f>_xll.CQGOrders($Z$1,$Y$1,,"All","All","Type",$A89,)</f>
        <v>Wrong Account Name or FCM Account ID</v>
      </c>
      <c r="M89" t="str">
        <f>_xll.CQGOrders($Z$1,$Y$1,,"All","All","Status",$A89,)</f>
        <v>Wrong Account Name or FCM Account ID</v>
      </c>
      <c r="N89" s="1" t="str">
        <f>_xll.CQGOrders($Z$1,$Y$1,,"All","All","LimitPrice",$A89,)</f>
        <v>Wrong Account Name or FCM Account ID</v>
      </c>
      <c r="O89" s="1" t="str">
        <f>_xll.CQGOrders($Z$1,$Y$1,,"All","All","StopPrice",$A89,)</f>
        <v>Wrong Account Name or FCM Account ID</v>
      </c>
      <c r="P89" s="1" t="str">
        <f>_xll.CQGOrders($Z$1,$Y$1,,"All","All","AvgFillPrice",$A89,)</f>
        <v>Wrong Account Name or FCM Account ID</v>
      </c>
      <c r="Q89" s="1" t="str">
        <f>_xll.CQGOrders($Z$1,$Y$1,,"All","All","Duration",$A89,)</f>
        <v>Wrong Account Name or FCM Account ID</v>
      </c>
      <c r="R89" s="12" t="str">
        <f>_xll.CQGOrders($Z$1,$Y$1,,"All","All","GTDDate",$A89,)</f>
        <v>Wrong Account Name or FCM Account ID</v>
      </c>
      <c r="S89" s="12" t="str">
        <f>_xll.CQGOrders($Z$1,$Y$1,,"All","All","GTTTime",$A89,)</f>
        <v>Wrong Account Name or FCM Account ID</v>
      </c>
      <c r="T89" t="str">
        <f>_xll.CQGOrders($Z$1,$Y$1,,"All","All","PlaceTime",$A89,)</f>
        <v>Wrong Account Name or FCM Account ID</v>
      </c>
      <c r="U89" t="str">
        <f>_xll.CQGOrders($Z$1,$Y$1,,"All","All","StatusTime",$A89,)</f>
        <v>Wrong Account Name or FCM Account ID</v>
      </c>
      <c r="V89" t="str">
        <f>_xll.CQGOrders($Z$1,$Y$1,,"All","All","Comment",$A89,)</f>
        <v>Wrong Account Name or FCM Account ID</v>
      </c>
      <c r="W89" t="str">
        <f t="shared" si="1"/>
        <v>Wrong Account Name or FCM Account ID</v>
      </c>
    </row>
    <row r="90" spans="1:23" x14ac:dyDescent="0.3">
      <c r="A90" s="1">
        <v>88</v>
      </c>
      <c r="B90" s="1" t="str">
        <f>_xll.CQGOrders($Z$1,$Y$1,,"All","All","AccountName",$A90,)</f>
        <v>Wrong Account Name or FCM Account ID</v>
      </c>
      <c r="C90" s="12" t="str">
        <f>_xll.CQGOrders($Z$1,$Y$1,,"All","All","FCMNumber",$A90,)</f>
        <v>Wrong Account Name or FCM Account ID</v>
      </c>
      <c r="D90" s="12" t="str">
        <f>_xll.CQGOrders($Z$1,$Y$1,,"All","All","UserID",$A90,)</f>
        <v>Wrong Account Name or FCM Account ID</v>
      </c>
      <c r="E90" s="12" t="str">
        <f>_xll.CQGOrders($Z$1,$Y$1,,"All","All","OriginalOrderID",$A90,)</f>
        <v>Wrong Account Name or FCM Account ID</v>
      </c>
      <c r="F90" s="12" t="str">
        <f>_xll.CQGOrders($Z$1,$Y$1,,"All","All","OrderID",$A90,)</f>
        <v>Wrong Account Name or FCM Account ID</v>
      </c>
      <c r="G90" s="1" t="str">
        <f>_xll.CQGOrders($Z$1,$Y$1,,"All","All","Side",$A90,)</f>
        <v>Wrong Account Name or FCM Account ID</v>
      </c>
      <c r="H90" s="1" t="str">
        <f>_xll.CQGOrders($Z$1,$Y$1,,"All","All","Qty",$A90,)</f>
        <v>Wrong Account Name or FCM Account ID</v>
      </c>
      <c r="I90" s="1" t="str">
        <f>_xll.CQGOrders($Z$1,$Y$1,,"All","All","FillQty",$A90,)</f>
        <v>Wrong Account Name or FCM Account ID</v>
      </c>
      <c r="J90" s="1" t="str">
        <f>_xll.CQGOrders($Z$1,$Y$1,,"All","All","RmngQty",$A90,)</f>
        <v>Wrong Account Name or FCM Account ID</v>
      </c>
      <c r="K90" s="1" t="str">
        <f>_xll.CQGOrders($Z$1,$Y$1,,"All","All","Instrument",$A90,)</f>
        <v>Wrong Account Name or FCM Account ID</v>
      </c>
      <c r="L90" s="1" t="str">
        <f>_xll.CQGOrders($Z$1,$Y$1,,"All","All","Type",$A90,)</f>
        <v>Wrong Account Name or FCM Account ID</v>
      </c>
      <c r="M90" t="str">
        <f>_xll.CQGOrders($Z$1,$Y$1,,"All","All","Status",$A90,)</f>
        <v>Wrong Account Name or FCM Account ID</v>
      </c>
      <c r="N90" s="1" t="str">
        <f>_xll.CQGOrders($Z$1,$Y$1,,"All","All","LimitPrice",$A90,)</f>
        <v>Wrong Account Name or FCM Account ID</v>
      </c>
      <c r="O90" s="1" t="str">
        <f>_xll.CQGOrders($Z$1,$Y$1,,"All","All","StopPrice",$A90,)</f>
        <v>Wrong Account Name or FCM Account ID</v>
      </c>
      <c r="P90" s="1" t="str">
        <f>_xll.CQGOrders($Z$1,$Y$1,,"All","All","AvgFillPrice",$A90,)</f>
        <v>Wrong Account Name or FCM Account ID</v>
      </c>
      <c r="Q90" s="1" t="str">
        <f>_xll.CQGOrders($Z$1,$Y$1,,"All","All","Duration",$A90,)</f>
        <v>Wrong Account Name or FCM Account ID</v>
      </c>
      <c r="R90" s="12" t="str">
        <f>_xll.CQGOrders($Z$1,$Y$1,,"All","All","GTDDate",$A90,)</f>
        <v>Wrong Account Name or FCM Account ID</v>
      </c>
      <c r="S90" s="12" t="str">
        <f>_xll.CQGOrders($Z$1,$Y$1,,"All","All","GTTTime",$A90,)</f>
        <v>Wrong Account Name or FCM Account ID</v>
      </c>
      <c r="T90" t="str">
        <f>_xll.CQGOrders($Z$1,$Y$1,,"All","All","PlaceTime",$A90,)</f>
        <v>Wrong Account Name or FCM Account ID</v>
      </c>
      <c r="U90" t="str">
        <f>_xll.CQGOrders($Z$1,$Y$1,,"All","All","StatusTime",$A90,)</f>
        <v>Wrong Account Name or FCM Account ID</v>
      </c>
      <c r="V90" t="str">
        <f>_xll.CQGOrders($Z$1,$Y$1,,"All","All","Comment",$A90,)</f>
        <v>Wrong Account Name or FCM Account ID</v>
      </c>
      <c r="W90" t="str">
        <f t="shared" si="1"/>
        <v>Wrong Account Name or FCM Account ID</v>
      </c>
    </row>
    <row r="91" spans="1:23" x14ac:dyDescent="0.3">
      <c r="A91" s="1">
        <v>89</v>
      </c>
      <c r="B91" s="1" t="str">
        <f>_xll.CQGOrders($Z$1,$Y$1,,"All","All","AccountName",$A91,)</f>
        <v>Wrong Account Name or FCM Account ID</v>
      </c>
      <c r="C91" s="12" t="str">
        <f>_xll.CQGOrders($Z$1,$Y$1,,"All","All","FCMNumber",$A91,)</f>
        <v>Wrong Account Name or FCM Account ID</v>
      </c>
      <c r="D91" s="12" t="str">
        <f>_xll.CQGOrders($Z$1,$Y$1,,"All","All","UserID",$A91,)</f>
        <v>Wrong Account Name or FCM Account ID</v>
      </c>
      <c r="E91" s="12" t="str">
        <f>_xll.CQGOrders($Z$1,$Y$1,,"All","All","OriginalOrderID",$A91,)</f>
        <v>Wrong Account Name or FCM Account ID</v>
      </c>
      <c r="F91" s="12" t="str">
        <f>_xll.CQGOrders($Z$1,$Y$1,,"All","All","OrderID",$A91,)</f>
        <v>Wrong Account Name or FCM Account ID</v>
      </c>
      <c r="G91" s="1" t="str">
        <f>_xll.CQGOrders($Z$1,$Y$1,,"All","All","Side",$A91,)</f>
        <v>Wrong Account Name or FCM Account ID</v>
      </c>
      <c r="H91" s="1" t="str">
        <f>_xll.CQGOrders($Z$1,$Y$1,,"All","All","Qty",$A91,)</f>
        <v>Wrong Account Name or FCM Account ID</v>
      </c>
      <c r="I91" s="1" t="str">
        <f>_xll.CQGOrders($Z$1,$Y$1,,"All","All","FillQty",$A91,)</f>
        <v>Wrong Account Name or FCM Account ID</v>
      </c>
      <c r="J91" s="1" t="str">
        <f>_xll.CQGOrders($Z$1,$Y$1,,"All","All","RmngQty",$A91,)</f>
        <v>Wrong Account Name or FCM Account ID</v>
      </c>
      <c r="K91" s="1" t="str">
        <f>_xll.CQGOrders($Z$1,$Y$1,,"All","All","Instrument",$A91,)</f>
        <v>Wrong Account Name or FCM Account ID</v>
      </c>
      <c r="L91" s="1" t="str">
        <f>_xll.CQGOrders($Z$1,$Y$1,,"All","All","Type",$A91,)</f>
        <v>Wrong Account Name or FCM Account ID</v>
      </c>
      <c r="M91" t="str">
        <f>_xll.CQGOrders($Z$1,$Y$1,,"All","All","Status",$A91,)</f>
        <v>Wrong Account Name or FCM Account ID</v>
      </c>
      <c r="N91" s="1" t="str">
        <f>_xll.CQGOrders($Z$1,$Y$1,,"All","All","LimitPrice",$A91,)</f>
        <v>Wrong Account Name or FCM Account ID</v>
      </c>
      <c r="O91" s="1" t="str">
        <f>_xll.CQGOrders($Z$1,$Y$1,,"All","All","StopPrice",$A91,)</f>
        <v>Wrong Account Name or FCM Account ID</v>
      </c>
      <c r="P91" s="1" t="str">
        <f>_xll.CQGOrders($Z$1,$Y$1,,"All","All","AvgFillPrice",$A91,)</f>
        <v>Wrong Account Name or FCM Account ID</v>
      </c>
      <c r="Q91" s="1" t="str">
        <f>_xll.CQGOrders($Z$1,$Y$1,,"All","All","Duration",$A91,)</f>
        <v>Wrong Account Name or FCM Account ID</v>
      </c>
      <c r="R91" s="12" t="str">
        <f>_xll.CQGOrders($Z$1,$Y$1,,"All","All","GTDDate",$A91,)</f>
        <v>Wrong Account Name or FCM Account ID</v>
      </c>
      <c r="S91" s="12" t="str">
        <f>_xll.CQGOrders($Z$1,$Y$1,,"All","All","GTTTime",$A91,)</f>
        <v>Wrong Account Name or FCM Account ID</v>
      </c>
      <c r="T91" t="str">
        <f>_xll.CQGOrders($Z$1,$Y$1,,"All","All","PlaceTime",$A91,)</f>
        <v>Wrong Account Name or FCM Account ID</v>
      </c>
      <c r="U91" t="str">
        <f>_xll.CQGOrders($Z$1,$Y$1,,"All","All","StatusTime",$A91,)</f>
        <v>Wrong Account Name or FCM Account ID</v>
      </c>
      <c r="V91" t="str">
        <f>_xll.CQGOrders($Z$1,$Y$1,,"All","All","Comment",$A91,)</f>
        <v>Wrong Account Name or FCM Account ID</v>
      </c>
      <c r="W91" t="str">
        <f t="shared" si="1"/>
        <v>Wrong Account Name or FCM Account ID</v>
      </c>
    </row>
    <row r="92" spans="1:23" x14ac:dyDescent="0.3">
      <c r="A92" s="1">
        <v>90</v>
      </c>
      <c r="B92" s="1" t="str">
        <f>_xll.CQGOrders($Z$1,$Y$1,,"All","All","AccountName",$A92,)</f>
        <v>Wrong Account Name or FCM Account ID</v>
      </c>
      <c r="C92" s="12" t="str">
        <f>_xll.CQGOrders($Z$1,$Y$1,,"All","All","FCMNumber",$A92,)</f>
        <v>Wrong Account Name or FCM Account ID</v>
      </c>
      <c r="D92" s="12" t="str">
        <f>_xll.CQGOrders($Z$1,$Y$1,,"All","All","UserID",$A92,)</f>
        <v>Wrong Account Name or FCM Account ID</v>
      </c>
      <c r="E92" s="12" t="str">
        <f>_xll.CQGOrders($Z$1,$Y$1,,"All","All","OriginalOrderID",$A92,)</f>
        <v>Wrong Account Name or FCM Account ID</v>
      </c>
      <c r="F92" s="12" t="str">
        <f>_xll.CQGOrders($Z$1,$Y$1,,"All","All","OrderID",$A92,)</f>
        <v>Wrong Account Name or FCM Account ID</v>
      </c>
      <c r="G92" s="1" t="str">
        <f>_xll.CQGOrders($Z$1,$Y$1,,"All","All","Side",$A92,)</f>
        <v>Wrong Account Name or FCM Account ID</v>
      </c>
      <c r="H92" s="1" t="str">
        <f>_xll.CQGOrders($Z$1,$Y$1,,"All","All","Qty",$A92,)</f>
        <v>Wrong Account Name or FCM Account ID</v>
      </c>
      <c r="I92" s="1" t="str">
        <f>_xll.CQGOrders($Z$1,$Y$1,,"All","All","FillQty",$A92,)</f>
        <v>Wrong Account Name or FCM Account ID</v>
      </c>
      <c r="J92" s="1" t="str">
        <f>_xll.CQGOrders($Z$1,$Y$1,,"All","All","RmngQty",$A92,)</f>
        <v>Wrong Account Name or FCM Account ID</v>
      </c>
      <c r="K92" s="1" t="str">
        <f>_xll.CQGOrders($Z$1,$Y$1,,"All","All","Instrument",$A92,)</f>
        <v>Wrong Account Name or FCM Account ID</v>
      </c>
      <c r="L92" s="1" t="str">
        <f>_xll.CQGOrders($Z$1,$Y$1,,"All","All","Type",$A92,)</f>
        <v>Wrong Account Name or FCM Account ID</v>
      </c>
      <c r="M92" t="str">
        <f>_xll.CQGOrders($Z$1,$Y$1,,"All","All","Status",$A92,)</f>
        <v>Wrong Account Name or FCM Account ID</v>
      </c>
      <c r="N92" s="1" t="str">
        <f>_xll.CQGOrders($Z$1,$Y$1,,"All","All","LimitPrice",$A92,)</f>
        <v>Wrong Account Name or FCM Account ID</v>
      </c>
      <c r="O92" s="1" t="str">
        <f>_xll.CQGOrders($Z$1,$Y$1,,"All","All","StopPrice",$A92,)</f>
        <v>Wrong Account Name or FCM Account ID</v>
      </c>
      <c r="P92" s="1" t="str">
        <f>_xll.CQGOrders($Z$1,$Y$1,,"All","All","AvgFillPrice",$A92,)</f>
        <v>Wrong Account Name or FCM Account ID</v>
      </c>
      <c r="Q92" s="1" t="str">
        <f>_xll.CQGOrders($Z$1,$Y$1,,"All","All","Duration",$A92,)</f>
        <v>Wrong Account Name or FCM Account ID</v>
      </c>
      <c r="R92" s="12" t="str">
        <f>_xll.CQGOrders($Z$1,$Y$1,,"All","All","GTDDate",$A92,)</f>
        <v>Wrong Account Name or FCM Account ID</v>
      </c>
      <c r="S92" s="12" t="str">
        <f>_xll.CQGOrders($Z$1,$Y$1,,"All","All","GTTTime",$A92,)</f>
        <v>Wrong Account Name or FCM Account ID</v>
      </c>
      <c r="T92" t="str">
        <f>_xll.CQGOrders($Z$1,$Y$1,,"All","All","PlaceTime",$A92,)</f>
        <v>Wrong Account Name or FCM Account ID</v>
      </c>
      <c r="U92" t="str">
        <f>_xll.CQGOrders($Z$1,$Y$1,,"All","All","StatusTime",$A92,)</f>
        <v>Wrong Account Name or FCM Account ID</v>
      </c>
      <c r="V92" t="str">
        <f>_xll.CQGOrders($Z$1,$Y$1,,"All","All","Comment",$A92,)</f>
        <v>Wrong Account Name or FCM Account ID</v>
      </c>
      <c r="W92" t="str">
        <f t="shared" si="1"/>
        <v>Wrong Account Name or FCM Account ID</v>
      </c>
    </row>
    <row r="93" spans="1:23" x14ac:dyDescent="0.3">
      <c r="A93" s="1">
        <v>91</v>
      </c>
      <c r="B93" s="1" t="str">
        <f>_xll.CQGOrders($Z$1,$Y$1,,"All","All","AccountName",$A93,)</f>
        <v>Wrong Account Name or FCM Account ID</v>
      </c>
      <c r="C93" s="12" t="str">
        <f>_xll.CQGOrders($Z$1,$Y$1,,"All","All","FCMNumber",$A93,)</f>
        <v>Wrong Account Name or FCM Account ID</v>
      </c>
      <c r="D93" s="12" t="str">
        <f>_xll.CQGOrders($Z$1,$Y$1,,"All","All","UserID",$A93,)</f>
        <v>Wrong Account Name or FCM Account ID</v>
      </c>
      <c r="E93" s="12" t="str">
        <f>_xll.CQGOrders($Z$1,$Y$1,,"All","All","OriginalOrderID",$A93,)</f>
        <v>Wrong Account Name or FCM Account ID</v>
      </c>
      <c r="F93" s="12" t="str">
        <f>_xll.CQGOrders($Z$1,$Y$1,,"All","All","OrderID",$A93,)</f>
        <v>Wrong Account Name or FCM Account ID</v>
      </c>
      <c r="G93" s="1" t="str">
        <f>_xll.CQGOrders($Z$1,$Y$1,,"All","All","Side",$A93,)</f>
        <v>Wrong Account Name or FCM Account ID</v>
      </c>
      <c r="H93" s="1" t="str">
        <f>_xll.CQGOrders($Z$1,$Y$1,,"All","All","Qty",$A93,)</f>
        <v>Wrong Account Name or FCM Account ID</v>
      </c>
      <c r="I93" s="1" t="str">
        <f>_xll.CQGOrders($Z$1,$Y$1,,"All","All","FillQty",$A93,)</f>
        <v>Wrong Account Name or FCM Account ID</v>
      </c>
      <c r="J93" s="1" t="str">
        <f>_xll.CQGOrders($Z$1,$Y$1,,"All","All","RmngQty",$A93,)</f>
        <v>Wrong Account Name or FCM Account ID</v>
      </c>
      <c r="K93" s="1" t="str">
        <f>_xll.CQGOrders($Z$1,$Y$1,,"All","All","Instrument",$A93,)</f>
        <v>Wrong Account Name or FCM Account ID</v>
      </c>
      <c r="L93" s="1" t="str">
        <f>_xll.CQGOrders($Z$1,$Y$1,,"All","All","Type",$A93,)</f>
        <v>Wrong Account Name or FCM Account ID</v>
      </c>
      <c r="M93" t="str">
        <f>_xll.CQGOrders($Z$1,$Y$1,,"All","All","Status",$A93,)</f>
        <v>Wrong Account Name or FCM Account ID</v>
      </c>
      <c r="N93" s="1" t="str">
        <f>_xll.CQGOrders($Z$1,$Y$1,,"All","All","LimitPrice",$A93,)</f>
        <v>Wrong Account Name or FCM Account ID</v>
      </c>
      <c r="O93" s="1" t="str">
        <f>_xll.CQGOrders($Z$1,$Y$1,,"All","All","StopPrice",$A93,)</f>
        <v>Wrong Account Name or FCM Account ID</v>
      </c>
      <c r="P93" s="1" t="str">
        <f>_xll.CQGOrders($Z$1,$Y$1,,"All","All","AvgFillPrice",$A93,)</f>
        <v>Wrong Account Name or FCM Account ID</v>
      </c>
      <c r="Q93" s="1" t="str">
        <f>_xll.CQGOrders($Z$1,$Y$1,,"All","All","Duration",$A93,)</f>
        <v>Wrong Account Name or FCM Account ID</v>
      </c>
      <c r="R93" s="12" t="str">
        <f>_xll.CQGOrders($Z$1,$Y$1,,"All","All","GTDDate",$A93,)</f>
        <v>Wrong Account Name or FCM Account ID</v>
      </c>
      <c r="S93" s="12" t="str">
        <f>_xll.CQGOrders($Z$1,$Y$1,,"All","All","GTTTime",$A93,)</f>
        <v>Wrong Account Name or FCM Account ID</v>
      </c>
      <c r="T93" t="str">
        <f>_xll.CQGOrders($Z$1,$Y$1,,"All","All","PlaceTime",$A93,)</f>
        <v>Wrong Account Name or FCM Account ID</v>
      </c>
      <c r="U93" t="str">
        <f>_xll.CQGOrders($Z$1,$Y$1,,"All","All","StatusTime",$A93,)</f>
        <v>Wrong Account Name or FCM Account ID</v>
      </c>
      <c r="V93" t="str">
        <f>_xll.CQGOrders($Z$1,$Y$1,,"All","All","Comment",$A93,)</f>
        <v>Wrong Account Name or FCM Account ID</v>
      </c>
      <c r="W93" t="str">
        <f t="shared" si="1"/>
        <v>Wrong Account Name or FCM Account ID</v>
      </c>
    </row>
    <row r="94" spans="1:23" x14ac:dyDescent="0.3">
      <c r="A94" s="1">
        <v>92</v>
      </c>
      <c r="B94" s="1" t="str">
        <f>_xll.CQGOrders($Z$1,$Y$1,,"All","All","AccountName",$A94,)</f>
        <v>Wrong Account Name or FCM Account ID</v>
      </c>
      <c r="C94" s="12" t="str">
        <f>_xll.CQGOrders($Z$1,$Y$1,,"All","All","FCMNumber",$A94,)</f>
        <v>Wrong Account Name or FCM Account ID</v>
      </c>
      <c r="D94" s="12" t="str">
        <f>_xll.CQGOrders($Z$1,$Y$1,,"All","All","UserID",$A94,)</f>
        <v>Wrong Account Name or FCM Account ID</v>
      </c>
      <c r="E94" s="12" t="str">
        <f>_xll.CQGOrders($Z$1,$Y$1,,"All","All","OriginalOrderID",$A94,)</f>
        <v>Wrong Account Name or FCM Account ID</v>
      </c>
      <c r="F94" s="12" t="str">
        <f>_xll.CQGOrders($Z$1,$Y$1,,"All","All","OrderID",$A94,)</f>
        <v>Wrong Account Name or FCM Account ID</v>
      </c>
      <c r="G94" s="1" t="str">
        <f>_xll.CQGOrders($Z$1,$Y$1,,"All","All","Side",$A94,)</f>
        <v>Wrong Account Name or FCM Account ID</v>
      </c>
      <c r="H94" s="1" t="str">
        <f>_xll.CQGOrders($Z$1,$Y$1,,"All","All","Qty",$A94,)</f>
        <v>Wrong Account Name or FCM Account ID</v>
      </c>
      <c r="I94" s="1" t="str">
        <f>_xll.CQGOrders($Z$1,$Y$1,,"All","All","FillQty",$A94,)</f>
        <v>Wrong Account Name or FCM Account ID</v>
      </c>
      <c r="J94" s="1" t="str">
        <f>_xll.CQGOrders($Z$1,$Y$1,,"All","All","RmngQty",$A94,)</f>
        <v>Wrong Account Name or FCM Account ID</v>
      </c>
      <c r="K94" s="1" t="str">
        <f>_xll.CQGOrders($Z$1,$Y$1,,"All","All","Instrument",$A94,)</f>
        <v>Wrong Account Name or FCM Account ID</v>
      </c>
      <c r="L94" s="1" t="str">
        <f>_xll.CQGOrders($Z$1,$Y$1,,"All","All","Type",$A94,)</f>
        <v>Wrong Account Name or FCM Account ID</v>
      </c>
      <c r="M94" t="str">
        <f>_xll.CQGOrders($Z$1,$Y$1,,"All","All","Status",$A94,)</f>
        <v>Wrong Account Name or FCM Account ID</v>
      </c>
      <c r="N94" s="1" t="str">
        <f>_xll.CQGOrders($Z$1,$Y$1,,"All","All","LimitPrice",$A94,)</f>
        <v>Wrong Account Name or FCM Account ID</v>
      </c>
      <c r="O94" s="1" t="str">
        <f>_xll.CQGOrders($Z$1,$Y$1,,"All","All","StopPrice",$A94,)</f>
        <v>Wrong Account Name or FCM Account ID</v>
      </c>
      <c r="P94" s="1" t="str">
        <f>_xll.CQGOrders($Z$1,$Y$1,,"All","All","AvgFillPrice",$A94,)</f>
        <v>Wrong Account Name or FCM Account ID</v>
      </c>
      <c r="Q94" s="1" t="str">
        <f>_xll.CQGOrders($Z$1,$Y$1,,"All","All","Duration",$A94,)</f>
        <v>Wrong Account Name or FCM Account ID</v>
      </c>
      <c r="R94" s="12" t="str">
        <f>_xll.CQGOrders($Z$1,$Y$1,,"All","All","GTDDate",$A94,)</f>
        <v>Wrong Account Name or FCM Account ID</v>
      </c>
      <c r="S94" s="12" t="str">
        <f>_xll.CQGOrders($Z$1,$Y$1,,"All","All","GTTTime",$A94,)</f>
        <v>Wrong Account Name or FCM Account ID</v>
      </c>
      <c r="T94" t="str">
        <f>_xll.CQGOrders($Z$1,$Y$1,,"All","All","PlaceTime",$A94,)</f>
        <v>Wrong Account Name or FCM Account ID</v>
      </c>
      <c r="U94" t="str">
        <f>_xll.CQGOrders($Z$1,$Y$1,,"All","All","StatusTime",$A94,)</f>
        <v>Wrong Account Name or FCM Account ID</v>
      </c>
      <c r="V94" t="str">
        <f>_xll.CQGOrders($Z$1,$Y$1,,"All","All","Comment",$A94,)</f>
        <v>Wrong Account Name or FCM Account ID</v>
      </c>
      <c r="W94" t="str">
        <f t="shared" si="1"/>
        <v>Wrong Account Name or FCM Account ID</v>
      </c>
    </row>
    <row r="95" spans="1:23" x14ac:dyDescent="0.3">
      <c r="A95" s="1">
        <v>93</v>
      </c>
      <c r="B95" s="1" t="str">
        <f>_xll.CQGOrders($Z$1,$Y$1,,"All","All","AccountName",$A95,)</f>
        <v>Wrong Account Name or FCM Account ID</v>
      </c>
      <c r="C95" s="12" t="str">
        <f>_xll.CQGOrders($Z$1,$Y$1,,"All","All","FCMNumber",$A95,)</f>
        <v>Wrong Account Name or FCM Account ID</v>
      </c>
      <c r="D95" s="12" t="str">
        <f>_xll.CQGOrders($Z$1,$Y$1,,"All","All","UserID",$A95,)</f>
        <v>Wrong Account Name or FCM Account ID</v>
      </c>
      <c r="E95" s="12" t="str">
        <f>_xll.CQGOrders($Z$1,$Y$1,,"All","All","OriginalOrderID",$A95,)</f>
        <v>Wrong Account Name or FCM Account ID</v>
      </c>
      <c r="F95" s="12" t="str">
        <f>_xll.CQGOrders($Z$1,$Y$1,,"All","All","OrderID",$A95,)</f>
        <v>Wrong Account Name or FCM Account ID</v>
      </c>
      <c r="G95" s="1" t="str">
        <f>_xll.CQGOrders($Z$1,$Y$1,,"All","All","Side",$A95,)</f>
        <v>Wrong Account Name or FCM Account ID</v>
      </c>
      <c r="H95" s="1" t="str">
        <f>_xll.CQGOrders($Z$1,$Y$1,,"All","All","Qty",$A95,)</f>
        <v>Wrong Account Name or FCM Account ID</v>
      </c>
      <c r="I95" s="1" t="str">
        <f>_xll.CQGOrders($Z$1,$Y$1,,"All","All","FillQty",$A95,)</f>
        <v>Wrong Account Name or FCM Account ID</v>
      </c>
      <c r="J95" s="1" t="str">
        <f>_xll.CQGOrders($Z$1,$Y$1,,"All","All","RmngQty",$A95,)</f>
        <v>Wrong Account Name or FCM Account ID</v>
      </c>
      <c r="K95" s="1" t="str">
        <f>_xll.CQGOrders($Z$1,$Y$1,,"All","All","Instrument",$A95,)</f>
        <v>Wrong Account Name or FCM Account ID</v>
      </c>
      <c r="L95" s="1" t="str">
        <f>_xll.CQGOrders($Z$1,$Y$1,,"All","All","Type",$A95,)</f>
        <v>Wrong Account Name or FCM Account ID</v>
      </c>
      <c r="M95" t="str">
        <f>_xll.CQGOrders($Z$1,$Y$1,,"All","All","Status",$A95,)</f>
        <v>Wrong Account Name or FCM Account ID</v>
      </c>
      <c r="N95" s="1" t="str">
        <f>_xll.CQGOrders($Z$1,$Y$1,,"All","All","LimitPrice",$A95,)</f>
        <v>Wrong Account Name or FCM Account ID</v>
      </c>
      <c r="O95" s="1" t="str">
        <f>_xll.CQGOrders($Z$1,$Y$1,,"All","All","StopPrice",$A95,)</f>
        <v>Wrong Account Name or FCM Account ID</v>
      </c>
      <c r="P95" s="1" t="str">
        <f>_xll.CQGOrders($Z$1,$Y$1,,"All","All","AvgFillPrice",$A95,)</f>
        <v>Wrong Account Name or FCM Account ID</v>
      </c>
      <c r="Q95" s="1" t="str">
        <f>_xll.CQGOrders($Z$1,$Y$1,,"All","All","Duration",$A95,)</f>
        <v>Wrong Account Name or FCM Account ID</v>
      </c>
      <c r="R95" s="12" t="str">
        <f>_xll.CQGOrders($Z$1,$Y$1,,"All","All","GTDDate",$A95,)</f>
        <v>Wrong Account Name or FCM Account ID</v>
      </c>
      <c r="S95" s="12" t="str">
        <f>_xll.CQGOrders($Z$1,$Y$1,,"All","All","GTTTime",$A95,)</f>
        <v>Wrong Account Name or FCM Account ID</v>
      </c>
      <c r="T95" t="str">
        <f>_xll.CQGOrders($Z$1,$Y$1,,"All","All","PlaceTime",$A95,)</f>
        <v>Wrong Account Name or FCM Account ID</v>
      </c>
      <c r="U95" t="str">
        <f>_xll.CQGOrders($Z$1,$Y$1,,"All","All","StatusTime",$A95,)</f>
        <v>Wrong Account Name or FCM Account ID</v>
      </c>
      <c r="V95" t="str">
        <f>_xll.CQGOrders($Z$1,$Y$1,,"All","All","Comment",$A95,)</f>
        <v>Wrong Account Name or FCM Account ID</v>
      </c>
      <c r="W95" t="str">
        <f t="shared" si="1"/>
        <v>Wrong Account Name or FCM Account ID</v>
      </c>
    </row>
    <row r="96" spans="1:23" x14ac:dyDescent="0.3">
      <c r="A96" s="1">
        <v>94</v>
      </c>
      <c r="B96" s="1" t="str">
        <f>_xll.CQGOrders($Z$1,$Y$1,,"All","All","AccountName",$A96,)</f>
        <v>Wrong Account Name or FCM Account ID</v>
      </c>
      <c r="C96" s="12" t="str">
        <f>_xll.CQGOrders($Z$1,$Y$1,,"All","All","FCMNumber",$A96,)</f>
        <v>Wrong Account Name or FCM Account ID</v>
      </c>
      <c r="D96" s="12" t="str">
        <f>_xll.CQGOrders($Z$1,$Y$1,,"All","All","UserID",$A96,)</f>
        <v>Wrong Account Name or FCM Account ID</v>
      </c>
      <c r="E96" s="12" t="str">
        <f>_xll.CQGOrders($Z$1,$Y$1,,"All","All","OriginalOrderID",$A96,)</f>
        <v>Wrong Account Name or FCM Account ID</v>
      </c>
      <c r="F96" s="12" t="str">
        <f>_xll.CQGOrders($Z$1,$Y$1,,"All","All","OrderID",$A96,)</f>
        <v>Wrong Account Name or FCM Account ID</v>
      </c>
      <c r="G96" s="1" t="str">
        <f>_xll.CQGOrders($Z$1,$Y$1,,"All","All","Side",$A96,)</f>
        <v>Wrong Account Name or FCM Account ID</v>
      </c>
      <c r="H96" s="1" t="str">
        <f>_xll.CQGOrders($Z$1,$Y$1,,"All","All","Qty",$A96,)</f>
        <v>Wrong Account Name or FCM Account ID</v>
      </c>
      <c r="I96" s="1" t="str">
        <f>_xll.CQGOrders($Z$1,$Y$1,,"All","All","FillQty",$A96,)</f>
        <v>Wrong Account Name or FCM Account ID</v>
      </c>
      <c r="J96" s="1" t="str">
        <f>_xll.CQGOrders($Z$1,$Y$1,,"All","All","RmngQty",$A96,)</f>
        <v>Wrong Account Name or FCM Account ID</v>
      </c>
      <c r="K96" s="1" t="str">
        <f>_xll.CQGOrders($Z$1,$Y$1,,"All","All","Instrument",$A96,)</f>
        <v>Wrong Account Name or FCM Account ID</v>
      </c>
      <c r="L96" s="1" t="str">
        <f>_xll.CQGOrders($Z$1,$Y$1,,"All","All","Type",$A96,)</f>
        <v>Wrong Account Name or FCM Account ID</v>
      </c>
      <c r="M96" t="str">
        <f>_xll.CQGOrders($Z$1,$Y$1,,"All","All","Status",$A96,)</f>
        <v>Wrong Account Name or FCM Account ID</v>
      </c>
      <c r="N96" s="1" t="str">
        <f>_xll.CQGOrders($Z$1,$Y$1,,"All","All","LimitPrice",$A96,)</f>
        <v>Wrong Account Name or FCM Account ID</v>
      </c>
      <c r="O96" s="1" t="str">
        <f>_xll.CQGOrders($Z$1,$Y$1,,"All","All","StopPrice",$A96,)</f>
        <v>Wrong Account Name or FCM Account ID</v>
      </c>
      <c r="P96" s="1" t="str">
        <f>_xll.CQGOrders($Z$1,$Y$1,,"All","All","AvgFillPrice",$A96,)</f>
        <v>Wrong Account Name or FCM Account ID</v>
      </c>
      <c r="Q96" s="1" t="str">
        <f>_xll.CQGOrders($Z$1,$Y$1,,"All","All","Duration",$A96,)</f>
        <v>Wrong Account Name or FCM Account ID</v>
      </c>
      <c r="R96" s="12" t="str">
        <f>_xll.CQGOrders($Z$1,$Y$1,,"All","All","GTDDate",$A96,)</f>
        <v>Wrong Account Name or FCM Account ID</v>
      </c>
      <c r="S96" s="12" t="str">
        <f>_xll.CQGOrders($Z$1,$Y$1,,"All","All","GTTTime",$A96,)</f>
        <v>Wrong Account Name or FCM Account ID</v>
      </c>
      <c r="T96" t="str">
        <f>_xll.CQGOrders($Z$1,$Y$1,,"All","All","PlaceTime",$A96,)</f>
        <v>Wrong Account Name or FCM Account ID</v>
      </c>
      <c r="U96" t="str">
        <f>_xll.CQGOrders($Z$1,$Y$1,,"All","All","StatusTime",$A96,)</f>
        <v>Wrong Account Name or FCM Account ID</v>
      </c>
      <c r="V96" t="str">
        <f>_xll.CQGOrders($Z$1,$Y$1,,"All","All","Comment",$A96,)</f>
        <v>Wrong Account Name or FCM Account ID</v>
      </c>
      <c r="W96" t="str">
        <f t="shared" si="1"/>
        <v>Wrong Account Name or FCM Account ID</v>
      </c>
    </row>
    <row r="97" spans="1:23" x14ac:dyDescent="0.3">
      <c r="A97" s="1">
        <v>95</v>
      </c>
      <c r="B97" s="1" t="str">
        <f>_xll.CQGOrders($Z$1,$Y$1,,"All","All","AccountName",$A97,)</f>
        <v>Wrong Account Name or FCM Account ID</v>
      </c>
      <c r="C97" s="12" t="str">
        <f>_xll.CQGOrders($Z$1,$Y$1,,"All","All","FCMNumber",$A97,)</f>
        <v>Wrong Account Name or FCM Account ID</v>
      </c>
      <c r="D97" s="12" t="str">
        <f>_xll.CQGOrders($Z$1,$Y$1,,"All","All","UserID",$A97,)</f>
        <v>Wrong Account Name or FCM Account ID</v>
      </c>
      <c r="E97" s="12" t="str">
        <f>_xll.CQGOrders($Z$1,$Y$1,,"All","All","OriginalOrderID",$A97,)</f>
        <v>Wrong Account Name or FCM Account ID</v>
      </c>
      <c r="F97" s="12" t="str">
        <f>_xll.CQGOrders($Z$1,$Y$1,,"All","All","OrderID",$A97,)</f>
        <v>Wrong Account Name or FCM Account ID</v>
      </c>
      <c r="G97" s="1" t="str">
        <f>_xll.CQGOrders($Z$1,$Y$1,,"All","All","Side",$A97,)</f>
        <v>Wrong Account Name or FCM Account ID</v>
      </c>
      <c r="H97" s="1" t="str">
        <f>_xll.CQGOrders($Z$1,$Y$1,,"All","All","Qty",$A97,)</f>
        <v>Wrong Account Name or FCM Account ID</v>
      </c>
      <c r="I97" s="1" t="str">
        <f>_xll.CQGOrders($Z$1,$Y$1,,"All","All","FillQty",$A97,)</f>
        <v>Wrong Account Name or FCM Account ID</v>
      </c>
      <c r="J97" s="1" t="str">
        <f>_xll.CQGOrders($Z$1,$Y$1,,"All","All","RmngQty",$A97,)</f>
        <v>Wrong Account Name or FCM Account ID</v>
      </c>
      <c r="K97" s="1" t="str">
        <f>_xll.CQGOrders($Z$1,$Y$1,,"All","All","Instrument",$A97,)</f>
        <v>Wrong Account Name or FCM Account ID</v>
      </c>
      <c r="L97" s="1" t="str">
        <f>_xll.CQGOrders($Z$1,$Y$1,,"All","All","Type",$A97,)</f>
        <v>Wrong Account Name or FCM Account ID</v>
      </c>
      <c r="M97" t="str">
        <f>_xll.CQGOrders($Z$1,$Y$1,,"All","All","Status",$A97,)</f>
        <v>Wrong Account Name or FCM Account ID</v>
      </c>
      <c r="N97" s="1" t="str">
        <f>_xll.CQGOrders($Z$1,$Y$1,,"All","All","LimitPrice",$A97,)</f>
        <v>Wrong Account Name or FCM Account ID</v>
      </c>
      <c r="O97" s="1" t="str">
        <f>_xll.CQGOrders($Z$1,$Y$1,,"All","All","StopPrice",$A97,)</f>
        <v>Wrong Account Name or FCM Account ID</v>
      </c>
      <c r="P97" s="1" t="str">
        <f>_xll.CQGOrders($Z$1,$Y$1,,"All","All","AvgFillPrice",$A97,)</f>
        <v>Wrong Account Name or FCM Account ID</v>
      </c>
      <c r="Q97" s="1" t="str">
        <f>_xll.CQGOrders($Z$1,$Y$1,,"All","All","Duration",$A97,)</f>
        <v>Wrong Account Name or FCM Account ID</v>
      </c>
      <c r="R97" s="12" t="str">
        <f>_xll.CQGOrders($Z$1,$Y$1,,"All","All","GTDDate",$A97,)</f>
        <v>Wrong Account Name or FCM Account ID</v>
      </c>
      <c r="S97" s="12" t="str">
        <f>_xll.CQGOrders($Z$1,$Y$1,,"All","All","GTTTime",$A97,)</f>
        <v>Wrong Account Name or FCM Account ID</v>
      </c>
      <c r="T97" t="str">
        <f>_xll.CQGOrders($Z$1,$Y$1,,"All","All","PlaceTime",$A97,)</f>
        <v>Wrong Account Name or FCM Account ID</v>
      </c>
      <c r="U97" t="str">
        <f>_xll.CQGOrders($Z$1,$Y$1,,"All","All","StatusTime",$A97,)</f>
        <v>Wrong Account Name or FCM Account ID</v>
      </c>
      <c r="V97" t="str">
        <f>_xll.CQGOrders($Z$1,$Y$1,,"All","All","Comment",$A97,)</f>
        <v>Wrong Account Name or FCM Account ID</v>
      </c>
      <c r="W97" t="str">
        <f t="shared" si="1"/>
        <v>Wrong Account Name or FCM Account ID</v>
      </c>
    </row>
    <row r="98" spans="1:23" x14ac:dyDescent="0.3">
      <c r="A98" s="1">
        <v>96</v>
      </c>
      <c r="B98" s="1" t="str">
        <f>_xll.CQGOrders($Z$1,$Y$1,,"All","All","AccountName",$A98,)</f>
        <v>Wrong Account Name or FCM Account ID</v>
      </c>
      <c r="C98" s="12" t="str">
        <f>_xll.CQGOrders($Z$1,$Y$1,,"All","All","FCMNumber",$A98,)</f>
        <v>Wrong Account Name or FCM Account ID</v>
      </c>
      <c r="D98" s="12" t="str">
        <f>_xll.CQGOrders($Z$1,$Y$1,,"All","All","UserID",$A98,)</f>
        <v>Wrong Account Name or FCM Account ID</v>
      </c>
      <c r="E98" s="12" t="str">
        <f>_xll.CQGOrders($Z$1,$Y$1,,"All","All","OriginalOrderID",$A98,)</f>
        <v>Wrong Account Name or FCM Account ID</v>
      </c>
      <c r="F98" s="12" t="str">
        <f>_xll.CQGOrders($Z$1,$Y$1,,"All","All","OrderID",$A98,)</f>
        <v>Wrong Account Name or FCM Account ID</v>
      </c>
      <c r="G98" s="1" t="str">
        <f>_xll.CQGOrders($Z$1,$Y$1,,"All","All","Side",$A98,)</f>
        <v>Wrong Account Name or FCM Account ID</v>
      </c>
      <c r="H98" s="1" t="str">
        <f>_xll.CQGOrders($Z$1,$Y$1,,"All","All","Qty",$A98,)</f>
        <v>Wrong Account Name or FCM Account ID</v>
      </c>
      <c r="I98" s="1" t="str">
        <f>_xll.CQGOrders($Z$1,$Y$1,,"All","All","FillQty",$A98,)</f>
        <v>Wrong Account Name or FCM Account ID</v>
      </c>
      <c r="J98" s="1" t="str">
        <f>_xll.CQGOrders($Z$1,$Y$1,,"All","All","RmngQty",$A98,)</f>
        <v>Wrong Account Name or FCM Account ID</v>
      </c>
      <c r="K98" s="1" t="str">
        <f>_xll.CQGOrders($Z$1,$Y$1,,"All","All","Instrument",$A98,)</f>
        <v>Wrong Account Name or FCM Account ID</v>
      </c>
      <c r="L98" s="1" t="str">
        <f>_xll.CQGOrders($Z$1,$Y$1,,"All","All","Type",$A98,)</f>
        <v>Wrong Account Name or FCM Account ID</v>
      </c>
      <c r="M98" t="str">
        <f>_xll.CQGOrders($Z$1,$Y$1,,"All","All","Status",$A98,)</f>
        <v>Wrong Account Name or FCM Account ID</v>
      </c>
      <c r="N98" s="1" t="str">
        <f>_xll.CQGOrders($Z$1,$Y$1,,"All","All","LimitPrice",$A98,)</f>
        <v>Wrong Account Name or FCM Account ID</v>
      </c>
      <c r="O98" s="1" t="str">
        <f>_xll.CQGOrders($Z$1,$Y$1,,"All","All","StopPrice",$A98,)</f>
        <v>Wrong Account Name or FCM Account ID</v>
      </c>
      <c r="P98" s="1" t="str">
        <f>_xll.CQGOrders($Z$1,$Y$1,,"All","All","AvgFillPrice",$A98,)</f>
        <v>Wrong Account Name or FCM Account ID</v>
      </c>
      <c r="Q98" s="1" t="str">
        <f>_xll.CQGOrders($Z$1,$Y$1,,"All","All","Duration",$A98,)</f>
        <v>Wrong Account Name or FCM Account ID</v>
      </c>
      <c r="R98" s="12" t="str">
        <f>_xll.CQGOrders($Z$1,$Y$1,,"All","All","GTDDate",$A98,)</f>
        <v>Wrong Account Name or FCM Account ID</v>
      </c>
      <c r="S98" s="12" t="str">
        <f>_xll.CQGOrders($Z$1,$Y$1,,"All","All","GTTTime",$A98,)</f>
        <v>Wrong Account Name or FCM Account ID</v>
      </c>
      <c r="T98" t="str">
        <f>_xll.CQGOrders($Z$1,$Y$1,,"All","All","PlaceTime",$A98,)</f>
        <v>Wrong Account Name or FCM Account ID</v>
      </c>
      <c r="U98" t="str">
        <f>_xll.CQGOrders($Z$1,$Y$1,,"All","All","StatusTime",$A98,)</f>
        <v>Wrong Account Name or FCM Account ID</v>
      </c>
      <c r="V98" t="str">
        <f>_xll.CQGOrders($Z$1,$Y$1,,"All","All","Comment",$A98,)</f>
        <v>Wrong Account Name or FCM Account ID</v>
      </c>
      <c r="W98" t="str">
        <f t="shared" si="1"/>
        <v>Wrong Account Name or FCM Account ID</v>
      </c>
    </row>
    <row r="99" spans="1:23" x14ac:dyDescent="0.3">
      <c r="A99" s="1">
        <v>97</v>
      </c>
      <c r="B99" s="1" t="str">
        <f>_xll.CQGOrders($Z$1,$Y$1,,"All","All","AccountName",$A99,)</f>
        <v>Wrong Account Name or FCM Account ID</v>
      </c>
      <c r="C99" s="12" t="str">
        <f>_xll.CQGOrders($Z$1,$Y$1,,"All","All","FCMNumber",$A99,)</f>
        <v>Wrong Account Name or FCM Account ID</v>
      </c>
      <c r="D99" s="12" t="str">
        <f>_xll.CQGOrders($Z$1,$Y$1,,"All","All","UserID",$A99,)</f>
        <v>Wrong Account Name or FCM Account ID</v>
      </c>
      <c r="E99" s="12" t="str">
        <f>_xll.CQGOrders($Z$1,$Y$1,,"All","All","OriginalOrderID",$A99,)</f>
        <v>Wrong Account Name or FCM Account ID</v>
      </c>
      <c r="F99" s="12" t="str">
        <f>_xll.CQGOrders($Z$1,$Y$1,,"All","All","OrderID",$A99,)</f>
        <v>Wrong Account Name or FCM Account ID</v>
      </c>
      <c r="G99" s="1" t="str">
        <f>_xll.CQGOrders($Z$1,$Y$1,,"All","All","Side",$A99,)</f>
        <v>Wrong Account Name or FCM Account ID</v>
      </c>
      <c r="H99" s="1" t="str">
        <f>_xll.CQGOrders($Z$1,$Y$1,,"All","All","Qty",$A99,)</f>
        <v>Wrong Account Name or FCM Account ID</v>
      </c>
      <c r="I99" s="1" t="str">
        <f>_xll.CQGOrders($Z$1,$Y$1,,"All","All","FillQty",$A99,)</f>
        <v>Wrong Account Name or FCM Account ID</v>
      </c>
      <c r="J99" s="1" t="str">
        <f>_xll.CQGOrders($Z$1,$Y$1,,"All","All","RmngQty",$A99,)</f>
        <v>Wrong Account Name or FCM Account ID</v>
      </c>
      <c r="K99" s="1" t="str">
        <f>_xll.CQGOrders($Z$1,$Y$1,,"All","All","Instrument",$A99,)</f>
        <v>Wrong Account Name or FCM Account ID</v>
      </c>
      <c r="L99" s="1" t="str">
        <f>_xll.CQGOrders($Z$1,$Y$1,,"All","All","Type",$A99,)</f>
        <v>Wrong Account Name or FCM Account ID</v>
      </c>
      <c r="M99" t="str">
        <f>_xll.CQGOrders($Z$1,$Y$1,,"All","All","Status",$A99,)</f>
        <v>Wrong Account Name or FCM Account ID</v>
      </c>
      <c r="N99" s="1" t="str">
        <f>_xll.CQGOrders($Z$1,$Y$1,,"All","All","LimitPrice",$A99,)</f>
        <v>Wrong Account Name or FCM Account ID</v>
      </c>
      <c r="O99" s="1" t="str">
        <f>_xll.CQGOrders($Z$1,$Y$1,,"All","All","StopPrice",$A99,)</f>
        <v>Wrong Account Name or FCM Account ID</v>
      </c>
      <c r="P99" s="1" t="str">
        <f>_xll.CQGOrders($Z$1,$Y$1,,"All","All","AvgFillPrice",$A99,)</f>
        <v>Wrong Account Name or FCM Account ID</v>
      </c>
      <c r="Q99" s="1" t="str">
        <f>_xll.CQGOrders($Z$1,$Y$1,,"All","All","Duration",$A99,)</f>
        <v>Wrong Account Name or FCM Account ID</v>
      </c>
      <c r="R99" s="12" t="str">
        <f>_xll.CQGOrders($Z$1,$Y$1,,"All","All","GTDDate",$A99,)</f>
        <v>Wrong Account Name or FCM Account ID</v>
      </c>
      <c r="S99" s="12" t="str">
        <f>_xll.CQGOrders($Z$1,$Y$1,,"All","All","GTTTime",$A99,)</f>
        <v>Wrong Account Name or FCM Account ID</v>
      </c>
      <c r="T99" t="str">
        <f>_xll.CQGOrders($Z$1,$Y$1,,"All","All","PlaceTime",$A99,)</f>
        <v>Wrong Account Name or FCM Account ID</v>
      </c>
      <c r="U99" t="str">
        <f>_xll.CQGOrders($Z$1,$Y$1,,"All","All","StatusTime",$A99,)</f>
        <v>Wrong Account Name or FCM Account ID</v>
      </c>
      <c r="V99" t="str">
        <f>_xll.CQGOrders($Z$1,$Y$1,,"All","All","Comment",$A99,)</f>
        <v>Wrong Account Name or FCM Account ID</v>
      </c>
      <c r="W99" t="str">
        <f t="shared" si="1"/>
        <v>Wrong Account Name or FCM Account ID</v>
      </c>
    </row>
    <row r="100" spans="1:23" x14ac:dyDescent="0.3">
      <c r="A100" s="1">
        <v>98</v>
      </c>
      <c r="B100" s="1" t="str">
        <f>_xll.CQGOrders($Z$1,$Y$1,,"All","All","AccountName",$A100,)</f>
        <v>Wrong Account Name or FCM Account ID</v>
      </c>
      <c r="C100" s="12" t="str">
        <f>_xll.CQGOrders($Z$1,$Y$1,,"All","All","FCMNumber",$A100,)</f>
        <v>Wrong Account Name or FCM Account ID</v>
      </c>
      <c r="D100" s="12" t="str">
        <f>_xll.CQGOrders($Z$1,$Y$1,,"All","All","UserID",$A100,)</f>
        <v>Wrong Account Name or FCM Account ID</v>
      </c>
      <c r="E100" s="12" t="str">
        <f>_xll.CQGOrders($Z$1,$Y$1,,"All","All","OriginalOrderID",$A100,)</f>
        <v>Wrong Account Name or FCM Account ID</v>
      </c>
      <c r="F100" s="12" t="str">
        <f>_xll.CQGOrders($Z$1,$Y$1,,"All","All","OrderID",$A100,)</f>
        <v>Wrong Account Name or FCM Account ID</v>
      </c>
      <c r="G100" s="1" t="str">
        <f>_xll.CQGOrders($Z$1,$Y$1,,"All","All","Side",$A100,)</f>
        <v>Wrong Account Name or FCM Account ID</v>
      </c>
      <c r="H100" s="1" t="str">
        <f>_xll.CQGOrders($Z$1,$Y$1,,"All","All","Qty",$A100,)</f>
        <v>Wrong Account Name or FCM Account ID</v>
      </c>
      <c r="I100" s="1" t="str">
        <f>_xll.CQGOrders($Z$1,$Y$1,,"All","All","FillQty",$A100,)</f>
        <v>Wrong Account Name or FCM Account ID</v>
      </c>
      <c r="J100" s="1" t="str">
        <f>_xll.CQGOrders($Z$1,$Y$1,,"All","All","RmngQty",$A100,)</f>
        <v>Wrong Account Name or FCM Account ID</v>
      </c>
      <c r="K100" s="1" t="str">
        <f>_xll.CQGOrders($Z$1,$Y$1,,"All","All","Instrument",$A100,)</f>
        <v>Wrong Account Name or FCM Account ID</v>
      </c>
      <c r="L100" s="1" t="str">
        <f>_xll.CQGOrders($Z$1,$Y$1,,"All","All","Type",$A100,)</f>
        <v>Wrong Account Name or FCM Account ID</v>
      </c>
      <c r="M100" t="str">
        <f>_xll.CQGOrders($Z$1,$Y$1,,"All","All","Status",$A100,)</f>
        <v>Wrong Account Name or FCM Account ID</v>
      </c>
      <c r="N100" s="1" t="str">
        <f>_xll.CQGOrders($Z$1,$Y$1,,"All","All","LimitPrice",$A100,)</f>
        <v>Wrong Account Name or FCM Account ID</v>
      </c>
      <c r="O100" s="1" t="str">
        <f>_xll.CQGOrders($Z$1,$Y$1,,"All","All","StopPrice",$A100,)</f>
        <v>Wrong Account Name or FCM Account ID</v>
      </c>
      <c r="P100" s="1" t="str">
        <f>_xll.CQGOrders($Z$1,$Y$1,,"All","All","AvgFillPrice",$A100,)</f>
        <v>Wrong Account Name or FCM Account ID</v>
      </c>
      <c r="Q100" s="1" t="str">
        <f>_xll.CQGOrders($Z$1,$Y$1,,"All","All","Duration",$A100,)</f>
        <v>Wrong Account Name or FCM Account ID</v>
      </c>
      <c r="R100" s="12" t="str">
        <f>_xll.CQGOrders($Z$1,$Y$1,,"All","All","GTDDate",$A100,)</f>
        <v>Wrong Account Name or FCM Account ID</v>
      </c>
      <c r="S100" s="12" t="str">
        <f>_xll.CQGOrders($Z$1,$Y$1,,"All","All","GTTTime",$A100,)</f>
        <v>Wrong Account Name or FCM Account ID</v>
      </c>
      <c r="T100" t="str">
        <f>_xll.CQGOrders($Z$1,$Y$1,,"All","All","PlaceTime",$A100,)</f>
        <v>Wrong Account Name or FCM Account ID</v>
      </c>
      <c r="U100" t="str">
        <f>_xll.CQGOrders($Z$1,$Y$1,,"All","All","StatusTime",$A100,)</f>
        <v>Wrong Account Name or FCM Account ID</v>
      </c>
      <c r="V100" t="str">
        <f>_xll.CQGOrders($Z$1,$Y$1,,"All","All","Comment",$A100,)</f>
        <v>Wrong Account Name or FCM Account ID</v>
      </c>
      <c r="W100" t="str">
        <f t="shared" si="1"/>
        <v>Wrong Account Name or FCM Account ID</v>
      </c>
    </row>
    <row r="101" spans="1:23" x14ac:dyDescent="0.3">
      <c r="A101" s="1">
        <v>99</v>
      </c>
      <c r="B101" s="1" t="str">
        <f>_xll.CQGOrders($Z$1,$Y$1,,"All","All","AccountName",$A101,)</f>
        <v>Wrong Account Name or FCM Account ID</v>
      </c>
      <c r="C101" s="12" t="str">
        <f>_xll.CQGOrders($Z$1,$Y$1,,"All","All","FCMNumber",$A101,)</f>
        <v>Wrong Account Name or FCM Account ID</v>
      </c>
      <c r="D101" s="12" t="str">
        <f>_xll.CQGOrders($Z$1,$Y$1,,"All","All","UserID",$A101,)</f>
        <v>Wrong Account Name or FCM Account ID</v>
      </c>
      <c r="E101" s="12" t="str">
        <f>_xll.CQGOrders($Z$1,$Y$1,,"All","All","OriginalOrderID",$A101,)</f>
        <v>Wrong Account Name or FCM Account ID</v>
      </c>
      <c r="F101" s="12" t="str">
        <f>_xll.CQGOrders($Z$1,$Y$1,,"All","All","OrderID",$A101,)</f>
        <v>Wrong Account Name or FCM Account ID</v>
      </c>
      <c r="G101" s="1" t="str">
        <f>_xll.CQGOrders($Z$1,$Y$1,,"All","All","Side",$A101,)</f>
        <v>Wrong Account Name or FCM Account ID</v>
      </c>
      <c r="H101" s="1" t="str">
        <f>_xll.CQGOrders($Z$1,$Y$1,,"All","All","Qty",$A101,)</f>
        <v>Wrong Account Name or FCM Account ID</v>
      </c>
      <c r="I101" s="1" t="str">
        <f>_xll.CQGOrders($Z$1,$Y$1,,"All","All","FillQty",$A101,)</f>
        <v>Wrong Account Name or FCM Account ID</v>
      </c>
      <c r="J101" s="1" t="str">
        <f>_xll.CQGOrders($Z$1,$Y$1,,"All","All","RmngQty",$A101,)</f>
        <v>Wrong Account Name or FCM Account ID</v>
      </c>
      <c r="K101" s="1" t="str">
        <f>_xll.CQGOrders($Z$1,$Y$1,,"All","All","Instrument",$A101,)</f>
        <v>Wrong Account Name or FCM Account ID</v>
      </c>
      <c r="L101" s="1" t="str">
        <f>_xll.CQGOrders($Z$1,$Y$1,,"All","All","Type",$A101,)</f>
        <v>Wrong Account Name or FCM Account ID</v>
      </c>
      <c r="M101" t="str">
        <f>_xll.CQGOrders($Z$1,$Y$1,,"All","All","Status",$A101,)</f>
        <v>Wrong Account Name or FCM Account ID</v>
      </c>
      <c r="N101" s="1" t="str">
        <f>_xll.CQGOrders($Z$1,$Y$1,,"All","All","LimitPrice",$A101,)</f>
        <v>Wrong Account Name or FCM Account ID</v>
      </c>
      <c r="O101" s="1" t="str">
        <f>_xll.CQGOrders($Z$1,$Y$1,,"All","All","StopPrice",$A101,)</f>
        <v>Wrong Account Name or FCM Account ID</v>
      </c>
      <c r="P101" s="1" t="str">
        <f>_xll.CQGOrders($Z$1,$Y$1,,"All","All","AvgFillPrice",$A101,)</f>
        <v>Wrong Account Name or FCM Account ID</v>
      </c>
      <c r="Q101" s="1" t="str">
        <f>_xll.CQGOrders($Z$1,$Y$1,,"All","All","Duration",$A101,)</f>
        <v>Wrong Account Name or FCM Account ID</v>
      </c>
      <c r="R101" s="12" t="str">
        <f>_xll.CQGOrders($Z$1,$Y$1,,"All","All","GTDDate",$A101,)</f>
        <v>Wrong Account Name or FCM Account ID</v>
      </c>
      <c r="S101" s="12" t="str">
        <f>_xll.CQGOrders($Z$1,$Y$1,,"All","All","GTTTime",$A101,)</f>
        <v>Wrong Account Name or FCM Account ID</v>
      </c>
      <c r="T101" t="str">
        <f>_xll.CQGOrders($Z$1,$Y$1,,"All","All","PlaceTime",$A101,)</f>
        <v>Wrong Account Name or FCM Account ID</v>
      </c>
      <c r="U101" t="str">
        <f>_xll.CQGOrders($Z$1,$Y$1,,"All","All","StatusTime",$A101,)</f>
        <v>Wrong Account Name or FCM Account ID</v>
      </c>
      <c r="V101" t="str">
        <f>_xll.CQGOrders($Z$1,$Y$1,,"All","All","Comment",$A101,)</f>
        <v>Wrong Account Name or FCM Account ID</v>
      </c>
      <c r="W101" t="str">
        <f t="shared" si="1"/>
        <v>Wrong Account Name or FCM Account ID</v>
      </c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1"/>
  <sheetViews>
    <sheetView workbookViewId="0">
      <pane ySplit="1" topLeftCell="A2" activePane="bottomLeft" state="frozen"/>
      <selection pane="bottomLeft" activeCell="V2" sqref="V2"/>
    </sheetView>
  </sheetViews>
  <sheetFormatPr defaultColWidth="11.5546875" defaultRowHeight="17.25" x14ac:dyDescent="0.3"/>
  <cols>
    <col min="1" max="1" width="11.5546875" style="15"/>
    <col min="2" max="2" width="16.5546875" style="15" hidden="1" customWidth="1"/>
    <col min="3" max="6" width="0" style="15" hidden="1" customWidth="1"/>
    <col min="7" max="7" width="9.109375" style="15" customWidth="1"/>
    <col min="8" max="8" width="9" style="15" customWidth="1"/>
    <col min="9" max="9" width="8.5546875" style="15" customWidth="1"/>
    <col min="10" max="11" width="11.5546875" style="15"/>
    <col min="12" max="12" width="8.77734375" style="15" customWidth="1"/>
    <col min="13" max="13" width="18.5546875" style="15" customWidth="1"/>
    <col min="14" max="15" width="11.5546875" style="15"/>
    <col min="16" max="17" width="11.5546875" style="14"/>
    <col min="18" max="19" width="0" style="14" hidden="1" customWidth="1"/>
    <col min="20" max="20" width="23.5546875" style="14" customWidth="1"/>
    <col min="21" max="21" width="31.5546875" style="14" customWidth="1"/>
    <col min="22" max="16384" width="11.5546875" style="14"/>
  </cols>
  <sheetData>
    <row r="1" spans="1:22" x14ac:dyDescent="0.3">
      <c r="A1" s="13" t="s">
        <v>0</v>
      </c>
      <c r="B1" s="13" t="str">
        <f>SortedbyTimeData!B1</f>
        <v>AccountName</v>
      </c>
      <c r="C1" s="13" t="str">
        <f>SortedbyTimeData!C1</f>
        <v>FCMNumber</v>
      </c>
      <c r="D1" s="13" t="str">
        <f>SortedbyTimeData!D1</f>
        <v>UserID</v>
      </c>
      <c r="E1" s="13" t="str">
        <f>SortedbyTimeData!E1</f>
        <v>OriginalOrderID</v>
      </c>
      <c r="F1" s="13" t="str">
        <f>SortedbyTimeData!F1</f>
        <v>OrderID</v>
      </c>
      <c r="G1" s="13" t="str">
        <f>SortedbyTimeData!G1</f>
        <v>Side</v>
      </c>
      <c r="H1" s="13" t="str">
        <f>SortedbyTimeData!H1</f>
        <v>Qty</v>
      </c>
      <c r="I1" s="13" t="str">
        <f>SortedbyTimeData!I1</f>
        <v>FillQty</v>
      </c>
      <c r="J1" s="13" t="str">
        <f>SortedbyTimeData!J1</f>
        <v>RmngQty</v>
      </c>
      <c r="K1" s="13" t="str">
        <f>SortedbyTimeData!K1</f>
        <v>Instrument</v>
      </c>
      <c r="L1" s="13" t="str">
        <f>SortedbyTimeData!L1</f>
        <v>Type</v>
      </c>
      <c r="M1" s="13" t="str">
        <f>SortedbyTimeData!M1</f>
        <v>Status</v>
      </c>
      <c r="N1" s="13" t="str">
        <f>SortedbyTimeData!N1</f>
        <v>LimitPrice</v>
      </c>
      <c r="O1" s="13" t="str">
        <f>SortedbyTimeData!O1</f>
        <v>StopPrice</v>
      </c>
      <c r="P1" s="13" t="str">
        <f>SortedbyTimeData!P1</f>
        <v>AvgFillPrice</v>
      </c>
      <c r="Q1" s="13" t="str">
        <f>SortedbyTimeData!Q1</f>
        <v>Duration</v>
      </c>
      <c r="R1" s="13" t="str">
        <f>SortedbyTimeData!R1</f>
        <v>GTDDate</v>
      </c>
      <c r="S1" s="13" t="str">
        <f>SortedbyTimeData!S1</f>
        <v>GTTTime</v>
      </c>
      <c r="T1" s="13" t="str">
        <f>SortedbyTimeData!AY1</f>
        <v>PlaceTime</v>
      </c>
      <c r="U1" s="13" t="str">
        <f>SortedbyTimeData!AZ1</f>
        <v>StatusTime</v>
      </c>
      <c r="V1" s="13"/>
    </row>
    <row r="2" spans="1:22" x14ac:dyDescent="0.3">
      <c r="A2" s="15">
        <v>1</v>
      </c>
      <c r="B2" s="15" t="str">
        <f>IFERROR(VLOOKUP($A2,SortedbyTimeData!$AF$2:$AZ$101,2,FALSE),"")</f>
        <v/>
      </c>
      <c r="C2" s="15" t="str">
        <f>IFERROR(VLOOKUP($A2,SortedbyTimeData!$AF$2:$AZ$101,3,FALSE),"")</f>
        <v/>
      </c>
      <c r="D2" s="15" t="str">
        <f>IFERROR(VLOOKUP($A2,SortedbyTimeData!$AF$2:$AZ$101,4,FALSE),"")</f>
        <v/>
      </c>
      <c r="E2" s="15" t="str">
        <f>IFERROR(VLOOKUP($A2,SortedbyTimeData!$AF$2:$AZ$101,5,FALSE),"")</f>
        <v/>
      </c>
      <c r="F2" s="15" t="str">
        <f>IFERROR(VLOOKUP($A2,SortedbyTimeData!$AF$2:$AZ$101,6,FALSE),"")</f>
        <v/>
      </c>
      <c r="G2" s="15" t="str">
        <f>IFERROR(VLOOKUP($A2,SortedbyTimeData!$AF$2:$AZ$101,7,FALSE),"")</f>
        <v/>
      </c>
      <c r="H2" s="15" t="str">
        <f>IFERROR(VLOOKUP($A2,SortedbyTimeData!$AF$2:$AZ$101,8,FALSE),"")</f>
        <v/>
      </c>
      <c r="I2" s="15" t="str">
        <f>IFERROR(VLOOKUP($A2,SortedbyTimeData!$AF$2:$AZ$101,9,FALSE),"")</f>
        <v/>
      </c>
      <c r="J2" s="15" t="str">
        <f>IFERROR(VLOOKUP($A2,SortedbyTimeData!$AF$2:$AZ$101,10,FALSE),"")</f>
        <v/>
      </c>
      <c r="K2" s="15" t="str">
        <f>IFERROR(VLOOKUP($A2,SortedbyTimeData!$AF$2:$AZ$101,11,FALSE),"")</f>
        <v/>
      </c>
      <c r="L2" s="15" t="str">
        <f>IFERROR(VLOOKUP($A2,SortedbyTimeData!$AF$2:$AZ$101,12,FALSE),"")</f>
        <v/>
      </c>
      <c r="M2" s="15" t="str">
        <f>IFERROR(VLOOKUP($A2,SortedbyTimeData!$AF$2:$AZ$101,13,FALSE),"")</f>
        <v/>
      </c>
      <c r="N2" s="15" t="str">
        <f>IFERROR(VLOOKUP($A2,SortedbyTimeData!$AF$2:$AZ$101,14,FALSE),"")</f>
        <v/>
      </c>
      <c r="O2" s="15" t="str">
        <f>IFERROR(VLOOKUP($A2,SortedbyTimeData!$AF$2:$AZ$101,15,FALSE),"")</f>
        <v/>
      </c>
      <c r="P2" s="15" t="str">
        <f>IFERROR(VLOOKUP($A2,SortedbyTimeData!$AF$2:$AZ$101,16,FALSE),"")</f>
        <v/>
      </c>
      <c r="Q2" s="15" t="str">
        <f>IFERROR(VLOOKUP($A2,SortedbyTimeData!$AF$2:$AZ$101,17,FALSE),"")</f>
        <v/>
      </c>
      <c r="R2" s="15" t="str">
        <f>IFERROR(VLOOKUP($A2,SortedbyTimeData!$AF$2:$AZ$101,18,FALSE),"")</f>
        <v/>
      </c>
      <c r="S2" s="15" t="str">
        <f>IFERROR(VLOOKUP($A2,SortedbyTimeData!$AF$2:$AZ$101,19,FALSE),"")</f>
        <v/>
      </c>
      <c r="T2" s="15" t="str">
        <f>IFERROR(VLOOKUP($A2,SortedbyTimeData!$AF$2:$AZ$101,20,FALSE),"")</f>
        <v/>
      </c>
      <c r="U2" s="15" t="str">
        <f>IFERROR(VLOOKUP($A2,SortedbyTimeData!$AF$2:$AZ$101,21,FALSE),"")</f>
        <v/>
      </c>
    </row>
    <row r="3" spans="1:22" x14ac:dyDescent="0.3">
      <c r="A3" s="15">
        <f>A2+1</f>
        <v>2</v>
      </c>
      <c r="B3" s="15" t="str">
        <f>IFERROR(VLOOKUP($A3,SortedbyTimeData!$AF$2:$AZ$101,2,FALSE),"")</f>
        <v/>
      </c>
      <c r="C3" s="15" t="str">
        <f>IFERROR(VLOOKUP($A3,SortedbyTimeData!$AF$2:$AZ$101,3,FALSE),"")</f>
        <v/>
      </c>
      <c r="D3" s="15" t="str">
        <f>IFERROR(VLOOKUP($A3,SortedbyTimeData!$AF$2:$AZ$101,4,FALSE),"")</f>
        <v/>
      </c>
      <c r="E3" s="15" t="str">
        <f>IFERROR(VLOOKUP($A3,SortedbyTimeData!$AF$2:$AZ$101,5,FALSE),"")</f>
        <v/>
      </c>
      <c r="F3" s="15" t="str">
        <f>IFERROR(VLOOKUP($A3,SortedbyTimeData!$AF$2:$AZ$101,6,FALSE),"")</f>
        <v/>
      </c>
      <c r="G3" s="15" t="str">
        <f>IFERROR(VLOOKUP($A3,SortedbyTimeData!$AF$2:$AZ$101,7,FALSE),"")</f>
        <v/>
      </c>
      <c r="H3" s="15" t="str">
        <f>IFERROR(VLOOKUP($A3,SortedbyTimeData!$AF$2:$AZ$101,8,FALSE),"")</f>
        <v/>
      </c>
      <c r="I3" s="15" t="str">
        <f>IFERROR(VLOOKUP($A3,SortedbyTimeData!$AF$2:$AZ$101,9,FALSE),"")</f>
        <v/>
      </c>
      <c r="J3" s="15" t="str">
        <f>IFERROR(VLOOKUP($A3,SortedbyTimeData!$AF$2:$AZ$101,10,FALSE),"")</f>
        <v/>
      </c>
      <c r="K3" s="15" t="str">
        <f>IFERROR(VLOOKUP($A3,SortedbyTimeData!$AF$2:$AZ$101,11,FALSE),"")</f>
        <v/>
      </c>
      <c r="L3" s="15" t="str">
        <f>IFERROR(VLOOKUP($A3,SortedbyTimeData!$AF$2:$AZ$101,12,FALSE),"")</f>
        <v/>
      </c>
      <c r="M3" s="15" t="str">
        <f>IFERROR(VLOOKUP($A3,SortedbyTimeData!$AF$2:$AZ$101,13,FALSE),"")</f>
        <v/>
      </c>
      <c r="N3" s="15" t="str">
        <f>IFERROR(VLOOKUP($A3,SortedbyTimeData!$AF$2:$AZ$101,14,FALSE),"")</f>
        <v/>
      </c>
      <c r="O3" s="15" t="str">
        <f>IFERROR(VLOOKUP($A3,SortedbyTimeData!$AF$2:$AZ$101,15,FALSE),"")</f>
        <v/>
      </c>
      <c r="P3" s="15" t="str">
        <f>IFERROR(VLOOKUP($A3,SortedbyTimeData!$AF$2:$AZ$101,16,FALSE),"")</f>
        <v/>
      </c>
      <c r="Q3" s="15" t="str">
        <f>IFERROR(VLOOKUP($A3,SortedbyTimeData!$AF$2:$AZ$101,17,FALSE),"")</f>
        <v/>
      </c>
      <c r="R3" s="15" t="str">
        <f>IFERROR(VLOOKUP($A3,SortedbyTimeData!$AF$2:$AZ$101,18,FALSE),"")</f>
        <v/>
      </c>
      <c r="S3" s="15" t="str">
        <f>IFERROR(VLOOKUP($A3,SortedbyTimeData!$AF$2:$AZ$101,19,FALSE),"")</f>
        <v/>
      </c>
      <c r="T3" s="15" t="str">
        <f>IFERROR(VLOOKUP($A3,SortedbyTimeData!$AF$2:$AZ$101,20,FALSE),"")</f>
        <v/>
      </c>
      <c r="U3" s="15" t="str">
        <f>IFERROR(VLOOKUP($A3,SortedbyTimeData!$AF$2:$AZ$101,21,FALSE),"")</f>
        <v/>
      </c>
    </row>
    <row r="4" spans="1:22" x14ac:dyDescent="0.3">
      <c r="A4" s="15">
        <f t="shared" ref="A4:A67" si="0">A3+1</f>
        <v>3</v>
      </c>
      <c r="B4" s="15" t="str">
        <f>IFERROR(VLOOKUP($A4,SortedbyTimeData!$AF$2:$AZ$101,2,FALSE),"")</f>
        <v/>
      </c>
      <c r="C4" s="15" t="str">
        <f>IFERROR(VLOOKUP($A4,SortedbyTimeData!$AF$2:$AZ$101,3,FALSE),"")</f>
        <v/>
      </c>
      <c r="D4" s="15" t="str">
        <f>IFERROR(VLOOKUP($A4,SortedbyTimeData!$AF$2:$AZ$101,4,FALSE),"")</f>
        <v/>
      </c>
      <c r="E4" s="15" t="str">
        <f>IFERROR(VLOOKUP($A4,SortedbyTimeData!$AF$2:$AZ$101,5,FALSE),"")</f>
        <v/>
      </c>
      <c r="F4" s="15" t="str">
        <f>IFERROR(VLOOKUP($A4,SortedbyTimeData!$AF$2:$AZ$101,6,FALSE),"")</f>
        <v/>
      </c>
      <c r="G4" s="15" t="str">
        <f>IFERROR(VLOOKUP($A4,SortedbyTimeData!$AF$2:$AZ$101,7,FALSE),"")</f>
        <v/>
      </c>
      <c r="H4" s="15" t="str">
        <f>IFERROR(VLOOKUP($A4,SortedbyTimeData!$AF$2:$AZ$101,8,FALSE),"")</f>
        <v/>
      </c>
      <c r="I4" s="15" t="str">
        <f>IFERROR(VLOOKUP($A4,SortedbyTimeData!$AF$2:$AZ$101,9,FALSE),"")</f>
        <v/>
      </c>
      <c r="J4" s="15" t="str">
        <f>IFERROR(VLOOKUP($A4,SortedbyTimeData!$AF$2:$AZ$101,10,FALSE),"")</f>
        <v/>
      </c>
      <c r="K4" s="15" t="str">
        <f>IFERROR(VLOOKUP($A4,SortedbyTimeData!$AF$2:$AZ$101,11,FALSE),"")</f>
        <v/>
      </c>
      <c r="L4" s="15" t="str">
        <f>IFERROR(VLOOKUP($A4,SortedbyTimeData!$AF$2:$AZ$101,12,FALSE),"")</f>
        <v/>
      </c>
      <c r="M4" s="15" t="str">
        <f>IFERROR(VLOOKUP($A4,SortedbyTimeData!$AF$2:$AZ$101,13,FALSE),"")</f>
        <v/>
      </c>
      <c r="N4" s="15" t="str">
        <f>IFERROR(VLOOKUP($A4,SortedbyTimeData!$AF$2:$AZ$101,14,FALSE),"")</f>
        <v/>
      </c>
      <c r="O4" s="15" t="str">
        <f>IFERROR(VLOOKUP($A4,SortedbyTimeData!$AF$2:$AZ$101,15,FALSE),"")</f>
        <v/>
      </c>
      <c r="P4" s="15" t="str">
        <f>IFERROR(VLOOKUP($A4,SortedbyTimeData!$AF$2:$AZ$101,16,FALSE),"")</f>
        <v/>
      </c>
      <c r="Q4" s="15" t="str">
        <f>IFERROR(VLOOKUP($A4,SortedbyTimeData!$AF$2:$AZ$101,17,FALSE),"")</f>
        <v/>
      </c>
      <c r="R4" s="15" t="str">
        <f>IFERROR(VLOOKUP($A4,SortedbyTimeData!$AF$2:$AZ$101,18,FALSE),"")</f>
        <v/>
      </c>
      <c r="S4" s="15" t="str">
        <f>IFERROR(VLOOKUP($A4,SortedbyTimeData!$AF$2:$AZ$101,19,FALSE),"")</f>
        <v/>
      </c>
      <c r="T4" s="15" t="str">
        <f>IFERROR(VLOOKUP($A4,SortedbyTimeData!$AF$2:$AZ$101,20,FALSE),"")</f>
        <v/>
      </c>
      <c r="U4" s="15" t="str">
        <f>IFERROR(VLOOKUP($A4,SortedbyTimeData!$AF$2:$AZ$101,21,FALSE),"")</f>
        <v/>
      </c>
    </row>
    <row r="5" spans="1:22" x14ac:dyDescent="0.3">
      <c r="A5" s="15">
        <f t="shared" si="0"/>
        <v>4</v>
      </c>
      <c r="B5" s="15" t="str">
        <f>IFERROR(VLOOKUP($A5,SortedbyTimeData!$AF$2:$AZ$101,2,FALSE),"")</f>
        <v/>
      </c>
      <c r="C5" s="15" t="str">
        <f>IFERROR(VLOOKUP($A5,SortedbyTimeData!$AF$2:$AZ$101,3,FALSE),"")</f>
        <v/>
      </c>
      <c r="D5" s="15" t="str">
        <f>IFERROR(VLOOKUP($A5,SortedbyTimeData!$AF$2:$AZ$101,4,FALSE),"")</f>
        <v/>
      </c>
      <c r="E5" s="15" t="str">
        <f>IFERROR(VLOOKUP($A5,SortedbyTimeData!$AF$2:$AZ$101,5,FALSE),"")</f>
        <v/>
      </c>
      <c r="F5" s="15" t="str">
        <f>IFERROR(VLOOKUP($A5,SortedbyTimeData!$AF$2:$AZ$101,6,FALSE),"")</f>
        <v/>
      </c>
      <c r="G5" s="15" t="str">
        <f>IFERROR(VLOOKUP($A5,SortedbyTimeData!$AF$2:$AZ$101,7,FALSE),"")</f>
        <v/>
      </c>
      <c r="H5" s="15" t="str">
        <f>IFERROR(VLOOKUP($A5,SortedbyTimeData!$AF$2:$AZ$101,8,FALSE),"")</f>
        <v/>
      </c>
      <c r="I5" s="15" t="str">
        <f>IFERROR(VLOOKUP($A5,SortedbyTimeData!$AF$2:$AZ$101,9,FALSE),"")</f>
        <v/>
      </c>
      <c r="J5" s="15" t="str">
        <f>IFERROR(VLOOKUP($A5,SortedbyTimeData!$AF$2:$AZ$101,10,FALSE),"")</f>
        <v/>
      </c>
      <c r="K5" s="15" t="str">
        <f>IFERROR(VLOOKUP($A5,SortedbyTimeData!$AF$2:$AZ$101,11,FALSE),"")</f>
        <v/>
      </c>
      <c r="L5" s="15" t="str">
        <f>IFERROR(VLOOKUP($A5,SortedbyTimeData!$AF$2:$AZ$101,12,FALSE),"")</f>
        <v/>
      </c>
      <c r="M5" s="15" t="str">
        <f>IFERROR(VLOOKUP($A5,SortedbyTimeData!$AF$2:$AZ$101,13,FALSE),"")</f>
        <v/>
      </c>
      <c r="N5" s="15" t="str">
        <f>IFERROR(VLOOKUP($A5,SortedbyTimeData!$AF$2:$AZ$101,14,FALSE),"")</f>
        <v/>
      </c>
      <c r="O5" s="15" t="str">
        <f>IFERROR(VLOOKUP($A5,SortedbyTimeData!$AF$2:$AZ$101,15,FALSE),"")</f>
        <v/>
      </c>
      <c r="P5" s="15" t="str">
        <f>IFERROR(VLOOKUP($A5,SortedbyTimeData!$AF$2:$AZ$101,16,FALSE),"")</f>
        <v/>
      </c>
      <c r="Q5" s="15" t="str">
        <f>IFERROR(VLOOKUP($A5,SortedbyTimeData!$AF$2:$AZ$101,17,FALSE),"")</f>
        <v/>
      </c>
      <c r="R5" s="15" t="str">
        <f>IFERROR(VLOOKUP($A5,SortedbyTimeData!$AF$2:$AZ$101,18,FALSE),"")</f>
        <v/>
      </c>
      <c r="S5" s="15" t="str">
        <f>IFERROR(VLOOKUP($A5,SortedbyTimeData!$AF$2:$AZ$101,19,FALSE),"")</f>
        <v/>
      </c>
      <c r="T5" s="15" t="str">
        <f>IFERROR(VLOOKUP($A5,SortedbyTimeData!$AF$2:$AZ$101,20,FALSE),"")</f>
        <v/>
      </c>
      <c r="U5" s="15" t="str">
        <f>IFERROR(VLOOKUP($A5,SortedbyTimeData!$AF$2:$AZ$101,21,FALSE),"")</f>
        <v/>
      </c>
    </row>
    <row r="6" spans="1:22" x14ac:dyDescent="0.3">
      <c r="A6" s="15">
        <f t="shared" si="0"/>
        <v>5</v>
      </c>
      <c r="B6" s="15" t="str">
        <f>IFERROR(VLOOKUP($A6,SortedbyTimeData!$AF$2:$AZ$101,2,FALSE),"")</f>
        <v/>
      </c>
      <c r="C6" s="15" t="str">
        <f>IFERROR(VLOOKUP($A6,SortedbyTimeData!$AF$2:$AZ$101,3,FALSE),"")</f>
        <v/>
      </c>
      <c r="D6" s="15" t="str">
        <f>IFERROR(VLOOKUP($A6,SortedbyTimeData!$AF$2:$AZ$101,4,FALSE),"")</f>
        <v/>
      </c>
      <c r="E6" s="15" t="str">
        <f>IFERROR(VLOOKUP($A6,SortedbyTimeData!$AF$2:$AZ$101,5,FALSE),"")</f>
        <v/>
      </c>
      <c r="F6" s="15" t="str">
        <f>IFERROR(VLOOKUP($A6,SortedbyTimeData!$AF$2:$AZ$101,6,FALSE),"")</f>
        <v/>
      </c>
      <c r="G6" s="15" t="str">
        <f>IFERROR(VLOOKUP($A6,SortedbyTimeData!$AF$2:$AZ$101,7,FALSE),"")</f>
        <v/>
      </c>
      <c r="H6" s="15" t="str">
        <f>IFERROR(VLOOKUP($A6,SortedbyTimeData!$AF$2:$AZ$101,8,FALSE),"")</f>
        <v/>
      </c>
      <c r="I6" s="15" t="str">
        <f>IFERROR(VLOOKUP($A6,SortedbyTimeData!$AF$2:$AZ$101,9,FALSE),"")</f>
        <v/>
      </c>
      <c r="J6" s="15" t="str">
        <f>IFERROR(VLOOKUP($A6,SortedbyTimeData!$AF$2:$AZ$101,10,FALSE),"")</f>
        <v/>
      </c>
      <c r="K6" s="15" t="str">
        <f>IFERROR(VLOOKUP($A6,SortedbyTimeData!$AF$2:$AZ$101,11,FALSE),"")</f>
        <v/>
      </c>
      <c r="L6" s="15" t="str">
        <f>IFERROR(VLOOKUP($A6,SortedbyTimeData!$AF$2:$AZ$101,12,FALSE),"")</f>
        <v/>
      </c>
      <c r="M6" s="15" t="str">
        <f>IFERROR(VLOOKUP($A6,SortedbyTimeData!$AF$2:$AZ$101,13,FALSE),"")</f>
        <v/>
      </c>
      <c r="N6" s="15" t="str">
        <f>IFERROR(VLOOKUP($A6,SortedbyTimeData!$AF$2:$AZ$101,14,FALSE),"")</f>
        <v/>
      </c>
      <c r="O6" s="15" t="str">
        <f>IFERROR(VLOOKUP($A6,SortedbyTimeData!$AF$2:$AZ$101,15,FALSE),"")</f>
        <v/>
      </c>
      <c r="P6" s="15" t="str">
        <f>IFERROR(VLOOKUP($A6,SortedbyTimeData!$AF$2:$AZ$101,16,FALSE),"")</f>
        <v/>
      </c>
      <c r="Q6" s="15" t="str">
        <f>IFERROR(VLOOKUP($A6,SortedbyTimeData!$AF$2:$AZ$101,17,FALSE),"")</f>
        <v/>
      </c>
      <c r="R6" s="15" t="str">
        <f>IFERROR(VLOOKUP($A6,SortedbyTimeData!$AF$2:$AZ$101,18,FALSE),"")</f>
        <v/>
      </c>
      <c r="S6" s="15" t="str">
        <f>IFERROR(VLOOKUP($A6,SortedbyTimeData!$AF$2:$AZ$101,19,FALSE),"")</f>
        <v/>
      </c>
      <c r="T6" s="15" t="str">
        <f>IFERROR(VLOOKUP($A6,SortedbyTimeData!$AF$2:$AZ$101,20,FALSE),"")</f>
        <v/>
      </c>
      <c r="U6" s="15" t="str">
        <f>IFERROR(VLOOKUP($A6,SortedbyTimeData!$AF$2:$AZ$101,21,FALSE),"")</f>
        <v/>
      </c>
    </row>
    <row r="7" spans="1:22" x14ac:dyDescent="0.3">
      <c r="A7" s="15">
        <f t="shared" si="0"/>
        <v>6</v>
      </c>
      <c r="B7" s="15" t="str">
        <f>IFERROR(VLOOKUP($A7,SortedbyTimeData!$AF$2:$AZ$101,2,FALSE),"")</f>
        <v/>
      </c>
      <c r="C7" s="15" t="str">
        <f>IFERROR(VLOOKUP($A7,SortedbyTimeData!$AF$2:$AZ$101,3,FALSE),"")</f>
        <v/>
      </c>
      <c r="D7" s="15" t="str">
        <f>IFERROR(VLOOKUP($A7,SortedbyTimeData!$AF$2:$AZ$101,4,FALSE),"")</f>
        <v/>
      </c>
      <c r="E7" s="15" t="str">
        <f>IFERROR(VLOOKUP($A7,SortedbyTimeData!$AF$2:$AZ$101,5,FALSE),"")</f>
        <v/>
      </c>
      <c r="F7" s="15" t="str">
        <f>IFERROR(VLOOKUP($A7,SortedbyTimeData!$AF$2:$AZ$101,6,FALSE),"")</f>
        <v/>
      </c>
      <c r="G7" s="15" t="str">
        <f>IFERROR(VLOOKUP($A7,SortedbyTimeData!$AF$2:$AZ$101,7,FALSE),"")</f>
        <v/>
      </c>
      <c r="H7" s="15" t="str">
        <f>IFERROR(VLOOKUP($A7,SortedbyTimeData!$AF$2:$AZ$101,8,FALSE),"")</f>
        <v/>
      </c>
      <c r="I7" s="15" t="str">
        <f>IFERROR(VLOOKUP($A7,SortedbyTimeData!$AF$2:$AZ$101,9,FALSE),"")</f>
        <v/>
      </c>
      <c r="J7" s="15" t="str">
        <f>IFERROR(VLOOKUP($A7,SortedbyTimeData!$AF$2:$AZ$101,10,FALSE),"")</f>
        <v/>
      </c>
      <c r="K7" s="15" t="str">
        <f>IFERROR(VLOOKUP($A7,SortedbyTimeData!$AF$2:$AZ$101,11,FALSE),"")</f>
        <v/>
      </c>
      <c r="L7" s="15" t="str">
        <f>IFERROR(VLOOKUP($A7,SortedbyTimeData!$AF$2:$AZ$101,12,FALSE),"")</f>
        <v/>
      </c>
      <c r="M7" s="15" t="str">
        <f>IFERROR(VLOOKUP($A7,SortedbyTimeData!$AF$2:$AZ$101,13,FALSE),"")</f>
        <v/>
      </c>
      <c r="N7" s="15" t="str">
        <f>IFERROR(VLOOKUP($A7,SortedbyTimeData!$AF$2:$AZ$101,14,FALSE),"")</f>
        <v/>
      </c>
      <c r="O7" s="15" t="str">
        <f>IFERROR(VLOOKUP($A7,SortedbyTimeData!$AF$2:$AZ$101,15,FALSE),"")</f>
        <v/>
      </c>
      <c r="P7" s="15" t="str">
        <f>IFERROR(VLOOKUP($A7,SortedbyTimeData!$AF$2:$AZ$101,16,FALSE),"")</f>
        <v/>
      </c>
      <c r="Q7" s="15" t="str">
        <f>IFERROR(VLOOKUP($A7,SortedbyTimeData!$AF$2:$AZ$101,17,FALSE),"")</f>
        <v/>
      </c>
      <c r="R7" s="15" t="str">
        <f>IFERROR(VLOOKUP($A7,SortedbyTimeData!$AF$2:$AZ$101,18,FALSE),"")</f>
        <v/>
      </c>
      <c r="S7" s="15" t="str">
        <f>IFERROR(VLOOKUP($A7,SortedbyTimeData!$AF$2:$AZ$101,19,FALSE),"")</f>
        <v/>
      </c>
      <c r="T7" s="15" t="str">
        <f>IFERROR(VLOOKUP($A7,SortedbyTimeData!$AF$2:$AZ$101,20,FALSE),"")</f>
        <v/>
      </c>
      <c r="U7" s="15" t="str">
        <f>IFERROR(VLOOKUP($A7,SortedbyTimeData!$AF$2:$AZ$101,21,FALSE),"")</f>
        <v/>
      </c>
    </row>
    <row r="8" spans="1:22" x14ac:dyDescent="0.3">
      <c r="A8" s="15">
        <f t="shared" si="0"/>
        <v>7</v>
      </c>
      <c r="B8" s="15" t="str">
        <f>IFERROR(VLOOKUP($A8,SortedbyTimeData!$AF$2:$AZ$101,2,FALSE),"")</f>
        <v/>
      </c>
      <c r="C8" s="15" t="str">
        <f>IFERROR(VLOOKUP($A8,SortedbyTimeData!$AF$2:$AZ$101,3,FALSE),"")</f>
        <v/>
      </c>
      <c r="D8" s="15" t="str">
        <f>IFERROR(VLOOKUP($A8,SortedbyTimeData!$AF$2:$AZ$101,4,FALSE),"")</f>
        <v/>
      </c>
      <c r="E8" s="15" t="str">
        <f>IFERROR(VLOOKUP($A8,SortedbyTimeData!$AF$2:$AZ$101,5,FALSE),"")</f>
        <v/>
      </c>
      <c r="F8" s="15" t="str">
        <f>IFERROR(VLOOKUP($A8,SortedbyTimeData!$AF$2:$AZ$101,6,FALSE),"")</f>
        <v/>
      </c>
      <c r="G8" s="15" t="str">
        <f>IFERROR(VLOOKUP($A8,SortedbyTimeData!$AF$2:$AZ$101,7,FALSE),"")</f>
        <v/>
      </c>
      <c r="H8" s="15" t="str">
        <f>IFERROR(VLOOKUP($A8,SortedbyTimeData!$AF$2:$AZ$101,8,FALSE),"")</f>
        <v/>
      </c>
      <c r="I8" s="15" t="str">
        <f>IFERROR(VLOOKUP($A8,SortedbyTimeData!$AF$2:$AZ$101,9,FALSE),"")</f>
        <v/>
      </c>
      <c r="J8" s="15" t="str">
        <f>IFERROR(VLOOKUP($A8,SortedbyTimeData!$AF$2:$AZ$101,10,FALSE),"")</f>
        <v/>
      </c>
      <c r="K8" s="15" t="str">
        <f>IFERROR(VLOOKUP($A8,SortedbyTimeData!$AF$2:$AZ$101,11,FALSE),"")</f>
        <v/>
      </c>
      <c r="L8" s="15" t="str">
        <f>IFERROR(VLOOKUP($A8,SortedbyTimeData!$AF$2:$AZ$101,12,FALSE),"")</f>
        <v/>
      </c>
      <c r="M8" s="15" t="str">
        <f>IFERROR(VLOOKUP($A8,SortedbyTimeData!$AF$2:$AZ$101,13,FALSE),"")</f>
        <v/>
      </c>
      <c r="N8" s="15" t="str">
        <f>IFERROR(VLOOKUP($A8,SortedbyTimeData!$AF$2:$AZ$101,14,FALSE),"")</f>
        <v/>
      </c>
      <c r="O8" s="15" t="str">
        <f>IFERROR(VLOOKUP($A8,SortedbyTimeData!$AF$2:$AZ$101,15,FALSE),"")</f>
        <v/>
      </c>
      <c r="P8" s="15" t="str">
        <f>IFERROR(VLOOKUP($A8,SortedbyTimeData!$AF$2:$AZ$101,16,FALSE),"")</f>
        <v/>
      </c>
      <c r="Q8" s="15" t="str">
        <f>IFERROR(VLOOKUP($A8,SortedbyTimeData!$AF$2:$AZ$101,17,FALSE),"")</f>
        <v/>
      </c>
      <c r="R8" s="15" t="str">
        <f>IFERROR(VLOOKUP($A8,SortedbyTimeData!$AF$2:$AZ$101,18,FALSE),"")</f>
        <v/>
      </c>
      <c r="S8" s="15" t="str">
        <f>IFERROR(VLOOKUP($A8,SortedbyTimeData!$AF$2:$AZ$101,19,FALSE),"")</f>
        <v/>
      </c>
      <c r="T8" s="15" t="str">
        <f>IFERROR(VLOOKUP($A8,SortedbyTimeData!$AF$2:$AZ$101,20,FALSE),"")</f>
        <v/>
      </c>
      <c r="U8" s="15" t="str">
        <f>IFERROR(VLOOKUP($A8,SortedbyTimeData!$AF$2:$AZ$101,21,FALSE),"")</f>
        <v/>
      </c>
    </row>
    <row r="9" spans="1:22" x14ac:dyDescent="0.3">
      <c r="A9" s="15">
        <f t="shared" si="0"/>
        <v>8</v>
      </c>
      <c r="B9" s="15" t="str">
        <f>IFERROR(VLOOKUP($A9,SortedbyTimeData!$AF$2:$AZ$101,2,FALSE),"")</f>
        <v/>
      </c>
      <c r="C9" s="15" t="str">
        <f>IFERROR(VLOOKUP($A9,SortedbyTimeData!$AF$2:$AZ$101,3,FALSE),"")</f>
        <v/>
      </c>
      <c r="D9" s="15" t="str">
        <f>IFERROR(VLOOKUP($A9,SortedbyTimeData!$AF$2:$AZ$101,4,FALSE),"")</f>
        <v/>
      </c>
      <c r="E9" s="15" t="str">
        <f>IFERROR(VLOOKUP($A9,SortedbyTimeData!$AF$2:$AZ$101,5,FALSE),"")</f>
        <v/>
      </c>
      <c r="F9" s="15" t="str">
        <f>IFERROR(VLOOKUP($A9,SortedbyTimeData!$AF$2:$AZ$101,6,FALSE),"")</f>
        <v/>
      </c>
      <c r="G9" s="15" t="str">
        <f>IFERROR(VLOOKUP($A9,SortedbyTimeData!$AF$2:$AZ$101,7,FALSE),"")</f>
        <v/>
      </c>
      <c r="H9" s="15" t="str">
        <f>IFERROR(VLOOKUP($A9,SortedbyTimeData!$AF$2:$AZ$101,8,FALSE),"")</f>
        <v/>
      </c>
      <c r="I9" s="15" t="str">
        <f>IFERROR(VLOOKUP($A9,SortedbyTimeData!$AF$2:$AZ$101,9,FALSE),"")</f>
        <v/>
      </c>
      <c r="J9" s="15" t="str">
        <f>IFERROR(VLOOKUP($A9,SortedbyTimeData!$AF$2:$AZ$101,10,FALSE),"")</f>
        <v/>
      </c>
      <c r="K9" s="15" t="str">
        <f>IFERROR(VLOOKUP($A9,SortedbyTimeData!$AF$2:$AZ$101,11,FALSE),"")</f>
        <v/>
      </c>
      <c r="L9" s="15" t="str">
        <f>IFERROR(VLOOKUP($A9,SortedbyTimeData!$AF$2:$AZ$101,12,FALSE),"")</f>
        <v/>
      </c>
      <c r="M9" s="15" t="str">
        <f>IFERROR(VLOOKUP($A9,SortedbyTimeData!$AF$2:$AZ$101,13,FALSE),"")</f>
        <v/>
      </c>
      <c r="N9" s="15" t="str">
        <f>IFERROR(VLOOKUP($A9,SortedbyTimeData!$AF$2:$AZ$101,14,FALSE),"")</f>
        <v/>
      </c>
      <c r="O9" s="15" t="str">
        <f>IFERROR(VLOOKUP($A9,SortedbyTimeData!$AF$2:$AZ$101,15,FALSE),"")</f>
        <v/>
      </c>
      <c r="P9" s="15" t="str">
        <f>IFERROR(VLOOKUP($A9,SortedbyTimeData!$AF$2:$AZ$101,16,FALSE),"")</f>
        <v/>
      </c>
      <c r="Q9" s="15" t="str">
        <f>IFERROR(VLOOKUP($A9,SortedbyTimeData!$AF$2:$AZ$101,17,FALSE),"")</f>
        <v/>
      </c>
      <c r="R9" s="15" t="str">
        <f>IFERROR(VLOOKUP($A9,SortedbyTimeData!$AF$2:$AZ$101,18,FALSE),"")</f>
        <v/>
      </c>
      <c r="S9" s="15" t="str">
        <f>IFERROR(VLOOKUP($A9,SortedbyTimeData!$AF$2:$AZ$101,19,FALSE),"")</f>
        <v/>
      </c>
      <c r="T9" s="15" t="str">
        <f>IFERROR(VLOOKUP($A9,SortedbyTimeData!$AF$2:$AZ$101,20,FALSE),"")</f>
        <v/>
      </c>
      <c r="U9" s="15" t="str">
        <f>IFERROR(VLOOKUP($A9,SortedbyTimeData!$AF$2:$AZ$101,21,FALSE),"")</f>
        <v/>
      </c>
    </row>
    <row r="10" spans="1:22" x14ac:dyDescent="0.3">
      <c r="A10" s="15">
        <f t="shared" si="0"/>
        <v>9</v>
      </c>
      <c r="B10" s="15" t="str">
        <f>IFERROR(VLOOKUP($A10,SortedbyTimeData!$AF$2:$AZ$101,2,FALSE),"")</f>
        <v/>
      </c>
      <c r="C10" s="15" t="str">
        <f>IFERROR(VLOOKUP($A10,SortedbyTimeData!$AF$2:$AZ$101,3,FALSE),"")</f>
        <v/>
      </c>
      <c r="D10" s="15" t="str">
        <f>IFERROR(VLOOKUP($A10,SortedbyTimeData!$AF$2:$AZ$101,4,FALSE),"")</f>
        <v/>
      </c>
      <c r="E10" s="15" t="str">
        <f>IFERROR(VLOOKUP($A10,SortedbyTimeData!$AF$2:$AZ$101,5,FALSE),"")</f>
        <v/>
      </c>
      <c r="F10" s="15" t="str">
        <f>IFERROR(VLOOKUP($A10,SortedbyTimeData!$AF$2:$AZ$101,6,FALSE),"")</f>
        <v/>
      </c>
      <c r="G10" s="15" t="str">
        <f>IFERROR(VLOOKUP($A10,SortedbyTimeData!$AF$2:$AZ$101,7,FALSE),"")</f>
        <v/>
      </c>
      <c r="H10" s="15" t="str">
        <f>IFERROR(VLOOKUP($A10,SortedbyTimeData!$AF$2:$AZ$101,8,FALSE),"")</f>
        <v/>
      </c>
      <c r="I10" s="15" t="str">
        <f>IFERROR(VLOOKUP($A10,SortedbyTimeData!$AF$2:$AZ$101,9,FALSE),"")</f>
        <v/>
      </c>
      <c r="J10" s="15" t="str">
        <f>IFERROR(VLOOKUP($A10,SortedbyTimeData!$AF$2:$AZ$101,10,FALSE),"")</f>
        <v/>
      </c>
      <c r="K10" s="15" t="str">
        <f>IFERROR(VLOOKUP($A10,SortedbyTimeData!$AF$2:$AZ$101,11,FALSE),"")</f>
        <v/>
      </c>
      <c r="L10" s="15" t="str">
        <f>IFERROR(VLOOKUP($A10,SortedbyTimeData!$AF$2:$AZ$101,12,FALSE),"")</f>
        <v/>
      </c>
      <c r="M10" s="15" t="str">
        <f>IFERROR(VLOOKUP($A10,SortedbyTimeData!$AF$2:$AZ$101,13,FALSE),"")</f>
        <v/>
      </c>
      <c r="N10" s="15" t="str">
        <f>IFERROR(VLOOKUP($A10,SortedbyTimeData!$AF$2:$AZ$101,14,FALSE),"")</f>
        <v/>
      </c>
      <c r="O10" s="15" t="str">
        <f>IFERROR(VLOOKUP($A10,SortedbyTimeData!$AF$2:$AZ$101,15,FALSE),"")</f>
        <v/>
      </c>
      <c r="P10" s="15" t="str">
        <f>IFERROR(VLOOKUP($A10,SortedbyTimeData!$AF$2:$AZ$101,16,FALSE),"")</f>
        <v/>
      </c>
      <c r="Q10" s="15" t="str">
        <f>IFERROR(VLOOKUP($A10,SortedbyTimeData!$AF$2:$AZ$101,17,FALSE),"")</f>
        <v/>
      </c>
      <c r="R10" s="15" t="str">
        <f>IFERROR(VLOOKUP($A10,SortedbyTimeData!$AF$2:$AZ$101,18,FALSE),"")</f>
        <v/>
      </c>
      <c r="S10" s="15" t="str">
        <f>IFERROR(VLOOKUP($A10,SortedbyTimeData!$AF$2:$AZ$101,19,FALSE),"")</f>
        <v/>
      </c>
      <c r="T10" s="15" t="str">
        <f>IFERROR(VLOOKUP($A10,SortedbyTimeData!$AF$2:$AZ$101,20,FALSE),"")</f>
        <v/>
      </c>
      <c r="U10" s="15" t="str">
        <f>IFERROR(VLOOKUP($A10,SortedbyTimeData!$AF$2:$AZ$101,21,FALSE),"")</f>
        <v/>
      </c>
    </row>
    <row r="11" spans="1:22" x14ac:dyDescent="0.3">
      <c r="A11" s="15">
        <f t="shared" si="0"/>
        <v>10</v>
      </c>
      <c r="B11" s="15" t="str">
        <f>IFERROR(VLOOKUP($A11,SortedbyTimeData!$AF$2:$AZ$101,2,FALSE),"")</f>
        <v/>
      </c>
      <c r="C11" s="15" t="str">
        <f>IFERROR(VLOOKUP($A11,SortedbyTimeData!$AF$2:$AZ$101,3,FALSE),"")</f>
        <v/>
      </c>
      <c r="D11" s="15" t="str">
        <f>IFERROR(VLOOKUP($A11,SortedbyTimeData!$AF$2:$AZ$101,4,FALSE),"")</f>
        <v/>
      </c>
      <c r="E11" s="15" t="str">
        <f>IFERROR(VLOOKUP($A11,SortedbyTimeData!$AF$2:$AZ$101,5,FALSE),"")</f>
        <v/>
      </c>
      <c r="F11" s="15" t="str">
        <f>IFERROR(VLOOKUP($A11,SortedbyTimeData!$AF$2:$AZ$101,6,FALSE),"")</f>
        <v/>
      </c>
      <c r="G11" s="15" t="str">
        <f>IFERROR(VLOOKUP($A11,SortedbyTimeData!$AF$2:$AZ$101,7,FALSE),"")</f>
        <v/>
      </c>
      <c r="H11" s="15" t="str">
        <f>IFERROR(VLOOKUP($A11,SortedbyTimeData!$AF$2:$AZ$101,8,FALSE),"")</f>
        <v/>
      </c>
      <c r="I11" s="15" t="str">
        <f>IFERROR(VLOOKUP($A11,SortedbyTimeData!$AF$2:$AZ$101,9,FALSE),"")</f>
        <v/>
      </c>
      <c r="J11" s="15" t="str">
        <f>IFERROR(VLOOKUP($A11,SortedbyTimeData!$AF$2:$AZ$101,10,FALSE),"")</f>
        <v/>
      </c>
      <c r="K11" s="15" t="str">
        <f>IFERROR(VLOOKUP($A11,SortedbyTimeData!$AF$2:$AZ$101,11,FALSE),"")</f>
        <v/>
      </c>
      <c r="L11" s="15" t="str">
        <f>IFERROR(VLOOKUP($A11,SortedbyTimeData!$AF$2:$AZ$101,12,FALSE),"")</f>
        <v/>
      </c>
      <c r="M11" s="15" t="str">
        <f>IFERROR(VLOOKUP($A11,SortedbyTimeData!$AF$2:$AZ$101,13,FALSE),"")</f>
        <v/>
      </c>
      <c r="N11" s="15" t="str">
        <f>IFERROR(VLOOKUP($A11,SortedbyTimeData!$AF$2:$AZ$101,14,FALSE),"")</f>
        <v/>
      </c>
      <c r="O11" s="15" t="str">
        <f>IFERROR(VLOOKUP($A11,SortedbyTimeData!$AF$2:$AZ$101,15,FALSE),"")</f>
        <v/>
      </c>
      <c r="P11" s="15" t="str">
        <f>IFERROR(VLOOKUP($A11,SortedbyTimeData!$AF$2:$AZ$101,16,FALSE),"")</f>
        <v/>
      </c>
      <c r="Q11" s="15" t="str">
        <f>IFERROR(VLOOKUP($A11,SortedbyTimeData!$AF$2:$AZ$101,17,FALSE),"")</f>
        <v/>
      </c>
      <c r="R11" s="15" t="str">
        <f>IFERROR(VLOOKUP($A11,SortedbyTimeData!$AF$2:$AZ$101,18,FALSE),"")</f>
        <v/>
      </c>
      <c r="S11" s="15" t="str">
        <f>IFERROR(VLOOKUP($A11,SortedbyTimeData!$AF$2:$AZ$101,19,FALSE),"")</f>
        <v/>
      </c>
      <c r="T11" s="15" t="str">
        <f>IFERROR(VLOOKUP($A11,SortedbyTimeData!$AF$2:$AZ$101,20,FALSE),"")</f>
        <v/>
      </c>
      <c r="U11" s="15" t="str">
        <f>IFERROR(VLOOKUP($A11,SortedbyTimeData!$AF$2:$AZ$101,21,FALSE),"")</f>
        <v/>
      </c>
    </row>
    <row r="12" spans="1:22" x14ac:dyDescent="0.3">
      <c r="A12" s="15">
        <f t="shared" si="0"/>
        <v>11</v>
      </c>
      <c r="B12" s="15" t="str">
        <f>IFERROR(VLOOKUP($A12,SortedbyTimeData!$AF$2:$AZ$101,2,FALSE),"")</f>
        <v/>
      </c>
      <c r="C12" s="15" t="str">
        <f>IFERROR(VLOOKUP($A12,SortedbyTimeData!$AF$2:$AZ$101,3,FALSE),"")</f>
        <v/>
      </c>
      <c r="D12" s="15" t="str">
        <f>IFERROR(VLOOKUP($A12,SortedbyTimeData!$AF$2:$AZ$101,4,FALSE),"")</f>
        <v/>
      </c>
      <c r="E12" s="15" t="str">
        <f>IFERROR(VLOOKUP($A12,SortedbyTimeData!$AF$2:$AZ$101,5,FALSE),"")</f>
        <v/>
      </c>
      <c r="F12" s="15" t="str">
        <f>IFERROR(VLOOKUP($A12,SortedbyTimeData!$AF$2:$AZ$101,6,FALSE),"")</f>
        <v/>
      </c>
      <c r="G12" s="15" t="str">
        <f>IFERROR(VLOOKUP($A12,SortedbyTimeData!$AF$2:$AZ$101,7,FALSE),"")</f>
        <v/>
      </c>
      <c r="H12" s="15" t="str">
        <f>IFERROR(VLOOKUP($A12,SortedbyTimeData!$AF$2:$AZ$101,8,FALSE),"")</f>
        <v/>
      </c>
      <c r="I12" s="15" t="str">
        <f>IFERROR(VLOOKUP($A12,SortedbyTimeData!$AF$2:$AZ$101,9,FALSE),"")</f>
        <v/>
      </c>
      <c r="J12" s="15" t="str">
        <f>IFERROR(VLOOKUP($A12,SortedbyTimeData!$AF$2:$AZ$101,10,FALSE),"")</f>
        <v/>
      </c>
      <c r="K12" s="15" t="str">
        <f>IFERROR(VLOOKUP($A12,SortedbyTimeData!$AF$2:$AZ$101,11,FALSE),"")</f>
        <v/>
      </c>
      <c r="L12" s="15" t="str">
        <f>IFERROR(VLOOKUP($A12,SortedbyTimeData!$AF$2:$AZ$101,12,FALSE),"")</f>
        <v/>
      </c>
      <c r="M12" s="15" t="str">
        <f>IFERROR(VLOOKUP($A12,SortedbyTimeData!$AF$2:$AZ$101,13,FALSE),"")</f>
        <v/>
      </c>
      <c r="N12" s="15" t="str">
        <f>IFERROR(VLOOKUP($A12,SortedbyTimeData!$AF$2:$AZ$101,14,FALSE),"")</f>
        <v/>
      </c>
      <c r="O12" s="15" t="str">
        <f>IFERROR(VLOOKUP($A12,SortedbyTimeData!$AF$2:$AZ$101,15,FALSE),"")</f>
        <v/>
      </c>
      <c r="P12" s="15" t="str">
        <f>IFERROR(VLOOKUP($A12,SortedbyTimeData!$AF$2:$AZ$101,16,FALSE),"")</f>
        <v/>
      </c>
      <c r="Q12" s="15" t="str">
        <f>IFERROR(VLOOKUP($A12,SortedbyTimeData!$AF$2:$AZ$101,17,FALSE),"")</f>
        <v/>
      </c>
      <c r="R12" s="15" t="str">
        <f>IFERROR(VLOOKUP($A12,SortedbyTimeData!$AF$2:$AZ$101,18,FALSE),"")</f>
        <v/>
      </c>
      <c r="S12" s="15" t="str">
        <f>IFERROR(VLOOKUP($A12,SortedbyTimeData!$AF$2:$AZ$101,19,FALSE),"")</f>
        <v/>
      </c>
      <c r="T12" s="15" t="str">
        <f>IFERROR(VLOOKUP($A12,SortedbyTimeData!$AF$2:$AZ$101,20,FALSE),"")</f>
        <v/>
      </c>
      <c r="U12" s="15" t="str">
        <f>IFERROR(VLOOKUP($A12,SortedbyTimeData!$AF$2:$AZ$101,21,FALSE),"")</f>
        <v/>
      </c>
    </row>
    <row r="13" spans="1:22" x14ac:dyDescent="0.3">
      <c r="A13" s="15">
        <f t="shared" si="0"/>
        <v>12</v>
      </c>
      <c r="B13" s="15" t="str">
        <f>IFERROR(VLOOKUP($A13,SortedbyTimeData!$AF$2:$AZ$101,2,FALSE),"")</f>
        <v/>
      </c>
      <c r="C13" s="15" t="str">
        <f>IFERROR(VLOOKUP($A13,SortedbyTimeData!$AF$2:$AZ$101,3,FALSE),"")</f>
        <v/>
      </c>
      <c r="D13" s="15" t="str">
        <f>IFERROR(VLOOKUP($A13,SortedbyTimeData!$AF$2:$AZ$101,4,FALSE),"")</f>
        <v/>
      </c>
      <c r="E13" s="15" t="str">
        <f>IFERROR(VLOOKUP($A13,SortedbyTimeData!$AF$2:$AZ$101,5,FALSE),"")</f>
        <v/>
      </c>
      <c r="F13" s="15" t="str">
        <f>IFERROR(VLOOKUP($A13,SortedbyTimeData!$AF$2:$AZ$101,6,FALSE),"")</f>
        <v/>
      </c>
      <c r="G13" s="15" t="str">
        <f>IFERROR(VLOOKUP($A13,SortedbyTimeData!$AF$2:$AZ$101,7,FALSE),"")</f>
        <v/>
      </c>
      <c r="H13" s="15" t="str">
        <f>IFERROR(VLOOKUP($A13,SortedbyTimeData!$AF$2:$AZ$101,8,FALSE),"")</f>
        <v/>
      </c>
      <c r="I13" s="15" t="str">
        <f>IFERROR(VLOOKUP($A13,SortedbyTimeData!$AF$2:$AZ$101,9,FALSE),"")</f>
        <v/>
      </c>
      <c r="J13" s="15" t="str">
        <f>IFERROR(VLOOKUP($A13,SortedbyTimeData!$AF$2:$AZ$101,10,FALSE),"")</f>
        <v/>
      </c>
      <c r="K13" s="15" t="str">
        <f>IFERROR(VLOOKUP($A13,SortedbyTimeData!$AF$2:$AZ$101,11,FALSE),"")</f>
        <v/>
      </c>
      <c r="L13" s="15" t="str">
        <f>IFERROR(VLOOKUP($A13,SortedbyTimeData!$AF$2:$AZ$101,12,FALSE),"")</f>
        <v/>
      </c>
      <c r="M13" s="15" t="str">
        <f>IFERROR(VLOOKUP($A13,SortedbyTimeData!$AF$2:$AZ$101,13,FALSE),"")</f>
        <v/>
      </c>
      <c r="N13" s="15" t="str">
        <f>IFERROR(VLOOKUP($A13,SortedbyTimeData!$AF$2:$AZ$101,14,FALSE),"")</f>
        <v/>
      </c>
      <c r="O13" s="15" t="str">
        <f>IFERROR(VLOOKUP($A13,SortedbyTimeData!$AF$2:$AZ$101,15,FALSE),"")</f>
        <v/>
      </c>
      <c r="P13" s="15" t="str">
        <f>IFERROR(VLOOKUP($A13,SortedbyTimeData!$AF$2:$AZ$101,16,FALSE),"")</f>
        <v/>
      </c>
      <c r="Q13" s="15" t="str">
        <f>IFERROR(VLOOKUP($A13,SortedbyTimeData!$AF$2:$AZ$101,17,FALSE),"")</f>
        <v/>
      </c>
      <c r="R13" s="15" t="str">
        <f>IFERROR(VLOOKUP($A13,SortedbyTimeData!$AF$2:$AZ$101,18,FALSE),"")</f>
        <v/>
      </c>
      <c r="S13" s="15" t="str">
        <f>IFERROR(VLOOKUP($A13,SortedbyTimeData!$AF$2:$AZ$101,19,FALSE),"")</f>
        <v/>
      </c>
      <c r="T13" s="15" t="str">
        <f>IFERROR(VLOOKUP($A13,SortedbyTimeData!$AF$2:$AZ$101,20,FALSE),"")</f>
        <v/>
      </c>
      <c r="U13" s="15" t="str">
        <f>IFERROR(VLOOKUP($A13,SortedbyTimeData!$AF$2:$AZ$101,21,FALSE),"")</f>
        <v/>
      </c>
    </row>
    <row r="14" spans="1:22" x14ac:dyDescent="0.3">
      <c r="A14" s="15">
        <f t="shared" si="0"/>
        <v>13</v>
      </c>
      <c r="B14" s="15" t="str">
        <f>IFERROR(VLOOKUP($A14,SortedbyTimeData!$AF$2:$AZ$101,2,FALSE),"")</f>
        <v/>
      </c>
      <c r="C14" s="15" t="str">
        <f>IFERROR(VLOOKUP($A14,SortedbyTimeData!$AF$2:$AZ$101,3,FALSE),"")</f>
        <v/>
      </c>
      <c r="D14" s="15" t="str">
        <f>IFERROR(VLOOKUP($A14,SortedbyTimeData!$AF$2:$AZ$101,4,FALSE),"")</f>
        <v/>
      </c>
      <c r="E14" s="15" t="str">
        <f>IFERROR(VLOOKUP($A14,SortedbyTimeData!$AF$2:$AZ$101,5,FALSE),"")</f>
        <v/>
      </c>
      <c r="F14" s="15" t="str">
        <f>IFERROR(VLOOKUP($A14,SortedbyTimeData!$AF$2:$AZ$101,6,FALSE),"")</f>
        <v/>
      </c>
      <c r="G14" s="15" t="str">
        <f>IFERROR(VLOOKUP($A14,SortedbyTimeData!$AF$2:$AZ$101,7,FALSE),"")</f>
        <v/>
      </c>
      <c r="H14" s="15" t="str">
        <f>IFERROR(VLOOKUP($A14,SortedbyTimeData!$AF$2:$AZ$101,8,FALSE),"")</f>
        <v/>
      </c>
      <c r="I14" s="15" t="str">
        <f>IFERROR(VLOOKUP($A14,SortedbyTimeData!$AF$2:$AZ$101,9,FALSE),"")</f>
        <v/>
      </c>
      <c r="J14" s="15" t="str">
        <f>IFERROR(VLOOKUP($A14,SortedbyTimeData!$AF$2:$AZ$101,10,FALSE),"")</f>
        <v/>
      </c>
      <c r="K14" s="15" t="str">
        <f>IFERROR(VLOOKUP($A14,SortedbyTimeData!$AF$2:$AZ$101,11,FALSE),"")</f>
        <v/>
      </c>
      <c r="L14" s="15" t="str">
        <f>IFERROR(VLOOKUP($A14,SortedbyTimeData!$AF$2:$AZ$101,12,FALSE),"")</f>
        <v/>
      </c>
      <c r="M14" s="15" t="str">
        <f>IFERROR(VLOOKUP($A14,SortedbyTimeData!$AF$2:$AZ$101,13,FALSE),"")</f>
        <v/>
      </c>
      <c r="N14" s="15" t="str">
        <f>IFERROR(VLOOKUP($A14,SortedbyTimeData!$AF$2:$AZ$101,14,FALSE),"")</f>
        <v/>
      </c>
      <c r="O14" s="15" t="str">
        <f>IFERROR(VLOOKUP($A14,SortedbyTimeData!$AF$2:$AZ$101,15,FALSE),"")</f>
        <v/>
      </c>
      <c r="P14" s="15" t="str">
        <f>IFERROR(VLOOKUP($A14,SortedbyTimeData!$AF$2:$AZ$101,16,FALSE),"")</f>
        <v/>
      </c>
      <c r="Q14" s="15" t="str">
        <f>IFERROR(VLOOKUP($A14,SortedbyTimeData!$AF$2:$AZ$101,17,FALSE),"")</f>
        <v/>
      </c>
      <c r="R14" s="15" t="str">
        <f>IFERROR(VLOOKUP($A14,SortedbyTimeData!$AF$2:$AZ$101,18,FALSE),"")</f>
        <v/>
      </c>
      <c r="S14" s="15" t="str">
        <f>IFERROR(VLOOKUP($A14,SortedbyTimeData!$AF$2:$AZ$101,19,FALSE),"")</f>
        <v/>
      </c>
      <c r="T14" s="15" t="str">
        <f>IFERROR(VLOOKUP($A14,SortedbyTimeData!$AF$2:$AZ$101,20,FALSE),"")</f>
        <v/>
      </c>
      <c r="U14" s="15" t="str">
        <f>IFERROR(VLOOKUP($A14,SortedbyTimeData!$AF$2:$AZ$101,21,FALSE),"")</f>
        <v/>
      </c>
    </row>
    <row r="15" spans="1:22" x14ac:dyDescent="0.3">
      <c r="A15" s="15">
        <f t="shared" si="0"/>
        <v>14</v>
      </c>
      <c r="B15" s="15" t="str">
        <f>IFERROR(VLOOKUP($A15,SortedbyTimeData!$AF$2:$AZ$101,2,FALSE),"")</f>
        <v/>
      </c>
      <c r="C15" s="15" t="str">
        <f>IFERROR(VLOOKUP($A15,SortedbyTimeData!$AF$2:$AZ$101,3,FALSE),"")</f>
        <v/>
      </c>
      <c r="D15" s="15" t="str">
        <f>IFERROR(VLOOKUP($A15,SortedbyTimeData!$AF$2:$AZ$101,4,FALSE),"")</f>
        <v/>
      </c>
      <c r="E15" s="15" t="str">
        <f>IFERROR(VLOOKUP($A15,SortedbyTimeData!$AF$2:$AZ$101,5,FALSE),"")</f>
        <v/>
      </c>
      <c r="F15" s="15" t="str">
        <f>IFERROR(VLOOKUP($A15,SortedbyTimeData!$AF$2:$AZ$101,6,FALSE),"")</f>
        <v/>
      </c>
      <c r="G15" s="15" t="str">
        <f>IFERROR(VLOOKUP($A15,SortedbyTimeData!$AF$2:$AZ$101,7,FALSE),"")</f>
        <v/>
      </c>
      <c r="H15" s="15" t="str">
        <f>IFERROR(VLOOKUP($A15,SortedbyTimeData!$AF$2:$AZ$101,8,FALSE),"")</f>
        <v/>
      </c>
      <c r="I15" s="15" t="str">
        <f>IFERROR(VLOOKUP($A15,SortedbyTimeData!$AF$2:$AZ$101,9,FALSE),"")</f>
        <v/>
      </c>
      <c r="J15" s="15" t="str">
        <f>IFERROR(VLOOKUP($A15,SortedbyTimeData!$AF$2:$AZ$101,10,FALSE),"")</f>
        <v/>
      </c>
      <c r="K15" s="15" t="str">
        <f>IFERROR(VLOOKUP($A15,SortedbyTimeData!$AF$2:$AZ$101,11,FALSE),"")</f>
        <v/>
      </c>
      <c r="L15" s="15" t="str">
        <f>IFERROR(VLOOKUP($A15,SortedbyTimeData!$AF$2:$AZ$101,12,FALSE),"")</f>
        <v/>
      </c>
      <c r="M15" s="15" t="str">
        <f>IFERROR(VLOOKUP($A15,SortedbyTimeData!$AF$2:$AZ$101,13,FALSE),"")</f>
        <v/>
      </c>
      <c r="N15" s="15" t="str">
        <f>IFERROR(VLOOKUP($A15,SortedbyTimeData!$AF$2:$AZ$101,14,FALSE),"")</f>
        <v/>
      </c>
      <c r="O15" s="15" t="str">
        <f>IFERROR(VLOOKUP($A15,SortedbyTimeData!$AF$2:$AZ$101,15,FALSE),"")</f>
        <v/>
      </c>
      <c r="P15" s="15" t="str">
        <f>IFERROR(VLOOKUP($A15,SortedbyTimeData!$AF$2:$AZ$101,16,FALSE),"")</f>
        <v/>
      </c>
      <c r="Q15" s="15" t="str">
        <f>IFERROR(VLOOKUP($A15,SortedbyTimeData!$AF$2:$AZ$101,17,FALSE),"")</f>
        <v/>
      </c>
      <c r="R15" s="15" t="str">
        <f>IFERROR(VLOOKUP($A15,SortedbyTimeData!$AF$2:$AZ$101,18,FALSE),"")</f>
        <v/>
      </c>
      <c r="S15" s="15" t="str">
        <f>IFERROR(VLOOKUP($A15,SortedbyTimeData!$AF$2:$AZ$101,19,FALSE),"")</f>
        <v/>
      </c>
      <c r="T15" s="15" t="str">
        <f>IFERROR(VLOOKUP($A15,SortedbyTimeData!$AF$2:$AZ$101,20,FALSE),"")</f>
        <v/>
      </c>
      <c r="U15" s="15" t="str">
        <f>IFERROR(VLOOKUP($A15,SortedbyTimeData!$AF$2:$AZ$101,21,FALSE),"")</f>
        <v/>
      </c>
    </row>
    <row r="16" spans="1:22" x14ac:dyDescent="0.3">
      <c r="A16" s="15">
        <f t="shared" si="0"/>
        <v>15</v>
      </c>
      <c r="B16" s="15" t="str">
        <f>IFERROR(VLOOKUP($A16,SortedbyTimeData!$AF$2:$AZ$101,2,FALSE),"")</f>
        <v/>
      </c>
      <c r="C16" s="15" t="str">
        <f>IFERROR(VLOOKUP($A16,SortedbyTimeData!$AF$2:$AZ$101,3,FALSE),"")</f>
        <v/>
      </c>
      <c r="D16" s="15" t="str">
        <f>IFERROR(VLOOKUP($A16,SortedbyTimeData!$AF$2:$AZ$101,4,FALSE),"")</f>
        <v/>
      </c>
      <c r="E16" s="15" t="str">
        <f>IFERROR(VLOOKUP($A16,SortedbyTimeData!$AF$2:$AZ$101,5,FALSE),"")</f>
        <v/>
      </c>
      <c r="F16" s="15" t="str">
        <f>IFERROR(VLOOKUP($A16,SortedbyTimeData!$AF$2:$AZ$101,6,FALSE),"")</f>
        <v/>
      </c>
      <c r="G16" s="15" t="str">
        <f>IFERROR(VLOOKUP($A16,SortedbyTimeData!$AF$2:$AZ$101,7,FALSE),"")</f>
        <v/>
      </c>
      <c r="H16" s="15" t="str">
        <f>IFERROR(VLOOKUP($A16,SortedbyTimeData!$AF$2:$AZ$101,8,FALSE),"")</f>
        <v/>
      </c>
      <c r="I16" s="15" t="str">
        <f>IFERROR(VLOOKUP($A16,SortedbyTimeData!$AF$2:$AZ$101,9,FALSE),"")</f>
        <v/>
      </c>
      <c r="J16" s="15" t="str">
        <f>IFERROR(VLOOKUP($A16,SortedbyTimeData!$AF$2:$AZ$101,10,FALSE),"")</f>
        <v/>
      </c>
      <c r="K16" s="15" t="str">
        <f>IFERROR(VLOOKUP($A16,SortedbyTimeData!$AF$2:$AZ$101,11,FALSE),"")</f>
        <v/>
      </c>
      <c r="L16" s="15" t="str">
        <f>IFERROR(VLOOKUP($A16,SortedbyTimeData!$AF$2:$AZ$101,12,FALSE),"")</f>
        <v/>
      </c>
      <c r="M16" s="15" t="str">
        <f>IFERROR(VLOOKUP($A16,SortedbyTimeData!$AF$2:$AZ$101,13,FALSE),"")</f>
        <v/>
      </c>
      <c r="N16" s="15" t="str">
        <f>IFERROR(VLOOKUP($A16,SortedbyTimeData!$AF$2:$AZ$101,14,FALSE),"")</f>
        <v/>
      </c>
      <c r="O16" s="15" t="str">
        <f>IFERROR(VLOOKUP($A16,SortedbyTimeData!$AF$2:$AZ$101,15,FALSE),"")</f>
        <v/>
      </c>
      <c r="P16" s="15" t="str">
        <f>IFERROR(VLOOKUP($A16,SortedbyTimeData!$AF$2:$AZ$101,16,FALSE),"")</f>
        <v/>
      </c>
      <c r="Q16" s="15" t="str">
        <f>IFERROR(VLOOKUP($A16,SortedbyTimeData!$AF$2:$AZ$101,17,FALSE),"")</f>
        <v/>
      </c>
      <c r="R16" s="15" t="str">
        <f>IFERROR(VLOOKUP($A16,SortedbyTimeData!$AF$2:$AZ$101,18,FALSE),"")</f>
        <v/>
      </c>
      <c r="S16" s="15" t="str">
        <f>IFERROR(VLOOKUP($A16,SortedbyTimeData!$AF$2:$AZ$101,19,FALSE),"")</f>
        <v/>
      </c>
      <c r="T16" s="15" t="str">
        <f>IFERROR(VLOOKUP($A16,SortedbyTimeData!$AF$2:$AZ$101,20,FALSE),"")</f>
        <v/>
      </c>
      <c r="U16" s="15" t="str">
        <f>IFERROR(VLOOKUP($A16,SortedbyTimeData!$AF$2:$AZ$101,21,FALSE),"")</f>
        <v/>
      </c>
    </row>
    <row r="17" spans="1:21" x14ac:dyDescent="0.3">
      <c r="A17" s="15">
        <f t="shared" si="0"/>
        <v>16</v>
      </c>
      <c r="B17" s="15" t="str">
        <f>IFERROR(VLOOKUP($A17,SortedbyTimeData!$AF$2:$AZ$101,2,FALSE),"")</f>
        <v/>
      </c>
      <c r="C17" s="15" t="str">
        <f>IFERROR(VLOOKUP($A17,SortedbyTimeData!$AF$2:$AZ$101,3,FALSE),"")</f>
        <v/>
      </c>
      <c r="D17" s="15" t="str">
        <f>IFERROR(VLOOKUP($A17,SortedbyTimeData!$AF$2:$AZ$101,4,FALSE),"")</f>
        <v/>
      </c>
      <c r="E17" s="15" t="str">
        <f>IFERROR(VLOOKUP($A17,SortedbyTimeData!$AF$2:$AZ$101,5,FALSE),"")</f>
        <v/>
      </c>
      <c r="F17" s="15" t="str">
        <f>IFERROR(VLOOKUP($A17,SortedbyTimeData!$AF$2:$AZ$101,6,FALSE),"")</f>
        <v/>
      </c>
      <c r="G17" s="15" t="str">
        <f>IFERROR(VLOOKUP($A17,SortedbyTimeData!$AF$2:$AZ$101,7,FALSE),"")</f>
        <v/>
      </c>
      <c r="H17" s="15" t="str">
        <f>IFERROR(VLOOKUP($A17,SortedbyTimeData!$AF$2:$AZ$101,8,FALSE),"")</f>
        <v/>
      </c>
      <c r="I17" s="15" t="str">
        <f>IFERROR(VLOOKUP($A17,SortedbyTimeData!$AF$2:$AZ$101,9,FALSE),"")</f>
        <v/>
      </c>
      <c r="J17" s="15" t="str">
        <f>IFERROR(VLOOKUP($A17,SortedbyTimeData!$AF$2:$AZ$101,10,FALSE),"")</f>
        <v/>
      </c>
      <c r="K17" s="15" t="str">
        <f>IFERROR(VLOOKUP($A17,SortedbyTimeData!$AF$2:$AZ$101,11,FALSE),"")</f>
        <v/>
      </c>
      <c r="L17" s="15" t="str">
        <f>IFERROR(VLOOKUP($A17,SortedbyTimeData!$AF$2:$AZ$101,12,FALSE),"")</f>
        <v/>
      </c>
      <c r="M17" s="15" t="str">
        <f>IFERROR(VLOOKUP($A17,SortedbyTimeData!$AF$2:$AZ$101,13,FALSE),"")</f>
        <v/>
      </c>
      <c r="N17" s="15" t="str">
        <f>IFERROR(VLOOKUP($A17,SortedbyTimeData!$AF$2:$AZ$101,14,FALSE),"")</f>
        <v/>
      </c>
      <c r="O17" s="15" t="str">
        <f>IFERROR(VLOOKUP($A17,SortedbyTimeData!$AF$2:$AZ$101,15,FALSE),"")</f>
        <v/>
      </c>
      <c r="P17" s="15" t="str">
        <f>IFERROR(VLOOKUP($A17,SortedbyTimeData!$AF$2:$AZ$101,16,FALSE),"")</f>
        <v/>
      </c>
      <c r="Q17" s="15" t="str">
        <f>IFERROR(VLOOKUP($A17,SortedbyTimeData!$AF$2:$AZ$101,17,FALSE),"")</f>
        <v/>
      </c>
      <c r="R17" s="15" t="str">
        <f>IFERROR(VLOOKUP($A17,SortedbyTimeData!$AF$2:$AZ$101,18,FALSE),"")</f>
        <v/>
      </c>
      <c r="S17" s="15" t="str">
        <f>IFERROR(VLOOKUP($A17,SortedbyTimeData!$AF$2:$AZ$101,19,FALSE),"")</f>
        <v/>
      </c>
      <c r="T17" s="15" t="str">
        <f>IFERROR(VLOOKUP($A17,SortedbyTimeData!$AF$2:$AZ$101,20,FALSE),"")</f>
        <v/>
      </c>
      <c r="U17" s="15" t="str">
        <f>IFERROR(VLOOKUP($A17,SortedbyTimeData!$AF$2:$AZ$101,21,FALSE),"")</f>
        <v/>
      </c>
    </row>
    <row r="18" spans="1:21" x14ac:dyDescent="0.3">
      <c r="A18" s="15">
        <f t="shared" si="0"/>
        <v>17</v>
      </c>
      <c r="B18" s="15" t="str">
        <f>IFERROR(VLOOKUP($A18,SortedbyTimeData!$AF$2:$AZ$101,2,FALSE),"")</f>
        <v/>
      </c>
      <c r="C18" s="15" t="str">
        <f>IFERROR(VLOOKUP($A18,SortedbyTimeData!$AF$2:$AZ$101,3,FALSE),"")</f>
        <v/>
      </c>
      <c r="D18" s="15" t="str">
        <f>IFERROR(VLOOKUP($A18,SortedbyTimeData!$AF$2:$AZ$101,4,FALSE),"")</f>
        <v/>
      </c>
      <c r="E18" s="15" t="str">
        <f>IFERROR(VLOOKUP($A18,SortedbyTimeData!$AF$2:$AZ$101,5,FALSE),"")</f>
        <v/>
      </c>
      <c r="F18" s="15" t="str">
        <f>IFERROR(VLOOKUP($A18,SortedbyTimeData!$AF$2:$AZ$101,6,FALSE),"")</f>
        <v/>
      </c>
      <c r="G18" s="15" t="str">
        <f>IFERROR(VLOOKUP($A18,SortedbyTimeData!$AF$2:$AZ$101,7,FALSE),"")</f>
        <v/>
      </c>
      <c r="H18" s="15" t="str">
        <f>IFERROR(VLOOKUP($A18,SortedbyTimeData!$AF$2:$AZ$101,8,FALSE),"")</f>
        <v/>
      </c>
      <c r="I18" s="15" t="str">
        <f>IFERROR(VLOOKUP($A18,SortedbyTimeData!$AF$2:$AZ$101,9,FALSE),"")</f>
        <v/>
      </c>
      <c r="J18" s="15" t="str">
        <f>IFERROR(VLOOKUP($A18,SortedbyTimeData!$AF$2:$AZ$101,10,FALSE),"")</f>
        <v/>
      </c>
      <c r="K18" s="15" t="str">
        <f>IFERROR(VLOOKUP($A18,SortedbyTimeData!$AF$2:$AZ$101,11,FALSE),"")</f>
        <v/>
      </c>
      <c r="L18" s="15" t="str">
        <f>IFERROR(VLOOKUP($A18,SortedbyTimeData!$AF$2:$AZ$101,12,FALSE),"")</f>
        <v/>
      </c>
      <c r="M18" s="15" t="str">
        <f>IFERROR(VLOOKUP($A18,SortedbyTimeData!$AF$2:$AZ$101,13,FALSE),"")</f>
        <v/>
      </c>
      <c r="N18" s="15" t="str">
        <f>IFERROR(VLOOKUP($A18,SortedbyTimeData!$AF$2:$AZ$101,14,FALSE),"")</f>
        <v/>
      </c>
      <c r="O18" s="15" t="str">
        <f>IFERROR(VLOOKUP($A18,SortedbyTimeData!$AF$2:$AZ$101,15,FALSE),"")</f>
        <v/>
      </c>
      <c r="P18" s="15" t="str">
        <f>IFERROR(VLOOKUP($A18,SortedbyTimeData!$AF$2:$AZ$101,16,FALSE),"")</f>
        <v/>
      </c>
      <c r="Q18" s="15" t="str">
        <f>IFERROR(VLOOKUP($A18,SortedbyTimeData!$AF$2:$AZ$101,17,FALSE),"")</f>
        <v/>
      </c>
      <c r="R18" s="15" t="str">
        <f>IFERROR(VLOOKUP($A18,SortedbyTimeData!$AF$2:$AZ$101,18,FALSE),"")</f>
        <v/>
      </c>
      <c r="S18" s="15" t="str">
        <f>IFERROR(VLOOKUP($A18,SortedbyTimeData!$AF$2:$AZ$101,19,FALSE),"")</f>
        <v/>
      </c>
      <c r="T18" s="15" t="str">
        <f>IFERROR(VLOOKUP($A18,SortedbyTimeData!$AF$2:$AZ$101,20,FALSE),"")</f>
        <v/>
      </c>
      <c r="U18" s="15" t="str">
        <f>IFERROR(VLOOKUP($A18,SortedbyTimeData!$AF$2:$AZ$101,21,FALSE),"")</f>
        <v/>
      </c>
    </row>
    <row r="19" spans="1:21" x14ac:dyDescent="0.3">
      <c r="A19" s="15">
        <f t="shared" si="0"/>
        <v>18</v>
      </c>
      <c r="B19" s="15" t="str">
        <f>IFERROR(VLOOKUP($A19,SortedbyTimeData!$AF$2:$AZ$101,2,FALSE),"")</f>
        <v/>
      </c>
      <c r="C19" s="15" t="str">
        <f>IFERROR(VLOOKUP($A19,SortedbyTimeData!$AF$2:$AZ$101,3,FALSE),"")</f>
        <v/>
      </c>
      <c r="D19" s="15" t="str">
        <f>IFERROR(VLOOKUP($A19,SortedbyTimeData!$AF$2:$AZ$101,4,FALSE),"")</f>
        <v/>
      </c>
      <c r="E19" s="15" t="str">
        <f>IFERROR(VLOOKUP($A19,SortedbyTimeData!$AF$2:$AZ$101,5,FALSE),"")</f>
        <v/>
      </c>
      <c r="F19" s="15" t="str">
        <f>IFERROR(VLOOKUP($A19,SortedbyTimeData!$AF$2:$AZ$101,6,FALSE),"")</f>
        <v/>
      </c>
      <c r="G19" s="15" t="str">
        <f>IFERROR(VLOOKUP($A19,SortedbyTimeData!$AF$2:$AZ$101,7,FALSE),"")</f>
        <v/>
      </c>
      <c r="H19" s="15" t="str">
        <f>IFERROR(VLOOKUP($A19,SortedbyTimeData!$AF$2:$AZ$101,8,FALSE),"")</f>
        <v/>
      </c>
      <c r="I19" s="15" t="str">
        <f>IFERROR(VLOOKUP($A19,SortedbyTimeData!$AF$2:$AZ$101,9,FALSE),"")</f>
        <v/>
      </c>
      <c r="J19" s="15" t="str">
        <f>IFERROR(VLOOKUP($A19,SortedbyTimeData!$AF$2:$AZ$101,10,FALSE),"")</f>
        <v/>
      </c>
      <c r="K19" s="15" t="str">
        <f>IFERROR(VLOOKUP($A19,SortedbyTimeData!$AF$2:$AZ$101,11,FALSE),"")</f>
        <v/>
      </c>
      <c r="L19" s="15" t="str">
        <f>IFERROR(VLOOKUP($A19,SortedbyTimeData!$AF$2:$AZ$101,12,FALSE),"")</f>
        <v/>
      </c>
      <c r="M19" s="15" t="str">
        <f>IFERROR(VLOOKUP($A19,SortedbyTimeData!$AF$2:$AZ$101,13,FALSE),"")</f>
        <v/>
      </c>
      <c r="N19" s="15" t="str">
        <f>IFERROR(VLOOKUP($A19,SortedbyTimeData!$AF$2:$AZ$101,14,FALSE),"")</f>
        <v/>
      </c>
      <c r="O19" s="15" t="str">
        <f>IFERROR(VLOOKUP($A19,SortedbyTimeData!$AF$2:$AZ$101,15,FALSE),"")</f>
        <v/>
      </c>
      <c r="P19" s="15" t="str">
        <f>IFERROR(VLOOKUP($A19,SortedbyTimeData!$AF$2:$AZ$101,16,FALSE),"")</f>
        <v/>
      </c>
      <c r="Q19" s="15" t="str">
        <f>IFERROR(VLOOKUP($A19,SortedbyTimeData!$AF$2:$AZ$101,17,FALSE),"")</f>
        <v/>
      </c>
      <c r="R19" s="15" t="str">
        <f>IFERROR(VLOOKUP($A19,SortedbyTimeData!$AF$2:$AZ$101,18,FALSE),"")</f>
        <v/>
      </c>
      <c r="S19" s="15" t="str">
        <f>IFERROR(VLOOKUP($A19,SortedbyTimeData!$AF$2:$AZ$101,19,FALSE),"")</f>
        <v/>
      </c>
      <c r="T19" s="15" t="str">
        <f>IFERROR(VLOOKUP($A19,SortedbyTimeData!$AF$2:$AZ$101,20,FALSE),"")</f>
        <v/>
      </c>
      <c r="U19" s="15" t="str">
        <f>IFERROR(VLOOKUP($A19,SortedbyTimeData!$AF$2:$AZ$101,21,FALSE),"")</f>
        <v/>
      </c>
    </row>
    <row r="20" spans="1:21" x14ac:dyDescent="0.3">
      <c r="A20" s="15">
        <f t="shared" si="0"/>
        <v>19</v>
      </c>
      <c r="B20" s="15" t="str">
        <f>IFERROR(VLOOKUP($A20,SortedbyTimeData!$AF$2:$AZ$101,2,FALSE),"")</f>
        <v/>
      </c>
      <c r="C20" s="15" t="str">
        <f>IFERROR(VLOOKUP($A20,SortedbyTimeData!$AF$2:$AZ$101,3,FALSE),"")</f>
        <v/>
      </c>
      <c r="D20" s="15" t="str">
        <f>IFERROR(VLOOKUP($A20,SortedbyTimeData!$AF$2:$AZ$101,4,FALSE),"")</f>
        <v/>
      </c>
      <c r="E20" s="15" t="str">
        <f>IFERROR(VLOOKUP($A20,SortedbyTimeData!$AF$2:$AZ$101,5,FALSE),"")</f>
        <v/>
      </c>
      <c r="F20" s="15" t="str">
        <f>IFERROR(VLOOKUP($A20,SortedbyTimeData!$AF$2:$AZ$101,6,FALSE),"")</f>
        <v/>
      </c>
      <c r="G20" s="15" t="str">
        <f>IFERROR(VLOOKUP($A20,SortedbyTimeData!$AF$2:$AZ$101,7,FALSE),"")</f>
        <v/>
      </c>
      <c r="H20" s="15" t="str">
        <f>IFERROR(VLOOKUP($A20,SortedbyTimeData!$AF$2:$AZ$101,8,FALSE),"")</f>
        <v/>
      </c>
      <c r="I20" s="15" t="str">
        <f>IFERROR(VLOOKUP($A20,SortedbyTimeData!$AF$2:$AZ$101,9,FALSE),"")</f>
        <v/>
      </c>
      <c r="J20" s="15" t="str">
        <f>IFERROR(VLOOKUP($A20,SortedbyTimeData!$AF$2:$AZ$101,10,FALSE),"")</f>
        <v/>
      </c>
      <c r="K20" s="15" t="str">
        <f>IFERROR(VLOOKUP($A20,SortedbyTimeData!$AF$2:$AZ$101,11,FALSE),"")</f>
        <v/>
      </c>
      <c r="L20" s="15" t="str">
        <f>IFERROR(VLOOKUP($A20,SortedbyTimeData!$AF$2:$AZ$101,12,FALSE),"")</f>
        <v/>
      </c>
      <c r="M20" s="15" t="str">
        <f>IFERROR(VLOOKUP($A20,SortedbyTimeData!$AF$2:$AZ$101,13,FALSE),"")</f>
        <v/>
      </c>
      <c r="N20" s="15" t="str">
        <f>IFERROR(VLOOKUP($A20,SortedbyTimeData!$AF$2:$AZ$101,14,FALSE),"")</f>
        <v/>
      </c>
      <c r="O20" s="15" t="str">
        <f>IFERROR(VLOOKUP($A20,SortedbyTimeData!$AF$2:$AZ$101,15,FALSE),"")</f>
        <v/>
      </c>
      <c r="P20" s="15" t="str">
        <f>IFERROR(VLOOKUP($A20,SortedbyTimeData!$AF$2:$AZ$101,16,FALSE),"")</f>
        <v/>
      </c>
      <c r="Q20" s="15" t="str">
        <f>IFERROR(VLOOKUP($A20,SortedbyTimeData!$AF$2:$AZ$101,17,FALSE),"")</f>
        <v/>
      </c>
      <c r="R20" s="15" t="str">
        <f>IFERROR(VLOOKUP($A20,SortedbyTimeData!$AF$2:$AZ$101,18,FALSE),"")</f>
        <v/>
      </c>
      <c r="S20" s="15" t="str">
        <f>IFERROR(VLOOKUP($A20,SortedbyTimeData!$AF$2:$AZ$101,19,FALSE),"")</f>
        <v/>
      </c>
      <c r="T20" s="15" t="str">
        <f>IFERROR(VLOOKUP($A20,SortedbyTimeData!$AF$2:$AZ$101,20,FALSE),"")</f>
        <v/>
      </c>
      <c r="U20" s="15" t="str">
        <f>IFERROR(VLOOKUP($A20,SortedbyTimeData!$AF$2:$AZ$101,21,FALSE),"")</f>
        <v/>
      </c>
    </row>
    <row r="21" spans="1:21" x14ac:dyDescent="0.3">
      <c r="A21" s="15">
        <f t="shared" si="0"/>
        <v>20</v>
      </c>
      <c r="B21" s="15" t="str">
        <f>IFERROR(VLOOKUP($A21,SortedbyTimeData!$AF$2:$AZ$101,2,FALSE),"")</f>
        <v/>
      </c>
      <c r="C21" s="15" t="str">
        <f>IFERROR(VLOOKUP($A21,SortedbyTimeData!$AF$2:$AZ$101,3,FALSE),"")</f>
        <v/>
      </c>
      <c r="D21" s="15" t="str">
        <f>IFERROR(VLOOKUP($A21,SortedbyTimeData!$AF$2:$AZ$101,4,FALSE),"")</f>
        <v/>
      </c>
      <c r="E21" s="15" t="str">
        <f>IFERROR(VLOOKUP($A21,SortedbyTimeData!$AF$2:$AZ$101,5,FALSE),"")</f>
        <v/>
      </c>
      <c r="F21" s="15" t="str">
        <f>IFERROR(VLOOKUP($A21,SortedbyTimeData!$AF$2:$AZ$101,6,FALSE),"")</f>
        <v/>
      </c>
      <c r="G21" s="15" t="str">
        <f>IFERROR(VLOOKUP($A21,SortedbyTimeData!$AF$2:$AZ$101,7,FALSE),"")</f>
        <v/>
      </c>
      <c r="H21" s="15" t="str">
        <f>IFERROR(VLOOKUP($A21,SortedbyTimeData!$AF$2:$AZ$101,8,FALSE),"")</f>
        <v/>
      </c>
      <c r="I21" s="15" t="str">
        <f>IFERROR(VLOOKUP($A21,SortedbyTimeData!$AF$2:$AZ$101,9,FALSE),"")</f>
        <v/>
      </c>
      <c r="J21" s="15" t="str">
        <f>IFERROR(VLOOKUP($A21,SortedbyTimeData!$AF$2:$AZ$101,10,FALSE),"")</f>
        <v/>
      </c>
      <c r="K21" s="15" t="str">
        <f>IFERROR(VLOOKUP($A21,SortedbyTimeData!$AF$2:$AZ$101,11,FALSE),"")</f>
        <v/>
      </c>
      <c r="L21" s="15" t="str">
        <f>IFERROR(VLOOKUP($A21,SortedbyTimeData!$AF$2:$AZ$101,12,FALSE),"")</f>
        <v/>
      </c>
      <c r="M21" s="15" t="str">
        <f>IFERROR(VLOOKUP($A21,SortedbyTimeData!$AF$2:$AZ$101,13,FALSE),"")</f>
        <v/>
      </c>
      <c r="N21" s="15" t="str">
        <f>IFERROR(VLOOKUP($A21,SortedbyTimeData!$AF$2:$AZ$101,14,FALSE),"")</f>
        <v/>
      </c>
      <c r="O21" s="15" t="str">
        <f>IFERROR(VLOOKUP($A21,SortedbyTimeData!$AF$2:$AZ$101,15,FALSE),"")</f>
        <v/>
      </c>
      <c r="P21" s="15" t="str">
        <f>IFERROR(VLOOKUP($A21,SortedbyTimeData!$AF$2:$AZ$101,16,FALSE),"")</f>
        <v/>
      </c>
      <c r="Q21" s="15" t="str">
        <f>IFERROR(VLOOKUP($A21,SortedbyTimeData!$AF$2:$AZ$101,17,FALSE),"")</f>
        <v/>
      </c>
      <c r="R21" s="15" t="str">
        <f>IFERROR(VLOOKUP($A21,SortedbyTimeData!$AF$2:$AZ$101,18,FALSE),"")</f>
        <v/>
      </c>
      <c r="S21" s="15" t="str">
        <f>IFERROR(VLOOKUP($A21,SortedbyTimeData!$AF$2:$AZ$101,19,FALSE),"")</f>
        <v/>
      </c>
      <c r="T21" s="15" t="str">
        <f>IFERROR(VLOOKUP($A21,SortedbyTimeData!$AF$2:$AZ$101,20,FALSE),"")</f>
        <v/>
      </c>
      <c r="U21" s="15" t="str">
        <f>IFERROR(VLOOKUP($A21,SortedbyTimeData!$AF$2:$AZ$101,21,FALSE),"")</f>
        <v/>
      </c>
    </row>
    <row r="22" spans="1:21" x14ac:dyDescent="0.3">
      <c r="A22" s="15">
        <f t="shared" si="0"/>
        <v>21</v>
      </c>
      <c r="B22" s="15" t="str">
        <f>IFERROR(VLOOKUP($A22,SortedbyTimeData!$AF$2:$AZ$101,2,FALSE),"")</f>
        <v/>
      </c>
      <c r="C22" s="15" t="str">
        <f>IFERROR(VLOOKUP($A22,SortedbyTimeData!$AF$2:$AZ$101,3,FALSE),"")</f>
        <v/>
      </c>
      <c r="D22" s="15" t="str">
        <f>IFERROR(VLOOKUP($A22,SortedbyTimeData!$AF$2:$AZ$101,4,FALSE),"")</f>
        <v/>
      </c>
      <c r="E22" s="15" t="str">
        <f>IFERROR(VLOOKUP($A22,SortedbyTimeData!$AF$2:$AZ$101,5,FALSE),"")</f>
        <v/>
      </c>
      <c r="F22" s="15" t="str">
        <f>IFERROR(VLOOKUP($A22,SortedbyTimeData!$AF$2:$AZ$101,6,FALSE),"")</f>
        <v/>
      </c>
      <c r="G22" s="15" t="str">
        <f>IFERROR(VLOOKUP($A22,SortedbyTimeData!$AF$2:$AZ$101,7,FALSE),"")</f>
        <v/>
      </c>
      <c r="H22" s="15" t="str">
        <f>IFERROR(VLOOKUP($A22,SortedbyTimeData!$AF$2:$AZ$101,8,FALSE),"")</f>
        <v/>
      </c>
      <c r="I22" s="15" t="str">
        <f>IFERROR(VLOOKUP($A22,SortedbyTimeData!$AF$2:$AZ$101,9,FALSE),"")</f>
        <v/>
      </c>
      <c r="J22" s="15" t="str">
        <f>IFERROR(VLOOKUP($A22,SortedbyTimeData!$AF$2:$AZ$101,10,FALSE),"")</f>
        <v/>
      </c>
      <c r="K22" s="15" t="str">
        <f>IFERROR(VLOOKUP($A22,SortedbyTimeData!$AF$2:$AZ$101,11,FALSE),"")</f>
        <v/>
      </c>
      <c r="L22" s="15" t="str">
        <f>IFERROR(VLOOKUP($A22,SortedbyTimeData!$AF$2:$AZ$101,12,FALSE),"")</f>
        <v/>
      </c>
      <c r="M22" s="15" t="str">
        <f>IFERROR(VLOOKUP($A22,SortedbyTimeData!$AF$2:$AZ$101,13,FALSE),"")</f>
        <v/>
      </c>
      <c r="N22" s="15" t="str">
        <f>IFERROR(VLOOKUP($A22,SortedbyTimeData!$AF$2:$AZ$101,14,FALSE),"")</f>
        <v/>
      </c>
      <c r="O22" s="15" t="str">
        <f>IFERROR(VLOOKUP($A22,SortedbyTimeData!$AF$2:$AZ$101,15,FALSE),"")</f>
        <v/>
      </c>
      <c r="P22" s="15" t="str">
        <f>IFERROR(VLOOKUP($A22,SortedbyTimeData!$AF$2:$AZ$101,16,FALSE),"")</f>
        <v/>
      </c>
      <c r="Q22" s="15" t="str">
        <f>IFERROR(VLOOKUP($A22,SortedbyTimeData!$AF$2:$AZ$101,17,FALSE),"")</f>
        <v/>
      </c>
      <c r="R22" s="15" t="str">
        <f>IFERROR(VLOOKUP($A22,SortedbyTimeData!$AF$2:$AZ$101,18,FALSE),"")</f>
        <v/>
      </c>
      <c r="S22" s="15" t="str">
        <f>IFERROR(VLOOKUP($A22,SortedbyTimeData!$AF$2:$AZ$101,19,FALSE),"")</f>
        <v/>
      </c>
      <c r="T22" s="15" t="str">
        <f>IFERROR(VLOOKUP($A22,SortedbyTimeData!$AF$2:$AZ$101,20,FALSE),"")</f>
        <v/>
      </c>
      <c r="U22" s="15" t="str">
        <f>IFERROR(VLOOKUP($A22,SortedbyTimeData!$AF$2:$AZ$101,21,FALSE),"")</f>
        <v/>
      </c>
    </row>
    <row r="23" spans="1:21" x14ac:dyDescent="0.3">
      <c r="A23" s="15">
        <f t="shared" si="0"/>
        <v>22</v>
      </c>
      <c r="B23" s="15" t="str">
        <f>IFERROR(VLOOKUP($A23,SortedbyTimeData!$AF$2:$AZ$101,2,FALSE),"")</f>
        <v/>
      </c>
      <c r="C23" s="15" t="str">
        <f>IFERROR(VLOOKUP($A23,SortedbyTimeData!$AF$2:$AZ$101,3,FALSE),"")</f>
        <v/>
      </c>
      <c r="D23" s="15" t="str">
        <f>IFERROR(VLOOKUP($A23,SortedbyTimeData!$AF$2:$AZ$101,4,FALSE),"")</f>
        <v/>
      </c>
      <c r="E23" s="15" t="str">
        <f>IFERROR(VLOOKUP($A23,SortedbyTimeData!$AF$2:$AZ$101,5,FALSE),"")</f>
        <v/>
      </c>
      <c r="F23" s="15" t="str">
        <f>IFERROR(VLOOKUP($A23,SortedbyTimeData!$AF$2:$AZ$101,6,FALSE),"")</f>
        <v/>
      </c>
      <c r="G23" s="15" t="str">
        <f>IFERROR(VLOOKUP($A23,SortedbyTimeData!$AF$2:$AZ$101,7,FALSE),"")</f>
        <v/>
      </c>
      <c r="H23" s="15" t="str">
        <f>IFERROR(VLOOKUP($A23,SortedbyTimeData!$AF$2:$AZ$101,8,FALSE),"")</f>
        <v/>
      </c>
      <c r="I23" s="15" t="str">
        <f>IFERROR(VLOOKUP($A23,SortedbyTimeData!$AF$2:$AZ$101,9,FALSE),"")</f>
        <v/>
      </c>
      <c r="J23" s="15" t="str">
        <f>IFERROR(VLOOKUP($A23,SortedbyTimeData!$AF$2:$AZ$101,10,FALSE),"")</f>
        <v/>
      </c>
      <c r="K23" s="15" t="str">
        <f>IFERROR(VLOOKUP($A23,SortedbyTimeData!$AF$2:$AZ$101,11,FALSE),"")</f>
        <v/>
      </c>
      <c r="L23" s="15" t="str">
        <f>IFERROR(VLOOKUP($A23,SortedbyTimeData!$AF$2:$AZ$101,12,FALSE),"")</f>
        <v/>
      </c>
      <c r="M23" s="15" t="str">
        <f>IFERROR(VLOOKUP($A23,SortedbyTimeData!$AF$2:$AZ$101,13,FALSE),"")</f>
        <v/>
      </c>
      <c r="N23" s="15" t="str">
        <f>IFERROR(VLOOKUP($A23,SortedbyTimeData!$AF$2:$AZ$101,14,FALSE),"")</f>
        <v/>
      </c>
      <c r="O23" s="15" t="str">
        <f>IFERROR(VLOOKUP($A23,SortedbyTimeData!$AF$2:$AZ$101,15,FALSE),"")</f>
        <v/>
      </c>
      <c r="P23" s="15" t="str">
        <f>IFERROR(VLOOKUP($A23,SortedbyTimeData!$AF$2:$AZ$101,16,FALSE),"")</f>
        <v/>
      </c>
      <c r="Q23" s="15" t="str">
        <f>IFERROR(VLOOKUP($A23,SortedbyTimeData!$AF$2:$AZ$101,17,FALSE),"")</f>
        <v/>
      </c>
      <c r="R23" s="15" t="str">
        <f>IFERROR(VLOOKUP($A23,SortedbyTimeData!$AF$2:$AZ$101,18,FALSE),"")</f>
        <v/>
      </c>
      <c r="S23" s="15" t="str">
        <f>IFERROR(VLOOKUP($A23,SortedbyTimeData!$AF$2:$AZ$101,19,FALSE),"")</f>
        <v/>
      </c>
      <c r="T23" s="15" t="str">
        <f>IFERROR(VLOOKUP($A23,SortedbyTimeData!$AF$2:$AZ$101,20,FALSE),"")</f>
        <v/>
      </c>
      <c r="U23" s="15" t="str">
        <f>IFERROR(VLOOKUP($A23,SortedbyTimeData!$AF$2:$AZ$101,21,FALSE),"")</f>
        <v/>
      </c>
    </row>
    <row r="24" spans="1:21" x14ac:dyDescent="0.3">
      <c r="A24" s="15">
        <f t="shared" si="0"/>
        <v>23</v>
      </c>
      <c r="B24" s="15" t="str">
        <f>IFERROR(VLOOKUP($A24,SortedbyTimeData!$AF$2:$AZ$101,2,FALSE),"")</f>
        <v/>
      </c>
      <c r="C24" s="15" t="str">
        <f>IFERROR(VLOOKUP($A24,SortedbyTimeData!$AF$2:$AZ$101,3,FALSE),"")</f>
        <v/>
      </c>
      <c r="D24" s="15" t="str">
        <f>IFERROR(VLOOKUP($A24,SortedbyTimeData!$AF$2:$AZ$101,4,FALSE),"")</f>
        <v/>
      </c>
      <c r="E24" s="15" t="str">
        <f>IFERROR(VLOOKUP($A24,SortedbyTimeData!$AF$2:$AZ$101,5,FALSE),"")</f>
        <v/>
      </c>
      <c r="F24" s="15" t="str">
        <f>IFERROR(VLOOKUP($A24,SortedbyTimeData!$AF$2:$AZ$101,6,FALSE),"")</f>
        <v/>
      </c>
      <c r="G24" s="15" t="str">
        <f>IFERROR(VLOOKUP($A24,SortedbyTimeData!$AF$2:$AZ$101,7,FALSE),"")</f>
        <v/>
      </c>
      <c r="H24" s="15" t="str">
        <f>IFERROR(VLOOKUP($A24,SortedbyTimeData!$AF$2:$AZ$101,8,FALSE),"")</f>
        <v/>
      </c>
      <c r="I24" s="15" t="str">
        <f>IFERROR(VLOOKUP($A24,SortedbyTimeData!$AF$2:$AZ$101,9,FALSE),"")</f>
        <v/>
      </c>
      <c r="J24" s="15" t="str">
        <f>IFERROR(VLOOKUP($A24,SortedbyTimeData!$AF$2:$AZ$101,10,FALSE),"")</f>
        <v/>
      </c>
      <c r="K24" s="15" t="str">
        <f>IFERROR(VLOOKUP($A24,SortedbyTimeData!$AF$2:$AZ$101,11,FALSE),"")</f>
        <v/>
      </c>
      <c r="L24" s="15" t="str">
        <f>IFERROR(VLOOKUP($A24,SortedbyTimeData!$AF$2:$AZ$101,12,FALSE),"")</f>
        <v/>
      </c>
      <c r="M24" s="15" t="str">
        <f>IFERROR(VLOOKUP($A24,SortedbyTimeData!$AF$2:$AZ$101,13,FALSE),"")</f>
        <v/>
      </c>
      <c r="N24" s="15" t="str">
        <f>IFERROR(VLOOKUP($A24,SortedbyTimeData!$AF$2:$AZ$101,14,FALSE),"")</f>
        <v/>
      </c>
      <c r="O24" s="15" t="str">
        <f>IFERROR(VLOOKUP($A24,SortedbyTimeData!$AF$2:$AZ$101,15,FALSE),"")</f>
        <v/>
      </c>
      <c r="P24" s="15" t="str">
        <f>IFERROR(VLOOKUP($A24,SortedbyTimeData!$AF$2:$AZ$101,16,FALSE),"")</f>
        <v/>
      </c>
      <c r="Q24" s="15" t="str">
        <f>IFERROR(VLOOKUP($A24,SortedbyTimeData!$AF$2:$AZ$101,17,FALSE),"")</f>
        <v/>
      </c>
      <c r="R24" s="15" t="str">
        <f>IFERROR(VLOOKUP($A24,SortedbyTimeData!$AF$2:$AZ$101,18,FALSE),"")</f>
        <v/>
      </c>
      <c r="S24" s="15" t="str">
        <f>IFERROR(VLOOKUP($A24,SortedbyTimeData!$AF$2:$AZ$101,19,FALSE),"")</f>
        <v/>
      </c>
      <c r="T24" s="15" t="str">
        <f>IFERROR(VLOOKUP($A24,SortedbyTimeData!$AF$2:$AZ$101,20,FALSE),"")</f>
        <v/>
      </c>
      <c r="U24" s="15" t="str">
        <f>IFERROR(VLOOKUP($A24,SortedbyTimeData!$AF$2:$AZ$101,21,FALSE),"")</f>
        <v/>
      </c>
    </row>
    <row r="25" spans="1:21" x14ac:dyDescent="0.3">
      <c r="A25" s="15">
        <f t="shared" si="0"/>
        <v>24</v>
      </c>
      <c r="B25" s="15" t="str">
        <f>IFERROR(VLOOKUP($A25,SortedbyTimeData!$AF$2:$AZ$101,2,FALSE),"")</f>
        <v/>
      </c>
      <c r="C25" s="15" t="str">
        <f>IFERROR(VLOOKUP($A25,SortedbyTimeData!$AF$2:$AZ$101,3,FALSE),"")</f>
        <v/>
      </c>
      <c r="D25" s="15" t="str">
        <f>IFERROR(VLOOKUP($A25,SortedbyTimeData!$AF$2:$AZ$101,4,FALSE),"")</f>
        <v/>
      </c>
      <c r="E25" s="15" t="str">
        <f>IFERROR(VLOOKUP($A25,SortedbyTimeData!$AF$2:$AZ$101,5,FALSE),"")</f>
        <v/>
      </c>
      <c r="F25" s="15" t="str">
        <f>IFERROR(VLOOKUP($A25,SortedbyTimeData!$AF$2:$AZ$101,6,FALSE),"")</f>
        <v/>
      </c>
      <c r="G25" s="15" t="str">
        <f>IFERROR(VLOOKUP($A25,SortedbyTimeData!$AF$2:$AZ$101,7,FALSE),"")</f>
        <v/>
      </c>
      <c r="H25" s="15" t="str">
        <f>IFERROR(VLOOKUP($A25,SortedbyTimeData!$AF$2:$AZ$101,8,FALSE),"")</f>
        <v/>
      </c>
      <c r="I25" s="15" t="str">
        <f>IFERROR(VLOOKUP($A25,SortedbyTimeData!$AF$2:$AZ$101,9,FALSE),"")</f>
        <v/>
      </c>
      <c r="J25" s="15" t="str">
        <f>IFERROR(VLOOKUP($A25,SortedbyTimeData!$AF$2:$AZ$101,10,FALSE),"")</f>
        <v/>
      </c>
      <c r="K25" s="15" t="str">
        <f>IFERROR(VLOOKUP($A25,SortedbyTimeData!$AF$2:$AZ$101,11,FALSE),"")</f>
        <v/>
      </c>
      <c r="L25" s="15" t="str">
        <f>IFERROR(VLOOKUP($A25,SortedbyTimeData!$AF$2:$AZ$101,12,FALSE),"")</f>
        <v/>
      </c>
      <c r="M25" s="15" t="str">
        <f>IFERROR(VLOOKUP($A25,SortedbyTimeData!$AF$2:$AZ$101,13,FALSE),"")</f>
        <v/>
      </c>
      <c r="N25" s="15" t="str">
        <f>IFERROR(VLOOKUP($A25,SortedbyTimeData!$AF$2:$AZ$101,14,FALSE),"")</f>
        <v/>
      </c>
      <c r="O25" s="15" t="str">
        <f>IFERROR(VLOOKUP($A25,SortedbyTimeData!$AF$2:$AZ$101,15,FALSE),"")</f>
        <v/>
      </c>
      <c r="P25" s="15" t="str">
        <f>IFERROR(VLOOKUP($A25,SortedbyTimeData!$AF$2:$AZ$101,16,FALSE),"")</f>
        <v/>
      </c>
      <c r="Q25" s="15" t="str">
        <f>IFERROR(VLOOKUP($A25,SortedbyTimeData!$AF$2:$AZ$101,17,FALSE),"")</f>
        <v/>
      </c>
      <c r="R25" s="15" t="str">
        <f>IFERROR(VLOOKUP($A25,SortedbyTimeData!$AF$2:$AZ$101,18,FALSE),"")</f>
        <v/>
      </c>
      <c r="S25" s="15" t="str">
        <f>IFERROR(VLOOKUP($A25,SortedbyTimeData!$AF$2:$AZ$101,19,FALSE),"")</f>
        <v/>
      </c>
      <c r="T25" s="15" t="str">
        <f>IFERROR(VLOOKUP($A25,SortedbyTimeData!$AF$2:$AZ$101,20,FALSE),"")</f>
        <v/>
      </c>
      <c r="U25" s="15" t="str">
        <f>IFERROR(VLOOKUP($A25,SortedbyTimeData!$AF$2:$AZ$101,21,FALSE),"")</f>
        <v/>
      </c>
    </row>
    <row r="26" spans="1:21" x14ac:dyDescent="0.3">
      <c r="A26" s="15">
        <f t="shared" si="0"/>
        <v>25</v>
      </c>
      <c r="B26" s="15" t="str">
        <f>IFERROR(VLOOKUP($A26,SortedbyTimeData!$AF$2:$AZ$101,2,FALSE),"")</f>
        <v/>
      </c>
      <c r="C26" s="15" t="str">
        <f>IFERROR(VLOOKUP($A26,SortedbyTimeData!$AF$2:$AZ$101,3,FALSE),"")</f>
        <v/>
      </c>
      <c r="D26" s="15" t="str">
        <f>IFERROR(VLOOKUP($A26,SortedbyTimeData!$AF$2:$AZ$101,4,FALSE),"")</f>
        <v/>
      </c>
      <c r="E26" s="15" t="str">
        <f>IFERROR(VLOOKUP($A26,SortedbyTimeData!$AF$2:$AZ$101,5,FALSE),"")</f>
        <v/>
      </c>
      <c r="F26" s="15" t="str">
        <f>IFERROR(VLOOKUP($A26,SortedbyTimeData!$AF$2:$AZ$101,6,FALSE),"")</f>
        <v/>
      </c>
      <c r="G26" s="15" t="str">
        <f>IFERROR(VLOOKUP($A26,SortedbyTimeData!$AF$2:$AZ$101,7,FALSE),"")</f>
        <v/>
      </c>
      <c r="H26" s="15" t="str">
        <f>IFERROR(VLOOKUP($A26,SortedbyTimeData!$AF$2:$AZ$101,8,FALSE),"")</f>
        <v/>
      </c>
      <c r="I26" s="15" t="str">
        <f>IFERROR(VLOOKUP($A26,SortedbyTimeData!$AF$2:$AZ$101,9,FALSE),"")</f>
        <v/>
      </c>
      <c r="J26" s="15" t="str">
        <f>IFERROR(VLOOKUP($A26,SortedbyTimeData!$AF$2:$AZ$101,10,FALSE),"")</f>
        <v/>
      </c>
      <c r="K26" s="15" t="str">
        <f>IFERROR(VLOOKUP($A26,SortedbyTimeData!$AF$2:$AZ$101,11,FALSE),"")</f>
        <v/>
      </c>
      <c r="L26" s="15" t="str">
        <f>IFERROR(VLOOKUP($A26,SortedbyTimeData!$AF$2:$AZ$101,12,FALSE),"")</f>
        <v/>
      </c>
      <c r="M26" s="15" t="str">
        <f>IFERROR(VLOOKUP($A26,SortedbyTimeData!$AF$2:$AZ$101,13,FALSE),"")</f>
        <v/>
      </c>
      <c r="N26" s="15" t="str">
        <f>IFERROR(VLOOKUP($A26,SortedbyTimeData!$AF$2:$AZ$101,14,FALSE),"")</f>
        <v/>
      </c>
      <c r="O26" s="15" t="str">
        <f>IFERROR(VLOOKUP($A26,SortedbyTimeData!$AF$2:$AZ$101,15,FALSE),"")</f>
        <v/>
      </c>
      <c r="P26" s="15" t="str">
        <f>IFERROR(VLOOKUP($A26,SortedbyTimeData!$AF$2:$AZ$101,16,FALSE),"")</f>
        <v/>
      </c>
      <c r="Q26" s="15" t="str">
        <f>IFERROR(VLOOKUP($A26,SortedbyTimeData!$AF$2:$AZ$101,17,FALSE),"")</f>
        <v/>
      </c>
      <c r="R26" s="15" t="str">
        <f>IFERROR(VLOOKUP($A26,SortedbyTimeData!$AF$2:$AZ$101,18,FALSE),"")</f>
        <v/>
      </c>
      <c r="S26" s="15" t="str">
        <f>IFERROR(VLOOKUP($A26,SortedbyTimeData!$AF$2:$AZ$101,19,FALSE),"")</f>
        <v/>
      </c>
      <c r="T26" s="15" t="str">
        <f>IFERROR(VLOOKUP($A26,SortedbyTimeData!$AF$2:$AZ$101,20,FALSE),"")</f>
        <v/>
      </c>
      <c r="U26" s="15" t="str">
        <f>IFERROR(VLOOKUP($A26,SortedbyTimeData!$AF$2:$AZ$101,21,FALSE),"")</f>
        <v/>
      </c>
    </row>
    <row r="27" spans="1:21" x14ac:dyDescent="0.3">
      <c r="A27" s="15">
        <f t="shared" si="0"/>
        <v>26</v>
      </c>
      <c r="B27" s="15" t="str">
        <f>IFERROR(VLOOKUP($A27,SortedbyTimeData!$AF$2:$AZ$101,2,FALSE),"")</f>
        <v/>
      </c>
      <c r="C27" s="15" t="str">
        <f>IFERROR(VLOOKUP($A27,SortedbyTimeData!$AF$2:$AZ$101,3,FALSE),"")</f>
        <v/>
      </c>
      <c r="D27" s="15" t="str">
        <f>IFERROR(VLOOKUP($A27,SortedbyTimeData!$AF$2:$AZ$101,4,FALSE),"")</f>
        <v/>
      </c>
      <c r="E27" s="15" t="str">
        <f>IFERROR(VLOOKUP($A27,SortedbyTimeData!$AF$2:$AZ$101,5,FALSE),"")</f>
        <v/>
      </c>
      <c r="F27" s="15" t="str">
        <f>IFERROR(VLOOKUP($A27,SortedbyTimeData!$AF$2:$AZ$101,6,FALSE),"")</f>
        <v/>
      </c>
      <c r="G27" s="15" t="str">
        <f>IFERROR(VLOOKUP($A27,SortedbyTimeData!$AF$2:$AZ$101,7,FALSE),"")</f>
        <v/>
      </c>
      <c r="H27" s="15" t="str">
        <f>IFERROR(VLOOKUP($A27,SortedbyTimeData!$AF$2:$AZ$101,8,FALSE),"")</f>
        <v/>
      </c>
      <c r="I27" s="15" t="str">
        <f>IFERROR(VLOOKUP($A27,SortedbyTimeData!$AF$2:$AZ$101,9,FALSE),"")</f>
        <v/>
      </c>
      <c r="J27" s="15" t="str">
        <f>IFERROR(VLOOKUP($A27,SortedbyTimeData!$AF$2:$AZ$101,10,FALSE),"")</f>
        <v/>
      </c>
      <c r="K27" s="15" t="str">
        <f>IFERROR(VLOOKUP($A27,SortedbyTimeData!$AF$2:$AZ$101,11,FALSE),"")</f>
        <v/>
      </c>
      <c r="L27" s="15" t="str">
        <f>IFERROR(VLOOKUP($A27,SortedbyTimeData!$AF$2:$AZ$101,12,FALSE),"")</f>
        <v/>
      </c>
      <c r="M27" s="15" t="str">
        <f>IFERROR(VLOOKUP($A27,SortedbyTimeData!$AF$2:$AZ$101,13,FALSE),"")</f>
        <v/>
      </c>
      <c r="N27" s="15" t="str">
        <f>IFERROR(VLOOKUP($A27,SortedbyTimeData!$AF$2:$AZ$101,14,FALSE),"")</f>
        <v/>
      </c>
      <c r="O27" s="15" t="str">
        <f>IFERROR(VLOOKUP($A27,SortedbyTimeData!$AF$2:$AZ$101,15,FALSE),"")</f>
        <v/>
      </c>
      <c r="P27" s="15" t="str">
        <f>IFERROR(VLOOKUP($A27,SortedbyTimeData!$AF$2:$AZ$101,16,FALSE),"")</f>
        <v/>
      </c>
      <c r="Q27" s="15" t="str">
        <f>IFERROR(VLOOKUP($A27,SortedbyTimeData!$AF$2:$AZ$101,17,FALSE),"")</f>
        <v/>
      </c>
      <c r="R27" s="15" t="str">
        <f>IFERROR(VLOOKUP($A27,SortedbyTimeData!$AF$2:$AZ$101,18,FALSE),"")</f>
        <v/>
      </c>
      <c r="S27" s="15" t="str">
        <f>IFERROR(VLOOKUP($A27,SortedbyTimeData!$AF$2:$AZ$101,19,FALSE),"")</f>
        <v/>
      </c>
      <c r="T27" s="15" t="str">
        <f>IFERROR(VLOOKUP($A27,SortedbyTimeData!$AF$2:$AZ$101,20,FALSE),"")</f>
        <v/>
      </c>
      <c r="U27" s="15" t="str">
        <f>IFERROR(VLOOKUP($A27,SortedbyTimeData!$AF$2:$AZ$101,21,FALSE),"")</f>
        <v/>
      </c>
    </row>
    <row r="28" spans="1:21" x14ac:dyDescent="0.3">
      <c r="A28" s="15">
        <f t="shared" si="0"/>
        <v>27</v>
      </c>
      <c r="B28" s="15" t="str">
        <f>IFERROR(VLOOKUP($A28,SortedbyTimeData!$AF$2:$AZ$101,2,FALSE),"")</f>
        <v/>
      </c>
      <c r="C28" s="15" t="str">
        <f>IFERROR(VLOOKUP($A28,SortedbyTimeData!$AF$2:$AZ$101,3,FALSE),"")</f>
        <v/>
      </c>
      <c r="D28" s="15" t="str">
        <f>IFERROR(VLOOKUP($A28,SortedbyTimeData!$AF$2:$AZ$101,4,FALSE),"")</f>
        <v/>
      </c>
      <c r="E28" s="15" t="str">
        <f>IFERROR(VLOOKUP($A28,SortedbyTimeData!$AF$2:$AZ$101,5,FALSE),"")</f>
        <v/>
      </c>
      <c r="F28" s="15" t="str">
        <f>IFERROR(VLOOKUP($A28,SortedbyTimeData!$AF$2:$AZ$101,6,FALSE),"")</f>
        <v/>
      </c>
      <c r="G28" s="15" t="str">
        <f>IFERROR(VLOOKUP($A28,SortedbyTimeData!$AF$2:$AZ$101,7,FALSE),"")</f>
        <v/>
      </c>
      <c r="H28" s="15" t="str">
        <f>IFERROR(VLOOKUP($A28,SortedbyTimeData!$AF$2:$AZ$101,8,FALSE),"")</f>
        <v/>
      </c>
      <c r="I28" s="15" t="str">
        <f>IFERROR(VLOOKUP($A28,SortedbyTimeData!$AF$2:$AZ$101,9,FALSE),"")</f>
        <v/>
      </c>
      <c r="J28" s="15" t="str">
        <f>IFERROR(VLOOKUP($A28,SortedbyTimeData!$AF$2:$AZ$101,10,FALSE),"")</f>
        <v/>
      </c>
      <c r="K28" s="15" t="str">
        <f>IFERROR(VLOOKUP($A28,SortedbyTimeData!$AF$2:$AZ$101,11,FALSE),"")</f>
        <v/>
      </c>
      <c r="L28" s="15" t="str">
        <f>IFERROR(VLOOKUP($A28,SortedbyTimeData!$AF$2:$AZ$101,12,FALSE),"")</f>
        <v/>
      </c>
      <c r="M28" s="15" t="str">
        <f>IFERROR(VLOOKUP($A28,SortedbyTimeData!$AF$2:$AZ$101,13,FALSE),"")</f>
        <v/>
      </c>
      <c r="N28" s="15" t="str">
        <f>IFERROR(VLOOKUP($A28,SortedbyTimeData!$AF$2:$AZ$101,14,FALSE),"")</f>
        <v/>
      </c>
      <c r="O28" s="15" t="str">
        <f>IFERROR(VLOOKUP($A28,SortedbyTimeData!$AF$2:$AZ$101,15,FALSE),"")</f>
        <v/>
      </c>
      <c r="P28" s="15" t="str">
        <f>IFERROR(VLOOKUP($A28,SortedbyTimeData!$AF$2:$AZ$101,16,FALSE),"")</f>
        <v/>
      </c>
      <c r="Q28" s="15" t="str">
        <f>IFERROR(VLOOKUP($A28,SortedbyTimeData!$AF$2:$AZ$101,17,FALSE),"")</f>
        <v/>
      </c>
      <c r="R28" s="15" t="str">
        <f>IFERROR(VLOOKUP($A28,SortedbyTimeData!$AF$2:$AZ$101,18,FALSE),"")</f>
        <v/>
      </c>
      <c r="S28" s="15" t="str">
        <f>IFERROR(VLOOKUP($A28,SortedbyTimeData!$AF$2:$AZ$101,19,FALSE),"")</f>
        <v/>
      </c>
      <c r="T28" s="15" t="str">
        <f>IFERROR(VLOOKUP($A28,SortedbyTimeData!$AF$2:$AZ$101,20,FALSE),"")</f>
        <v/>
      </c>
      <c r="U28" s="15" t="str">
        <f>IFERROR(VLOOKUP($A28,SortedbyTimeData!$AF$2:$AZ$101,21,FALSE),"")</f>
        <v/>
      </c>
    </row>
    <row r="29" spans="1:21" x14ac:dyDescent="0.3">
      <c r="A29" s="15">
        <f t="shared" si="0"/>
        <v>28</v>
      </c>
      <c r="B29" s="15" t="str">
        <f>IFERROR(VLOOKUP($A29,SortedbyTimeData!$AF$2:$AZ$101,2,FALSE),"")</f>
        <v/>
      </c>
      <c r="C29" s="15" t="str">
        <f>IFERROR(VLOOKUP($A29,SortedbyTimeData!$AF$2:$AZ$101,3,FALSE),"")</f>
        <v/>
      </c>
      <c r="D29" s="15" t="str">
        <f>IFERROR(VLOOKUP($A29,SortedbyTimeData!$AF$2:$AZ$101,4,FALSE),"")</f>
        <v/>
      </c>
      <c r="E29" s="15" t="str">
        <f>IFERROR(VLOOKUP($A29,SortedbyTimeData!$AF$2:$AZ$101,5,FALSE),"")</f>
        <v/>
      </c>
      <c r="F29" s="15" t="str">
        <f>IFERROR(VLOOKUP($A29,SortedbyTimeData!$AF$2:$AZ$101,6,FALSE),"")</f>
        <v/>
      </c>
      <c r="G29" s="15" t="str">
        <f>IFERROR(VLOOKUP($A29,SortedbyTimeData!$AF$2:$AZ$101,7,FALSE),"")</f>
        <v/>
      </c>
      <c r="H29" s="15" t="str">
        <f>IFERROR(VLOOKUP($A29,SortedbyTimeData!$AF$2:$AZ$101,8,FALSE),"")</f>
        <v/>
      </c>
      <c r="I29" s="15" t="str">
        <f>IFERROR(VLOOKUP($A29,SortedbyTimeData!$AF$2:$AZ$101,9,FALSE),"")</f>
        <v/>
      </c>
      <c r="J29" s="15" t="str">
        <f>IFERROR(VLOOKUP($A29,SortedbyTimeData!$AF$2:$AZ$101,10,FALSE),"")</f>
        <v/>
      </c>
      <c r="K29" s="15" t="str">
        <f>IFERROR(VLOOKUP($A29,SortedbyTimeData!$AF$2:$AZ$101,11,FALSE),"")</f>
        <v/>
      </c>
      <c r="L29" s="15" t="str">
        <f>IFERROR(VLOOKUP($A29,SortedbyTimeData!$AF$2:$AZ$101,12,FALSE),"")</f>
        <v/>
      </c>
      <c r="M29" s="15" t="str">
        <f>IFERROR(VLOOKUP($A29,SortedbyTimeData!$AF$2:$AZ$101,13,FALSE),"")</f>
        <v/>
      </c>
      <c r="N29" s="15" t="str">
        <f>IFERROR(VLOOKUP($A29,SortedbyTimeData!$AF$2:$AZ$101,14,FALSE),"")</f>
        <v/>
      </c>
      <c r="O29" s="15" t="str">
        <f>IFERROR(VLOOKUP($A29,SortedbyTimeData!$AF$2:$AZ$101,15,FALSE),"")</f>
        <v/>
      </c>
      <c r="P29" s="15" t="str">
        <f>IFERROR(VLOOKUP($A29,SortedbyTimeData!$AF$2:$AZ$101,16,FALSE),"")</f>
        <v/>
      </c>
      <c r="Q29" s="15" t="str">
        <f>IFERROR(VLOOKUP($A29,SortedbyTimeData!$AF$2:$AZ$101,17,FALSE),"")</f>
        <v/>
      </c>
      <c r="R29" s="15" t="str">
        <f>IFERROR(VLOOKUP($A29,SortedbyTimeData!$AF$2:$AZ$101,18,FALSE),"")</f>
        <v/>
      </c>
      <c r="S29" s="15" t="str">
        <f>IFERROR(VLOOKUP($A29,SortedbyTimeData!$AF$2:$AZ$101,19,FALSE),"")</f>
        <v/>
      </c>
      <c r="T29" s="15" t="str">
        <f>IFERROR(VLOOKUP($A29,SortedbyTimeData!$AF$2:$AZ$101,20,FALSE),"")</f>
        <v/>
      </c>
      <c r="U29" s="15" t="str">
        <f>IFERROR(VLOOKUP($A29,SortedbyTimeData!$AF$2:$AZ$101,21,FALSE),"")</f>
        <v/>
      </c>
    </row>
    <row r="30" spans="1:21" x14ac:dyDescent="0.3">
      <c r="A30" s="15">
        <f t="shared" si="0"/>
        <v>29</v>
      </c>
      <c r="B30" s="15" t="str">
        <f>IFERROR(VLOOKUP($A30,SortedbyTimeData!$AF$2:$AZ$101,2,FALSE),"")</f>
        <v/>
      </c>
      <c r="C30" s="15" t="str">
        <f>IFERROR(VLOOKUP($A30,SortedbyTimeData!$AF$2:$AZ$101,3,FALSE),"")</f>
        <v/>
      </c>
      <c r="D30" s="15" t="str">
        <f>IFERROR(VLOOKUP($A30,SortedbyTimeData!$AF$2:$AZ$101,4,FALSE),"")</f>
        <v/>
      </c>
      <c r="E30" s="15" t="str">
        <f>IFERROR(VLOOKUP($A30,SortedbyTimeData!$AF$2:$AZ$101,5,FALSE),"")</f>
        <v/>
      </c>
      <c r="F30" s="15" t="str">
        <f>IFERROR(VLOOKUP($A30,SortedbyTimeData!$AF$2:$AZ$101,6,FALSE),"")</f>
        <v/>
      </c>
      <c r="G30" s="15" t="str">
        <f>IFERROR(VLOOKUP($A30,SortedbyTimeData!$AF$2:$AZ$101,7,FALSE),"")</f>
        <v/>
      </c>
      <c r="H30" s="15" t="str">
        <f>IFERROR(VLOOKUP($A30,SortedbyTimeData!$AF$2:$AZ$101,8,FALSE),"")</f>
        <v/>
      </c>
      <c r="I30" s="15" t="str">
        <f>IFERROR(VLOOKUP($A30,SortedbyTimeData!$AF$2:$AZ$101,9,FALSE),"")</f>
        <v/>
      </c>
      <c r="J30" s="15" t="str">
        <f>IFERROR(VLOOKUP($A30,SortedbyTimeData!$AF$2:$AZ$101,10,FALSE),"")</f>
        <v/>
      </c>
      <c r="K30" s="15" t="str">
        <f>IFERROR(VLOOKUP($A30,SortedbyTimeData!$AF$2:$AZ$101,11,FALSE),"")</f>
        <v/>
      </c>
      <c r="L30" s="15" t="str">
        <f>IFERROR(VLOOKUP($A30,SortedbyTimeData!$AF$2:$AZ$101,12,FALSE),"")</f>
        <v/>
      </c>
      <c r="M30" s="15" t="str">
        <f>IFERROR(VLOOKUP($A30,SortedbyTimeData!$AF$2:$AZ$101,13,FALSE),"")</f>
        <v/>
      </c>
      <c r="N30" s="15" t="str">
        <f>IFERROR(VLOOKUP($A30,SortedbyTimeData!$AF$2:$AZ$101,14,FALSE),"")</f>
        <v/>
      </c>
      <c r="O30" s="15" t="str">
        <f>IFERROR(VLOOKUP($A30,SortedbyTimeData!$AF$2:$AZ$101,15,FALSE),"")</f>
        <v/>
      </c>
      <c r="P30" s="15" t="str">
        <f>IFERROR(VLOOKUP($A30,SortedbyTimeData!$AF$2:$AZ$101,16,FALSE),"")</f>
        <v/>
      </c>
      <c r="Q30" s="15" t="str">
        <f>IFERROR(VLOOKUP($A30,SortedbyTimeData!$AF$2:$AZ$101,17,FALSE),"")</f>
        <v/>
      </c>
      <c r="R30" s="15" t="str">
        <f>IFERROR(VLOOKUP($A30,SortedbyTimeData!$AF$2:$AZ$101,18,FALSE),"")</f>
        <v/>
      </c>
      <c r="S30" s="15" t="str">
        <f>IFERROR(VLOOKUP($A30,SortedbyTimeData!$AF$2:$AZ$101,19,FALSE),"")</f>
        <v/>
      </c>
      <c r="T30" s="15" t="str">
        <f>IFERROR(VLOOKUP($A30,SortedbyTimeData!$AF$2:$AZ$101,20,FALSE),"")</f>
        <v/>
      </c>
      <c r="U30" s="15" t="str">
        <f>IFERROR(VLOOKUP($A30,SortedbyTimeData!$AF$2:$AZ$101,21,FALSE),"")</f>
        <v/>
      </c>
    </row>
    <row r="31" spans="1:21" x14ac:dyDescent="0.3">
      <c r="A31" s="15">
        <f t="shared" si="0"/>
        <v>30</v>
      </c>
      <c r="B31" s="15" t="str">
        <f>IFERROR(VLOOKUP($A31,SortedbyTimeData!$AF$2:$AZ$101,2,FALSE),"")</f>
        <v/>
      </c>
      <c r="C31" s="15" t="str">
        <f>IFERROR(VLOOKUP($A31,SortedbyTimeData!$AF$2:$AZ$101,3,FALSE),"")</f>
        <v/>
      </c>
      <c r="D31" s="15" t="str">
        <f>IFERROR(VLOOKUP($A31,SortedbyTimeData!$AF$2:$AZ$101,4,FALSE),"")</f>
        <v/>
      </c>
      <c r="E31" s="15" t="str">
        <f>IFERROR(VLOOKUP($A31,SortedbyTimeData!$AF$2:$AZ$101,5,FALSE),"")</f>
        <v/>
      </c>
      <c r="F31" s="15" t="str">
        <f>IFERROR(VLOOKUP($A31,SortedbyTimeData!$AF$2:$AZ$101,6,FALSE),"")</f>
        <v/>
      </c>
      <c r="G31" s="15" t="str">
        <f>IFERROR(VLOOKUP($A31,SortedbyTimeData!$AF$2:$AZ$101,7,FALSE),"")</f>
        <v/>
      </c>
      <c r="H31" s="15" t="str">
        <f>IFERROR(VLOOKUP($A31,SortedbyTimeData!$AF$2:$AZ$101,8,FALSE),"")</f>
        <v/>
      </c>
      <c r="I31" s="15" t="str">
        <f>IFERROR(VLOOKUP($A31,SortedbyTimeData!$AF$2:$AZ$101,9,FALSE),"")</f>
        <v/>
      </c>
      <c r="J31" s="15" t="str">
        <f>IFERROR(VLOOKUP($A31,SortedbyTimeData!$AF$2:$AZ$101,10,FALSE),"")</f>
        <v/>
      </c>
      <c r="K31" s="15" t="str">
        <f>IFERROR(VLOOKUP($A31,SortedbyTimeData!$AF$2:$AZ$101,11,FALSE),"")</f>
        <v/>
      </c>
      <c r="L31" s="15" t="str">
        <f>IFERROR(VLOOKUP($A31,SortedbyTimeData!$AF$2:$AZ$101,12,FALSE),"")</f>
        <v/>
      </c>
      <c r="M31" s="15" t="str">
        <f>IFERROR(VLOOKUP($A31,SortedbyTimeData!$AF$2:$AZ$101,13,FALSE),"")</f>
        <v/>
      </c>
      <c r="N31" s="15" t="str">
        <f>IFERROR(VLOOKUP($A31,SortedbyTimeData!$AF$2:$AZ$101,14,FALSE),"")</f>
        <v/>
      </c>
      <c r="O31" s="15" t="str">
        <f>IFERROR(VLOOKUP($A31,SortedbyTimeData!$AF$2:$AZ$101,15,FALSE),"")</f>
        <v/>
      </c>
      <c r="P31" s="15" t="str">
        <f>IFERROR(VLOOKUP($A31,SortedbyTimeData!$AF$2:$AZ$101,16,FALSE),"")</f>
        <v/>
      </c>
      <c r="Q31" s="15" t="str">
        <f>IFERROR(VLOOKUP($A31,SortedbyTimeData!$AF$2:$AZ$101,17,FALSE),"")</f>
        <v/>
      </c>
      <c r="R31" s="15" t="str">
        <f>IFERROR(VLOOKUP($A31,SortedbyTimeData!$AF$2:$AZ$101,18,FALSE),"")</f>
        <v/>
      </c>
      <c r="S31" s="15" t="str">
        <f>IFERROR(VLOOKUP($A31,SortedbyTimeData!$AF$2:$AZ$101,19,FALSE),"")</f>
        <v/>
      </c>
      <c r="T31" s="15" t="str">
        <f>IFERROR(VLOOKUP($A31,SortedbyTimeData!$AF$2:$AZ$101,20,FALSE),"")</f>
        <v/>
      </c>
      <c r="U31" s="15" t="str">
        <f>IFERROR(VLOOKUP($A31,SortedbyTimeData!$AF$2:$AZ$101,21,FALSE),"")</f>
        <v/>
      </c>
    </row>
    <row r="32" spans="1:21" x14ac:dyDescent="0.3">
      <c r="A32" s="15">
        <f t="shared" si="0"/>
        <v>31</v>
      </c>
      <c r="B32" s="15" t="str">
        <f>IFERROR(VLOOKUP($A32,SortedbyTimeData!$AF$2:$AZ$101,2,FALSE),"")</f>
        <v/>
      </c>
      <c r="C32" s="15" t="str">
        <f>IFERROR(VLOOKUP($A32,SortedbyTimeData!$AF$2:$AZ$101,3,FALSE),"")</f>
        <v/>
      </c>
      <c r="D32" s="15" t="str">
        <f>IFERROR(VLOOKUP($A32,SortedbyTimeData!$AF$2:$AZ$101,4,FALSE),"")</f>
        <v/>
      </c>
      <c r="E32" s="15" t="str">
        <f>IFERROR(VLOOKUP($A32,SortedbyTimeData!$AF$2:$AZ$101,5,FALSE),"")</f>
        <v/>
      </c>
      <c r="F32" s="15" t="str">
        <f>IFERROR(VLOOKUP($A32,SortedbyTimeData!$AF$2:$AZ$101,6,FALSE),"")</f>
        <v/>
      </c>
      <c r="G32" s="15" t="str">
        <f>IFERROR(VLOOKUP($A32,SortedbyTimeData!$AF$2:$AZ$101,7,FALSE),"")</f>
        <v/>
      </c>
      <c r="H32" s="15" t="str">
        <f>IFERROR(VLOOKUP($A32,SortedbyTimeData!$AF$2:$AZ$101,8,FALSE),"")</f>
        <v/>
      </c>
      <c r="I32" s="15" t="str">
        <f>IFERROR(VLOOKUP($A32,SortedbyTimeData!$AF$2:$AZ$101,9,FALSE),"")</f>
        <v/>
      </c>
      <c r="J32" s="15" t="str">
        <f>IFERROR(VLOOKUP($A32,SortedbyTimeData!$AF$2:$AZ$101,10,FALSE),"")</f>
        <v/>
      </c>
      <c r="K32" s="15" t="str">
        <f>IFERROR(VLOOKUP($A32,SortedbyTimeData!$AF$2:$AZ$101,11,FALSE),"")</f>
        <v/>
      </c>
      <c r="L32" s="15" t="str">
        <f>IFERROR(VLOOKUP($A32,SortedbyTimeData!$AF$2:$AZ$101,12,FALSE),"")</f>
        <v/>
      </c>
      <c r="M32" s="15" t="str">
        <f>IFERROR(VLOOKUP($A32,SortedbyTimeData!$AF$2:$AZ$101,13,FALSE),"")</f>
        <v/>
      </c>
      <c r="N32" s="15" t="str">
        <f>IFERROR(VLOOKUP($A32,SortedbyTimeData!$AF$2:$AZ$101,14,FALSE),"")</f>
        <v/>
      </c>
      <c r="O32" s="15" t="str">
        <f>IFERROR(VLOOKUP($A32,SortedbyTimeData!$AF$2:$AZ$101,15,FALSE),"")</f>
        <v/>
      </c>
      <c r="P32" s="15" t="str">
        <f>IFERROR(VLOOKUP($A32,SortedbyTimeData!$AF$2:$AZ$101,16,FALSE),"")</f>
        <v/>
      </c>
      <c r="Q32" s="15" t="str">
        <f>IFERROR(VLOOKUP($A32,SortedbyTimeData!$AF$2:$AZ$101,17,FALSE),"")</f>
        <v/>
      </c>
      <c r="R32" s="15" t="str">
        <f>IFERROR(VLOOKUP($A32,SortedbyTimeData!$AF$2:$AZ$101,18,FALSE),"")</f>
        <v/>
      </c>
      <c r="S32" s="15" t="str">
        <f>IFERROR(VLOOKUP($A32,SortedbyTimeData!$AF$2:$AZ$101,19,FALSE),"")</f>
        <v/>
      </c>
      <c r="T32" s="15" t="str">
        <f>IFERROR(VLOOKUP($A32,SortedbyTimeData!$AF$2:$AZ$101,20,FALSE),"")</f>
        <v/>
      </c>
      <c r="U32" s="15" t="str">
        <f>IFERROR(VLOOKUP($A32,SortedbyTimeData!$AF$2:$AZ$101,21,FALSE),"")</f>
        <v/>
      </c>
    </row>
    <row r="33" spans="1:21" x14ac:dyDescent="0.3">
      <c r="A33" s="15">
        <f t="shared" si="0"/>
        <v>32</v>
      </c>
      <c r="B33" s="15" t="str">
        <f>IFERROR(VLOOKUP($A33,SortedbyTimeData!$AF$2:$AZ$101,2,FALSE),"")</f>
        <v/>
      </c>
      <c r="C33" s="15" t="str">
        <f>IFERROR(VLOOKUP($A33,SortedbyTimeData!$AF$2:$AZ$101,3,FALSE),"")</f>
        <v/>
      </c>
      <c r="D33" s="15" t="str">
        <f>IFERROR(VLOOKUP($A33,SortedbyTimeData!$AF$2:$AZ$101,4,FALSE),"")</f>
        <v/>
      </c>
      <c r="E33" s="15" t="str">
        <f>IFERROR(VLOOKUP($A33,SortedbyTimeData!$AF$2:$AZ$101,5,FALSE),"")</f>
        <v/>
      </c>
      <c r="F33" s="15" t="str">
        <f>IFERROR(VLOOKUP($A33,SortedbyTimeData!$AF$2:$AZ$101,6,FALSE),"")</f>
        <v/>
      </c>
      <c r="G33" s="15" t="str">
        <f>IFERROR(VLOOKUP($A33,SortedbyTimeData!$AF$2:$AZ$101,7,FALSE),"")</f>
        <v/>
      </c>
      <c r="H33" s="15" t="str">
        <f>IFERROR(VLOOKUP($A33,SortedbyTimeData!$AF$2:$AZ$101,8,FALSE),"")</f>
        <v/>
      </c>
      <c r="I33" s="15" t="str">
        <f>IFERROR(VLOOKUP($A33,SortedbyTimeData!$AF$2:$AZ$101,9,FALSE),"")</f>
        <v/>
      </c>
      <c r="J33" s="15" t="str">
        <f>IFERROR(VLOOKUP($A33,SortedbyTimeData!$AF$2:$AZ$101,10,FALSE),"")</f>
        <v/>
      </c>
      <c r="K33" s="15" t="str">
        <f>IFERROR(VLOOKUP($A33,SortedbyTimeData!$AF$2:$AZ$101,11,FALSE),"")</f>
        <v/>
      </c>
      <c r="L33" s="15" t="str">
        <f>IFERROR(VLOOKUP($A33,SortedbyTimeData!$AF$2:$AZ$101,12,FALSE),"")</f>
        <v/>
      </c>
      <c r="M33" s="15" t="str">
        <f>IFERROR(VLOOKUP($A33,SortedbyTimeData!$AF$2:$AZ$101,13,FALSE),"")</f>
        <v/>
      </c>
      <c r="N33" s="15" t="str">
        <f>IFERROR(VLOOKUP($A33,SortedbyTimeData!$AF$2:$AZ$101,14,FALSE),"")</f>
        <v/>
      </c>
      <c r="O33" s="15" t="str">
        <f>IFERROR(VLOOKUP($A33,SortedbyTimeData!$AF$2:$AZ$101,15,FALSE),"")</f>
        <v/>
      </c>
      <c r="P33" s="15" t="str">
        <f>IFERROR(VLOOKUP($A33,SortedbyTimeData!$AF$2:$AZ$101,16,FALSE),"")</f>
        <v/>
      </c>
      <c r="Q33" s="15" t="str">
        <f>IFERROR(VLOOKUP($A33,SortedbyTimeData!$AF$2:$AZ$101,17,FALSE),"")</f>
        <v/>
      </c>
      <c r="R33" s="15" t="str">
        <f>IFERROR(VLOOKUP($A33,SortedbyTimeData!$AF$2:$AZ$101,18,FALSE),"")</f>
        <v/>
      </c>
      <c r="S33" s="15" t="str">
        <f>IFERROR(VLOOKUP($A33,SortedbyTimeData!$AF$2:$AZ$101,19,FALSE),"")</f>
        <v/>
      </c>
      <c r="T33" s="15" t="str">
        <f>IFERROR(VLOOKUP($A33,SortedbyTimeData!$AF$2:$AZ$101,20,FALSE),"")</f>
        <v/>
      </c>
      <c r="U33" s="15" t="str">
        <f>IFERROR(VLOOKUP($A33,SortedbyTimeData!$AF$2:$AZ$101,21,FALSE),"")</f>
        <v/>
      </c>
    </row>
    <row r="34" spans="1:21" x14ac:dyDescent="0.3">
      <c r="A34" s="15">
        <f t="shared" si="0"/>
        <v>33</v>
      </c>
      <c r="B34" s="15" t="str">
        <f>IFERROR(VLOOKUP($A34,SortedbyTimeData!$AF$2:$AZ$101,2,FALSE),"")</f>
        <v/>
      </c>
      <c r="C34" s="15" t="str">
        <f>IFERROR(VLOOKUP($A34,SortedbyTimeData!$AF$2:$AZ$101,3,FALSE),"")</f>
        <v/>
      </c>
      <c r="D34" s="15" t="str">
        <f>IFERROR(VLOOKUP($A34,SortedbyTimeData!$AF$2:$AZ$101,4,FALSE),"")</f>
        <v/>
      </c>
      <c r="E34" s="15" t="str">
        <f>IFERROR(VLOOKUP($A34,SortedbyTimeData!$AF$2:$AZ$101,5,FALSE),"")</f>
        <v/>
      </c>
      <c r="F34" s="15" t="str">
        <f>IFERROR(VLOOKUP($A34,SortedbyTimeData!$AF$2:$AZ$101,6,FALSE),"")</f>
        <v/>
      </c>
      <c r="G34" s="15" t="str">
        <f>IFERROR(VLOOKUP($A34,SortedbyTimeData!$AF$2:$AZ$101,7,FALSE),"")</f>
        <v/>
      </c>
      <c r="H34" s="15" t="str">
        <f>IFERROR(VLOOKUP($A34,SortedbyTimeData!$AF$2:$AZ$101,8,FALSE),"")</f>
        <v/>
      </c>
      <c r="I34" s="15" t="str">
        <f>IFERROR(VLOOKUP($A34,SortedbyTimeData!$AF$2:$AZ$101,9,FALSE),"")</f>
        <v/>
      </c>
      <c r="J34" s="15" t="str">
        <f>IFERROR(VLOOKUP($A34,SortedbyTimeData!$AF$2:$AZ$101,10,FALSE),"")</f>
        <v/>
      </c>
      <c r="K34" s="15" t="str">
        <f>IFERROR(VLOOKUP($A34,SortedbyTimeData!$AF$2:$AZ$101,11,FALSE),"")</f>
        <v/>
      </c>
      <c r="L34" s="15" t="str">
        <f>IFERROR(VLOOKUP($A34,SortedbyTimeData!$AF$2:$AZ$101,12,FALSE),"")</f>
        <v/>
      </c>
      <c r="M34" s="15" t="str">
        <f>IFERROR(VLOOKUP($A34,SortedbyTimeData!$AF$2:$AZ$101,13,FALSE),"")</f>
        <v/>
      </c>
      <c r="N34" s="15" t="str">
        <f>IFERROR(VLOOKUP($A34,SortedbyTimeData!$AF$2:$AZ$101,14,FALSE),"")</f>
        <v/>
      </c>
      <c r="O34" s="15" t="str">
        <f>IFERROR(VLOOKUP($A34,SortedbyTimeData!$AF$2:$AZ$101,15,FALSE),"")</f>
        <v/>
      </c>
      <c r="P34" s="15" t="str">
        <f>IFERROR(VLOOKUP($A34,SortedbyTimeData!$AF$2:$AZ$101,16,FALSE),"")</f>
        <v/>
      </c>
      <c r="Q34" s="15" t="str">
        <f>IFERROR(VLOOKUP($A34,SortedbyTimeData!$AF$2:$AZ$101,17,FALSE),"")</f>
        <v/>
      </c>
      <c r="R34" s="15" t="str">
        <f>IFERROR(VLOOKUP($A34,SortedbyTimeData!$AF$2:$AZ$101,18,FALSE),"")</f>
        <v/>
      </c>
      <c r="S34" s="15" t="str">
        <f>IFERROR(VLOOKUP($A34,SortedbyTimeData!$AF$2:$AZ$101,19,FALSE),"")</f>
        <v/>
      </c>
      <c r="T34" s="15" t="str">
        <f>IFERROR(VLOOKUP($A34,SortedbyTimeData!$AF$2:$AZ$101,20,FALSE),"")</f>
        <v/>
      </c>
      <c r="U34" s="15" t="str">
        <f>IFERROR(VLOOKUP($A34,SortedbyTimeData!$AF$2:$AZ$101,21,FALSE),"")</f>
        <v/>
      </c>
    </row>
    <row r="35" spans="1:21" x14ac:dyDescent="0.3">
      <c r="A35" s="15">
        <f t="shared" si="0"/>
        <v>34</v>
      </c>
      <c r="B35" s="15" t="str">
        <f>IFERROR(VLOOKUP($A35,SortedbyTimeData!$AF$2:$AZ$101,2,FALSE),"")</f>
        <v/>
      </c>
      <c r="C35" s="15" t="str">
        <f>IFERROR(VLOOKUP($A35,SortedbyTimeData!$AF$2:$AZ$101,3,FALSE),"")</f>
        <v/>
      </c>
      <c r="D35" s="15" t="str">
        <f>IFERROR(VLOOKUP($A35,SortedbyTimeData!$AF$2:$AZ$101,4,FALSE),"")</f>
        <v/>
      </c>
      <c r="E35" s="15" t="str">
        <f>IFERROR(VLOOKUP($A35,SortedbyTimeData!$AF$2:$AZ$101,5,FALSE),"")</f>
        <v/>
      </c>
      <c r="F35" s="15" t="str">
        <f>IFERROR(VLOOKUP($A35,SortedbyTimeData!$AF$2:$AZ$101,6,FALSE),"")</f>
        <v/>
      </c>
      <c r="G35" s="15" t="str">
        <f>IFERROR(VLOOKUP($A35,SortedbyTimeData!$AF$2:$AZ$101,7,FALSE),"")</f>
        <v/>
      </c>
      <c r="H35" s="15" t="str">
        <f>IFERROR(VLOOKUP($A35,SortedbyTimeData!$AF$2:$AZ$101,8,FALSE),"")</f>
        <v/>
      </c>
      <c r="I35" s="15" t="str">
        <f>IFERROR(VLOOKUP($A35,SortedbyTimeData!$AF$2:$AZ$101,9,FALSE),"")</f>
        <v/>
      </c>
      <c r="J35" s="15" t="str">
        <f>IFERROR(VLOOKUP($A35,SortedbyTimeData!$AF$2:$AZ$101,10,FALSE),"")</f>
        <v/>
      </c>
      <c r="K35" s="15" t="str">
        <f>IFERROR(VLOOKUP($A35,SortedbyTimeData!$AF$2:$AZ$101,11,FALSE),"")</f>
        <v/>
      </c>
      <c r="L35" s="15" t="str">
        <f>IFERROR(VLOOKUP($A35,SortedbyTimeData!$AF$2:$AZ$101,12,FALSE),"")</f>
        <v/>
      </c>
      <c r="M35" s="15" t="str">
        <f>IFERROR(VLOOKUP($A35,SortedbyTimeData!$AF$2:$AZ$101,13,FALSE),"")</f>
        <v/>
      </c>
      <c r="N35" s="15" t="str">
        <f>IFERROR(VLOOKUP($A35,SortedbyTimeData!$AF$2:$AZ$101,14,FALSE),"")</f>
        <v/>
      </c>
      <c r="O35" s="15" t="str">
        <f>IFERROR(VLOOKUP($A35,SortedbyTimeData!$AF$2:$AZ$101,15,FALSE),"")</f>
        <v/>
      </c>
      <c r="P35" s="15" t="str">
        <f>IFERROR(VLOOKUP($A35,SortedbyTimeData!$AF$2:$AZ$101,16,FALSE),"")</f>
        <v/>
      </c>
      <c r="Q35" s="15" t="str">
        <f>IFERROR(VLOOKUP($A35,SortedbyTimeData!$AF$2:$AZ$101,17,FALSE),"")</f>
        <v/>
      </c>
      <c r="R35" s="15" t="str">
        <f>IFERROR(VLOOKUP($A35,SortedbyTimeData!$AF$2:$AZ$101,18,FALSE),"")</f>
        <v/>
      </c>
      <c r="S35" s="15" t="str">
        <f>IFERROR(VLOOKUP($A35,SortedbyTimeData!$AF$2:$AZ$101,19,FALSE),"")</f>
        <v/>
      </c>
      <c r="T35" s="15" t="str">
        <f>IFERROR(VLOOKUP($A35,SortedbyTimeData!$AF$2:$AZ$101,20,FALSE),"")</f>
        <v/>
      </c>
      <c r="U35" s="15" t="str">
        <f>IFERROR(VLOOKUP($A35,SortedbyTimeData!$AF$2:$AZ$101,21,FALSE),"")</f>
        <v/>
      </c>
    </row>
    <row r="36" spans="1:21" x14ac:dyDescent="0.3">
      <c r="A36" s="15">
        <f t="shared" si="0"/>
        <v>35</v>
      </c>
      <c r="B36" s="15" t="str">
        <f>IFERROR(VLOOKUP($A36,SortedbyTimeData!$AF$2:$AZ$101,2,FALSE),"")</f>
        <v/>
      </c>
      <c r="C36" s="15" t="str">
        <f>IFERROR(VLOOKUP($A36,SortedbyTimeData!$AF$2:$AZ$101,3,FALSE),"")</f>
        <v/>
      </c>
      <c r="D36" s="15" t="str">
        <f>IFERROR(VLOOKUP($A36,SortedbyTimeData!$AF$2:$AZ$101,4,FALSE),"")</f>
        <v/>
      </c>
      <c r="E36" s="15" t="str">
        <f>IFERROR(VLOOKUP($A36,SortedbyTimeData!$AF$2:$AZ$101,5,FALSE),"")</f>
        <v/>
      </c>
      <c r="F36" s="15" t="str">
        <f>IFERROR(VLOOKUP($A36,SortedbyTimeData!$AF$2:$AZ$101,6,FALSE),"")</f>
        <v/>
      </c>
      <c r="G36" s="15" t="str">
        <f>IFERROR(VLOOKUP($A36,SortedbyTimeData!$AF$2:$AZ$101,7,FALSE),"")</f>
        <v/>
      </c>
      <c r="H36" s="15" t="str">
        <f>IFERROR(VLOOKUP($A36,SortedbyTimeData!$AF$2:$AZ$101,8,FALSE),"")</f>
        <v/>
      </c>
      <c r="I36" s="15" t="str">
        <f>IFERROR(VLOOKUP($A36,SortedbyTimeData!$AF$2:$AZ$101,9,FALSE),"")</f>
        <v/>
      </c>
      <c r="J36" s="15" t="str">
        <f>IFERROR(VLOOKUP($A36,SortedbyTimeData!$AF$2:$AZ$101,10,FALSE),"")</f>
        <v/>
      </c>
      <c r="K36" s="15" t="str">
        <f>IFERROR(VLOOKUP($A36,SortedbyTimeData!$AF$2:$AZ$101,11,FALSE),"")</f>
        <v/>
      </c>
      <c r="L36" s="15" t="str">
        <f>IFERROR(VLOOKUP($A36,SortedbyTimeData!$AF$2:$AZ$101,12,FALSE),"")</f>
        <v/>
      </c>
      <c r="M36" s="15" t="str">
        <f>IFERROR(VLOOKUP($A36,SortedbyTimeData!$AF$2:$AZ$101,13,FALSE),"")</f>
        <v/>
      </c>
      <c r="N36" s="15" t="str">
        <f>IFERROR(VLOOKUP($A36,SortedbyTimeData!$AF$2:$AZ$101,14,FALSE),"")</f>
        <v/>
      </c>
      <c r="O36" s="15" t="str">
        <f>IFERROR(VLOOKUP($A36,SortedbyTimeData!$AF$2:$AZ$101,15,FALSE),"")</f>
        <v/>
      </c>
      <c r="P36" s="15" t="str">
        <f>IFERROR(VLOOKUP($A36,SortedbyTimeData!$AF$2:$AZ$101,16,FALSE),"")</f>
        <v/>
      </c>
      <c r="Q36" s="15" t="str">
        <f>IFERROR(VLOOKUP($A36,SortedbyTimeData!$AF$2:$AZ$101,17,FALSE),"")</f>
        <v/>
      </c>
      <c r="R36" s="15" t="str">
        <f>IFERROR(VLOOKUP($A36,SortedbyTimeData!$AF$2:$AZ$101,18,FALSE),"")</f>
        <v/>
      </c>
      <c r="S36" s="15" t="str">
        <f>IFERROR(VLOOKUP($A36,SortedbyTimeData!$AF$2:$AZ$101,19,FALSE),"")</f>
        <v/>
      </c>
      <c r="T36" s="15" t="str">
        <f>IFERROR(VLOOKUP($A36,SortedbyTimeData!$AF$2:$AZ$101,20,FALSE),"")</f>
        <v/>
      </c>
      <c r="U36" s="15" t="str">
        <f>IFERROR(VLOOKUP($A36,SortedbyTimeData!$AF$2:$AZ$101,21,FALSE),"")</f>
        <v/>
      </c>
    </row>
    <row r="37" spans="1:21" x14ac:dyDescent="0.3">
      <c r="A37" s="15">
        <f t="shared" si="0"/>
        <v>36</v>
      </c>
      <c r="B37" s="15" t="str">
        <f>IFERROR(VLOOKUP($A37,SortedbyTimeData!$AF$2:$AZ$101,2,FALSE),"")</f>
        <v/>
      </c>
      <c r="C37" s="15" t="str">
        <f>IFERROR(VLOOKUP($A37,SortedbyTimeData!$AF$2:$AZ$101,3,FALSE),"")</f>
        <v/>
      </c>
      <c r="D37" s="15" t="str">
        <f>IFERROR(VLOOKUP($A37,SortedbyTimeData!$AF$2:$AZ$101,4,FALSE),"")</f>
        <v/>
      </c>
      <c r="E37" s="15" t="str">
        <f>IFERROR(VLOOKUP($A37,SortedbyTimeData!$AF$2:$AZ$101,5,FALSE),"")</f>
        <v/>
      </c>
      <c r="F37" s="15" t="str">
        <f>IFERROR(VLOOKUP($A37,SortedbyTimeData!$AF$2:$AZ$101,6,FALSE),"")</f>
        <v/>
      </c>
      <c r="G37" s="15" t="str">
        <f>IFERROR(VLOOKUP($A37,SortedbyTimeData!$AF$2:$AZ$101,7,FALSE),"")</f>
        <v/>
      </c>
      <c r="H37" s="15" t="str">
        <f>IFERROR(VLOOKUP($A37,SortedbyTimeData!$AF$2:$AZ$101,8,FALSE),"")</f>
        <v/>
      </c>
      <c r="I37" s="15" t="str">
        <f>IFERROR(VLOOKUP($A37,SortedbyTimeData!$AF$2:$AZ$101,9,FALSE),"")</f>
        <v/>
      </c>
      <c r="J37" s="15" t="str">
        <f>IFERROR(VLOOKUP($A37,SortedbyTimeData!$AF$2:$AZ$101,10,FALSE),"")</f>
        <v/>
      </c>
      <c r="K37" s="15" t="str">
        <f>IFERROR(VLOOKUP($A37,SortedbyTimeData!$AF$2:$AZ$101,11,FALSE),"")</f>
        <v/>
      </c>
      <c r="L37" s="15" t="str">
        <f>IFERROR(VLOOKUP($A37,SortedbyTimeData!$AF$2:$AZ$101,12,FALSE),"")</f>
        <v/>
      </c>
      <c r="M37" s="15" t="str">
        <f>IFERROR(VLOOKUP($A37,SortedbyTimeData!$AF$2:$AZ$101,13,FALSE),"")</f>
        <v/>
      </c>
      <c r="N37" s="15" t="str">
        <f>IFERROR(VLOOKUP($A37,SortedbyTimeData!$AF$2:$AZ$101,14,FALSE),"")</f>
        <v/>
      </c>
      <c r="O37" s="15" t="str">
        <f>IFERROR(VLOOKUP($A37,SortedbyTimeData!$AF$2:$AZ$101,15,FALSE),"")</f>
        <v/>
      </c>
      <c r="P37" s="15" t="str">
        <f>IFERROR(VLOOKUP($A37,SortedbyTimeData!$AF$2:$AZ$101,16,FALSE),"")</f>
        <v/>
      </c>
      <c r="Q37" s="15" t="str">
        <f>IFERROR(VLOOKUP($A37,SortedbyTimeData!$AF$2:$AZ$101,17,FALSE),"")</f>
        <v/>
      </c>
      <c r="R37" s="15" t="str">
        <f>IFERROR(VLOOKUP($A37,SortedbyTimeData!$AF$2:$AZ$101,18,FALSE),"")</f>
        <v/>
      </c>
      <c r="S37" s="15" t="str">
        <f>IFERROR(VLOOKUP($A37,SortedbyTimeData!$AF$2:$AZ$101,19,FALSE),"")</f>
        <v/>
      </c>
      <c r="T37" s="15" t="str">
        <f>IFERROR(VLOOKUP($A37,SortedbyTimeData!$AF$2:$AZ$101,20,FALSE),"")</f>
        <v/>
      </c>
      <c r="U37" s="15" t="str">
        <f>IFERROR(VLOOKUP($A37,SortedbyTimeData!$AF$2:$AZ$101,21,FALSE),"")</f>
        <v/>
      </c>
    </row>
    <row r="38" spans="1:21" x14ac:dyDescent="0.3">
      <c r="A38" s="15">
        <f t="shared" si="0"/>
        <v>37</v>
      </c>
      <c r="B38" s="15" t="str">
        <f>IFERROR(VLOOKUP($A38,SortedbyTimeData!$AF$2:$AZ$101,2,FALSE),"")</f>
        <v/>
      </c>
      <c r="C38" s="15" t="str">
        <f>IFERROR(VLOOKUP($A38,SortedbyTimeData!$AF$2:$AZ$101,3,FALSE),"")</f>
        <v/>
      </c>
      <c r="D38" s="15" t="str">
        <f>IFERROR(VLOOKUP($A38,SortedbyTimeData!$AF$2:$AZ$101,4,FALSE),"")</f>
        <v/>
      </c>
      <c r="E38" s="15" t="str">
        <f>IFERROR(VLOOKUP($A38,SortedbyTimeData!$AF$2:$AZ$101,5,FALSE),"")</f>
        <v/>
      </c>
      <c r="F38" s="15" t="str">
        <f>IFERROR(VLOOKUP($A38,SortedbyTimeData!$AF$2:$AZ$101,6,FALSE),"")</f>
        <v/>
      </c>
      <c r="G38" s="15" t="str">
        <f>IFERROR(VLOOKUP($A38,SortedbyTimeData!$AF$2:$AZ$101,7,FALSE),"")</f>
        <v/>
      </c>
      <c r="H38" s="15" t="str">
        <f>IFERROR(VLOOKUP($A38,SortedbyTimeData!$AF$2:$AZ$101,8,FALSE),"")</f>
        <v/>
      </c>
      <c r="I38" s="15" t="str">
        <f>IFERROR(VLOOKUP($A38,SortedbyTimeData!$AF$2:$AZ$101,9,FALSE),"")</f>
        <v/>
      </c>
      <c r="J38" s="15" t="str">
        <f>IFERROR(VLOOKUP($A38,SortedbyTimeData!$AF$2:$AZ$101,10,FALSE),"")</f>
        <v/>
      </c>
      <c r="K38" s="15" t="str">
        <f>IFERROR(VLOOKUP($A38,SortedbyTimeData!$AF$2:$AZ$101,11,FALSE),"")</f>
        <v/>
      </c>
      <c r="L38" s="15" t="str">
        <f>IFERROR(VLOOKUP($A38,SortedbyTimeData!$AF$2:$AZ$101,12,FALSE),"")</f>
        <v/>
      </c>
      <c r="M38" s="15" t="str">
        <f>IFERROR(VLOOKUP($A38,SortedbyTimeData!$AF$2:$AZ$101,13,FALSE),"")</f>
        <v/>
      </c>
      <c r="N38" s="15" t="str">
        <f>IFERROR(VLOOKUP($A38,SortedbyTimeData!$AF$2:$AZ$101,14,FALSE),"")</f>
        <v/>
      </c>
      <c r="O38" s="15" t="str">
        <f>IFERROR(VLOOKUP($A38,SortedbyTimeData!$AF$2:$AZ$101,15,FALSE),"")</f>
        <v/>
      </c>
      <c r="P38" s="15" t="str">
        <f>IFERROR(VLOOKUP($A38,SortedbyTimeData!$AF$2:$AZ$101,16,FALSE),"")</f>
        <v/>
      </c>
      <c r="Q38" s="15" t="str">
        <f>IFERROR(VLOOKUP($A38,SortedbyTimeData!$AF$2:$AZ$101,17,FALSE),"")</f>
        <v/>
      </c>
      <c r="R38" s="15" t="str">
        <f>IFERROR(VLOOKUP($A38,SortedbyTimeData!$AF$2:$AZ$101,18,FALSE),"")</f>
        <v/>
      </c>
      <c r="S38" s="15" t="str">
        <f>IFERROR(VLOOKUP($A38,SortedbyTimeData!$AF$2:$AZ$101,19,FALSE),"")</f>
        <v/>
      </c>
      <c r="T38" s="15" t="str">
        <f>IFERROR(VLOOKUP($A38,SortedbyTimeData!$AF$2:$AZ$101,20,FALSE),"")</f>
        <v/>
      </c>
      <c r="U38" s="15" t="str">
        <f>IFERROR(VLOOKUP($A38,SortedbyTimeData!$AF$2:$AZ$101,21,FALSE),"")</f>
        <v/>
      </c>
    </row>
    <row r="39" spans="1:21" x14ac:dyDescent="0.3">
      <c r="A39" s="15">
        <f t="shared" si="0"/>
        <v>38</v>
      </c>
      <c r="B39" s="15" t="str">
        <f>IFERROR(VLOOKUP($A39,SortedbyTimeData!$AF$2:$AZ$101,2,FALSE),"")</f>
        <v/>
      </c>
      <c r="C39" s="15" t="str">
        <f>IFERROR(VLOOKUP($A39,SortedbyTimeData!$AF$2:$AZ$101,3,FALSE),"")</f>
        <v/>
      </c>
      <c r="D39" s="15" t="str">
        <f>IFERROR(VLOOKUP($A39,SortedbyTimeData!$AF$2:$AZ$101,4,FALSE),"")</f>
        <v/>
      </c>
      <c r="E39" s="15" t="str">
        <f>IFERROR(VLOOKUP($A39,SortedbyTimeData!$AF$2:$AZ$101,5,FALSE),"")</f>
        <v/>
      </c>
      <c r="F39" s="15" t="str">
        <f>IFERROR(VLOOKUP($A39,SortedbyTimeData!$AF$2:$AZ$101,6,FALSE),"")</f>
        <v/>
      </c>
      <c r="G39" s="15" t="str">
        <f>IFERROR(VLOOKUP($A39,SortedbyTimeData!$AF$2:$AZ$101,7,FALSE),"")</f>
        <v/>
      </c>
      <c r="H39" s="15" t="str">
        <f>IFERROR(VLOOKUP($A39,SortedbyTimeData!$AF$2:$AZ$101,8,FALSE),"")</f>
        <v/>
      </c>
      <c r="I39" s="15" t="str">
        <f>IFERROR(VLOOKUP($A39,SortedbyTimeData!$AF$2:$AZ$101,9,FALSE),"")</f>
        <v/>
      </c>
      <c r="J39" s="15" t="str">
        <f>IFERROR(VLOOKUP($A39,SortedbyTimeData!$AF$2:$AZ$101,10,FALSE),"")</f>
        <v/>
      </c>
      <c r="K39" s="15" t="str">
        <f>IFERROR(VLOOKUP($A39,SortedbyTimeData!$AF$2:$AZ$101,11,FALSE),"")</f>
        <v/>
      </c>
      <c r="L39" s="15" t="str">
        <f>IFERROR(VLOOKUP($A39,SortedbyTimeData!$AF$2:$AZ$101,12,FALSE),"")</f>
        <v/>
      </c>
      <c r="M39" s="15" t="str">
        <f>IFERROR(VLOOKUP($A39,SortedbyTimeData!$AF$2:$AZ$101,13,FALSE),"")</f>
        <v/>
      </c>
      <c r="N39" s="15" t="str">
        <f>IFERROR(VLOOKUP($A39,SortedbyTimeData!$AF$2:$AZ$101,14,FALSE),"")</f>
        <v/>
      </c>
      <c r="O39" s="15" t="str">
        <f>IFERROR(VLOOKUP($A39,SortedbyTimeData!$AF$2:$AZ$101,15,FALSE),"")</f>
        <v/>
      </c>
      <c r="P39" s="15" t="str">
        <f>IFERROR(VLOOKUP($A39,SortedbyTimeData!$AF$2:$AZ$101,16,FALSE),"")</f>
        <v/>
      </c>
      <c r="Q39" s="15" t="str">
        <f>IFERROR(VLOOKUP($A39,SortedbyTimeData!$AF$2:$AZ$101,17,FALSE),"")</f>
        <v/>
      </c>
      <c r="R39" s="15" t="str">
        <f>IFERROR(VLOOKUP($A39,SortedbyTimeData!$AF$2:$AZ$101,18,FALSE),"")</f>
        <v/>
      </c>
      <c r="S39" s="15" t="str">
        <f>IFERROR(VLOOKUP($A39,SortedbyTimeData!$AF$2:$AZ$101,19,FALSE),"")</f>
        <v/>
      </c>
      <c r="T39" s="15" t="str">
        <f>IFERROR(VLOOKUP($A39,SortedbyTimeData!$AF$2:$AZ$101,20,FALSE),"")</f>
        <v/>
      </c>
      <c r="U39" s="15" t="str">
        <f>IFERROR(VLOOKUP($A39,SortedbyTimeData!$AF$2:$AZ$101,21,FALSE),"")</f>
        <v/>
      </c>
    </row>
    <row r="40" spans="1:21" x14ac:dyDescent="0.3">
      <c r="A40" s="15">
        <f t="shared" si="0"/>
        <v>39</v>
      </c>
      <c r="B40" s="15" t="str">
        <f>IFERROR(VLOOKUP($A40,SortedbyTimeData!$AF$2:$AZ$101,2,FALSE),"")</f>
        <v/>
      </c>
      <c r="C40" s="15" t="str">
        <f>IFERROR(VLOOKUP($A40,SortedbyTimeData!$AF$2:$AZ$101,3,FALSE),"")</f>
        <v/>
      </c>
      <c r="D40" s="15" t="str">
        <f>IFERROR(VLOOKUP($A40,SortedbyTimeData!$AF$2:$AZ$101,4,FALSE),"")</f>
        <v/>
      </c>
      <c r="E40" s="15" t="str">
        <f>IFERROR(VLOOKUP($A40,SortedbyTimeData!$AF$2:$AZ$101,5,FALSE),"")</f>
        <v/>
      </c>
      <c r="F40" s="15" t="str">
        <f>IFERROR(VLOOKUP($A40,SortedbyTimeData!$AF$2:$AZ$101,6,FALSE),"")</f>
        <v/>
      </c>
      <c r="G40" s="15" t="str">
        <f>IFERROR(VLOOKUP($A40,SortedbyTimeData!$AF$2:$AZ$101,7,FALSE),"")</f>
        <v/>
      </c>
      <c r="H40" s="15" t="str">
        <f>IFERROR(VLOOKUP($A40,SortedbyTimeData!$AF$2:$AZ$101,8,FALSE),"")</f>
        <v/>
      </c>
      <c r="I40" s="15" t="str">
        <f>IFERROR(VLOOKUP($A40,SortedbyTimeData!$AF$2:$AZ$101,9,FALSE),"")</f>
        <v/>
      </c>
      <c r="J40" s="15" t="str">
        <f>IFERROR(VLOOKUP($A40,SortedbyTimeData!$AF$2:$AZ$101,10,FALSE),"")</f>
        <v/>
      </c>
      <c r="K40" s="15" t="str">
        <f>IFERROR(VLOOKUP($A40,SortedbyTimeData!$AF$2:$AZ$101,11,FALSE),"")</f>
        <v/>
      </c>
      <c r="L40" s="15" t="str">
        <f>IFERROR(VLOOKUP($A40,SortedbyTimeData!$AF$2:$AZ$101,12,FALSE),"")</f>
        <v/>
      </c>
      <c r="M40" s="15" t="str">
        <f>IFERROR(VLOOKUP($A40,SortedbyTimeData!$AF$2:$AZ$101,13,FALSE),"")</f>
        <v/>
      </c>
      <c r="N40" s="15" t="str">
        <f>IFERROR(VLOOKUP($A40,SortedbyTimeData!$AF$2:$AZ$101,14,FALSE),"")</f>
        <v/>
      </c>
      <c r="O40" s="15" t="str">
        <f>IFERROR(VLOOKUP($A40,SortedbyTimeData!$AF$2:$AZ$101,15,FALSE),"")</f>
        <v/>
      </c>
      <c r="P40" s="15" t="str">
        <f>IFERROR(VLOOKUP($A40,SortedbyTimeData!$AF$2:$AZ$101,16,FALSE),"")</f>
        <v/>
      </c>
      <c r="Q40" s="15" t="str">
        <f>IFERROR(VLOOKUP($A40,SortedbyTimeData!$AF$2:$AZ$101,17,FALSE),"")</f>
        <v/>
      </c>
      <c r="R40" s="15" t="str">
        <f>IFERROR(VLOOKUP($A40,SortedbyTimeData!$AF$2:$AZ$101,18,FALSE),"")</f>
        <v/>
      </c>
      <c r="S40" s="15" t="str">
        <f>IFERROR(VLOOKUP($A40,SortedbyTimeData!$AF$2:$AZ$101,19,FALSE),"")</f>
        <v/>
      </c>
      <c r="T40" s="15" t="str">
        <f>IFERROR(VLOOKUP($A40,SortedbyTimeData!$AF$2:$AZ$101,20,FALSE),"")</f>
        <v/>
      </c>
      <c r="U40" s="15" t="str">
        <f>IFERROR(VLOOKUP($A40,SortedbyTimeData!$AF$2:$AZ$101,21,FALSE),"")</f>
        <v/>
      </c>
    </row>
    <row r="41" spans="1:21" x14ac:dyDescent="0.3">
      <c r="A41" s="15">
        <f t="shared" si="0"/>
        <v>40</v>
      </c>
      <c r="B41" s="15" t="str">
        <f>IFERROR(VLOOKUP($A41,SortedbyTimeData!$AF$2:$AZ$101,2,FALSE),"")</f>
        <v/>
      </c>
      <c r="C41" s="15" t="str">
        <f>IFERROR(VLOOKUP($A41,SortedbyTimeData!$AF$2:$AZ$101,3,FALSE),"")</f>
        <v/>
      </c>
      <c r="D41" s="15" t="str">
        <f>IFERROR(VLOOKUP($A41,SortedbyTimeData!$AF$2:$AZ$101,4,FALSE),"")</f>
        <v/>
      </c>
      <c r="E41" s="15" t="str">
        <f>IFERROR(VLOOKUP($A41,SortedbyTimeData!$AF$2:$AZ$101,5,FALSE),"")</f>
        <v/>
      </c>
      <c r="F41" s="15" t="str">
        <f>IFERROR(VLOOKUP($A41,SortedbyTimeData!$AF$2:$AZ$101,6,FALSE),"")</f>
        <v/>
      </c>
      <c r="G41" s="15" t="str">
        <f>IFERROR(VLOOKUP($A41,SortedbyTimeData!$AF$2:$AZ$101,7,FALSE),"")</f>
        <v/>
      </c>
      <c r="H41" s="15" t="str">
        <f>IFERROR(VLOOKUP($A41,SortedbyTimeData!$AF$2:$AZ$101,8,FALSE),"")</f>
        <v/>
      </c>
      <c r="I41" s="15" t="str">
        <f>IFERROR(VLOOKUP($A41,SortedbyTimeData!$AF$2:$AZ$101,9,FALSE),"")</f>
        <v/>
      </c>
      <c r="J41" s="15" t="str">
        <f>IFERROR(VLOOKUP($A41,SortedbyTimeData!$AF$2:$AZ$101,10,FALSE),"")</f>
        <v/>
      </c>
      <c r="K41" s="15" t="str">
        <f>IFERROR(VLOOKUP($A41,SortedbyTimeData!$AF$2:$AZ$101,11,FALSE),"")</f>
        <v/>
      </c>
      <c r="L41" s="15" t="str">
        <f>IFERROR(VLOOKUP($A41,SortedbyTimeData!$AF$2:$AZ$101,12,FALSE),"")</f>
        <v/>
      </c>
      <c r="M41" s="15" t="str">
        <f>IFERROR(VLOOKUP($A41,SortedbyTimeData!$AF$2:$AZ$101,13,FALSE),"")</f>
        <v/>
      </c>
      <c r="N41" s="15" t="str">
        <f>IFERROR(VLOOKUP($A41,SortedbyTimeData!$AF$2:$AZ$101,14,FALSE),"")</f>
        <v/>
      </c>
      <c r="O41" s="15" t="str">
        <f>IFERROR(VLOOKUP($A41,SortedbyTimeData!$AF$2:$AZ$101,15,FALSE),"")</f>
        <v/>
      </c>
      <c r="P41" s="15" t="str">
        <f>IFERROR(VLOOKUP($A41,SortedbyTimeData!$AF$2:$AZ$101,16,FALSE),"")</f>
        <v/>
      </c>
      <c r="Q41" s="15" t="str">
        <f>IFERROR(VLOOKUP($A41,SortedbyTimeData!$AF$2:$AZ$101,17,FALSE),"")</f>
        <v/>
      </c>
      <c r="R41" s="15" t="str">
        <f>IFERROR(VLOOKUP($A41,SortedbyTimeData!$AF$2:$AZ$101,18,FALSE),"")</f>
        <v/>
      </c>
      <c r="S41" s="15" t="str">
        <f>IFERROR(VLOOKUP($A41,SortedbyTimeData!$AF$2:$AZ$101,19,FALSE),"")</f>
        <v/>
      </c>
      <c r="T41" s="15" t="str">
        <f>IFERROR(VLOOKUP($A41,SortedbyTimeData!$AF$2:$AZ$101,20,FALSE),"")</f>
        <v/>
      </c>
      <c r="U41" s="15" t="str">
        <f>IFERROR(VLOOKUP($A41,SortedbyTimeData!$AF$2:$AZ$101,21,FALSE),"")</f>
        <v/>
      </c>
    </row>
    <row r="42" spans="1:21" x14ac:dyDescent="0.3">
      <c r="A42" s="15">
        <f t="shared" si="0"/>
        <v>41</v>
      </c>
      <c r="B42" s="15" t="str">
        <f>IFERROR(VLOOKUP($A42,SortedbyTimeData!$AF$2:$AZ$101,2,FALSE),"")</f>
        <v/>
      </c>
      <c r="C42" s="15" t="str">
        <f>IFERROR(VLOOKUP($A42,SortedbyTimeData!$AF$2:$AZ$101,3,FALSE),"")</f>
        <v/>
      </c>
      <c r="D42" s="15" t="str">
        <f>IFERROR(VLOOKUP($A42,SortedbyTimeData!$AF$2:$AZ$101,4,FALSE),"")</f>
        <v/>
      </c>
      <c r="E42" s="15" t="str">
        <f>IFERROR(VLOOKUP($A42,SortedbyTimeData!$AF$2:$AZ$101,5,FALSE),"")</f>
        <v/>
      </c>
      <c r="F42" s="15" t="str">
        <f>IFERROR(VLOOKUP($A42,SortedbyTimeData!$AF$2:$AZ$101,6,FALSE),"")</f>
        <v/>
      </c>
      <c r="G42" s="15" t="str">
        <f>IFERROR(VLOOKUP($A42,SortedbyTimeData!$AF$2:$AZ$101,7,FALSE),"")</f>
        <v/>
      </c>
      <c r="H42" s="15" t="str">
        <f>IFERROR(VLOOKUP($A42,SortedbyTimeData!$AF$2:$AZ$101,8,FALSE),"")</f>
        <v/>
      </c>
      <c r="I42" s="15" t="str">
        <f>IFERROR(VLOOKUP($A42,SortedbyTimeData!$AF$2:$AZ$101,9,FALSE),"")</f>
        <v/>
      </c>
      <c r="J42" s="15" t="str">
        <f>IFERROR(VLOOKUP($A42,SortedbyTimeData!$AF$2:$AZ$101,10,FALSE),"")</f>
        <v/>
      </c>
      <c r="K42" s="15" t="str">
        <f>IFERROR(VLOOKUP($A42,SortedbyTimeData!$AF$2:$AZ$101,11,FALSE),"")</f>
        <v/>
      </c>
      <c r="L42" s="15" t="str">
        <f>IFERROR(VLOOKUP($A42,SortedbyTimeData!$AF$2:$AZ$101,12,FALSE),"")</f>
        <v/>
      </c>
      <c r="M42" s="15" t="str">
        <f>IFERROR(VLOOKUP($A42,SortedbyTimeData!$AF$2:$AZ$101,13,FALSE),"")</f>
        <v/>
      </c>
      <c r="N42" s="15" t="str">
        <f>IFERROR(VLOOKUP($A42,SortedbyTimeData!$AF$2:$AZ$101,14,FALSE),"")</f>
        <v/>
      </c>
      <c r="O42" s="15" t="str">
        <f>IFERROR(VLOOKUP($A42,SortedbyTimeData!$AF$2:$AZ$101,15,FALSE),"")</f>
        <v/>
      </c>
      <c r="P42" s="15" t="str">
        <f>IFERROR(VLOOKUP($A42,SortedbyTimeData!$AF$2:$AZ$101,16,FALSE),"")</f>
        <v/>
      </c>
      <c r="Q42" s="15" t="str">
        <f>IFERROR(VLOOKUP($A42,SortedbyTimeData!$AF$2:$AZ$101,17,FALSE),"")</f>
        <v/>
      </c>
      <c r="R42" s="15" t="str">
        <f>IFERROR(VLOOKUP($A42,SortedbyTimeData!$AF$2:$AZ$101,18,FALSE),"")</f>
        <v/>
      </c>
      <c r="S42" s="15" t="str">
        <f>IFERROR(VLOOKUP($A42,SortedbyTimeData!$AF$2:$AZ$101,19,FALSE),"")</f>
        <v/>
      </c>
      <c r="T42" s="15" t="str">
        <f>IFERROR(VLOOKUP($A42,SortedbyTimeData!$AF$2:$AZ$101,20,FALSE),"")</f>
        <v/>
      </c>
      <c r="U42" s="15" t="str">
        <f>IFERROR(VLOOKUP($A42,SortedbyTimeData!$AF$2:$AZ$101,21,FALSE),"")</f>
        <v/>
      </c>
    </row>
    <row r="43" spans="1:21" x14ac:dyDescent="0.3">
      <c r="A43" s="15">
        <f t="shared" si="0"/>
        <v>42</v>
      </c>
      <c r="B43" s="15" t="str">
        <f>IFERROR(VLOOKUP($A43,SortedbyTimeData!$AF$2:$AZ$101,2,FALSE),"")</f>
        <v/>
      </c>
      <c r="C43" s="15" t="str">
        <f>IFERROR(VLOOKUP($A43,SortedbyTimeData!$AF$2:$AZ$101,3,FALSE),"")</f>
        <v/>
      </c>
      <c r="D43" s="15" t="str">
        <f>IFERROR(VLOOKUP($A43,SortedbyTimeData!$AF$2:$AZ$101,4,FALSE),"")</f>
        <v/>
      </c>
      <c r="E43" s="15" t="str">
        <f>IFERROR(VLOOKUP($A43,SortedbyTimeData!$AF$2:$AZ$101,5,FALSE),"")</f>
        <v/>
      </c>
      <c r="F43" s="15" t="str">
        <f>IFERROR(VLOOKUP($A43,SortedbyTimeData!$AF$2:$AZ$101,6,FALSE),"")</f>
        <v/>
      </c>
      <c r="G43" s="15" t="str">
        <f>IFERROR(VLOOKUP($A43,SortedbyTimeData!$AF$2:$AZ$101,7,FALSE),"")</f>
        <v/>
      </c>
      <c r="H43" s="15" t="str">
        <f>IFERROR(VLOOKUP($A43,SortedbyTimeData!$AF$2:$AZ$101,8,FALSE),"")</f>
        <v/>
      </c>
      <c r="I43" s="15" t="str">
        <f>IFERROR(VLOOKUP($A43,SortedbyTimeData!$AF$2:$AZ$101,9,FALSE),"")</f>
        <v/>
      </c>
      <c r="J43" s="15" t="str">
        <f>IFERROR(VLOOKUP($A43,SortedbyTimeData!$AF$2:$AZ$101,10,FALSE),"")</f>
        <v/>
      </c>
      <c r="K43" s="15" t="str">
        <f>IFERROR(VLOOKUP($A43,SortedbyTimeData!$AF$2:$AZ$101,11,FALSE),"")</f>
        <v/>
      </c>
      <c r="L43" s="15" t="str">
        <f>IFERROR(VLOOKUP($A43,SortedbyTimeData!$AF$2:$AZ$101,12,FALSE),"")</f>
        <v/>
      </c>
      <c r="M43" s="15" t="str">
        <f>IFERROR(VLOOKUP($A43,SortedbyTimeData!$AF$2:$AZ$101,13,FALSE),"")</f>
        <v/>
      </c>
      <c r="N43" s="15" t="str">
        <f>IFERROR(VLOOKUP($A43,SortedbyTimeData!$AF$2:$AZ$101,14,FALSE),"")</f>
        <v/>
      </c>
      <c r="O43" s="15" t="str">
        <f>IFERROR(VLOOKUP($A43,SortedbyTimeData!$AF$2:$AZ$101,15,FALSE),"")</f>
        <v/>
      </c>
      <c r="P43" s="15" t="str">
        <f>IFERROR(VLOOKUP($A43,SortedbyTimeData!$AF$2:$AZ$101,16,FALSE),"")</f>
        <v/>
      </c>
      <c r="Q43" s="15" t="str">
        <f>IFERROR(VLOOKUP($A43,SortedbyTimeData!$AF$2:$AZ$101,17,FALSE),"")</f>
        <v/>
      </c>
      <c r="R43" s="15" t="str">
        <f>IFERROR(VLOOKUP($A43,SortedbyTimeData!$AF$2:$AZ$101,18,FALSE),"")</f>
        <v/>
      </c>
      <c r="S43" s="15" t="str">
        <f>IFERROR(VLOOKUP($A43,SortedbyTimeData!$AF$2:$AZ$101,19,FALSE),"")</f>
        <v/>
      </c>
      <c r="T43" s="15" t="str">
        <f>IFERROR(VLOOKUP($A43,SortedbyTimeData!$AF$2:$AZ$101,20,FALSE),"")</f>
        <v/>
      </c>
      <c r="U43" s="15" t="str">
        <f>IFERROR(VLOOKUP($A43,SortedbyTimeData!$AF$2:$AZ$101,21,FALSE),"")</f>
        <v/>
      </c>
    </row>
    <row r="44" spans="1:21" x14ac:dyDescent="0.3">
      <c r="A44" s="15">
        <f t="shared" si="0"/>
        <v>43</v>
      </c>
      <c r="B44" s="15" t="str">
        <f>IFERROR(VLOOKUP($A44,SortedbyTimeData!$AF$2:$AZ$101,2,FALSE),"")</f>
        <v/>
      </c>
      <c r="C44" s="15" t="str">
        <f>IFERROR(VLOOKUP($A44,SortedbyTimeData!$AF$2:$AZ$101,3,FALSE),"")</f>
        <v/>
      </c>
      <c r="D44" s="15" t="str">
        <f>IFERROR(VLOOKUP($A44,SortedbyTimeData!$AF$2:$AZ$101,4,FALSE),"")</f>
        <v/>
      </c>
      <c r="E44" s="15" t="str">
        <f>IFERROR(VLOOKUP($A44,SortedbyTimeData!$AF$2:$AZ$101,5,FALSE),"")</f>
        <v/>
      </c>
      <c r="F44" s="15" t="str">
        <f>IFERROR(VLOOKUP($A44,SortedbyTimeData!$AF$2:$AZ$101,6,FALSE),"")</f>
        <v/>
      </c>
      <c r="G44" s="15" t="str">
        <f>IFERROR(VLOOKUP($A44,SortedbyTimeData!$AF$2:$AZ$101,7,FALSE),"")</f>
        <v/>
      </c>
      <c r="H44" s="15" t="str">
        <f>IFERROR(VLOOKUP($A44,SortedbyTimeData!$AF$2:$AZ$101,8,FALSE),"")</f>
        <v/>
      </c>
      <c r="I44" s="15" t="str">
        <f>IFERROR(VLOOKUP($A44,SortedbyTimeData!$AF$2:$AZ$101,9,FALSE),"")</f>
        <v/>
      </c>
      <c r="J44" s="15" t="str">
        <f>IFERROR(VLOOKUP($A44,SortedbyTimeData!$AF$2:$AZ$101,10,FALSE),"")</f>
        <v/>
      </c>
      <c r="K44" s="15" t="str">
        <f>IFERROR(VLOOKUP($A44,SortedbyTimeData!$AF$2:$AZ$101,11,FALSE),"")</f>
        <v/>
      </c>
      <c r="L44" s="15" t="str">
        <f>IFERROR(VLOOKUP($A44,SortedbyTimeData!$AF$2:$AZ$101,12,FALSE),"")</f>
        <v/>
      </c>
      <c r="M44" s="15" t="str">
        <f>IFERROR(VLOOKUP($A44,SortedbyTimeData!$AF$2:$AZ$101,13,FALSE),"")</f>
        <v/>
      </c>
      <c r="N44" s="15" t="str">
        <f>IFERROR(VLOOKUP($A44,SortedbyTimeData!$AF$2:$AZ$101,14,FALSE),"")</f>
        <v/>
      </c>
      <c r="O44" s="15" t="str">
        <f>IFERROR(VLOOKUP($A44,SortedbyTimeData!$AF$2:$AZ$101,15,FALSE),"")</f>
        <v/>
      </c>
      <c r="P44" s="15" t="str">
        <f>IFERROR(VLOOKUP($A44,SortedbyTimeData!$AF$2:$AZ$101,16,FALSE),"")</f>
        <v/>
      </c>
      <c r="Q44" s="15" t="str">
        <f>IFERROR(VLOOKUP($A44,SortedbyTimeData!$AF$2:$AZ$101,17,FALSE),"")</f>
        <v/>
      </c>
      <c r="R44" s="15" t="str">
        <f>IFERROR(VLOOKUP($A44,SortedbyTimeData!$AF$2:$AZ$101,18,FALSE),"")</f>
        <v/>
      </c>
      <c r="S44" s="15" t="str">
        <f>IFERROR(VLOOKUP($A44,SortedbyTimeData!$AF$2:$AZ$101,19,FALSE),"")</f>
        <v/>
      </c>
      <c r="T44" s="15" t="str">
        <f>IFERROR(VLOOKUP($A44,SortedbyTimeData!$AF$2:$AZ$101,20,FALSE),"")</f>
        <v/>
      </c>
      <c r="U44" s="15" t="str">
        <f>IFERROR(VLOOKUP($A44,SortedbyTimeData!$AF$2:$AZ$101,21,FALSE),"")</f>
        <v/>
      </c>
    </row>
    <row r="45" spans="1:21" x14ac:dyDescent="0.3">
      <c r="A45" s="15">
        <f t="shared" si="0"/>
        <v>44</v>
      </c>
      <c r="B45" s="15" t="str">
        <f>IFERROR(VLOOKUP($A45,SortedbyTimeData!$AF$2:$AZ$101,2,FALSE),"")</f>
        <v/>
      </c>
      <c r="C45" s="15" t="str">
        <f>IFERROR(VLOOKUP($A45,SortedbyTimeData!$AF$2:$AZ$101,3,FALSE),"")</f>
        <v/>
      </c>
      <c r="D45" s="15" t="str">
        <f>IFERROR(VLOOKUP($A45,SortedbyTimeData!$AF$2:$AZ$101,4,FALSE),"")</f>
        <v/>
      </c>
      <c r="E45" s="15" t="str">
        <f>IFERROR(VLOOKUP($A45,SortedbyTimeData!$AF$2:$AZ$101,5,FALSE),"")</f>
        <v/>
      </c>
      <c r="F45" s="15" t="str">
        <f>IFERROR(VLOOKUP($A45,SortedbyTimeData!$AF$2:$AZ$101,6,FALSE),"")</f>
        <v/>
      </c>
      <c r="G45" s="15" t="str">
        <f>IFERROR(VLOOKUP($A45,SortedbyTimeData!$AF$2:$AZ$101,7,FALSE),"")</f>
        <v/>
      </c>
      <c r="H45" s="15" t="str">
        <f>IFERROR(VLOOKUP($A45,SortedbyTimeData!$AF$2:$AZ$101,8,FALSE),"")</f>
        <v/>
      </c>
      <c r="I45" s="15" t="str">
        <f>IFERROR(VLOOKUP($A45,SortedbyTimeData!$AF$2:$AZ$101,9,FALSE),"")</f>
        <v/>
      </c>
      <c r="J45" s="15" t="str">
        <f>IFERROR(VLOOKUP($A45,SortedbyTimeData!$AF$2:$AZ$101,10,FALSE),"")</f>
        <v/>
      </c>
      <c r="K45" s="15" t="str">
        <f>IFERROR(VLOOKUP($A45,SortedbyTimeData!$AF$2:$AZ$101,11,FALSE),"")</f>
        <v/>
      </c>
      <c r="L45" s="15" t="str">
        <f>IFERROR(VLOOKUP($A45,SortedbyTimeData!$AF$2:$AZ$101,12,FALSE),"")</f>
        <v/>
      </c>
      <c r="M45" s="15" t="str">
        <f>IFERROR(VLOOKUP($A45,SortedbyTimeData!$AF$2:$AZ$101,13,FALSE),"")</f>
        <v/>
      </c>
      <c r="N45" s="15" t="str">
        <f>IFERROR(VLOOKUP($A45,SortedbyTimeData!$AF$2:$AZ$101,14,FALSE),"")</f>
        <v/>
      </c>
      <c r="O45" s="15" t="str">
        <f>IFERROR(VLOOKUP($A45,SortedbyTimeData!$AF$2:$AZ$101,15,FALSE),"")</f>
        <v/>
      </c>
      <c r="P45" s="15" t="str">
        <f>IFERROR(VLOOKUP($A45,SortedbyTimeData!$AF$2:$AZ$101,16,FALSE),"")</f>
        <v/>
      </c>
      <c r="Q45" s="15" t="str">
        <f>IFERROR(VLOOKUP($A45,SortedbyTimeData!$AF$2:$AZ$101,17,FALSE),"")</f>
        <v/>
      </c>
      <c r="R45" s="15" t="str">
        <f>IFERROR(VLOOKUP($A45,SortedbyTimeData!$AF$2:$AZ$101,18,FALSE),"")</f>
        <v/>
      </c>
      <c r="S45" s="15" t="str">
        <f>IFERROR(VLOOKUP($A45,SortedbyTimeData!$AF$2:$AZ$101,19,FALSE),"")</f>
        <v/>
      </c>
      <c r="T45" s="15" t="str">
        <f>IFERROR(VLOOKUP($A45,SortedbyTimeData!$AF$2:$AZ$101,20,FALSE),"")</f>
        <v/>
      </c>
      <c r="U45" s="15" t="str">
        <f>IFERROR(VLOOKUP($A45,SortedbyTimeData!$AF$2:$AZ$101,21,FALSE),"")</f>
        <v/>
      </c>
    </row>
    <row r="46" spans="1:21" x14ac:dyDescent="0.3">
      <c r="A46" s="15">
        <f t="shared" si="0"/>
        <v>45</v>
      </c>
      <c r="B46" s="15" t="str">
        <f>IFERROR(VLOOKUP($A46,SortedbyTimeData!$AF$2:$AZ$101,2,FALSE),"")</f>
        <v/>
      </c>
      <c r="C46" s="15" t="str">
        <f>IFERROR(VLOOKUP($A46,SortedbyTimeData!$AF$2:$AZ$101,3,FALSE),"")</f>
        <v/>
      </c>
      <c r="D46" s="15" t="str">
        <f>IFERROR(VLOOKUP($A46,SortedbyTimeData!$AF$2:$AZ$101,4,FALSE),"")</f>
        <v/>
      </c>
      <c r="E46" s="15" t="str">
        <f>IFERROR(VLOOKUP($A46,SortedbyTimeData!$AF$2:$AZ$101,5,FALSE),"")</f>
        <v/>
      </c>
      <c r="F46" s="15" t="str">
        <f>IFERROR(VLOOKUP($A46,SortedbyTimeData!$AF$2:$AZ$101,6,FALSE),"")</f>
        <v/>
      </c>
      <c r="G46" s="15" t="str">
        <f>IFERROR(VLOOKUP($A46,SortedbyTimeData!$AF$2:$AZ$101,7,FALSE),"")</f>
        <v/>
      </c>
      <c r="H46" s="15" t="str">
        <f>IFERROR(VLOOKUP($A46,SortedbyTimeData!$AF$2:$AZ$101,8,FALSE),"")</f>
        <v/>
      </c>
      <c r="I46" s="15" t="str">
        <f>IFERROR(VLOOKUP($A46,SortedbyTimeData!$AF$2:$AZ$101,9,FALSE),"")</f>
        <v/>
      </c>
      <c r="J46" s="15" t="str">
        <f>IFERROR(VLOOKUP($A46,SortedbyTimeData!$AF$2:$AZ$101,10,FALSE),"")</f>
        <v/>
      </c>
      <c r="K46" s="15" t="str">
        <f>IFERROR(VLOOKUP($A46,SortedbyTimeData!$AF$2:$AZ$101,11,FALSE),"")</f>
        <v/>
      </c>
      <c r="L46" s="15" t="str">
        <f>IFERROR(VLOOKUP($A46,SortedbyTimeData!$AF$2:$AZ$101,12,FALSE),"")</f>
        <v/>
      </c>
      <c r="M46" s="15" t="str">
        <f>IFERROR(VLOOKUP($A46,SortedbyTimeData!$AF$2:$AZ$101,13,FALSE),"")</f>
        <v/>
      </c>
      <c r="N46" s="15" t="str">
        <f>IFERROR(VLOOKUP($A46,SortedbyTimeData!$AF$2:$AZ$101,14,FALSE),"")</f>
        <v/>
      </c>
      <c r="O46" s="15" t="str">
        <f>IFERROR(VLOOKUP($A46,SortedbyTimeData!$AF$2:$AZ$101,15,FALSE),"")</f>
        <v/>
      </c>
      <c r="P46" s="15" t="str">
        <f>IFERROR(VLOOKUP($A46,SortedbyTimeData!$AF$2:$AZ$101,16,FALSE),"")</f>
        <v/>
      </c>
      <c r="Q46" s="15" t="str">
        <f>IFERROR(VLOOKUP($A46,SortedbyTimeData!$AF$2:$AZ$101,17,FALSE),"")</f>
        <v/>
      </c>
      <c r="R46" s="15" t="str">
        <f>IFERROR(VLOOKUP($A46,SortedbyTimeData!$AF$2:$AZ$101,18,FALSE),"")</f>
        <v/>
      </c>
      <c r="S46" s="15" t="str">
        <f>IFERROR(VLOOKUP($A46,SortedbyTimeData!$AF$2:$AZ$101,19,FALSE),"")</f>
        <v/>
      </c>
      <c r="T46" s="15" t="str">
        <f>IFERROR(VLOOKUP($A46,SortedbyTimeData!$AF$2:$AZ$101,20,FALSE),"")</f>
        <v/>
      </c>
      <c r="U46" s="15" t="str">
        <f>IFERROR(VLOOKUP($A46,SortedbyTimeData!$AF$2:$AZ$101,21,FALSE),"")</f>
        <v/>
      </c>
    </row>
    <row r="47" spans="1:21" x14ac:dyDescent="0.3">
      <c r="A47" s="15">
        <f t="shared" si="0"/>
        <v>46</v>
      </c>
      <c r="B47" s="15" t="str">
        <f>IFERROR(VLOOKUP($A47,SortedbyTimeData!$AF$2:$AZ$101,2,FALSE),"")</f>
        <v/>
      </c>
      <c r="C47" s="15" t="str">
        <f>IFERROR(VLOOKUP($A47,SortedbyTimeData!$AF$2:$AZ$101,3,FALSE),"")</f>
        <v/>
      </c>
      <c r="D47" s="15" t="str">
        <f>IFERROR(VLOOKUP($A47,SortedbyTimeData!$AF$2:$AZ$101,4,FALSE),"")</f>
        <v/>
      </c>
      <c r="E47" s="15" t="str">
        <f>IFERROR(VLOOKUP($A47,SortedbyTimeData!$AF$2:$AZ$101,5,FALSE),"")</f>
        <v/>
      </c>
      <c r="F47" s="15" t="str">
        <f>IFERROR(VLOOKUP($A47,SortedbyTimeData!$AF$2:$AZ$101,6,FALSE),"")</f>
        <v/>
      </c>
      <c r="G47" s="15" t="str">
        <f>IFERROR(VLOOKUP($A47,SortedbyTimeData!$AF$2:$AZ$101,7,FALSE),"")</f>
        <v/>
      </c>
      <c r="H47" s="15" t="str">
        <f>IFERROR(VLOOKUP($A47,SortedbyTimeData!$AF$2:$AZ$101,8,FALSE),"")</f>
        <v/>
      </c>
      <c r="I47" s="15" t="str">
        <f>IFERROR(VLOOKUP($A47,SortedbyTimeData!$AF$2:$AZ$101,9,FALSE),"")</f>
        <v/>
      </c>
      <c r="J47" s="15" t="str">
        <f>IFERROR(VLOOKUP($A47,SortedbyTimeData!$AF$2:$AZ$101,10,FALSE),"")</f>
        <v/>
      </c>
      <c r="K47" s="15" t="str">
        <f>IFERROR(VLOOKUP($A47,SortedbyTimeData!$AF$2:$AZ$101,11,FALSE),"")</f>
        <v/>
      </c>
      <c r="L47" s="15" t="str">
        <f>IFERROR(VLOOKUP($A47,SortedbyTimeData!$AF$2:$AZ$101,12,FALSE),"")</f>
        <v/>
      </c>
      <c r="M47" s="15" t="str">
        <f>IFERROR(VLOOKUP($A47,SortedbyTimeData!$AF$2:$AZ$101,13,FALSE),"")</f>
        <v/>
      </c>
      <c r="N47" s="15" t="str">
        <f>IFERROR(VLOOKUP($A47,SortedbyTimeData!$AF$2:$AZ$101,14,FALSE),"")</f>
        <v/>
      </c>
      <c r="O47" s="15" t="str">
        <f>IFERROR(VLOOKUP($A47,SortedbyTimeData!$AF$2:$AZ$101,15,FALSE),"")</f>
        <v/>
      </c>
      <c r="P47" s="15" t="str">
        <f>IFERROR(VLOOKUP($A47,SortedbyTimeData!$AF$2:$AZ$101,16,FALSE),"")</f>
        <v/>
      </c>
      <c r="Q47" s="15" t="str">
        <f>IFERROR(VLOOKUP($A47,SortedbyTimeData!$AF$2:$AZ$101,17,FALSE),"")</f>
        <v/>
      </c>
      <c r="R47" s="15" t="str">
        <f>IFERROR(VLOOKUP($A47,SortedbyTimeData!$AF$2:$AZ$101,18,FALSE),"")</f>
        <v/>
      </c>
      <c r="S47" s="15" t="str">
        <f>IFERROR(VLOOKUP($A47,SortedbyTimeData!$AF$2:$AZ$101,19,FALSE),"")</f>
        <v/>
      </c>
      <c r="T47" s="15" t="str">
        <f>IFERROR(VLOOKUP($A47,SortedbyTimeData!$AF$2:$AZ$101,20,FALSE),"")</f>
        <v/>
      </c>
      <c r="U47" s="15" t="str">
        <f>IFERROR(VLOOKUP($A47,SortedbyTimeData!$AF$2:$AZ$101,21,FALSE),"")</f>
        <v/>
      </c>
    </row>
    <row r="48" spans="1:21" x14ac:dyDescent="0.3">
      <c r="A48" s="15">
        <f t="shared" si="0"/>
        <v>47</v>
      </c>
      <c r="B48" s="15" t="str">
        <f>IFERROR(VLOOKUP($A48,SortedbyTimeData!$AF$2:$AZ$101,2,FALSE),"")</f>
        <v/>
      </c>
      <c r="C48" s="15" t="str">
        <f>IFERROR(VLOOKUP($A48,SortedbyTimeData!$AF$2:$AZ$101,3,FALSE),"")</f>
        <v/>
      </c>
      <c r="D48" s="15" t="str">
        <f>IFERROR(VLOOKUP($A48,SortedbyTimeData!$AF$2:$AZ$101,4,FALSE),"")</f>
        <v/>
      </c>
      <c r="E48" s="15" t="str">
        <f>IFERROR(VLOOKUP($A48,SortedbyTimeData!$AF$2:$AZ$101,5,FALSE),"")</f>
        <v/>
      </c>
      <c r="F48" s="15" t="str">
        <f>IFERROR(VLOOKUP($A48,SortedbyTimeData!$AF$2:$AZ$101,6,FALSE),"")</f>
        <v/>
      </c>
      <c r="G48" s="15" t="str">
        <f>IFERROR(VLOOKUP($A48,SortedbyTimeData!$AF$2:$AZ$101,7,FALSE),"")</f>
        <v/>
      </c>
      <c r="H48" s="15" t="str">
        <f>IFERROR(VLOOKUP($A48,SortedbyTimeData!$AF$2:$AZ$101,8,FALSE),"")</f>
        <v/>
      </c>
      <c r="I48" s="15" t="str">
        <f>IFERROR(VLOOKUP($A48,SortedbyTimeData!$AF$2:$AZ$101,9,FALSE),"")</f>
        <v/>
      </c>
      <c r="J48" s="15" t="str">
        <f>IFERROR(VLOOKUP($A48,SortedbyTimeData!$AF$2:$AZ$101,10,FALSE),"")</f>
        <v/>
      </c>
      <c r="K48" s="15" t="str">
        <f>IFERROR(VLOOKUP($A48,SortedbyTimeData!$AF$2:$AZ$101,11,FALSE),"")</f>
        <v/>
      </c>
      <c r="L48" s="15" t="str">
        <f>IFERROR(VLOOKUP($A48,SortedbyTimeData!$AF$2:$AZ$101,12,FALSE),"")</f>
        <v/>
      </c>
      <c r="M48" s="15" t="str">
        <f>IFERROR(VLOOKUP($A48,SortedbyTimeData!$AF$2:$AZ$101,13,FALSE),"")</f>
        <v/>
      </c>
      <c r="N48" s="15" t="str">
        <f>IFERROR(VLOOKUP($A48,SortedbyTimeData!$AF$2:$AZ$101,14,FALSE),"")</f>
        <v/>
      </c>
      <c r="O48" s="15" t="str">
        <f>IFERROR(VLOOKUP($A48,SortedbyTimeData!$AF$2:$AZ$101,15,FALSE),"")</f>
        <v/>
      </c>
      <c r="P48" s="15" t="str">
        <f>IFERROR(VLOOKUP($A48,SortedbyTimeData!$AF$2:$AZ$101,16,FALSE),"")</f>
        <v/>
      </c>
      <c r="Q48" s="15" t="str">
        <f>IFERROR(VLOOKUP($A48,SortedbyTimeData!$AF$2:$AZ$101,17,FALSE),"")</f>
        <v/>
      </c>
      <c r="R48" s="15" t="str">
        <f>IFERROR(VLOOKUP($A48,SortedbyTimeData!$AF$2:$AZ$101,18,FALSE),"")</f>
        <v/>
      </c>
      <c r="S48" s="15" t="str">
        <f>IFERROR(VLOOKUP($A48,SortedbyTimeData!$AF$2:$AZ$101,19,FALSE),"")</f>
        <v/>
      </c>
      <c r="T48" s="15" t="str">
        <f>IFERROR(VLOOKUP($A48,SortedbyTimeData!$AF$2:$AZ$101,20,FALSE),"")</f>
        <v/>
      </c>
      <c r="U48" s="15" t="str">
        <f>IFERROR(VLOOKUP($A48,SortedbyTimeData!$AF$2:$AZ$101,21,FALSE),"")</f>
        <v/>
      </c>
    </row>
    <row r="49" spans="1:21" x14ac:dyDescent="0.3">
      <c r="A49" s="15">
        <f t="shared" si="0"/>
        <v>48</v>
      </c>
      <c r="B49" s="15" t="str">
        <f>IFERROR(VLOOKUP($A49,SortedbyTimeData!$AF$2:$AZ$101,2,FALSE),"")</f>
        <v/>
      </c>
      <c r="C49" s="15" t="str">
        <f>IFERROR(VLOOKUP($A49,SortedbyTimeData!$AF$2:$AZ$101,3,FALSE),"")</f>
        <v/>
      </c>
      <c r="D49" s="15" t="str">
        <f>IFERROR(VLOOKUP($A49,SortedbyTimeData!$AF$2:$AZ$101,4,FALSE),"")</f>
        <v/>
      </c>
      <c r="E49" s="15" t="str">
        <f>IFERROR(VLOOKUP($A49,SortedbyTimeData!$AF$2:$AZ$101,5,FALSE),"")</f>
        <v/>
      </c>
      <c r="F49" s="15" t="str">
        <f>IFERROR(VLOOKUP($A49,SortedbyTimeData!$AF$2:$AZ$101,6,FALSE),"")</f>
        <v/>
      </c>
      <c r="G49" s="15" t="str">
        <f>IFERROR(VLOOKUP($A49,SortedbyTimeData!$AF$2:$AZ$101,7,FALSE),"")</f>
        <v/>
      </c>
      <c r="H49" s="15" t="str">
        <f>IFERROR(VLOOKUP($A49,SortedbyTimeData!$AF$2:$AZ$101,8,FALSE),"")</f>
        <v/>
      </c>
      <c r="I49" s="15" t="str">
        <f>IFERROR(VLOOKUP($A49,SortedbyTimeData!$AF$2:$AZ$101,9,FALSE),"")</f>
        <v/>
      </c>
      <c r="J49" s="15" t="str">
        <f>IFERROR(VLOOKUP($A49,SortedbyTimeData!$AF$2:$AZ$101,10,FALSE),"")</f>
        <v/>
      </c>
      <c r="K49" s="15" t="str">
        <f>IFERROR(VLOOKUP($A49,SortedbyTimeData!$AF$2:$AZ$101,11,FALSE),"")</f>
        <v/>
      </c>
      <c r="L49" s="15" t="str">
        <f>IFERROR(VLOOKUP($A49,SortedbyTimeData!$AF$2:$AZ$101,12,FALSE),"")</f>
        <v/>
      </c>
      <c r="M49" s="15" t="str">
        <f>IFERROR(VLOOKUP($A49,SortedbyTimeData!$AF$2:$AZ$101,13,FALSE),"")</f>
        <v/>
      </c>
      <c r="N49" s="15" t="str">
        <f>IFERROR(VLOOKUP($A49,SortedbyTimeData!$AF$2:$AZ$101,14,FALSE),"")</f>
        <v/>
      </c>
      <c r="O49" s="15" t="str">
        <f>IFERROR(VLOOKUP($A49,SortedbyTimeData!$AF$2:$AZ$101,15,FALSE),"")</f>
        <v/>
      </c>
      <c r="P49" s="15" t="str">
        <f>IFERROR(VLOOKUP($A49,SortedbyTimeData!$AF$2:$AZ$101,16,FALSE),"")</f>
        <v/>
      </c>
      <c r="Q49" s="15" t="str">
        <f>IFERROR(VLOOKUP($A49,SortedbyTimeData!$AF$2:$AZ$101,17,FALSE),"")</f>
        <v/>
      </c>
      <c r="R49" s="15" t="str">
        <f>IFERROR(VLOOKUP($A49,SortedbyTimeData!$AF$2:$AZ$101,18,FALSE),"")</f>
        <v/>
      </c>
      <c r="S49" s="15" t="str">
        <f>IFERROR(VLOOKUP($A49,SortedbyTimeData!$AF$2:$AZ$101,19,FALSE),"")</f>
        <v/>
      </c>
      <c r="T49" s="15" t="str">
        <f>IFERROR(VLOOKUP($A49,SortedbyTimeData!$AF$2:$AZ$101,20,FALSE),"")</f>
        <v/>
      </c>
      <c r="U49" s="15" t="str">
        <f>IFERROR(VLOOKUP($A49,SortedbyTimeData!$AF$2:$AZ$101,21,FALSE),"")</f>
        <v/>
      </c>
    </row>
    <row r="50" spans="1:21" x14ac:dyDescent="0.3">
      <c r="A50" s="15">
        <f t="shared" si="0"/>
        <v>49</v>
      </c>
      <c r="B50" s="15" t="str">
        <f>IFERROR(VLOOKUP($A50,SortedbyTimeData!$AF$2:$AZ$101,2,FALSE),"")</f>
        <v/>
      </c>
      <c r="C50" s="15" t="str">
        <f>IFERROR(VLOOKUP($A50,SortedbyTimeData!$AF$2:$AZ$101,3,FALSE),"")</f>
        <v/>
      </c>
      <c r="D50" s="15" t="str">
        <f>IFERROR(VLOOKUP($A50,SortedbyTimeData!$AF$2:$AZ$101,4,FALSE),"")</f>
        <v/>
      </c>
      <c r="E50" s="15" t="str">
        <f>IFERROR(VLOOKUP($A50,SortedbyTimeData!$AF$2:$AZ$101,5,FALSE),"")</f>
        <v/>
      </c>
      <c r="F50" s="15" t="str">
        <f>IFERROR(VLOOKUP($A50,SortedbyTimeData!$AF$2:$AZ$101,6,FALSE),"")</f>
        <v/>
      </c>
      <c r="G50" s="15" t="str">
        <f>IFERROR(VLOOKUP($A50,SortedbyTimeData!$AF$2:$AZ$101,7,FALSE),"")</f>
        <v/>
      </c>
      <c r="H50" s="15" t="str">
        <f>IFERROR(VLOOKUP($A50,SortedbyTimeData!$AF$2:$AZ$101,8,FALSE),"")</f>
        <v/>
      </c>
      <c r="I50" s="15" t="str">
        <f>IFERROR(VLOOKUP($A50,SortedbyTimeData!$AF$2:$AZ$101,9,FALSE),"")</f>
        <v/>
      </c>
      <c r="J50" s="15" t="str">
        <f>IFERROR(VLOOKUP($A50,SortedbyTimeData!$AF$2:$AZ$101,10,FALSE),"")</f>
        <v/>
      </c>
      <c r="K50" s="15" t="str">
        <f>IFERROR(VLOOKUP($A50,SortedbyTimeData!$AF$2:$AZ$101,11,FALSE),"")</f>
        <v/>
      </c>
      <c r="L50" s="15" t="str">
        <f>IFERROR(VLOOKUP($A50,SortedbyTimeData!$AF$2:$AZ$101,12,FALSE),"")</f>
        <v/>
      </c>
      <c r="M50" s="15" t="str">
        <f>IFERROR(VLOOKUP($A50,SortedbyTimeData!$AF$2:$AZ$101,13,FALSE),"")</f>
        <v/>
      </c>
      <c r="N50" s="15" t="str">
        <f>IFERROR(VLOOKUP($A50,SortedbyTimeData!$AF$2:$AZ$101,14,FALSE),"")</f>
        <v/>
      </c>
      <c r="O50" s="15" t="str">
        <f>IFERROR(VLOOKUP($A50,SortedbyTimeData!$AF$2:$AZ$101,15,FALSE),"")</f>
        <v/>
      </c>
      <c r="P50" s="15" t="str">
        <f>IFERROR(VLOOKUP($A50,SortedbyTimeData!$AF$2:$AZ$101,16,FALSE),"")</f>
        <v/>
      </c>
      <c r="Q50" s="15" t="str">
        <f>IFERROR(VLOOKUP($A50,SortedbyTimeData!$AF$2:$AZ$101,17,FALSE),"")</f>
        <v/>
      </c>
      <c r="R50" s="15" t="str">
        <f>IFERROR(VLOOKUP($A50,SortedbyTimeData!$AF$2:$AZ$101,18,FALSE),"")</f>
        <v/>
      </c>
      <c r="S50" s="15" t="str">
        <f>IFERROR(VLOOKUP($A50,SortedbyTimeData!$AF$2:$AZ$101,19,FALSE),"")</f>
        <v/>
      </c>
      <c r="T50" s="15" t="str">
        <f>IFERROR(VLOOKUP($A50,SortedbyTimeData!$AF$2:$AZ$101,20,FALSE),"")</f>
        <v/>
      </c>
      <c r="U50" s="15" t="str">
        <f>IFERROR(VLOOKUP($A50,SortedbyTimeData!$AF$2:$AZ$101,21,FALSE),"")</f>
        <v/>
      </c>
    </row>
    <row r="51" spans="1:21" x14ac:dyDescent="0.3">
      <c r="A51" s="15">
        <f t="shared" si="0"/>
        <v>50</v>
      </c>
      <c r="B51" s="15" t="str">
        <f>IFERROR(VLOOKUP($A51,SortedbyTimeData!$AF$2:$AZ$101,2,FALSE),"")</f>
        <v/>
      </c>
      <c r="C51" s="15" t="str">
        <f>IFERROR(VLOOKUP($A51,SortedbyTimeData!$AF$2:$AZ$101,3,FALSE),"")</f>
        <v/>
      </c>
      <c r="D51" s="15" t="str">
        <f>IFERROR(VLOOKUP($A51,SortedbyTimeData!$AF$2:$AZ$101,4,FALSE),"")</f>
        <v/>
      </c>
      <c r="E51" s="15" t="str">
        <f>IFERROR(VLOOKUP($A51,SortedbyTimeData!$AF$2:$AZ$101,5,FALSE),"")</f>
        <v/>
      </c>
      <c r="F51" s="15" t="str">
        <f>IFERROR(VLOOKUP($A51,SortedbyTimeData!$AF$2:$AZ$101,6,FALSE),"")</f>
        <v/>
      </c>
      <c r="G51" s="15" t="str">
        <f>IFERROR(VLOOKUP($A51,SortedbyTimeData!$AF$2:$AZ$101,7,FALSE),"")</f>
        <v/>
      </c>
      <c r="H51" s="15" t="str">
        <f>IFERROR(VLOOKUP($A51,SortedbyTimeData!$AF$2:$AZ$101,8,FALSE),"")</f>
        <v/>
      </c>
      <c r="I51" s="15" t="str">
        <f>IFERROR(VLOOKUP($A51,SortedbyTimeData!$AF$2:$AZ$101,9,FALSE),"")</f>
        <v/>
      </c>
      <c r="J51" s="15" t="str">
        <f>IFERROR(VLOOKUP($A51,SortedbyTimeData!$AF$2:$AZ$101,10,FALSE),"")</f>
        <v/>
      </c>
      <c r="K51" s="15" t="str">
        <f>IFERROR(VLOOKUP($A51,SortedbyTimeData!$AF$2:$AZ$101,11,FALSE),"")</f>
        <v/>
      </c>
      <c r="L51" s="15" t="str">
        <f>IFERROR(VLOOKUP($A51,SortedbyTimeData!$AF$2:$AZ$101,12,FALSE),"")</f>
        <v/>
      </c>
      <c r="M51" s="15" t="str">
        <f>IFERROR(VLOOKUP($A51,SortedbyTimeData!$AF$2:$AZ$101,13,FALSE),"")</f>
        <v/>
      </c>
      <c r="N51" s="15" t="str">
        <f>IFERROR(VLOOKUP($A51,SortedbyTimeData!$AF$2:$AZ$101,14,FALSE),"")</f>
        <v/>
      </c>
      <c r="O51" s="15" t="str">
        <f>IFERROR(VLOOKUP($A51,SortedbyTimeData!$AF$2:$AZ$101,15,FALSE),"")</f>
        <v/>
      </c>
      <c r="P51" s="15" t="str">
        <f>IFERROR(VLOOKUP($A51,SortedbyTimeData!$AF$2:$AZ$101,16,FALSE),"")</f>
        <v/>
      </c>
      <c r="Q51" s="15" t="str">
        <f>IFERROR(VLOOKUP($A51,SortedbyTimeData!$AF$2:$AZ$101,17,FALSE),"")</f>
        <v/>
      </c>
      <c r="R51" s="15" t="str">
        <f>IFERROR(VLOOKUP($A51,SortedbyTimeData!$AF$2:$AZ$101,18,FALSE),"")</f>
        <v/>
      </c>
      <c r="S51" s="15" t="str">
        <f>IFERROR(VLOOKUP($A51,SortedbyTimeData!$AF$2:$AZ$101,19,FALSE),"")</f>
        <v/>
      </c>
      <c r="T51" s="15" t="str">
        <f>IFERROR(VLOOKUP($A51,SortedbyTimeData!$AF$2:$AZ$101,20,FALSE),"")</f>
        <v/>
      </c>
      <c r="U51" s="15" t="str">
        <f>IFERROR(VLOOKUP($A51,SortedbyTimeData!$AF$2:$AZ$101,21,FALSE),"")</f>
        <v/>
      </c>
    </row>
    <row r="52" spans="1:21" x14ac:dyDescent="0.3">
      <c r="A52" s="15">
        <f t="shared" si="0"/>
        <v>51</v>
      </c>
      <c r="B52" s="15" t="str">
        <f>IFERROR(VLOOKUP($A52,SortedbyTimeData!$AF$2:$AZ$101,2,FALSE),"")</f>
        <v/>
      </c>
      <c r="C52" s="15" t="str">
        <f>IFERROR(VLOOKUP($A52,SortedbyTimeData!$AF$2:$AZ$101,3,FALSE),"")</f>
        <v/>
      </c>
      <c r="D52" s="15" t="str">
        <f>IFERROR(VLOOKUP($A52,SortedbyTimeData!$AF$2:$AZ$101,4,FALSE),"")</f>
        <v/>
      </c>
      <c r="E52" s="15" t="str">
        <f>IFERROR(VLOOKUP($A52,SortedbyTimeData!$AF$2:$AZ$101,5,FALSE),"")</f>
        <v/>
      </c>
      <c r="F52" s="15" t="str">
        <f>IFERROR(VLOOKUP($A52,SortedbyTimeData!$AF$2:$AZ$101,6,FALSE),"")</f>
        <v/>
      </c>
      <c r="G52" s="15" t="str">
        <f>IFERROR(VLOOKUP($A52,SortedbyTimeData!$AF$2:$AZ$101,7,FALSE),"")</f>
        <v/>
      </c>
      <c r="H52" s="15" t="str">
        <f>IFERROR(VLOOKUP($A52,SortedbyTimeData!$AF$2:$AZ$101,8,FALSE),"")</f>
        <v/>
      </c>
      <c r="I52" s="15" t="str">
        <f>IFERROR(VLOOKUP($A52,SortedbyTimeData!$AF$2:$AZ$101,9,FALSE),"")</f>
        <v/>
      </c>
      <c r="J52" s="15" t="str">
        <f>IFERROR(VLOOKUP($A52,SortedbyTimeData!$AF$2:$AZ$101,10,FALSE),"")</f>
        <v/>
      </c>
      <c r="K52" s="15" t="str">
        <f>IFERROR(VLOOKUP($A52,SortedbyTimeData!$AF$2:$AZ$101,11,FALSE),"")</f>
        <v/>
      </c>
      <c r="L52" s="15" t="str">
        <f>IFERROR(VLOOKUP($A52,SortedbyTimeData!$AF$2:$AZ$101,12,FALSE),"")</f>
        <v/>
      </c>
      <c r="M52" s="15" t="str">
        <f>IFERROR(VLOOKUP($A52,SortedbyTimeData!$AF$2:$AZ$101,13,FALSE),"")</f>
        <v/>
      </c>
      <c r="N52" s="15" t="str">
        <f>IFERROR(VLOOKUP($A52,SortedbyTimeData!$AF$2:$AZ$101,14,FALSE),"")</f>
        <v/>
      </c>
      <c r="O52" s="15" t="str">
        <f>IFERROR(VLOOKUP($A52,SortedbyTimeData!$AF$2:$AZ$101,15,FALSE),"")</f>
        <v/>
      </c>
      <c r="P52" s="15" t="str">
        <f>IFERROR(VLOOKUP($A52,SortedbyTimeData!$AF$2:$AZ$101,16,FALSE),"")</f>
        <v/>
      </c>
      <c r="Q52" s="15" t="str">
        <f>IFERROR(VLOOKUP($A52,SortedbyTimeData!$AF$2:$AZ$101,17,FALSE),"")</f>
        <v/>
      </c>
      <c r="R52" s="15" t="str">
        <f>IFERROR(VLOOKUP($A52,SortedbyTimeData!$AF$2:$AZ$101,18,FALSE),"")</f>
        <v/>
      </c>
      <c r="S52" s="15" t="str">
        <f>IFERROR(VLOOKUP($A52,SortedbyTimeData!$AF$2:$AZ$101,19,FALSE),"")</f>
        <v/>
      </c>
      <c r="T52" s="15" t="str">
        <f>IFERROR(VLOOKUP($A52,SortedbyTimeData!$AF$2:$AZ$101,20,FALSE),"")</f>
        <v/>
      </c>
      <c r="U52" s="15" t="str">
        <f>IFERROR(VLOOKUP($A52,SortedbyTimeData!$AF$2:$AZ$101,21,FALSE),"")</f>
        <v/>
      </c>
    </row>
    <row r="53" spans="1:21" x14ac:dyDescent="0.3">
      <c r="A53" s="15">
        <f t="shared" si="0"/>
        <v>52</v>
      </c>
      <c r="B53" s="15" t="str">
        <f>IFERROR(VLOOKUP($A53,SortedbyTimeData!$AF$2:$AZ$101,2,FALSE),"")</f>
        <v/>
      </c>
      <c r="C53" s="15" t="str">
        <f>IFERROR(VLOOKUP($A53,SortedbyTimeData!$AF$2:$AZ$101,3,FALSE),"")</f>
        <v/>
      </c>
      <c r="D53" s="15" t="str">
        <f>IFERROR(VLOOKUP($A53,SortedbyTimeData!$AF$2:$AZ$101,4,FALSE),"")</f>
        <v/>
      </c>
      <c r="E53" s="15" t="str">
        <f>IFERROR(VLOOKUP($A53,SortedbyTimeData!$AF$2:$AZ$101,5,FALSE),"")</f>
        <v/>
      </c>
      <c r="F53" s="15" t="str">
        <f>IFERROR(VLOOKUP($A53,SortedbyTimeData!$AF$2:$AZ$101,6,FALSE),"")</f>
        <v/>
      </c>
      <c r="G53" s="15" t="str">
        <f>IFERROR(VLOOKUP($A53,SortedbyTimeData!$AF$2:$AZ$101,7,FALSE),"")</f>
        <v/>
      </c>
      <c r="H53" s="15" t="str">
        <f>IFERROR(VLOOKUP($A53,SortedbyTimeData!$AF$2:$AZ$101,8,FALSE),"")</f>
        <v/>
      </c>
      <c r="I53" s="15" t="str">
        <f>IFERROR(VLOOKUP($A53,SortedbyTimeData!$AF$2:$AZ$101,9,FALSE),"")</f>
        <v/>
      </c>
      <c r="J53" s="15" t="str">
        <f>IFERROR(VLOOKUP($A53,SortedbyTimeData!$AF$2:$AZ$101,10,FALSE),"")</f>
        <v/>
      </c>
      <c r="K53" s="15" t="str">
        <f>IFERROR(VLOOKUP($A53,SortedbyTimeData!$AF$2:$AZ$101,11,FALSE),"")</f>
        <v/>
      </c>
      <c r="L53" s="15" t="str">
        <f>IFERROR(VLOOKUP($A53,SortedbyTimeData!$AF$2:$AZ$101,12,FALSE),"")</f>
        <v/>
      </c>
      <c r="M53" s="15" t="str">
        <f>IFERROR(VLOOKUP($A53,SortedbyTimeData!$AF$2:$AZ$101,13,FALSE),"")</f>
        <v/>
      </c>
      <c r="N53" s="15" t="str">
        <f>IFERROR(VLOOKUP($A53,SortedbyTimeData!$AF$2:$AZ$101,14,FALSE),"")</f>
        <v/>
      </c>
      <c r="O53" s="15" t="str">
        <f>IFERROR(VLOOKUP($A53,SortedbyTimeData!$AF$2:$AZ$101,15,FALSE),"")</f>
        <v/>
      </c>
      <c r="P53" s="15" t="str">
        <f>IFERROR(VLOOKUP($A53,SortedbyTimeData!$AF$2:$AZ$101,16,FALSE),"")</f>
        <v/>
      </c>
      <c r="Q53" s="15" t="str">
        <f>IFERROR(VLOOKUP($A53,SortedbyTimeData!$AF$2:$AZ$101,17,FALSE),"")</f>
        <v/>
      </c>
      <c r="R53" s="15" t="str">
        <f>IFERROR(VLOOKUP($A53,SortedbyTimeData!$AF$2:$AZ$101,18,FALSE),"")</f>
        <v/>
      </c>
      <c r="S53" s="15" t="str">
        <f>IFERROR(VLOOKUP($A53,SortedbyTimeData!$AF$2:$AZ$101,19,FALSE),"")</f>
        <v/>
      </c>
      <c r="T53" s="15" t="str">
        <f>IFERROR(VLOOKUP($A53,SortedbyTimeData!$AF$2:$AZ$101,20,FALSE),"")</f>
        <v/>
      </c>
      <c r="U53" s="15" t="str">
        <f>IFERROR(VLOOKUP($A53,SortedbyTimeData!$AF$2:$AZ$101,21,FALSE),"")</f>
        <v/>
      </c>
    </row>
    <row r="54" spans="1:21" x14ac:dyDescent="0.3">
      <c r="A54" s="15">
        <f t="shared" si="0"/>
        <v>53</v>
      </c>
      <c r="B54" s="15" t="str">
        <f>IFERROR(VLOOKUP($A54,SortedbyTimeData!$AF$2:$AZ$101,2,FALSE),"")</f>
        <v/>
      </c>
      <c r="C54" s="15" t="str">
        <f>IFERROR(VLOOKUP($A54,SortedbyTimeData!$AF$2:$AZ$101,3,FALSE),"")</f>
        <v/>
      </c>
      <c r="D54" s="15" t="str">
        <f>IFERROR(VLOOKUP($A54,SortedbyTimeData!$AF$2:$AZ$101,4,FALSE),"")</f>
        <v/>
      </c>
      <c r="E54" s="15" t="str">
        <f>IFERROR(VLOOKUP($A54,SortedbyTimeData!$AF$2:$AZ$101,5,FALSE),"")</f>
        <v/>
      </c>
      <c r="F54" s="15" t="str">
        <f>IFERROR(VLOOKUP($A54,SortedbyTimeData!$AF$2:$AZ$101,6,FALSE),"")</f>
        <v/>
      </c>
      <c r="G54" s="15" t="str">
        <f>IFERROR(VLOOKUP($A54,SortedbyTimeData!$AF$2:$AZ$101,7,FALSE),"")</f>
        <v/>
      </c>
      <c r="H54" s="15" t="str">
        <f>IFERROR(VLOOKUP($A54,SortedbyTimeData!$AF$2:$AZ$101,8,FALSE),"")</f>
        <v/>
      </c>
      <c r="I54" s="15" t="str">
        <f>IFERROR(VLOOKUP($A54,SortedbyTimeData!$AF$2:$AZ$101,9,FALSE),"")</f>
        <v/>
      </c>
      <c r="J54" s="15" t="str">
        <f>IFERROR(VLOOKUP($A54,SortedbyTimeData!$AF$2:$AZ$101,10,FALSE),"")</f>
        <v/>
      </c>
      <c r="K54" s="15" t="str">
        <f>IFERROR(VLOOKUP($A54,SortedbyTimeData!$AF$2:$AZ$101,11,FALSE),"")</f>
        <v/>
      </c>
      <c r="L54" s="15" t="str">
        <f>IFERROR(VLOOKUP($A54,SortedbyTimeData!$AF$2:$AZ$101,12,FALSE),"")</f>
        <v/>
      </c>
      <c r="M54" s="15" t="str">
        <f>IFERROR(VLOOKUP($A54,SortedbyTimeData!$AF$2:$AZ$101,13,FALSE),"")</f>
        <v/>
      </c>
      <c r="N54" s="15" t="str">
        <f>IFERROR(VLOOKUP($A54,SortedbyTimeData!$AF$2:$AZ$101,14,FALSE),"")</f>
        <v/>
      </c>
      <c r="O54" s="15" t="str">
        <f>IFERROR(VLOOKUP($A54,SortedbyTimeData!$AF$2:$AZ$101,15,FALSE),"")</f>
        <v/>
      </c>
      <c r="P54" s="15" t="str">
        <f>IFERROR(VLOOKUP($A54,SortedbyTimeData!$AF$2:$AZ$101,16,FALSE),"")</f>
        <v/>
      </c>
      <c r="Q54" s="15" t="str">
        <f>IFERROR(VLOOKUP($A54,SortedbyTimeData!$AF$2:$AZ$101,17,FALSE),"")</f>
        <v/>
      </c>
      <c r="R54" s="15" t="str">
        <f>IFERROR(VLOOKUP($A54,SortedbyTimeData!$AF$2:$AZ$101,18,FALSE),"")</f>
        <v/>
      </c>
      <c r="S54" s="15" t="str">
        <f>IFERROR(VLOOKUP($A54,SortedbyTimeData!$AF$2:$AZ$101,19,FALSE),"")</f>
        <v/>
      </c>
      <c r="T54" s="15" t="str">
        <f>IFERROR(VLOOKUP($A54,SortedbyTimeData!$AF$2:$AZ$101,20,FALSE),"")</f>
        <v/>
      </c>
      <c r="U54" s="15" t="str">
        <f>IFERROR(VLOOKUP($A54,SortedbyTimeData!$AF$2:$AZ$101,21,FALSE),"")</f>
        <v/>
      </c>
    </row>
    <row r="55" spans="1:21" x14ac:dyDescent="0.3">
      <c r="A55" s="15">
        <f t="shared" si="0"/>
        <v>54</v>
      </c>
      <c r="B55" s="15" t="str">
        <f>IFERROR(VLOOKUP($A55,SortedbyTimeData!$AF$2:$AZ$101,2,FALSE),"")</f>
        <v/>
      </c>
      <c r="C55" s="15" t="str">
        <f>IFERROR(VLOOKUP($A55,SortedbyTimeData!$AF$2:$AZ$101,3,FALSE),"")</f>
        <v/>
      </c>
      <c r="D55" s="15" t="str">
        <f>IFERROR(VLOOKUP($A55,SortedbyTimeData!$AF$2:$AZ$101,4,FALSE),"")</f>
        <v/>
      </c>
      <c r="E55" s="15" t="str">
        <f>IFERROR(VLOOKUP($A55,SortedbyTimeData!$AF$2:$AZ$101,5,FALSE),"")</f>
        <v/>
      </c>
      <c r="F55" s="15" t="str">
        <f>IFERROR(VLOOKUP($A55,SortedbyTimeData!$AF$2:$AZ$101,6,FALSE),"")</f>
        <v/>
      </c>
      <c r="G55" s="15" t="str">
        <f>IFERROR(VLOOKUP($A55,SortedbyTimeData!$AF$2:$AZ$101,7,FALSE),"")</f>
        <v/>
      </c>
      <c r="H55" s="15" t="str">
        <f>IFERROR(VLOOKUP($A55,SortedbyTimeData!$AF$2:$AZ$101,8,FALSE),"")</f>
        <v/>
      </c>
      <c r="I55" s="15" t="str">
        <f>IFERROR(VLOOKUP($A55,SortedbyTimeData!$AF$2:$AZ$101,9,FALSE),"")</f>
        <v/>
      </c>
      <c r="J55" s="15" t="str">
        <f>IFERROR(VLOOKUP($A55,SortedbyTimeData!$AF$2:$AZ$101,10,FALSE),"")</f>
        <v/>
      </c>
      <c r="K55" s="15" t="str">
        <f>IFERROR(VLOOKUP($A55,SortedbyTimeData!$AF$2:$AZ$101,11,FALSE),"")</f>
        <v/>
      </c>
      <c r="L55" s="15" t="str">
        <f>IFERROR(VLOOKUP($A55,SortedbyTimeData!$AF$2:$AZ$101,12,FALSE),"")</f>
        <v/>
      </c>
      <c r="M55" s="15" t="str">
        <f>IFERROR(VLOOKUP($A55,SortedbyTimeData!$AF$2:$AZ$101,13,FALSE),"")</f>
        <v/>
      </c>
      <c r="N55" s="15" t="str">
        <f>IFERROR(VLOOKUP($A55,SortedbyTimeData!$AF$2:$AZ$101,14,FALSE),"")</f>
        <v/>
      </c>
      <c r="O55" s="15" t="str">
        <f>IFERROR(VLOOKUP($A55,SortedbyTimeData!$AF$2:$AZ$101,15,FALSE),"")</f>
        <v/>
      </c>
      <c r="P55" s="15" t="str">
        <f>IFERROR(VLOOKUP($A55,SortedbyTimeData!$AF$2:$AZ$101,16,FALSE),"")</f>
        <v/>
      </c>
      <c r="Q55" s="15" t="str">
        <f>IFERROR(VLOOKUP($A55,SortedbyTimeData!$AF$2:$AZ$101,17,FALSE),"")</f>
        <v/>
      </c>
      <c r="R55" s="15" t="str">
        <f>IFERROR(VLOOKUP($A55,SortedbyTimeData!$AF$2:$AZ$101,18,FALSE),"")</f>
        <v/>
      </c>
      <c r="S55" s="15" t="str">
        <f>IFERROR(VLOOKUP($A55,SortedbyTimeData!$AF$2:$AZ$101,19,FALSE),"")</f>
        <v/>
      </c>
      <c r="T55" s="15" t="str">
        <f>IFERROR(VLOOKUP($A55,SortedbyTimeData!$AF$2:$AZ$101,20,FALSE),"")</f>
        <v/>
      </c>
      <c r="U55" s="15" t="str">
        <f>IFERROR(VLOOKUP($A55,SortedbyTimeData!$AF$2:$AZ$101,21,FALSE),"")</f>
        <v/>
      </c>
    </row>
    <row r="56" spans="1:21" x14ac:dyDescent="0.3">
      <c r="A56" s="15">
        <f t="shared" si="0"/>
        <v>55</v>
      </c>
      <c r="B56" s="15" t="str">
        <f>IFERROR(VLOOKUP($A56,SortedbyTimeData!$AF$2:$AZ$101,2,FALSE),"")</f>
        <v/>
      </c>
      <c r="C56" s="15" t="str">
        <f>IFERROR(VLOOKUP($A56,SortedbyTimeData!$AF$2:$AZ$101,3,FALSE),"")</f>
        <v/>
      </c>
      <c r="D56" s="15" t="str">
        <f>IFERROR(VLOOKUP($A56,SortedbyTimeData!$AF$2:$AZ$101,4,FALSE),"")</f>
        <v/>
      </c>
      <c r="E56" s="15" t="str">
        <f>IFERROR(VLOOKUP($A56,SortedbyTimeData!$AF$2:$AZ$101,5,FALSE),"")</f>
        <v/>
      </c>
      <c r="F56" s="15" t="str">
        <f>IFERROR(VLOOKUP($A56,SortedbyTimeData!$AF$2:$AZ$101,6,FALSE),"")</f>
        <v/>
      </c>
      <c r="G56" s="15" t="str">
        <f>IFERROR(VLOOKUP($A56,SortedbyTimeData!$AF$2:$AZ$101,7,FALSE),"")</f>
        <v/>
      </c>
      <c r="H56" s="15" t="str">
        <f>IFERROR(VLOOKUP($A56,SortedbyTimeData!$AF$2:$AZ$101,8,FALSE),"")</f>
        <v/>
      </c>
      <c r="I56" s="15" t="str">
        <f>IFERROR(VLOOKUP($A56,SortedbyTimeData!$AF$2:$AZ$101,9,FALSE),"")</f>
        <v/>
      </c>
      <c r="J56" s="15" t="str">
        <f>IFERROR(VLOOKUP($A56,SortedbyTimeData!$AF$2:$AZ$101,10,FALSE),"")</f>
        <v/>
      </c>
      <c r="K56" s="15" t="str">
        <f>IFERROR(VLOOKUP($A56,SortedbyTimeData!$AF$2:$AZ$101,11,FALSE),"")</f>
        <v/>
      </c>
      <c r="L56" s="15" t="str">
        <f>IFERROR(VLOOKUP($A56,SortedbyTimeData!$AF$2:$AZ$101,12,FALSE),"")</f>
        <v/>
      </c>
      <c r="M56" s="15" t="str">
        <f>IFERROR(VLOOKUP($A56,SortedbyTimeData!$AF$2:$AZ$101,13,FALSE),"")</f>
        <v/>
      </c>
      <c r="N56" s="15" t="str">
        <f>IFERROR(VLOOKUP($A56,SortedbyTimeData!$AF$2:$AZ$101,14,FALSE),"")</f>
        <v/>
      </c>
      <c r="O56" s="15" t="str">
        <f>IFERROR(VLOOKUP($A56,SortedbyTimeData!$AF$2:$AZ$101,15,FALSE),"")</f>
        <v/>
      </c>
      <c r="P56" s="15" t="str">
        <f>IFERROR(VLOOKUP($A56,SortedbyTimeData!$AF$2:$AZ$101,16,FALSE),"")</f>
        <v/>
      </c>
      <c r="Q56" s="15" t="str">
        <f>IFERROR(VLOOKUP($A56,SortedbyTimeData!$AF$2:$AZ$101,17,FALSE),"")</f>
        <v/>
      </c>
      <c r="R56" s="15" t="str">
        <f>IFERROR(VLOOKUP($A56,SortedbyTimeData!$AF$2:$AZ$101,18,FALSE),"")</f>
        <v/>
      </c>
      <c r="S56" s="15" t="str">
        <f>IFERROR(VLOOKUP($A56,SortedbyTimeData!$AF$2:$AZ$101,19,FALSE),"")</f>
        <v/>
      </c>
      <c r="T56" s="15" t="str">
        <f>IFERROR(VLOOKUP($A56,SortedbyTimeData!$AF$2:$AZ$101,20,FALSE),"")</f>
        <v/>
      </c>
      <c r="U56" s="15" t="str">
        <f>IFERROR(VLOOKUP($A56,SortedbyTimeData!$AF$2:$AZ$101,21,FALSE),"")</f>
        <v/>
      </c>
    </row>
    <row r="57" spans="1:21" x14ac:dyDescent="0.3">
      <c r="A57" s="15">
        <f t="shared" si="0"/>
        <v>56</v>
      </c>
      <c r="B57" s="15" t="str">
        <f>IFERROR(VLOOKUP($A57,SortedbyTimeData!$AF$2:$AZ$101,2,FALSE),"")</f>
        <v/>
      </c>
      <c r="C57" s="15" t="str">
        <f>IFERROR(VLOOKUP($A57,SortedbyTimeData!$AF$2:$AZ$101,3,FALSE),"")</f>
        <v/>
      </c>
      <c r="D57" s="15" t="str">
        <f>IFERROR(VLOOKUP($A57,SortedbyTimeData!$AF$2:$AZ$101,4,FALSE),"")</f>
        <v/>
      </c>
      <c r="E57" s="15" t="str">
        <f>IFERROR(VLOOKUP($A57,SortedbyTimeData!$AF$2:$AZ$101,5,FALSE),"")</f>
        <v/>
      </c>
      <c r="F57" s="15" t="str">
        <f>IFERROR(VLOOKUP($A57,SortedbyTimeData!$AF$2:$AZ$101,6,FALSE),"")</f>
        <v/>
      </c>
      <c r="G57" s="15" t="str">
        <f>IFERROR(VLOOKUP($A57,SortedbyTimeData!$AF$2:$AZ$101,7,FALSE),"")</f>
        <v/>
      </c>
      <c r="H57" s="15" t="str">
        <f>IFERROR(VLOOKUP($A57,SortedbyTimeData!$AF$2:$AZ$101,8,FALSE),"")</f>
        <v/>
      </c>
      <c r="I57" s="15" t="str">
        <f>IFERROR(VLOOKUP($A57,SortedbyTimeData!$AF$2:$AZ$101,9,FALSE),"")</f>
        <v/>
      </c>
      <c r="J57" s="15" t="str">
        <f>IFERROR(VLOOKUP($A57,SortedbyTimeData!$AF$2:$AZ$101,10,FALSE),"")</f>
        <v/>
      </c>
      <c r="K57" s="15" t="str">
        <f>IFERROR(VLOOKUP($A57,SortedbyTimeData!$AF$2:$AZ$101,11,FALSE),"")</f>
        <v/>
      </c>
      <c r="L57" s="15" t="str">
        <f>IFERROR(VLOOKUP($A57,SortedbyTimeData!$AF$2:$AZ$101,12,FALSE),"")</f>
        <v/>
      </c>
      <c r="M57" s="15" t="str">
        <f>IFERROR(VLOOKUP($A57,SortedbyTimeData!$AF$2:$AZ$101,13,FALSE),"")</f>
        <v/>
      </c>
      <c r="N57" s="15" t="str">
        <f>IFERROR(VLOOKUP($A57,SortedbyTimeData!$AF$2:$AZ$101,14,FALSE),"")</f>
        <v/>
      </c>
      <c r="O57" s="15" t="str">
        <f>IFERROR(VLOOKUP($A57,SortedbyTimeData!$AF$2:$AZ$101,15,FALSE),"")</f>
        <v/>
      </c>
      <c r="P57" s="15" t="str">
        <f>IFERROR(VLOOKUP($A57,SortedbyTimeData!$AF$2:$AZ$101,16,FALSE),"")</f>
        <v/>
      </c>
      <c r="Q57" s="15" t="str">
        <f>IFERROR(VLOOKUP($A57,SortedbyTimeData!$AF$2:$AZ$101,17,FALSE),"")</f>
        <v/>
      </c>
      <c r="R57" s="15" t="str">
        <f>IFERROR(VLOOKUP($A57,SortedbyTimeData!$AF$2:$AZ$101,18,FALSE),"")</f>
        <v/>
      </c>
      <c r="S57" s="15" t="str">
        <f>IFERROR(VLOOKUP($A57,SortedbyTimeData!$AF$2:$AZ$101,19,FALSE),"")</f>
        <v/>
      </c>
      <c r="T57" s="15" t="str">
        <f>IFERROR(VLOOKUP($A57,SortedbyTimeData!$AF$2:$AZ$101,20,FALSE),"")</f>
        <v/>
      </c>
      <c r="U57" s="15" t="str">
        <f>IFERROR(VLOOKUP($A57,SortedbyTimeData!$AF$2:$AZ$101,21,FALSE),"")</f>
        <v/>
      </c>
    </row>
    <row r="58" spans="1:21" x14ac:dyDescent="0.3">
      <c r="A58" s="15">
        <f t="shared" si="0"/>
        <v>57</v>
      </c>
      <c r="B58" s="15" t="str">
        <f>IFERROR(VLOOKUP($A58,SortedbyTimeData!$AF$2:$AZ$101,2,FALSE),"")</f>
        <v/>
      </c>
      <c r="C58" s="15" t="str">
        <f>IFERROR(VLOOKUP($A58,SortedbyTimeData!$AF$2:$AZ$101,3,FALSE),"")</f>
        <v/>
      </c>
      <c r="D58" s="15" t="str">
        <f>IFERROR(VLOOKUP($A58,SortedbyTimeData!$AF$2:$AZ$101,4,FALSE),"")</f>
        <v/>
      </c>
      <c r="E58" s="15" t="str">
        <f>IFERROR(VLOOKUP($A58,SortedbyTimeData!$AF$2:$AZ$101,5,FALSE),"")</f>
        <v/>
      </c>
      <c r="F58" s="15" t="str">
        <f>IFERROR(VLOOKUP($A58,SortedbyTimeData!$AF$2:$AZ$101,6,FALSE),"")</f>
        <v/>
      </c>
      <c r="G58" s="15" t="str">
        <f>IFERROR(VLOOKUP($A58,SortedbyTimeData!$AF$2:$AZ$101,7,FALSE),"")</f>
        <v/>
      </c>
      <c r="H58" s="15" t="str">
        <f>IFERROR(VLOOKUP($A58,SortedbyTimeData!$AF$2:$AZ$101,8,FALSE),"")</f>
        <v/>
      </c>
      <c r="I58" s="15" t="str">
        <f>IFERROR(VLOOKUP($A58,SortedbyTimeData!$AF$2:$AZ$101,9,FALSE),"")</f>
        <v/>
      </c>
      <c r="J58" s="15" t="str">
        <f>IFERROR(VLOOKUP($A58,SortedbyTimeData!$AF$2:$AZ$101,10,FALSE),"")</f>
        <v/>
      </c>
      <c r="K58" s="15" t="str">
        <f>IFERROR(VLOOKUP($A58,SortedbyTimeData!$AF$2:$AZ$101,11,FALSE),"")</f>
        <v/>
      </c>
      <c r="L58" s="15" t="str">
        <f>IFERROR(VLOOKUP($A58,SortedbyTimeData!$AF$2:$AZ$101,12,FALSE),"")</f>
        <v/>
      </c>
      <c r="M58" s="15" t="str">
        <f>IFERROR(VLOOKUP($A58,SortedbyTimeData!$AF$2:$AZ$101,13,FALSE),"")</f>
        <v/>
      </c>
      <c r="N58" s="15" t="str">
        <f>IFERROR(VLOOKUP($A58,SortedbyTimeData!$AF$2:$AZ$101,14,FALSE),"")</f>
        <v/>
      </c>
      <c r="O58" s="15" t="str">
        <f>IFERROR(VLOOKUP($A58,SortedbyTimeData!$AF$2:$AZ$101,15,FALSE),"")</f>
        <v/>
      </c>
      <c r="P58" s="15" t="str">
        <f>IFERROR(VLOOKUP($A58,SortedbyTimeData!$AF$2:$AZ$101,16,FALSE),"")</f>
        <v/>
      </c>
      <c r="Q58" s="15" t="str">
        <f>IFERROR(VLOOKUP($A58,SortedbyTimeData!$AF$2:$AZ$101,17,FALSE),"")</f>
        <v/>
      </c>
      <c r="R58" s="15" t="str">
        <f>IFERROR(VLOOKUP($A58,SortedbyTimeData!$AF$2:$AZ$101,18,FALSE),"")</f>
        <v/>
      </c>
      <c r="S58" s="15" t="str">
        <f>IFERROR(VLOOKUP($A58,SortedbyTimeData!$AF$2:$AZ$101,19,FALSE),"")</f>
        <v/>
      </c>
      <c r="T58" s="15" t="str">
        <f>IFERROR(VLOOKUP($A58,SortedbyTimeData!$AF$2:$AZ$101,20,FALSE),"")</f>
        <v/>
      </c>
      <c r="U58" s="15" t="str">
        <f>IFERROR(VLOOKUP($A58,SortedbyTimeData!$AF$2:$AZ$101,21,FALSE),"")</f>
        <v/>
      </c>
    </row>
    <row r="59" spans="1:21" x14ac:dyDescent="0.3">
      <c r="A59" s="15">
        <f t="shared" si="0"/>
        <v>58</v>
      </c>
      <c r="B59" s="15" t="str">
        <f>IFERROR(VLOOKUP($A59,SortedbyTimeData!$AF$2:$AZ$101,2,FALSE),"")</f>
        <v/>
      </c>
      <c r="C59" s="15" t="str">
        <f>IFERROR(VLOOKUP($A59,SortedbyTimeData!$AF$2:$AZ$101,3,FALSE),"")</f>
        <v/>
      </c>
      <c r="D59" s="15" t="str">
        <f>IFERROR(VLOOKUP($A59,SortedbyTimeData!$AF$2:$AZ$101,4,FALSE),"")</f>
        <v/>
      </c>
      <c r="E59" s="15" t="str">
        <f>IFERROR(VLOOKUP($A59,SortedbyTimeData!$AF$2:$AZ$101,5,FALSE),"")</f>
        <v/>
      </c>
      <c r="F59" s="15" t="str">
        <f>IFERROR(VLOOKUP($A59,SortedbyTimeData!$AF$2:$AZ$101,6,FALSE),"")</f>
        <v/>
      </c>
      <c r="G59" s="15" t="str">
        <f>IFERROR(VLOOKUP($A59,SortedbyTimeData!$AF$2:$AZ$101,7,FALSE),"")</f>
        <v/>
      </c>
      <c r="H59" s="15" t="str">
        <f>IFERROR(VLOOKUP($A59,SortedbyTimeData!$AF$2:$AZ$101,8,FALSE),"")</f>
        <v/>
      </c>
      <c r="I59" s="15" t="str">
        <f>IFERROR(VLOOKUP($A59,SortedbyTimeData!$AF$2:$AZ$101,9,FALSE),"")</f>
        <v/>
      </c>
      <c r="J59" s="15" t="str">
        <f>IFERROR(VLOOKUP($A59,SortedbyTimeData!$AF$2:$AZ$101,10,FALSE),"")</f>
        <v/>
      </c>
      <c r="K59" s="15" t="str">
        <f>IFERROR(VLOOKUP($A59,SortedbyTimeData!$AF$2:$AZ$101,11,FALSE),"")</f>
        <v/>
      </c>
      <c r="L59" s="15" t="str">
        <f>IFERROR(VLOOKUP($A59,SortedbyTimeData!$AF$2:$AZ$101,12,FALSE),"")</f>
        <v/>
      </c>
      <c r="M59" s="15" t="str">
        <f>IFERROR(VLOOKUP($A59,SortedbyTimeData!$AF$2:$AZ$101,13,FALSE),"")</f>
        <v/>
      </c>
      <c r="N59" s="15" t="str">
        <f>IFERROR(VLOOKUP($A59,SortedbyTimeData!$AF$2:$AZ$101,14,FALSE),"")</f>
        <v/>
      </c>
      <c r="O59" s="15" t="str">
        <f>IFERROR(VLOOKUP($A59,SortedbyTimeData!$AF$2:$AZ$101,15,FALSE),"")</f>
        <v/>
      </c>
      <c r="P59" s="15" t="str">
        <f>IFERROR(VLOOKUP($A59,SortedbyTimeData!$AF$2:$AZ$101,16,FALSE),"")</f>
        <v/>
      </c>
      <c r="Q59" s="15" t="str">
        <f>IFERROR(VLOOKUP($A59,SortedbyTimeData!$AF$2:$AZ$101,17,FALSE),"")</f>
        <v/>
      </c>
      <c r="R59" s="15" t="str">
        <f>IFERROR(VLOOKUP($A59,SortedbyTimeData!$AF$2:$AZ$101,18,FALSE),"")</f>
        <v/>
      </c>
      <c r="S59" s="15" t="str">
        <f>IFERROR(VLOOKUP($A59,SortedbyTimeData!$AF$2:$AZ$101,19,FALSE),"")</f>
        <v/>
      </c>
      <c r="T59" s="15" t="str">
        <f>IFERROR(VLOOKUP($A59,SortedbyTimeData!$AF$2:$AZ$101,20,FALSE),"")</f>
        <v/>
      </c>
      <c r="U59" s="15" t="str">
        <f>IFERROR(VLOOKUP($A59,SortedbyTimeData!$AF$2:$AZ$101,21,FALSE),"")</f>
        <v/>
      </c>
    </row>
    <row r="60" spans="1:21" x14ac:dyDescent="0.3">
      <c r="A60" s="15">
        <f t="shared" si="0"/>
        <v>59</v>
      </c>
      <c r="B60" s="15" t="str">
        <f>IFERROR(VLOOKUP($A60,SortedbyTimeData!$AF$2:$AZ$101,2,FALSE),"")</f>
        <v/>
      </c>
      <c r="C60" s="15" t="str">
        <f>IFERROR(VLOOKUP($A60,SortedbyTimeData!$AF$2:$AZ$101,3,FALSE),"")</f>
        <v/>
      </c>
      <c r="D60" s="15" t="str">
        <f>IFERROR(VLOOKUP($A60,SortedbyTimeData!$AF$2:$AZ$101,4,FALSE),"")</f>
        <v/>
      </c>
      <c r="E60" s="15" t="str">
        <f>IFERROR(VLOOKUP($A60,SortedbyTimeData!$AF$2:$AZ$101,5,FALSE),"")</f>
        <v/>
      </c>
      <c r="F60" s="15" t="str">
        <f>IFERROR(VLOOKUP($A60,SortedbyTimeData!$AF$2:$AZ$101,6,FALSE),"")</f>
        <v/>
      </c>
      <c r="G60" s="15" t="str">
        <f>IFERROR(VLOOKUP($A60,SortedbyTimeData!$AF$2:$AZ$101,7,FALSE),"")</f>
        <v/>
      </c>
      <c r="H60" s="15" t="str">
        <f>IFERROR(VLOOKUP($A60,SortedbyTimeData!$AF$2:$AZ$101,8,FALSE),"")</f>
        <v/>
      </c>
      <c r="I60" s="15" t="str">
        <f>IFERROR(VLOOKUP($A60,SortedbyTimeData!$AF$2:$AZ$101,9,FALSE),"")</f>
        <v/>
      </c>
      <c r="J60" s="15" t="str">
        <f>IFERROR(VLOOKUP($A60,SortedbyTimeData!$AF$2:$AZ$101,10,FALSE),"")</f>
        <v/>
      </c>
      <c r="K60" s="15" t="str">
        <f>IFERROR(VLOOKUP($A60,SortedbyTimeData!$AF$2:$AZ$101,11,FALSE),"")</f>
        <v/>
      </c>
      <c r="L60" s="15" t="str">
        <f>IFERROR(VLOOKUP($A60,SortedbyTimeData!$AF$2:$AZ$101,12,FALSE),"")</f>
        <v/>
      </c>
      <c r="M60" s="15" t="str">
        <f>IFERROR(VLOOKUP($A60,SortedbyTimeData!$AF$2:$AZ$101,13,FALSE),"")</f>
        <v/>
      </c>
      <c r="N60" s="15" t="str">
        <f>IFERROR(VLOOKUP($A60,SortedbyTimeData!$AF$2:$AZ$101,14,FALSE),"")</f>
        <v/>
      </c>
      <c r="O60" s="15" t="str">
        <f>IFERROR(VLOOKUP($A60,SortedbyTimeData!$AF$2:$AZ$101,15,FALSE),"")</f>
        <v/>
      </c>
      <c r="P60" s="15" t="str">
        <f>IFERROR(VLOOKUP($A60,SortedbyTimeData!$AF$2:$AZ$101,16,FALSE),"")</f>
        <v/>
      </c>
      <c r="Q60" s="15" t="str">
        <f>IFERROR(VLOOKUP($A60,SortedbyTimeData!$AF$2:$AZ$101,17,FALSE),"")</f>
        <v/>
      </c>
      <c r="R60" s="15" t="str">
        <f>IFERROR(VLOOKUP($A60,SortedbyTimeData!$AF$2:$AZ$101,18,FALSE),"")</f>
        <v/>
      </c>
      <c r="S60" s="15" t="str">
        <f>IFERROR(VLOOKUP($A60,SortedbyTimeData!$AF$2:$AZ$101,19,FALSE),"")</f>
        <v/>
      </c>
      <c r="T60" s="15" t="str">
        <f>IFERROR(VLOOKUP($A60,SortedbyTimeData!$AF$2:$AZ$101,20,FALSE),"")</f>
        <v/>
      </c>
      <c r="U60" s="15" t="str">
        <f>IFERROR(VLOOKUP($A60,SortedbyTimeData!$AF$2:$AZ$101,21,FALSE),"")</f>
        <v/>
      </c>
    </row>
    <row r="61" spans="1:21" x14ac:dyDescent="0.3">
      <c r="A61" s="15">
        <f t="shared" si="0"/>
        <v>60</v>
      </c>
      <c r="B61" s="15" t="str">
        <f>IFERROR(VLOOKUP($A61,SortedbyTimeData!$AF$2:$AZ$101,2,FALSE),"")</f>
        <v/>
      </c>
      <c r="C61" s="15" t="str">
        <f>IFERROR(VLOOKUP($A61,SortedbyTimeData!$AF$2:$AZ$101,3,FALSE),"")</f>
        <v/>
      </c>
      <c r="D61" s="15" t="str">
        <f>IFERROR(VLOOKUP($A61,SortedbyTimeData!$AF$2:$AZ$101,4,FALSE),"")</f>
        <v/>
      </c>
      <c r="E61" s="15" t="str">
        <f>IFERROR(VLOOKUP($A61,SortedbyTimeData!$AF$2:$AZ$101,5,FALSE),"")</f>
        <v/>
      </c>
      <c r="F61" s="15" t="str">
        <f>IFERROR(VLOOKUP($A61,SortedbyTimeData!$AF$2:$AZ$101,6,FALSE),"")</f>
        <v/>
      </c>
      <c r="G61" s="15" t="str">
        <f>IFERROR(VLOOKUP($A61,SortedbyTimeData!$AF$2:$AZ$101,7,FALSE),"")</f>
        <v/>
      </c>
      <c r="H61" s="15" t="str">
        <f>IFERROR(VLOOKUP($A61,SortedbyTimeData!$AF$2:$AZ$101,8,FALSE),"")</f>
        <v/>
      </c>
      <c r="I61" s="15" t="str">
        <f>IFERROR(VLOOKUP($A61,SortedbyTimeData!$AF$2:$AZ$101,9,FALSE),"")</f>
        <v/>
      </c>
      <c r="J61" s="15" t="str">
        <f>IFERROR(VLOOKUP($A61,SortedbyTimeData!$AF$2:$AZ$101,10,FALSE),"")</f>
        <v/>
      </c>
      <c r="K61" s="15" t="str">
        <f>IFERROR(VLOOKUP($A61,SortedbyTimeData!$AF$2:$AZ$101,11,FALSE),"")</f>
        <v/>
      </c>
      <c r="L61" s="15" t="str">
        <f>IFERROR(VLOOKUP($A61,SortedbyTimeData!$AF$2:$AZ$101,12,FALSE),"")</f>
        <v/>
      </c>
      <c r="M61" s="15" t="str">
        <f>IFERROR(VLOOKUP($A61,SortedbyTimeData!$AF$2:$AZ$101,13,FALSE),"")</f>
        <v/>
      </c>
      <c r="N61" s="15" t="str">
        <f>IFERROR(VLOOKUP($A61,SortedbyTimeData!$AF$2:$AZ$101,14,FALSE),"")</f>
        <v/>
      </c>
      <c r="O61" s="15" t="str">
        <f>IFERROR(VLOOKUP($A61,SortedbyTimeData!$AF$2:$AZ$101,15,FALSE),"")</f>
        <v/>
      </c>
      <c r="P61" s="15" t="str">
        <f>IFERROR(VLOOKUP($A61,SortedbyTimeData!$AF$2:$AZ$101,16,FALSE),"")</f>
        <v/>
      </c>
      <c r="Q61" s="15" t="str">
        <f>IFERROR(VLOOKUP($A61,SortedbyTimeData!$AF$2:$AZ$101,17,FALSE),"")</f>
        <v/>
      </c>
      <c r="R61" s="15" t="str">
        <f>IFERROR(VLOOKUP($A61,SortedbyTimeData!$AF$2:$AZ$101,18,FALSE),"")</f>
        <v/>
      </c>
      <c r="S61" s="15" t="str">
        <f>IFERROR(VLOOKUP($A61,SortedbyTimeData!$AF$2:$AZ$101,19,FALSE),"")</f>
        <v/>
      </c>
      <c r="T61" s="15" t="str">
        <f>IFERROR(VLOOKUP($A61,SortedbyTimeData!$AF$2:$AZ$101,20,FALSE),"")</f>
        <v/>
      </c>
      <c r="U61" s="15" t="str">
        <f>IFERROR(VLOOKUP($A61,SortedbyTimeData!$AF$2:$AZ$101,21,FALSE),"")</f>
        <v/>
      </c>
    </row>
    <row r="62" spans="1:21" x14ac:dyDescent="0.3">
      <c r="A62" s="15">
        <f t="shared" si="0"/>
        <v>61</v>
      </c>
      <c r="B62" s="15" t="str">
        <f>IFERROR(VLOOKUP($A62,SortedbyTimeData!$AF$2:$AZ$101,2,FALSE),"")</f>
        <v/>
      </c>
      <c r="C62" s="15" t="str">
        <f>IFERROR(VLOOKUP($A62,SortedbyTimeData!$AF$2:$AZ$101,3,FALSE),"")</f>
        <v/>
      </c>
      <c r="D62" s="15" t="str">
        <f>IFERROR(VLOOKUP($A62,SortedbyTimeData!$AF$2:$AZ$101,4,FALSE),"")</f>
        <v/>
      </c>
      <c r="E62" s="15" t="str">
        <f>IFERROR(VLOOKUP($A62,SortedbyTimeData!$AF$2:$AZ$101,5,FALSE),"")</f>
        <v/>
      </c>
      <c r="F62" s="15" t="str">
        <f>IFERROR(VLOOKUP($A62,SortedbyTimeData!$AF$2:$AZ$101,6,FALSE),"")</f>
        <v/>
      </c>
      <c r="G62" s="15" t="str">
        <f>IFERROR(VLOOKUP($A62,SortedbyTimeData!$AF$2:$AZ$101,7,FALSE),"")</f>
        <v/>
      </c>
      <c r="H62" s="15" t="str">
        <f>IFERROR(VLOOKUP($A62,SortedbyTimeData!$AF$2:$AZ$101,8,FALSE),"")</f>
        <v/>
      </c>
      <c r="I62" s="15" t="str">
        <f>IFERROR(VLOOKUP($A62,SortedbyTimeData!$AF$2:$AZ$101,9,FALSE),"")</f>
        <v/>
      </c>
      <c r="J62" s="15" t="str">
        <f>IFERROR(VLOOKUP($A62,SortedbyTimeData!$AF$2:$AZ$101,10,FALSE),"")</f>
        <v/>
      </c>
      <c r="K62" s="15" t="str">
        <f>IFERROR(VLOOKUP($A62,SortedbyTimeData!$AF$2:$AZ$101,11,FALSE),"")</f>
        <v/>
      </c>
      <c r="L62" s="15" t="str">
        <f>IFERROR(VLOOKUP($A62,SortedbyTimeData!$AF$2:$AZ$101,12,FALSE),"")</f>
        <v/>
      </c>
      <c r="M62" s="15" t="str">
        <f>IFERROR(VLOOKUP($A62,SortedbyTimeData!$AF$2:$AZ$101,13,FALSE),"")</f>
        <v/>
      </c>
      <c r="N62" s="15" t="str">
        <f>IFERROR(VLOOKUP($A62,SortedbyTimeData!$AF$2:$AZ$101,14,FALSE),"")</f>
        <v/>
      </c>
      <c r="O62" s="15" t="str">
        <f>IFERROR(VLOOKUP($A62,SortedbyTimeData!$AF$2:$AZ$101,15,FALSE),"")</f>
        <v/>
      </c>
      <c r="P62" s="15" t="str">
        <f>IFERROR(VLOOKUP($A62,SortedbyTimeData!$AF$2:$AZ$101,16,FALSE),"")</f>
        <v/>
      </c>
      <c r="Q62" s="15" t="str">
        <f>IFERROR(VLOOKUP($A62,SortedbyTimeData!$AF$2:$AZ$101,17,FALSE),"")</f>
        <v/>
      </c>
      <c r="R62" s="15" t="str">
        <f>IFERROR(VLOOKUP($A62,SortedbyTimeData!$AF$2:$AZ$101,18,FALSE),"")</f>
        <v/>
      </c>
      <c r="S62" s="15" t="str">
        <f>IFERROR(VLOOKUP($A62,SortedbyTimeData!$AF$2:$AZ$101,19,FALSE),"")</f>
        <v/>
      </c>
      <c r="T62" s="15" t="str">
        <f>IFERROR(VLOOKUP($A62,SortedbyTimeData!$AF$2:$AZ$101,20,FALSE),"")</f>
        <v/>
      </c>
      <c r="U62" s="15" t="str">
        <f>IFERROR(VLOOKUP($A62,SortedbyTimeData!$AF$2:$AZ$101,21,FALSE),"")</f>
        <v/>
      </c>
    </row>
    <row r="63" spans="1:21" x14ac:dyDescent="0.3">
      <c r="A63" s="15">
        <f t="shared" si="0"/>
        <v>62</v>
      </c>
      <c r="B63" s="15" t="str">
        <f>IFERROR(VLOOKUP($A63,SortedbyTimeData!$AF$2:$AZ$101,2,FALSE),"")</f>
        <v/>
      </c>
      <c r="C63" s="15" t="str">
        <f>IFERROR(VLOOKUP($A63,SortedbyTimeData!$AF$2:$AZ$101,3,FALSE),"")</f>
        <v/>
      </c>
      <c r="D63" s="15" t="str">
        <f>IFERROR(VLOOKUP($A63,SortedbyTimeData!$AF$2:$AZ$101,4,FALSE),"")</f>
        <v/>
      </c>
      <c r="E63" s="15" t="str">
        <f>IFERROR(VLOOKUP($A63,SortedbyTimeData!$AF$2:$AZ$101,5,FALSE),"")</f>
        <v/>
      </c>
      <c r="F63" s="15" t="str">
        <f>IFERROR(VLOOKUP($A63,SortedbyTimeData!$AF$2:$AZ$101,6,FALSE),"")</f>
        <v/>
      </c>
      <c r="G63" s="15" t="str">
        <f>IFERROR(VLOOKUP($A63,SortedbyTimeData!$AF$2:$AZ$101,7,FALSE),"")</f>
        <v/>
      </c>
      <c r="H63" s="15" t="str">
        <f>IFERROR(VLOOKUP($A63,SortedbyTimeData!$AF$2:$AZ$101,8,FALSE),"")</f>
        <v/>
      </c>
      <c r="I63" s="15" t="str">
        <f>IFERROR(VLOOKUP($A63,SortedbyTimeData!$AF$2:$AZ$101,9,FALSE),"")</f>
        <v/>
      </c>
      <c r="J63" s="15" t="str">
        <f>IFERROR(VLOOKUP($A63,SortedbyTimeData!$AF$2:$AZ$101,10,FALSE),"")</f>
        <v/>
      </c>
      <c r="K63" s="15" t="str">
        <f>IFERROR(VLOOKUP($A63,SortedbyTimeData!$AF$2:$AZ$101,11,FALSE),"")</f>
        <v/>
      </c>
      <c r="L63" s="15" t="str">
        <f>IFERROR(VLOOKUP($A63,SortedbyTimeData!$AF$2:$AZ$101,12,FALSE),"")</f>
        <v/>
      </c>
      <c r="M63" s="15" t="str">
        <f>IFERROR(VLOOKUP($A63,SortedbyTimeData!$AF$2:$AZ$101,13,FALSE),"")</f>
        <v/>
      </c>
      <c r="N63" s="15" t="str">
        <f>IFERROR(VLOOKUP($A63,SortedbyTimeData!$AF$2:$AZ$101,14,FALSE),"")</f>
        <v/>
      </c>
      <c r="O63" s="15" t="str">
        <f>IFERROR(VLOOKUP($A63,SortedbyTimeData!$AF$2:$AZ$101,15,FALSE),"")</f>
        <v/>
      </c>
      <c r="P63" s="15" t="str">
        <f>IFERROR(VLOOKUP($A63,SortedbyTimeData!$AF$2:$AZ$101,16,FALSE),"")</f>
        <v/>
      </c>
      <c r="Q63" s="15" t="str">
        <f>IFERROR(VLOOKUP($A63,SortedbyTimeData!$AF$2:$AZ$101,17,FALSE),"")</f>
        <v/>
      </c>
      <c r="R63" s="15" t="str">
        <f>IFERROR(VLOOKUP($A63,SortedbyTimeData!$AF$2:$AZ$101,18,FALSE),"")</f>
        <v/>
      </c>
      <c r="S63" s="15" t="str">
        <f>IFERROR(VLOOKUP($A63,SortedbyTimeData!$AF$2:$AZ$101,19,FALSE),"")</f>
        <v/>
      </c>
      <c r="T63" s="15" t="str">
        <f>IFERROR(VLOOKUP($A63,SortedbyTimeData!$AF$2:$AZ$101,20,FALSE),"")</f>
        <v/>
      </c>
      <c r="U63" s="15" t="str">
        <f>IFERROR(VLOOKUP($A63,SortedbyTimeData!$AF$2:$AZ$101,21,FALSE),"")</f>
        <v/>
      </c>
    </row>
    <row r="64" spans="1:21" x14ac:dyDescent="0.3">
      <c r="A64" s="15">
        <f t="shared" si="0"/>
        <v>63</v>
      </c>
      <c r="B64" s="15" t="str">
        <f>IFERROR(VLOOKUP($A64,SortedbyTimeData!$AF$2:$AZ$101,2,FALSE),"")</f>
        <v/>
      </c>
      <c r="C64" s="15" t="str">
        <f>IFERROR(VLOOKUP($A64,SortedbyTimeData!$AF$2:$AZ$101,3,FALSE),"")</f>
        <v/>
      </c>
      <c r="D64" s="15" t="str">
        <f>IFERROR(VLOOKUP($A64,SortedbyTimeData!$AF$2:$AZ$101,4,FALSE),"")</f>
        <v/>
      </c>
      <c r="E64" s="15" t="str">
        <f>IFERROR(VLOOKUP($A64,SortedbyTimeData!$AF$2:$AZ$101,5,FALSE),"")</f>
        <v/>
      </c>
      <c r="F64" s="15" t="str">
        <f>IFERROR(VLOOKUP($A64,SortedbyTimeData!$AF$2:$AZ$101,6,FALSE),"")</f>
        <v/>
      </c>
      <c r="G64" s="15" t="str">
        <f>IFERROR(VLOOKUP($A64,SortedbyTimeData!$AF$2:$AZ$101,7,FALSE),"")</f>
        <v/>
      </c>
      <c r="H64" s="15" t="str">
        <f>IFERROR(VLOOKUP($A64,SortedbyTimeData!$AF$2:$AZ$101,8,FALSE),"")</f>
        <v/>
      </c>
      <c r="I64" s="15" t="str">
        <f>IFERROR(VLOOKUP($A64,SortedbyTimeData!$AF$2:$AZ$101,9,FALSE),"")</f>
        <v/>
      </c>
      <c r="J64" s="15" t="str">
        <f>IFERROR(VLOOKUP($A64,SortedbyTimeData!$AF$2:$AZ$101,10,FALSE),"")</f>
        <v/>
      </c>
      <c r="K64" s="15" t="str">
        <f>IFERROR(VLOOKUP($A64,SortedbyTimeData!$AF$2:$AZ$101,11,FALSE),"")</f>
        <v/>
      </c>
      <c r="L64" s="15" t="str">
        <f>IFERROR(VLOOKUP($A64,SortedbyTimeData!$AF$2:$AZ$101,12,FALSE),"")</f>
        <v/>
      </c>
      <c r="M64" s="15" t="str">
        <f>IFERROR(VLOOKUP($A64,SortedbyTimeData!$AF$2:$AZ$101,13,FALSE),"")</f>
        <v/>
      </c>
      <c r="N64" s="15" t="str">
        <f>IFERROR(VLOOKUP($A64,SortedbyTimeData!$AF$2:$AZ$101,14,FALSE),"")</f>
        <v/>
      </c>
      <c r="O64" s="15" t="str">
        <f>IFERROR(VLOOKUP($A64,SortedbyTimeData!$AF$2:$AZ$101,15,FALSE),"")</f>
        <v/>
      </c>
      <c r="P64" s="15" t="str">
        <f>IFERROR(VLOOKUP($A64,SortedbyTimeData!$AF$2:$AZ$101,16,FALSE),"")</f>
        <v/>
      </c>
      <c r="Q64" s="15" t="str">
        <f>IFERROR(VLOOKUP($A64,SortedbyTimeData!$AF$2:$AZ$101,17,FALSE),"")</f>
        <v/>
      </c>
      <c r="R64" s="15" t="str">
        <f>IFERROR(VLOOKUP($A64,SortedbyTimeData!$AF$2:$AZ$101,18,FALSE),"")</f>
        <v/>
      </c>
      <c r="S64" s="15" t="str">
        <f>IFERROR(VLOOKUP($A64,SortedbyTimeData!$AF$2:$AZ$101,19,FALSE),"")</f>
        <v/>
      </c>
      <c r="T64" s="15" t="str">
        <f>IFERROR(VLOOKUP($A64,SortedbyTimeData!$AF$2:$AZ$101,20,FALSE),"")</f>
        <v/>
      </c>
      <c r="U64" s="15" t="str">
        <f>IFERROR(VLOOKUP($A64,SortedbyTimeData!$AF$2:$AZ$101,21,FALSE),"")</f>
        <v/>
      </c>
    </row>
    <row r="65" spans="1:21" x14ac:dyDescent="0.3">
      <c r="A65" s="15">
        <f t="shared" si="0"/>
        <v>64</v>
      </c>
      <c r="B65" s="15" t="str">
        <f>IFERROR(VLOOKUP($A65,SortedbyTimeData!$AF$2:$AZ$101,2,FALSE),"")</f>
        <v/>
      </c>
      <c r="C65" s="15" t="str">
        <f>IFERROR(VLOOKUP($A65,SortedbyTimeData!$AF$2:$AZ$101,3,FALSE),"")</f>
        <v/>
      </c>
      <c r="D65" s="15" t="str">
        <f>IFERROR(VLOOKUP($A65,SortedbyTimeData!$AF$2:$AZ$101,4,FALSE),"")</f>
        <v/>
      </c>
      <c r="E65" s="15" t="str">
        <f>IFERROR(VLOOKUP($A65,SortedbyTimeData!$AF$2:$AZ$101,5,FALSE),"")</f>
        <v/>
      </c>
      <c r="F65" s="15" t="str">
        <f>IFERROR(VLOOKUP($A65,SortedbyTimeData!$AF$2:$AZ$101,6,FALSE),"")</f>
        <v/>
      </c>
      <c r="G65" s="15" t="str">
        <f>IFERROR(VLOOKUP($A65,SortedbyTimeData!$AF$2:$AZ$101,7,FALSE),"")</f>
        <v/>
      </c>
      <c r="H65" s="15" t="str">
        <f>IFERROR(VLOOKUP($A65,SortedbyTimeData!$AF$2:$AZ$101,8,FALSE),"")</f>
        <v/>
      </c>
      <c r="I65" s="15" t="str">
        <f>IFERROR(VLOOKUP($A65,SortedbyTimeData!$AF$2:$AZ$101,9,FALSE),"")</f>
        <v/>
      </c>
      <c r="J65" s="15" t="str">
        <f>IFERROR(VLOOKUP($A65,SortedbyTimeData!$AF$2:$AZ$101,10,FALSE),"")</f>
        <v/>
      </c>
      <c r="K65" s="15" t="str">
        <f>IFERROR(VLOOKUP($A65,SortedbyTimeData!$AF$2:$AZ$101,11,FALSE),"")</f>
        <v/>
      </c>
      <c r="L65" s="15" t="str">
        <f>IFERROR(VLOOKUP($A65,SortedbyTimeData!$AF$2:$AZ$101,12,FALSE),"")</f>
        <v/>
      </c>
      <c r="M65" s="15" t="str">
        <f>IFERROR(VLOOKUP($A65,SortedbyTimeData!$AF$2:$AZ$101,13,FALSE),"")</f>
        <v/>
      </c>
      <c r="N65" s="15" t="str">
        <f>IFERROR(VLOOKUP($A65,SortedbyTimeData!$AF$2:$AZ$101,14,FALSE),"")</f>
        <v/>
      </c>
      <c r="O65" s="15" t="str">
        <f>IFERROR(VLOOKUP($A65,SortedbyTimeData!$AF$2:$AZ$101,15,FALSE),"")</f>
        <v/>
      </c>
      <c r="P65" s="15" t="str">
        <f>IFERROR(VLOOKUP($A65,SortedbyTimeData!$AF$2:$AZ$101,16,FALSE),"")</f>
        <v/>
      </c>
      <c r="Q65" s="15" t="str">
        <f>IFERROR(VLOOKUP($A65,SortedbyTimeData!$AF$2:$AZ$101,17,FALSE),"")</f>
        <v/>
      </c>
      <c r="R65" s="15" t="str">
        <f>IFERROR(VLOOKUP($A65,SortedbyTimeData!$AF$2:$AZ$101,18,FALSE),"")</f>
        <v/>
      </c>
      <c r="S65" s="15" t="str">
        <f>IFERROR(VLOOKUP($A65,SortedbyTimeData!$AF$2:$AZ$101,19,FALSE),"")</f>
        <v/>
      </c>
      <c r="T65" s="15" t="str">
        <f>IFERROR(VLOOKUP($A65,SortedbyTimeData!$AF$2:$AZ$101,20,FALSE),"")</f>
        <v/>
      </c>
      <c r="U65" s="15" t="str">
        <f>IFERROR(VLOOKUP($A65,SortedbyTimeData!$AF$2:$AZ$101,21,FALSE),"")</f>
        <v/>
      </c>
    </row>
    <row r="66" spans="1:21" x14ac:dyDescent="0.3">
      <c r="A66" s="15">
        <f t="shared" si="0"/>
        <v>65</v>
      </c>
      <c r="B66" s="15" t="str">
        <f>IFERROR(VLOOKUP($A66,SortedbyTimeData!$AF$2:$AZ$101,2,FALSE),"")</f>
        <v/>
      </c>
      <c r="C66" s="15" t="str">
        <f>IFERROR(VLOOKUP($A66,SortedbyTimeData!$AF$2:$AZ$101,3,FALSE),"")</f>
        <v/>
      </c>
      <c r="D66" s="15" t="str">
        <f>IFERROR(VLOOKUP($A66,SortedbyTimeData!$AF$2:$AZ$101,4,FALSE),"")</f>
        <v/>
      </c>
      <c r="E66" s="15" t="str">
        <f>IFERROR(VLOOKUP($A66,SortedbyTimeData!$AF$2:$AZ$101,5,FALSE),"")</f>
        <v/>
      </c>
      <c r="F66" s="15" t="str">
        <f>IFERROR(VLOOKUP($A66,SortedbyTimeData!$AF$2:$AZ$101,6,FALSE),"")</f>
        <v/>
      </c>
      <c r="G66" s="15" t="str">
        <f>IFERROR(VLOOKUP($A66,SortedbyTimeData!$AF$2:$AZ$101,7,FALSE),"")</f>
        <v/>
      </c>
      <c r="H66" s="15" t="str">
        <f>IFERROR(VLOOKUP($A66,SortedbyTimeData!$AF$2:$AZ$101,8,FALSE),"")</f>
        <v/>
      </c>
      <c r="I66" s="15" t="str">
        <f>IFERROR(VLOOKUP($A66,SortedbyTimeData!$AF$2:$AZ$101,9,FALSE),"")</f>
        <v/>
      </c>
      <c r="J66" s="15" t="str">
        <f>IFERROR(VLOOKUP($A66,SortedbyTimeData!$AF$2:$AZ$101,10,FALSE),"")</f>
        <v/>
      </c>
      <c r="K66" s="15" t="str">
        <f>IFERROR(VLOOKUP($A66,SortedbyTimeData!$AF$2:$AZ$101,11,FALSE),"")</f>
        <v/>
      </c>
      <c r="L66" s="15" t="str">
        <f>IFERROR(VLOOKUP($A66,SortedbyTimeData!$AF$2:$AZ$101,12,FALSE),"")</f>
        <v/>
      </c>
      <c r="M66" s="15" t="str">
        <f>IFERROR(VLOOKUP($A66,SortedbyTimeData!$AF$2:$AZ$101,13,FALSE),"")</f>
        <v/>
      </c>
      <c r="N66" s="15" t="str">
        <f>IFERROR(VLOOKUP($A66,SortedbyTimeData!$AF$2:$AZ$101,14,FALSE),"")</f>
        <v/>
      </c>
      <c r="O66" s="15" t="str">
        <f>IFERROR(VLOOKUP($A66,SortedbyTimeData!$AF$2:$AZ$101,15,FALSE),"")</f>
        <v/>
      </c>
      <c r="P66" s="15" t="str">
        <f>IFERROR(VLOOKUP($A66,SortedbyTimeData!$AF$2:$AZ$101,16,FALSE),"")</f>
        <v/>
      </c>
      <c r="Q66" s="15" t="str">
        <f>IFERROR(VLOOKUP($A66,SortedbyTimeData!$AF$2:$AZ$101,17,FALSE),"")</f>
        <v/>
      </c>
      <c r="R66" s="15" t="str">
        <f>IFERROR(VLOOKUP($A66,SortedbyTimeData!$AF$2:$AZ$101,18,FALSE),"")</f>
        <v/>
      </c>
      <c r="S66" s="15" t="str">
        <f>IFERROR(VLOOKUP($A66,SortedbyTimeData!$AF$2:$AZ$101,19,FALSE),"")</f>
        <v/>
      </c>
      <c r="T66" s="15" t="str">
        <f>IFERROR(VLOOKUP($A66,SortedbyTimeData!$AF$2:$AZ$101,20,FALSE),"")</f>
        <v/>
      </c>
      <c r="U66" s="15" t="str">
        <f>IFERROR(VLOOKUP($A66,SortedbyTimeData!$AF$2:$AZ$101,21,FALSE),"")</f>
        <v/>
      </c>
    </row>
    <row r="67" spans="1:21" x14ac:dyDescent="0.3">
      <c r="A67" s="15">
        <f t="shared" si="0"/>
        <v>66</v>
      </c>
      <c r="B67" s="15" t="str">
        <f>IFERROR(VLOOKUP($A67,SortedbyTimeData!$AF$2:$AZ$101,2,FALSE),"")</f>
        <v/>
      </c>
      <c r="C67" s="15" t="str">
        <f>IFERROR(VLOOKUP($A67,SortedbyTimeData!$AF$2:$AZ$101,3,FALSE),"")</f>
        <v/>
      </c>
      <c r="D67" s="15" t="str">
        <f>IFERROR(VLOOKUP($A67,SortedbyTimeData!$AF$2:$AZ$101,4,FALSE),"")</f>
        <v/>
      </c>
      <c r="E67" s="15" t="str">
        <f>IFERROR(VLOOKUP($A67,SortedbyTimeData!$AF$2:$AZ$101,5,FALSE),"")</f>
        <v/>
      </c>
      <c r="F67" s="15" t="str">
        <f>IFERROR(VLOOKUP($A67,SortedbyTimeData!$AF$2:$AZ$101,6,FALSE),"")</f>
        <v/>
      </c>
      <c r="G67" s="15" t="str">
        <f>IFERROR(VLOOKUP($A67,SortedbyTimeData!$AF$2:$AZ$101,7,FALSE),"")</f>
        <v/>
      </c>
      <c r="H67" s="15" t="str">
        <f>IFERROR(VLOOKUP($A67,SortedbyTimeData!$AF$2:$AZ$101,8,FALSE),"")</f>
        <v/>
      </c>
      <c r="I67" s="15" t="str">
        <f>IFERROR(VLOOKUP($A67,SortedbyTimeData!$AF$2:$AZ$101,9,FALSE),"")</f>
        <v/>
      </c>
      <c r="J67" s="15" t="str">
        <f>IFERROR(VLOOKUP($A67,SortedbyTimeData!$AF$2:$AZ$101,10,FALSE),"")</f>
        <v/>
      </c>
      <c r="K67" s="15" t="str">
        <f>IFERROR(VLOOKUP($A67,SortedbyTimeData!$AF$2:$AZ$101,11,FALSE),"")</f>
        <v/>
      </c>
      <c r="L67" s="15" t="str">
        <f>IFERROR(VLOOKUP($A67,SortedbyTimeData!$AF$2:$AZ$101,12,FALSE),"")</f>
        <v/>
      </c>
      <c r="M67" s="15" t="str">
        <f>IFERROR(VLOOKUP($A67,SortedbyTimeData!$AF$2:$AZ$101,13,FALSE),"")</f>
        <v/>
      </c>
      <c r="N67" s="15" t="str">
        <f>IFERROR(VLOOKUP($A67,SortedbyTimeData!$AF$2:$AZ$101,14,FALSE),"")</f>
        <v/>
      </c>
      <c r="O67" s="15" t="str">
        <f>IFERROR(VLOOKUP($A67,SortedbyTimeData!$AF$2:$AZ$101,15,FALSE),"")</f>
        <v/>
      </c>
      <c r="P67" s="15" t="str">
        <f>IFERROR(VLOOKUP($A67,SortedbyTimeData!$AF$2:$AZ$101,16,FALSE),"")</f>
        <v/>
      </c>
      <c r="Q67" s="15" t="str">
        <f>IFERROR(VLOOKUP($A67,SortedbyTimeData!$AF$2:$AZ$101,17,FALSE),"")</f>
        <v/>
      </c>
      <c r="R67" s="15" t="str">
        <f>IFERROR(VLOOKUP($A67,SortedbyTimeData!$AF$2:$AZ$101,18,FALSE),"")</f>
        <v/>
      </c>
      <c r="S67" s="15" t="str">
        <f>IFERROR(VLOOKUP($A67,SortedbyTimeData!$AF$2:$AZ$101,19,FALSE),"")</f>
        <v/>
      </c>
      <c r="T67" s="15" t="str">
        <f>IFERROR(VLOOKUP($A67,SortedbyTimeData!$AF$2:$AZ$101,20,FALSE),"")</f>
        <v/>
      </c>
      <c r="U67" s="15" t="str">
        <f>IFERROR(VLOOKUP($A67,SortedbyTimeData!$AF$2:$AZ$101,21,FALSE),"")</f>
        <v/>
      </c>
    </row>
    <row r="68" spans="1:21" x14ac:dyDescent="0.3">
      <c r="A68" s="15">
        <f t="shared" ref="A68:A101" si="1">A67+1</f>
        <v>67</v>
      </c>
      <c r="B68" s="15" t="str">
        <f>IFERROR(VLOOKUP($A68,SortedbyTimeData!$AF$2:$AZ$101,2,FALSE),"")</f>
        <v/>
      </c>
      <c r="C68" s="15" t="str">
        <f>IFERROR(VLOOKUP($A68,SortedbyTimeData!$AF$2:$AZ$101,3,FALSE),"")</f>
        <v/>
      </c>
      <c r="D68" s="15" t="str">
        <f>IFERROR(VLOOKUP($A68,SortedbyTimeData!$AF$2:$AZ$101,4,FALSE),"")</f>
        <v/>
      </c>
      <c r="E68" s="15" t="str">
        <f>IFERROR(VLOOKUP($A68,SortedbyTimeData!$AF$2:$AZ$101,5,FALSE),"")</f>
        <v/>
      </c>
      <c r="F68" s="15" t="str">
        <f>IFERROR(VLOOKUP($A68,SortedbyTimeData!$AF$2:$AZ$101,6,FALSE),"")</f>
        <v/>
      </c>
      <c r="G68" s="15" t="str">
        <f>IFERROR(VLOOKUP($A68,SortedbyTimeData!$AF$2:$AZ$101,7,FALSE),"")</f>
        <v/>
      </c>
      <c r="H68" s="15" t="str">
        <f>IFERROR(VLOOKUP($A68,SortedbyTimeData!$AF$2:$AZ$101,8,FALSE),"")</f>
        <v/>
      </c>
      <c r="I68" s="15" t="str">
        <f>IFERROR(VLOOKUP($A68,SortedbyTimeData!$AF$2:$AZ$101,9,FALSE),"")</f>
        <v/>
      </c>
      <c r="J68" s="15" t="str">
        <f>IFERROR(VLOOKUP($A68,SortedbyTimeData!$AF$2:$AZ$101,10,FALSE),"")</f>
        <v/>
      </c>
      <c r="K68" s="15" t="str">
        <f>IFERROR(VLOOKUP($A68,SortedbyTimeData!$AF$2:$AZ$101,11,FALSE),"")</f>
        <v/>
      </c>
      <c r="L68" s="15" t="str">
        <f>IFERROR(VLOOKUP($A68,SortedbyTimeData!$AF$2:$AZ$101,12,FALSE),"")</f>
        <v/>
      </c>
      <c r="M68" s="15" t="str">
        <f>IFERROR(VLOOKUP($A68,SortedbyTimeData!$AF$2:$AZ$101,13,FALSE),"")</f>
        <v/>
      </c>
      <c r="N68" s="15" t="str">
        <f>IFERROR(VLOOKUP($A68,SortedbyTimeData!$AF$2:$AZ$101,14,FALSE),"")</f>
        <v/>
      </c>
      <c r="O68" s="15" t="str">
        <f>IFERROR(VLOOKUP($A68,SortedbyTimeData!$AF$2:$AZ$101,15,FALSE),"")</f>
        <v/>
      </c>
      <c r="P68" s="15" t="str">
        <f>IFERROR(VLOOKUP($A68,SortedbyTimeData!$AF$2:$AZ$101,16,FALSE),"")</f>
        <v/>
      </c>
      <c r="Q68" s="15" t="str">
        <f>IFERROR(VLOOKUP($A68,SortedbyTimeData!$AF$2:$AZ$101,17,FALSE),"")</f>
        <v/>
      </c>
      <c r="R68" s="15" t="str">
        <f>IFERROR(VLOOKUP($A68,SortedbyTimeData!$AF$2:$AZ$101,18,FALSE),"")</f>
        <v/>
      </c>
      <c r="S68" s="15" t="str">
        <f>IFERROR(VLOOKUP($A68,SortedbyTimeData!$AF$2:$AZ$101,19,FALSE),"")</f>
        <v/>
      </c>
      <c r="T68" s="15" t="str">
        <f>IFERROR(VLOOKUP($A68,SortedbyTimeData!$AF$2:$AZ$101,20,FALSE),"")</f>
        <v/>
      </c>
      <c r="U68" s="15" t="str">
        <f>IFERROR(VLOOKUP($A68,SortedbyTimeData!$AF$2:$AZ$101,21,FALSE),"")</f>
        <v/>
      </c>
    </row>
    <row r="69" spans="1:21" x14ac:dyDescent="0.3">
      <c r="A69" s="15">
        <f t="shared" si="1"/>
        <v>68</v>
      </c>
      <c r="B69" s="15" t="str">
        <f>IFERROR(VLOOKUP($A69,SortedbyTimeData!$AF$2:$AZ$101,2,FALSE),"")</f>
        <v/>
      </c>
      <c r="C69" s="15" t="str">
        <f>IFERROR(VLOOKUP($A69,SortedbyTimeData!$AF$2:$AZ$101,3,FALSE),"")</f>
        <v/>
      </c>
      <c r="D69" s="15" t="str">
        <f>IFERROR(VLOOKUP($A69,SortedbyTimeData!$AF$2:$AZ$101,4,FALSE),"")</f>
        <v/>
      </c>
      <c r="E69" s="15" t="str">
        <f>IFERROR(VLOOKUP($A69,SortedbyTimeData!$AF$2:$AZ$101,5,FALSE),"")</f>
        <v/>
      </c>
      <c r="F69" s="15" t="str">
        <f>IFERROR(VLOOKUP($A69,SortedbyTimeData!$AF$2:$AZ$101,6,FALSE),"")</f>
        <v/>
      </c>
      <c r="G69" s="15" t="str">
        <f>IFERROR(VLOOKUP($A69,SortedbyTimeData!$AF$2:$AZ$101,7,FALSE),"")</f>
        <v/>
      </c>
      <c r="H69" s="15" t="str">
        <f>IFERROR(VLOOKUP($A69,SortedbyTimeData!$AF$2:$AZ$101,8,FALSE),"")</f>
        <v/>
      </c>
      <c r="I69" s="15" t="str">
        <f>IFERROR(VLOOKUP($A69,SortedbyTimeData!$AF$2:$AZ$101,9,FALSE),"")</f>
        <v/>
      </c>
      <c r="J69" s="15" t="str">
        <f>IFERROR(VLOOKUP($A69,SortedbyTimeData!$AF$2:$AZ$101,10,FALSE),"")</f>
        <v/>
      </c>
      <c r="K69" s="15" t="str">
        <f>IFERROR(VLOOKUP($A69,SortedbyTimeData!$AF$2:$AZ$101,11,FALSE),"")</f>
        <v/>
      </c>
      <c r="L69" s="15" t="str">
        <f>IFERROR(VLOOKUP($A69,SortedbyTimeData!$AF$2:$AZ$101,12,FALSE),"")</f>
        <v/>
      </c>
      <c r="M69" s="15" t="str">
        <f>IFERROR(VLOOKUP($A69,SortedbyTimeData!$AF$2:$AZ$101,13,FALSE),"")</f>
        <v/>
      </c>
      <c r="N69" s="15" t="str">
        <f>IFERROR(VLOOKUP($A69,SortedbyTimeData!$AF$2:$AZ$101,14,FALSE),"")</f>
        <v/>
      </c>
      <c r="O69" s="15" t="str">
        <f>IFERROR(VLOOKUP($A69,SortedbyTimeData!$AF$2:$AZ$101,15,FALSE),"")</f>
        <v/>
      </c>
      <c r="P69" s="15" t="str">
        <f>IFERROR(VLOOKUP($A69,SortedbyTimeData!$AF$2:$AZ$101,16,FALSE),"")</f>
        <v/>
      </c>
      <c r="Q69" s="15" t="str">
        <f>IFERROR(VLOOKUP($A69,SortedbyTimeData!$AF$2:$AZ$101,17,FALSE),"")</f>
        <v/>
      </c>
      <c r="R69" s="15" t="str">
        <f>IFERROR(VLOOKUP($A69,SortedbyTimeData!$AF$2:$AZ$101,18,FALSE),"")</f>
        <v/>
      </c>
      <c r="S69" s="15" t="str">
        <f>IFERROR(VLOOKUP($A69,SortedbyTimeData!$AF$2:$AZ$101,19,FALSE),"")</f>
        <v/>
      </c>
      <c r="T69" s="15" t="str">
        <f>IFERROR(VLOOKUP($A69,SortedbyTimeData!$AF$2:$AZ$101,20,FALSE),"")</f>
        <v/>
      </c>
      <c r="U69" s="15" t="str">
        <f>IFERROR(VLOOKUP($A69,SortedbyTimeData!$AF$2:$AZ$101,21,FALSE),"")</f>
        <v/>
      </c>
    </row>
    <row r="70" spans="1:21" x14ac:dyDescent="0.3">
      <c r="A70" s="15">
        <f t="shared" si="1"/>
        <v>69</v>
      </c>
      <c r="B70" s="15" t="str">
        <f>IFERROR(VLOOKUP($A70,SortedbyTimeData!$AF$2:$AZ$101,2,FALSE),"")</f>
        <v/>
      </c>
      <c r="C70" s="15" t="str">
        <f>IFERROR(VLOOKUP($A70,SortedbyTimeData!$AF$2:$AZ$101,3,FALSE),"")</f>
        <v/>
      </c>
      <c r="D70" s="15" t="str">
        <f>IFERROR(VLOOKUP($A70,SortedbyTimeData!$AF$2:$AZ$101,4,FALSE),"")</f>
        <v/>
      </c>
      <c r="E70" s="15" t="str">
        <f>IFERROR(VLOOKUP($A70,SortedbyTimeData!$AF$2:$AZ$101,5,FALSE),"")</f>
        <v/>
      </c>
      <c r="F70" s="15" t="str">
        <f>IFERROR(VLOOKUP($A70,SortedbyTimeData!$AF$2:$AZ$101,6,FALSE),"")</f>
        <v/>
      </c>
      <c r="G70" s="15" t="str">
        <f>IFERROR(VLOOKUP($A70,SortedbyTimeData!$AF$2:$AZ$101,7,FALSE),"")</f>
        <v/>
      </c>
      <c r="H70" s="15" t="str">
        <f>IFERROR(VLOOKUP($A70,SortedbyTimeData!$AF$2:$AZ$101,8,FALSE),"")</f>
        <v/>
      </c>
      <c r="I70" s="15" t="str">
        <f>IFERROR(VLOOKUP($A70,SortedbyTimeData!$AF$2:$AZ$101,9,FALSE),"")</f>
        <v/>
      </c>
      <c r="J70" s="15" t="str">
        <f>IFERROR(VLOOKUP($A70,SortedbyTimeData!$AF$2:$AZ$101,10,FALSE),"")</f>
        <v/>
      </c>
      <c r="K70" s="15" t="str">
        <f>IFERROR(VLOOKUP($A70,SortedbyTimeData!$AF$2:$AZ$101,11,FALSE),"")</f>
        <v/>
      </c>
      <c r="L70" s="15" t="str">
        <f>IFERROR(VLOOKUP($A70,SortedbyTimeData!$AF$2:$AZ$101,12,FALSE),"")</f>
        <v/>
      </c>
      <c r="M70" s="15" t="str">
        <f>IFERROR(VLOOKUP($A70,SortedbyTimeData!$AF$2:$AZ$101,13,FALSE),"")</f>
        <v/>
      </c>
      <c r="N70" s="15" t="str">
        <f>IFERROR(VLOOKUP($A70,SortedbyTimeData!$AF$2:$AZ$101,14,FALSE),"")</f>
        <v/>
      </c>
      <c r="O70" s="15" t="str">
        <f>IFERROR(VLOOKUP($A70,SortedbyTimeData!$AF$2:$AZ$101,15,FALSE),"")</f>
        <v/>
      </c>
      <c r="P70" s="15" t="str">
        <f>IFERROR(VLOOKUP($A70,SortedbyTimeData!$AF$2:$AZ$101,16,FALSE),"")</f>
        <v/>
      </c>
      <c r="Q70" s="15" t="str">
        <f>IFERROR(VLOOKUP($A70,SortedbyTimeData!$AF$2:$AZ$101,17,FALSE),"")</f>
        <v/>
      </c>
      <c r="R70" s="15" t="str">
        <f>IFERROR(VLOOKUP($A70,SortedbyTimeData!$AF$2:$AZ$101,18,FALSE),"")</f>
        <v/>
      </c>
      <c r="S70" s="15" t="str">
        <f>IFERROR(VLOOKUP($A70,SortedbyTimeData!$AF$2:$AZ$101,19,FALSE),"")</f>
        <v/>
      </c>
      <c r="T70" s="15" t="str">
        <f>IFERROR(VLOOKUP($A70,SortedbyTimeData!$AF$2:$AZ$101,20,FALSE),"")</f>
        <v/>
      </c>
      <c r="U70" s="15" t="str">
        <f>IFERROR(VLOOKUP($A70,SortedbyTimeData!$AF$2:$AZ$101,21,FALSE),"")</f>
        <v/>
      </c>
    </row>
    <row r="71" spans="1:21" x14ac:dyDescent="0.3">
      <c r="A71" s="15">
        <f t="shared" si="1"/>
        <v>70</v>
      </c>
      <c r="B71" s="15" t="str">
        <f>IFERROR(VLOOKUP($A71,SortedbyTimeData!$AF$2:$AZ$101,2,FALSE),"")</f>
        <v/>
      </c>
      <c r="C71" s="15" t="str">
        <f>IFERROR(VLOOKUP($A71,SortedbyTimeData!$AF$2:$AZ$101,3,FALSE),"")</f>
        <v/>
      </c>
      <c r="D71" s="15" t="str">
        <f>IFERROR(VLOOKUP($A71,SortedbyTimeData!$AF$2:$AZ$101,4,FALSE),"")</f>
        <v/>
      </c>
      <c r="E71" s="15" t="str">
        <f>IFERROR(VLOOKUP($A71,SortedbyTimeData!$AF$2:$AZ$101,5,FALSE),"")</f>
        <v/>
      </c>
      <c r="F71" s="15" t="str">
        <f>IFERROR(VLOOKUP($A71,SortedbyTimeData!$AF$2:$AZ$101,6,FALSE),"")</f>
        <v/>
      </c>
      <c r="G71" s="15" t="str">
        <f>IFERROR(VLOOKUP($A71,SortedbyTimeData!$AF$2:$AZ$101,7,FALSE),"")</f>
        <v/>
      </c>
      <c r="H71" s="15" t="str">
        <f>IFERROR(VLOOKUP($A71,SortedbyTimeData!$AF$2:$AZ$101,8,FALSE),"")</f>
        <v/>
      </c>
      <c r="I71" s="15" t="str">
        <f>IFERROR(VLOOKUP($A71,SortedbyTimeData!$AF$2:$AZ$101,9,FALSE),"")</f>
        <v/>
      </c>
      <c r="J71" s="15" t="str">
        <f>IFERROR(VLOOKUP($A71,SortedbyTimeData!$AF$2:$AZ$101,10,FALSE),"")</f>
        <v/>
      </c>
      <c r="K71" s="15" t="str">
        <f>IFERROR(VLOOKUP($A71,SortedbyTimeData!$AF$2:$AZ$101,11,FALSE),"")</f>
        <v/>
      </c>
      <c r="L71" s="15" t="str">
        <f>IFERROR(VLOOKUP($A71,SortedbyTimeData!$AF$2:$AZ$101,12,FALSE),"")</f>
        <v/>
      </c>
      <c r="M71" s="15" t="str">
        <f>IFERROR(VLOOKUP($A71,SortedbyTimeData!$AF$2:$AZ$101,13,FALSE),"")</f>
        <v/>
      </c>
      <c r="N71" s="15" t="str">
        <f>IFERROR(VLOOKUP($A71,SortedbyTimeData!$AF$2:$AZ$101,14,FALSE),"")</f>
        <v/>
      </c>
      <c r="O71" s="15" t="str">
        <f>IFERROR(VLOOKUP($A71,SortedbyTimeData!$AF$2:$AZ$101,15,FALSE),"")</f>
        <v/>
      </c>
      <c r="P71" s="15" t="str">
        <f>IFERROR(VLOOKUP($A71,SortedbyTimeData!$AF$2:$AZ$101,16,FALSE),"")</f>
        <v/>
      </c>
      <c r="Q71" s="15" t="str">
        <f>IFERROR(VLOOKUP($A71,SortedbyTimeData!$AF$2:$AZ$101,17,FALSE),"")</f>
        <v/>
      </c>
      <c r="R71" s="15" t="str">
        <f>IFERROR(VLOOKUP($A71,SortedbyTimeData!$AF$2:$AZ$101,18,FALSE),"")</f>
        <v/>
      </c>
      <c r="S71" s="15" t="str">
        <f>IFERROR(VLOOKUP($A71,SortedbyTimeData!$AF$2:$AZ$101,19,FALSE),"")</f>
        <v/>
      </c>
      <c r="T71" s="15" t="str">
        <f>IFERROR(VLOOKUP($A71,SortedbyTimeData!$AF$2:$AZ$101,20,FALSE),"")</f>
        <v/>
      </c>
      <c r="U71" s="15" t="str">
        <f>IFERROR(VLOOKUP($A71,SortedbyTimeData!$AF$2:$AZ$101,21,FALSE),"")</f>
        <v/>
      </c>
    </row>
    <row r="72" spans="1:21" x14ac:dyDescent="0.3">
      <c r="A72" s="15">
        <f t="shared" si="1"/>
        <v>71</v>
      </c>
      <c r="B72" s="15" t="str">
        <f>IFERROR(VLOOKUP($A72,SortedbyTimeData!$AF$2:$AZ$101,2,FALSE),"")</f>
        <v/>
      </c>
      <c r="C72" s="15" t="str">
        <f>IFERROR(VLOOKUP($A72,SortedbyTimeData!$AF$2:$AZ$101,3,FALSE),"")</f>
        <v/>
      </c>
      <c r="D72" s="15" t="str">
        <f>IFERROR(VLOOKUP($A72,SortedbyTimeData!$AF$2:$AZ$101,4,FALSE),"")</f>
        <v/>
      </c>
      <c r="E72" s="15" t="str">
        <f>IFERROR(VLOOKUP($A72,SortedbyTimeData!$AF$2:$AZ$101,5,FALSE),"")</f>
        <v/>
      </c>
      <c r="F72" s="15" t="str">
        <f>IFERROR(VLOOKUP($A72,SortedbyTimeData!$AF$2:$AZ$101,6,FALSE),"")</f>
        <v/>
      </c>
      <c r="G72" s="15" t="str">
        <f>IFERROR(VLOOKUP($A72,SortedbyTimeData!$AF$2:$AZ$101,7,FALSE),"")</f>
        <v/>
      </c>
      <c r="H72" s="15" t="str">
        <f>IFERROR(VLOOKUP($A72,SortedbyTimeData!$AF$2:$AZ$101,8,FALSE),"")</f>
        <v/>
      </c>
      <c r="I72" s="15" t="str">
        <f>IFERROR(VLOOKUP($A72,SortedbyTimeData!$AF$2:$AZ$101,9,FALSE),"")</f>
        <v/>
      </c>
      <c r="J72" s="15" t="str">
        <f>IFERROR(VLOOKUP($A72,SortedbyTimeData!$AF$2:$AZ$101,10,FALSE),"")</f>
        <v/>
      </c>
      <c r="K72" s="15" t="str">
        <f>IFERROR(VLOOKUP($A72,SortedbyTimeData!$AF$2:$AZ$101,11,FALSE),"")</f>
        <v/>
      </c>
      <c r="L72" s="15" t="str">
        <f>IFERROR(VLOOKUP($A72,SortedbyTimeData!$AF$2:$AZ$101,12,FALSE),"")</f>
        <v/>
      </c>
      <c r="M72" s="15" t="str">
        <f>IFERROR(VLOOKUP($A72,SortedbyTimeData!$AF$2:$AZ$101,13,FALSE),"")</f>
        <v/>
      </c>
      <c r="N72" s="15" t="str">
        <f>IFERROR(VLOOKUP($A72,SortedbyTimeData!$AF$2:$AZ$101,14,FALSE),"")</f>
        <v/>
      </c>
      <c r="O72" s="15" t="str">
        <f>IFERROR(VLOOKUP($A72,SortedbyTimeData!$AF$2:$AZ$101,15,FALSE),"")</f>
        <v/>
      </c>
      <c r="P72" s="15" t="str">
        <f>IFERROR(VLOOKUP($A72,SortedbyTimeData!$AF$2:$AZ$101,16,FALSE),"")</f>
        <v/>
      </c>
      <c r="Q72" s="15" t="str">
        <f>IFERROR(VLOOKUP($A72,SortedbyTimeData!$AF$2:$AZ$101,17,FALSE),"")</f>
        <v/>
      </c>
      <c r="R72" s="15" t="str">
        <f>IFERROR(VLOOKUP($A72,SortedbyTimeData!$AF$2:$AZ$101,18,FALSE),"")</f>
        <v/>
      </c>
      <c r="S72" s="15" t="str">
        <f>IFERROR(VLOOKUP($A72,SortedbyTimeData!$AF$2:$AZ$101,19,FALSE),"")</f>
        <v/>
      </c>
      <c r="T72" s="15" t="str">
        <f>IFERROR(VLOOKUP($A72,SortedbyTimeData!$AF$2:$AZ$101,20,FALSE),"")</f>
        <v/>
      </c>
      <c r="U72" s="15" t="str">
        <f>IFERROR(VLOOKUP($A72,SortedbyTimeData!$AF$2:$AZ$101,21,FALSE),"")</f>
        <v/>
      </c>
    </row>
    <row r="73" spans="1:21" x14ac:dyDescent="0.3">
      <c r="A73" s="15">
        <f t="shared" si="1"/>
        <v>72</v>
      </c>
      <c r="B73" s="15" t="str">
        <f>IFERROR(VLOOKUP($A73,SortedbyTimeData!$AF$2:$AZ$101,2,FALSE),"")</f>
        <v/>
      </c>
      <c r="C73" s="15" t="str">
        <f>IFERROR(VLOOKUP($A73,SortedbyTimeData!$AF$2:$AZ$101,3,FALSE),"")</f>
        <v/>
      </c>
      <c r="D73" s="15" t="str">
        <f>IFERROR(VLOOKUP($A73,SortedbyTimeData!$AF$2:$AZ$101,4,FALSE),"")</f>
        <v/>
      </c>
      <c r="E73" s="15" t="str">
        <f>IFERROR(VLOOKUP($A73,SortedbyTimeData!$AF$2:$AZ$101,5,FALSE),"")</f>
        <v/>
      </c>
      <c r="F73" s="15" t="str">
        <f>IFERROR(VLOOKUP($A73,SortedbyTimeData!$AF$2:$AZ$101,6,FALSE),"")</f>
        <v/>
      </c>
      <c r="G73" s="15" t="str">
        <f>IFERROR(VLOOKUP($A73,SortedbyTimeData!$AF$2:$AZ$101,7,FALSE),"")</f>
        <v/>
      </c>
      <c r="H73" s="15" t="str">
        <f>IFERROR(VLOOKUP($A73,SortedbyTimeData!$AF$2:$AZ$101,8,FALSE),"")</f>
        <v/>
      </c>
      <c r="I73" s="15" t="str">
        <f>IFERROR(VLOOKUP($A73,SortedbyTimeData!$AF$2:$AZ$101,9,FALSE),"")</f>
        <v/>
      </c>
      <c r="J73" s="15" t="str">
        <f>IFERROR(VLOOKUP($A73,SortedbyTimeData!$AF$2:$AZ$101,10,FALSE),"")</f>
        <v/>
      </c>
      <c r="K73" s="15" t="str">
        <f>IFERROR(VLOOKUP($A73,SortedbyTimeData!$AF$2:$AZ$101,11,FALSE),"")</f>
        <v/>
      </c>
      <c r="L73" s="15" t="str">
        <f>IFERROR(VLOOKUP($A73,SortedbyTimeData!$AF$2:$AZ$101,12,FALSE),"")</f>
        <v/>
      </c>
      <c r="M73" s="15" t="str">
        <f>IFERROR(VLOOKUP($A73,SortedbyTimeData!$AF$2:$AZ$101,13,FALSE),"")</f>
        <v/>
      </c>
      <c r="N73" s="15" t="str">
        <f>IFERROR(VLOOKUP($A73,SortedbyTimeData!$AF$2:$AZ$101,14,FALSE),"")</f>
        <v/>
      </c>
      <c r="O73" s="15" t="str">
        <f>IFERROR(VLOOKUP($A73,SortedbyTimeData!$AF$2:$AZ$101,15,FALSE),"")</f>
        <v/>
      </c>
      <c r="P73" s="15" t="str">
        <f>IFERROR(VLOOKUP($A73,SortedbyTimeData!$AF$2:$AZ$101,16,FALSE),"")</f>
        <v/>
      </c>
      <c r="Q73" s="15" t="str">
        <f>IFERROR(VLOOKUP($A73,SortedbyTimeData!$AF$2:$AZ$101,17,FALSE),"")</f>
        <v/>
      </c>
      <c r="R73" s="15" t="str">
        <f>IFERROR(VLOOKUP($A73,SortedbyTimeData!$AF$2:$AZ$101,18,FALSE),"")</f>
        <v/>
      </c>
      <c r="S73" s="15" t="str">
        <f>IFERROR(VLOOKUP($A73,SortedbyTimeData!$AF$2:$AZ$101,19,FALSE),"")</f>
        <v/>
      </c>
      <c r="T73" s="15" t="str">
        <f>IFERROR(VLOOKUP($A73,SortedbyTimeData!$AF$2:$AZ$101,20,FALSE),"")</f>
        <v/>
      </c>
      <c r="U73" s="15" t="str">
        <f>IFERROR(VLOOKUP($A73,SortedbyTimeData!$AF$2:$AZ$101,21,FALSE),"")</f>
        <v/>
      </c>
    </row>
    <row r="74" spans="1:21" x14ac:dyDescent="0.3">
      <c r="A74" s="15">
        <f t="shared" si="1"/>
        <v>73</v>
      </c>
      <c r="B74" s="15" t="str">
        <f>IFERROR(VLOOKUP($A74,SortedbyTimeData!$AF$2:$AZ$101,2,FALSE),"")</f>
        <v/>
      </c>
      <c r="C74" s="15" t="str">
        <f>IFERROR(VLOOKUP($A74,SortedbyTimeData!$AF$2:$AZ$101,3,FALSE),"")</f>
        <v/>
      </c>
      <c r="D74" s="15" t="str">
        <f>IFERROR(VLOOKUP($A74,SortedbyTimeData!$AF$2:$AZ$101,4,FALSE),"")</f>
        <v/>
      </c>
      <c r="E74" s="15" t="str">
        <f>IFERROR(VLOOKUP($A74,SortedbyTimeData!$AF$2:$AZ$101,5,FALSE),"")</f>
        <v/>
      </c>
      <c r="F74" s="15" t="str">
        <f>IFERROR(VLOOKUP($A74,SortedbyTimeData!$AF$2:$AZ$101,6,FALSE),"")</f>
        <v/>
      </c>
      <c r="G74" s="15" t="str">
        <f>IFERROR(VLOOKUP($A74,SortedbyTimeData!$AF$2:$AZ$101,7,FALSE),"")</f>
        <v/>
      </c>
      <c r="H74" s="15" t="str">
        <f>IFERROR(VLOOKUP($A74,SortedbyTimeData!$AF$2:$AZ$101,8,FALSE),"")</f>
        <v/>
      </c>
      <c r="I74" s="15" t="str">
        <f>IFERROR(VLOOKUP($A74,SortedbyTimeData!$AF$2:$AZ$101,9,FALSE),"")</f>
        <v/>
      </c>
      <c r="J74" s="15" t="str">
        <f>IFERROR(VLOOKUP($A74,SortedbyTimeData!$AF$2:$AZ$101,10,FALSE),"")</f>
        <v/>
      </c>
      <c r="K74" s="15" t="str">
        <f>IFERROR(VLOOKUP($A74,SortedbyTimeData!$AF$2:$AZ$101,11,FALSE),"")</f>
        <v/>
      </c>
      <c r="L74" s="15" t="str">
        <f>IFERROR(VLOOKUP($A74,SortedbyTimeData!$AF$2:$AZ$101,12,FALSE),"")</f>
        <v/>
      </c>
      <c r="M74" s="15" t="str">
        <f>IFERROR(VLOOKUP($A74,SortedbyTimeData!$AF$2:$AZ$101,13,FALSE),"")</f>
        <v/>
      </c>
      <c r="N74" s="15" t="str">
        <f>IFERROR(VLOOKUP($A74,SortedbyTimeData!$AF$2:$AZ$101,14,FALSE),"")</f>
        <v/>
      </c>
      <c r="O74" s="15" t="str">
        <f>IFERROR(VLOOKUP($A74,SortedbyTimeData!$AF$2:$AZ$101,15,FALSE),"")</f>
        <v/>
      </c>
      <c r="P74" s="15" t="str">
        <f>IFERROR(VLOOKUP($A74,SortedbyTimeData!$AF$2:$AZ$101,16,FALSE),"")</f>
        <v/>
      </c>
      <c r="Q74" s="15" t="str">
        <f>IFERROR(VLOOKUP($A74,SortedbyTimeData!$AF$2:$AZ$101,17,FALSE),"")</f>
        <v/>
      </c>
      <c r="R74" s="15" t="str">
        <f>IFERROR(VLOOKUP($A74,SortedbyTimeData!$AF$2:$AZ$101,18,FALSE),"")</f>
        <v/>
      </c>
      <c r="S74" s="15" t="str">
        <f>IFERROR(VLOOKUP($A74,SortedbyTimeData!$AF$2:$AZ$101,19,FALSE),"")</f>
        <v/>
      </c>
      <c r="T74" s="15" t="str">
        <f>IFERROR(VLOOKUP($A74,SortedbyTimeData!$AF$2:$AZ$101,20,FALSE),"")</f>
        <v/>
      </c>
      <c r="U74" s="15" t="str">
        <f>IFERROR(VLOOKUP($A74,SortedbyTimeData!$AF$2:$AZ$101,21,FALSE),"")</f>
        <v/>
      </c>
    </row>
    <row r="75" spans="1:21" x14ac:dyDescent="0.3">
      <c r="A75" s="15">
        <f t="shared" si="1"/>
        <v>74</v>
      </c>
      <c r="B75" s="15" t="str">
        <f>IFERROR(VLOOKUP($A75,SortedbyTimeData!$AF$2:$AZ$101,2,FALSE),"")</f>
        <v/>
      </c>
      <c r="C75" s="15" t="str">
        <f>IFERROR(VLOOKUP($A75,SortedbyTimeData!$AF$2:$AZ$101,3,FALSE),"")</f>
        <v/>
      </c>
      <c r="D75" s="15" t="str">
        <f>IFERROR(VLOOKUP($A75,SortedbyTimeData!$AF$2:$AZ$101,4,FALSE),"")</f>
        <v/>
      </c>
      <c r="E75" s="15" t="str">
        <f>IFERROR(VLOOKUP($A75,SortedbyTimeData!$AF$2:$AZ$101,5,FALSE),"")</f>
        <v/>
      </c>
      <c r="F75" s="15" t="str">
        <f>IFERROR(VLOOKUP($A75,SortedbyTimeData!$AF$2:$AZ$101,6,FALSE),"")</f>
        <v/>
      </c>
      <c r="G75" s="15" t="str">
        <f>IFERROR(VLOOKUP($A75,SortedbyTimeData!$AF$2:$AZ$101,7,FALSE),"")</f>
        <v/>
      </c>
      <c r="H75" s="15" t="str">
        <f>IFERROR(VLOOKUP($A75,SortedbyTimeData!$AF$2:$AZ$101,8,FALSE),"")</f>
        <v/>
      </c>
      <c r="I75" s="15" t="str">
        <f>IFERROR(VLOOKUP($A75,SortedbyTimeData!$AF$2:$AZ$101,9,FALSE),"")</f>
        <v/>
      </c>
      <c r="J75" s="15" t="str">
        <f>IFERROR(VLOOKUP($A75,SortedbyTimeData!$AF$2:$AZ$101,10,FALSE),"")</f>
        <v/>
      </c>
      <c r="K75" s="15" t="str">
        <f>IFERROR(VLOOKUP($A75,SortedbyTimeData!$AF$2:$AZ$101,11,FALSE),"")</f>
        <v/>
      </c>
      <c r="L75" s="15" t="str">
        <f>IFERROR(VLOOKUP($A75,SortedbyTimeData!$AF$2:$AZ$101,12,FALSE),"")</f>
        <v/>
      </c>
      <c r="M75" s="15" t="str">
        <f>IFERROR(VLOOKUP($A75,SortedbyTimeData!$AF$2:$AZ$101,13,FALSE),"")</f>
        <v/>
      </c>
      <c r="N75" s="15" t="str">
        <f>IFERROR(VLOOKUP($A75,SortedbyTimeData!$AF$2:$AZ$101,14,FALSE),"")</f>
        <v/>
      </c>
      <c r="O75" s="15" t="str">
        <f>IFERROR(VLOOKUP($A75,SortedbyTimeData!$AF$2:$AZ$101,15,FALSE),"")</f>
        <v/>
      </c>
      <c r="P75" s="15" t="str">
        <f>IFERROR(VLOOKUP($A75,SortedbyTimeData!$AF$2:$AZ$101,16,FALSE),"")</f>
        <v/>
      </c>
      <c r="Q75" s="15" t="str">
        <f>IFERROR(VLOOKUP($A75,SortedbyTimeData!$AF$2:$AZ$101,17,FALSE),"")</f>
        <v/>
      </c>
      <c r="R75" s="15" t="str">
        <f>IFERROR(VLOOKUP($A75,SortedbyTimeData!$AF$2:$AZ$101,18,FALSE),"")</f>
        <v/>
      </c>
      <c r="S75" s="15" t="str">
        <f>IFERROR(VLOOKUP($A75,SortedbyTimeData!$AF$2:$AZ$101,19,FALSE),"")</f>
        <v/>
      </c>
      <c r="T75" s="15" t="str">
        <f>IFERROR(VLOOKUP($A75,SortedbyTimeData!$AF$2:$AZ$101,20,FALSE),"")</f>
        <v/>
      </c>
      <c r="U75" s="15" t="str">
        <f>IFERROR(VLOOKUP($A75,SortedbyTimeData!$AF$2:$AZ$101,21,FALSE),"")</f>
        <v/>
      </c>
    </row>
    <row r="76" spans="1:21" x14ac:dyDescent="0.3">
      <c r="A76" s="15">
        <f t="shared" si="1"/>
        <v>75</v>
      </c>
      <c r="B76" s="15" t="str">
        <f>IFERROR(VLOOKUP($A76,SortedbyTimeData!$AF$2:$AZ$101,2,FALSE),"")</f>
        <v/>
      </c>
      <c r="C76" s="15" t="str">
        <f>IFERROR(VLOOKUP($A76,SortedbyTimeData!$AF$2:$AZ$101,3,FALSE),"")</f>
        <v/>
      </c>
      <c r="D76" s="15" t="str">
        <f>IFERROR(VLOOKUP($A76,SortedbyTimeData!$AF$2:$AZ$101,4,FALSE),"")</f>
        <v/>
      </c>
      <c r="E76" s="15" t="str">
        <f>IFERROR(VLOOKUP($A76,SortedbyTimeData!$AF$2:$AZ$101,5,FALSE),"")</f>
        <v/>
      </c>
      <c r="F76" s="15" t="str">
        <f>IFERROR(VLOOKUP($A76,SortedbyTimeData!$AF$2:$AZ$101,6,FALSE),"")</f>
        <v/>
      </c>
      <c r="G76" s="15" t="str">
        <f>IFERROR(VLOOKUP($A76,SortedbyTimeData!$AF$2:$AZ$101,7,FALSE),"")</f>
        <v/>
      </c>
      <c r="H76" s="15" t="str">
        <f>IFERROR(VLOOKUP($A76,SortedbyTimeData!$AF$2:$AZ$101,8,FALSE),"")</f>
        <v/>
      </c>
      <c r="I76" s="15" t="str">
        <f>IFERROR(VLOOKUP($A76,SortedbyTimeData!$AF$2:$AZ$101,9,FALSE),"")</f>
        <v/>
      </c>
      <c r="J76" s="15" t="str">
        <f>IFERROR(VLOOKUP($A76,SortedbyTimeData!$AF$2:$AZ$101,10,FALSE),"")</f>
        <v/>
      </c>
      <c r="K76" s="15" t="str">
        <f>IFERROR(VLOOKUP($A76,SortedbyTimeData!$AF$2:$AZ$101,11,FALSE),"")</f>
        <v/>
      </c>
      <c r="L76" s="15" t="str">
        <f>IFERROR(VLOOKUP($A76,SortedbyTimeData!$AF$2:$AZ$101,12,FALSE),"")</f>
        <v/>
      </c>
      <c r="M76" s="15" t="str">
        <f>IFERROR(VLOOKUP($A76,SortedbyTimeData!$AF$2:$AZ$101,13,FALSE),"")</f>
        <v/>
      </c>
      <c r="N76" s="15" t="str">
        <f>IFERROR(VLOOKUP($A76,SortedbyTimeData!$AF$2:$AZ$101,14,FALSE),"")</f>
        <v/>
      </c>
      <c r="O76" s="15" t="str">
        <f>IFERROR(VLOOKUP($A76,SortedbyTimeData!$AF$2:$AZ$101,15,FALSE),"")</f>
        <v/>
      </c>
      <c r="P76" s="15" t="str">
        <f>IFERROR(VLOOKUP($A76,SortedbyTimeData!$AF$2:$AZ$101,16,FALSE),"")</f>
        <v/>
      </c>
      <c r="Q76" s="15" t="str">
        <f>IFERROR(VLOOKUP($A76,SortedbyTimeData!$AF$2:$AZ$101,17,FALSE),"")</f>
        <v/>
      </c>
      <c r="R76" s="15" t="str">
        <f>IFERROR(VLOOKUP($A76,SortedbyTimeData!$AF$2:$AZ$101,18,FALSE),"")</f>
        <v/>
      </c>
      <c r="S76" s="15" t="str">
        <f>IFERROR(VLOOKUP($A76,SortedbyTimeData!$AF$2:$AZ$101,19,FALSE),"")</f>
        <v/>
      </c>
      <c r="T76" s="15" t="str">
        <f>IFERROR(VLOOKUP($A76,SortedbyTimeData!$AF$2:$AZ$101,20,FALSE),"")</f>
        <v/>
      </c>
      <c r="U76" s="15" t="str">
        <f>IFERROR(VLOOKUP($A76,SortedbyTimeData!$AF$2:$AZ$101,21,FALSE),"")</f>
        <v/>
      </c>
    </row>
    <row r="77" spans="1:21" x14ac:dyDescent="0.3">
      <c r="A77" s="15">
        <f t="shared" si="1"/>
        <v>76</v>
      </c>
      <c r="B77" s="15" t="str">
        <f>IFERROR(VLOOKUP($A77,SortedbyTimeData!$AF$2:$AZ$101,2,FALSE),"")</f>
        <v/>
      </c>
      <c r="C77" s="15" t="str">
        <f>IFERROR(VLOOKUP($A77,SortedbyTimeData!$AF$2:$AZ$101,3,FALSE),"")</f>
        <v/>
      </c>
      <c r="D77" s="15" t="str">
        <f>IFERROR(VLOOKUP($A77,SortedbyTimeData!$AF$2:$AZ$101,4,FALSE),"")</f>
        <v/>
      </c>
      <c r="E77" s="15" t="str">
        <f>IFERROR(VLOOKUP($A77,SortedbyTimeData!$AF$2:$AZ$101,5,FALSE),"")</f>
        <v/>
      </c>
      <c r="F77" s="15" t="str">
        <f>IFERROR(VLOOKUP($A77,SortedbyTimeData!$AF$2:$AZ$101,6,FALSE),"")</f>
        <v/>
      </c>
      <c r="G77" s="15" t="str">
        <f>IFERROR(VLOOKUP($A77,SortedbyTimeData!$AF$2:$AZ$101,7,FALSE),"")</f>
        <v/>
      </c>
      <c r="H77" s="15" t="str">
        <f>IFERROR(VLOOKUP($A77,SortedbyTimeData!$AF$2:$AZ$101,8,FALSE),"")</f>
        <v/>
      </c>
      <c r="I77" s="15" t="str">
        <f>IFERROR(VLOOKUP($A77,SortedbyTimeData!$AF$2:$AZ$101,9,FALSE),"")</f>
        <v/>
      </c>
      <c r="J77" s="15" t="str">
        <f>IFERROR(VLOOKUP($A77,SortedbyTimeData!$AF$2:$AZ$101,10,FALSE),"")</f>
        <v/>
      </c>
      <c r="K77" s="15" t="str">
        <f>IFERROR(VLOOKUP($A77,SortedbyTimeData!$AF$2:$AZ$101,11,FALSE),"")</f>
        <v/>
      </c>
      <c r="L77" s="15" t="str">
        <f>IFERROR(VLOOKUP($A77,SortedbyTimeData!$AF$2:$AZ$101,12,FALSE),"")</f>
        <v/>
      </c>
      <c r="M77" s="15" t="str">
        <f>IFERROR(VLOOKUP($A77,SortedbyTimeData!$AF$2:$AZ$101,13,FALSE),"")</f>
        <v/>
      </c>
      <c r="N77" s="15" t="str">
        <f>IFERROR(VLOOKUP($A77,SortedbyTimeData!$AF$2:$AZ$101,14,FALSE),"")</f>
        <v/>
      </c>
      <c r="O77" s="15" t="str">
        <f>IFERROR(VLOOKUP($A77,SortedbyTimeData!$AF$2:$AZ$101,15,FALSE),"")</f>
        <v/>
      </c>
      <c r="P77" s="15" t="str">
        <f>IFERROR(VLOOKUP($A77,SortedbyTimeData!$AF$2:$AZ$101,16,FALSE),"")</f>
        <v/>
      </c>
      <c r="Q77" s="15" t="str">
        <f>IFERROR(VLOOKUP($A77,SortedbyTimeData!$AF$2:$AZ$101,17,FALSE),"")</f>
        <v/>
      </c>
      <c r="R77" s="15" t="str">
        <f>IFERROR(VLOOKUP($A77,SortedbyTimeData!$AF$2:$AZ$101,18,FALSE),"")</f>
        <v/>
      </c>
      <c r="S77" s="15" t="str">
        <f>IFERROR(VLOOKUP($A77,SortedbyTimeData!$AF$2:$AZ$101,19,FALSE),"")</f>
        <v/>
      </c>
      <c r="T77" s="15" t="str">
        <f>IFERROR(VLOOKUP($A77,SortedbyTimeData!$AF$2:$AZ$101,20,FALSE),"")</f>
        <v/>
      </c>
      <c r="U77" s="15" t="str">
        <f>IFERROR(VLOOKUP($A77,SortedbyTimeData!$AF$2:$AZ$101,21,FALSE),"")</f>
        <v/>
      </c>
    </row>
    <row r="78" spans="1:21" x14ac:dyDescent="0.3">
      <c r="A78" s="15">
        <f t="shared" si="1"/>
        <v>77</v>
      </c>
      <c r="B78" s="15" t="str">
        <f>IFERROR(VLOOKUP($A78,SortedbyTimeData!$AF$2:$AZ$101,2,FALSE),"")</f>
        <v/>
      </c>
      <c r="C78" s="15" t="str">
        <f>IFERROR(VLOOKUP($A78,SortedbyTimeData!$AF$2:$AZ$101,3,FALSE),"")</f>
        <v/>
      </c>
      <c r="D78" s="15" t="str">
        <f>IFERROR(VLOOKUP($A78,SortedbyTimeData!$AF$2:$AZ$101,4,FALSE),"")</f>
        <v/>
      </c>
      <c r="E78" s="15" t="str">
        <f>IFERROR(VLOOKUP($A78,SortedbyTimeData!$AF$2:$AZ$101,5,FALSE),"")</f>
        <v/>
      </c>
      <c r="F78" s="15" t="str">
        <f>IFERROR(VLOOKUP($A78,SortedbyTimeData!$AF$2:$AZ$101,6,FALSE),"")</f>
        <v/>
      </c>
      <c r="G78" s="15" t="str">
        <f>IFERROR(VLOOKUP($A78,SortedbyTimeData!$AF$2:$AZ$101,7,FALSE),"")</f>
        <v/>
      </c>
      <c r="H78" s="15" t="str">
        <f>IFERROR(VLOOKUP($A78,SortedbyTimeData!$AF$2:$AZ$101,8,FALSE),"")</f>
        <v/>
      </c>
      <c r="I78" s="15" t="str">
        <f>IFERROR(VLOOKUP($A78,SortedbyTimeData!$AF$2:$AZ$101,9,FALSE),"")</f>
        <v/>
      </c>
      <c r="J78" s="15" t="str">
        <f>IFERROR(VLOOKUP($A78,SortedbyTimeData!$AF$2:$AZ$101,10,FALSE),"")</f>
        <v/>
      </c>
      <c r="K78" s="15" t="str">
        <f>IFERROR(VLOOKUP($A78,SortedbyTimeData!$AF$2:$AZ$101,11,FALSE),"")</f>
        <v/>
      </c>
      <c r="L78" s="15" t="str">
        <f>IFERROR(VLOOKUP($A78,SortedbyTimeData!$AF$2:$AZ$101,12,FALSE),"")</f>
        <v/>
      </c>
      <c r="M78" s="15" t="str">
        <f>IFERROR(VLOOKUP($A78,SortedbyTimeData!$AF$2:$AZ$101,13,FALSE),"")</f>
        <v/>
      </c>
      <c r="N78" s="15" t="str">
        <f>IFERROR(VLOOKUP($A78,SortedbyTimeData!$AF$2:$AZ$101,14,FALSE),"")</f>
        <v/>
      </c>
      <c r="O78" s="15" t="str">
        <f>IFERROR(VLOOKUP($A78,SortedbyTimeData!$AF$2:$AZ$101,15,FALSE),"")</f>
        <v/>
      </c>
      <c r="P78" s="15" t="str">
        <f>IFERROR(VLOOKUP($A78,SortedbyTimeData!$AF$2:$AZ$101,16,FALSE),"")</f>
        <v/>
      </c>
      <c r="Q78" s="15" t="str">
        <f>IFERROR(VLOOKUP($A78,SortedbyTimeData!$AF$2:$AZ$101,17,FALSE),"")</f>
        <v/>
      </c>
      <c r="R78" s="15" t="str">
        <f>IFERROR(VLOOKUP($A78,SortedbyTimeData!$AF$2:$AZ$101,18,FALSE),"")</f>
        <v/>
      </c>
      <c r="S78" s="15" t="str">
        <f>IFERROR(VLOOKUP($A78,SortedbyTimeData!$AF$2:$AZ$101,19,FALSE),"")</f>
        <v/>
      </c>
      <c r="T78" s="15" t="str">
        <f>IFERROR(VLOOKUP($A78,SortedbyTimeData!$AF$2:$AZ$101,20,FALSE),"")</f>
        <v/>
      </c>
      <c r="U78" s="15" t="str">
        <f>IFERROR(VLOOKUP($A78,SortedbyTimeData!$AF$2:$AZ$101,21,FALSE),"")</f>
        <v/>
      </c>
    </row>
    <row r="79" spans="1:21" x14ac:dyDescent="0.3">
      <c r="A79" s="15">
        <f t="shared" si="1"/>
        <v>78</v>
      </c>
      <c r="B79" s="15" t="str">
        <f>IFERROR(VLOOKUP($A79,SortedbyTimeData!$AF$2:$AZ$101,2,FALSE),"")</f>
        <v/>
      </c>
      <c r="C79" s="15" t="str">
        <f>IFERROR(VLOOKUP($A79,SortedbyTimeData!$AF$2:$AZ$101,3,FALSE),"")</f>
        <v/>
      </c>
      <c r="D79" s="15" t="str">
        <f>IFERROR(VLOOKUP($A79,SortedbyTimeData!$AF$2:$AZ$101,4,FALSE),"")</f>
        <v/>
      </c>
      <c r="E79" s="15" t="str">
        <f>IFERROR(VLOOKUP($A79,SortedbyTimeData!$AF$2:$AZ$101,5,FALSE),"")</f>
        <v/>
      </c>
      <c r="F79" s="15" t="str">
        <f>IFERROR(VLOOKUP($A79,SortedbyTimeData!$AF$2:$AZ$101,6,FALSE),"")</f>
        <v/>
      </c>
      <c r="G79" s="15" t="str">
        <f>IFERROR(VLOOKUP($A79,SortedbyTimeData!$AF$2:$AZ$101,7,FALSE),"")</f>
        <v/>
      </c>
      <c r="H79" s="15" t="str">
        <f>IFERROR(VLOOKUP($A79,SortedbyTimeData!$AF$2:$AZ$101,8,FALSE),"")</f>
        <v/>
      </c>
      <c r="I79" s="15" t="str">
        <f>IFERROR(VLOOKUP($A79,SortedbyTimeData!$AF$2:$AZ$101,9,FALSE),"")</f>
        <v/>
      </c>
      <c r="J79" s="15" t="str">
        <f>IFERROR(VLOOKUP($A79,SortedbyTimeData!$AF$2:$AZ$101,10,FALSE),"")</f>
        <v/>
      </c>
      <c r="K79" s="15" t="str">
        <f>IFERROR(VLOOKUP($A79,SortedbyTimeData!$AF$2:$AZ$101,11,FALSE),"")</f>
        <v/>
      </c>
      <c r="L79" s="15" t="str">
        <f>IFERROR(VLOOKUP($A79,SortedbyTimeData!$AF$2:$AZ$101,12,FALSE),"")</f>
        <v/>
      </c>
      <c r="M79" s="15" t="str">
        <f>IFERROR(VLOOKUP($A79,SortedbyTimeData!$AF$2:$AZ$101,13,FALSE),"")</f>
        <v/>
      </c>
      <c r="N79" s="15" t="str">
        <f>IFERROR(VLOOKUP($A79,SortedbyTimeData!$AF$2:$AZ$101,14,FALSE),"")</f>
        <v/>
      </c>
      <c r="O79" s="15" t="str">
        <f>IFERROR(VLOOKUP($A79,SortedbyTimeData!$AF$2:$AZ$101,15,FALSE),"")</f>
        <v/>
      </c>
      <c r="P79" s="15" t="str">
        <f>IFERROR(VLOOKUP($A79,SortedbyTimeData!$AF$2:$AZ$101,16,FALSE),"")</f>
        <v/>
      </c>
      <c r="Q79" s="15" t="str">
        <f>IFERROR(VLOOKUP($A79,SortedbyTimeData!$AF$2:$AZ$101,17,FALSE),"")</f>
        <v/>
      </c>
      <c r="R79" s="15" t="str">
        <f>IFERROR(VLOOKUP($A79,SortedbyTimeData!$AF$2:$AZ$101,18,FALSE),"")</f>
        <v/>
      </c>
      <c r="S79" s="15" t="str">
        <f>IFERROR(VLOOKUP($A79,SortedbyTimeData!$AF$2:$AZ$101,19,FALSE),"")</f>
        <v/>
      </c>
      <c r="T79" s="15" t="str">
        <f>IFERROR(VLOOKUP($A79,SortedbyTimeData!$AF$2:$AZ$101,20,FALSE),"")</f>
        <v/>
      </c>
      <c r="U79" s="15" t="str">
        <f>IFERROR(VLOOKUP($A79,SortedbyTimeData!$AF$2:$AZ$101,21,FALSE),"")</f>
        <v/>
      </c>
    </row>
    <row r="80" spans="1:21" x14ac:dyDescent="0.3">
      <c r="A80" s="15">
        <f t="shared" si="1"/>
        <v>79</v>
      </c>
      <c r="B80" s="15" t="str">
        <f>IFERROR(VLOOKUP($A80,SortedbyTimeData!$AF$2:$AZ$101,2,FALSE),"")</f>
        <v/>
      </c>
      <c r="C80" s="15" t="str">
        <f>IFERROR(VLOOKUP($A80,SortedbyTimeData!$AF$2:$AZ$101,3,FALSE),"")</f>
        <v/>
      </c>
      <c r="D80" s="15" t="str">
        <f>IFERROR(VLOOKUP($A80,SortedbyTimeData!$AF$2:$AZ$101,4,FALSE),"")</f>
        <v/>
      </c>
      <c r="E80" s="15" t="str">
        <f>IFERROR(VLOOKUP($A80,SortedbyTimeData!$AF$2:$AZ$101,5,FALSE),"")</f>
        <v/>
      </c>
      <c r="F80" s="15" t="str">
        <f>IFERROR(VLOOKUP($A80,SortedbyTimeData!$AF$2:$AZ$101,6,FALSE),"")</f>
        <v/>
      </c>
      <c r="G80" s="15" t="str">
        <f>IFERROR(VLOOKUP($A80,SortedbyTimeData!$AF$2:$AZ$101,7,FALSE),"")</f>
        <v/>
      </c>
      <c r="H80" s="15" t="str">
        <f>IFERROR(VLOOKUP($A80,SortedbyTimeData!$AF$2:$AZ$101,8,FALSE),"")</f>
        <v/>
      </c>
      <c r="I80" s="15" t="str">
        <f>IFERROR(VLOOKUP($A80,SortedbyTimeData!$AF$2:$AZ$101,9,FALSE),"")</f>
        <v/>
      </c>
      <c r="J80" s="15" t="str">
        <f>IFERROR(VLOOKUP($A80,SortedbyTimeData!$AF$2:$AZ$101,10,FALSE),"")</f>
        <v/>
      </c>
      <c r="K80" s="15" t="str">
        <f>IFERROR(VLOOKUP($A80,SortedbyTimeData!$AF$2:$AZ$101,11,FALSE),"")</f>
        <v/>
      </c>
      <c r="L80" s="15" t="str">
        <f>IFERROR(VLOOKUP($A80,SortedbyTimeData!$AF$2:$AZ$101,12,FALSE),"")</f>
        <v/>
      </c>
      <c r="M80" s="15" t="str">
        <f>IFERROR(VLOOKUP($A80,SortedbyTimeData!$AF$2:$AZ$101,13,FALSE),"")</f>
        <v/>
      </c>
      <c r="N80" s="15" t="str">
        <f>IFERROR(VLOOKUP($A80,SortedbyTimeData!$AF$2:$AZ$101,14,FALSE),"")</f>
        <v/>
      </c>
      <c r="O80" s="15" t="str">
        <f>IFERROR(VLOOKUP($A80,SortedbyTimeData!$AF$2:$AZ$101,15,FALSE),"")</f>
        <v/>
      </c>
      <c r="P80" s="15" t="str">
        <f>IFERROR(VLOOKUP($A80,SortedbyTimeData!$AF$2:$AZ$101,16,FALSE),"")</f>
        <v/>
      </c>
      <c r="Q80" s="15" t="str">
        <f>IFERROR(VLOOKUP($A80,SortedbyTimeData!$AF$2:$AZ$101,17,FALSE),"")</f>
        <v/>
      </c>
      <c r="R80" s="15" t="str">
        <f>IFERROR(VLOOKUP($A80,SortedbyTimeData!$AF$2:$AZ$101,18,FALSE),"")</f>
        <v/>
      </c>
      <c r="S80" s="15" t="str">
        <f>IFERROR(VLOOKUP($A80,SortedbyTimeData!$AF$2:$AZ$101,19,FALSE),"")</f>
        <v/>
      </c>
      <c r="T80" s="15" t="str">
        <f>IFERROR(VLOOKUP($A80,SortedbyTimeData!$AF$2:$AZ$101,20,FALSE),"")</f>
        <v/>
      </c>
      <c r="U80" s="15" t="str">
        <f>IFERROR(VLOOKUP($A80,SortedbyTimeData!$AF$2:$AZ$101,21,FALSE),"")</f>
        <v/>
      </c>
    </row>
    <row r="81" spans="1:21" x14ac:dyDescent="0.3">
      <c r="A81" s="15">
        <f t="shared" si="1"/>
        <v>80</v>
      </c>
      <c r="B81" s="15" t="str">
        <f>IFERROR(VLOOKUP($A81,SortedbyTimeData!$AF$2:$AZ$101,2,FALSE),"")</f>
        <v/>
      </c>
      <c r="C81" s="15" t="str">
        <f>IFERROR(VLOOKUP($A81,SortedbyTimeData!$AF$2:$AZ$101,3,FALSE),"")</f>
        <v/>
      </c>
      <c r="D81" s="15" t="str">
        <f>IFERROR(VLOOKUP($A81,SortedbyTimeData!$AF$2:$AZ$101,4,FALSE),"")</f>
        <v/>
      </c>
      <c r="E81" s="15" t="str">
        <f>IFERROR(VLOOKUP($A81,SortedbyTimeData!$AF$2:$AZ$101,5,FALSE),"")</f>
        <v/>
      </c>
      <c r="F81" s="15" t="str">
        <f>IFERROR(VLOOKUP($A81,SortedbyTimeData!$AF$2:$AZ$101,6,FALSE),"")</f>
        <v/>
      </c>
      <c r="G81" s="15" t="str">
        <f>IFERROR(VLOOKUP($A81,SortedbyTimeData!$AF$2:$AZ$101,7,FALSE),"")</f>
        <v/>
      </c>
      <c r="H81" s="15" t="str">
        <f>IFERROR(VLOOKUP($A81,SortedbyTimeData!$AF$2:$AZ$101,8,FALSE),"")</f>
        <v/>
      </c>
      <c r="I81" s="15" t="str">
        <f>IFERROR(VLOOKUP($A81,SortedbyTimeData!$AF$2:$AZ$101,9,FALSE),"")</f>
        <v/>
      </c>
      <c r="J81" s="15" t="str">
        <f>IFERROR(VLOOKUP($A81,SortedbyTimeData!$AF$2:$AZ$101,10,FALSE),"")</f>
        <v/>
      </c>
      <c r="K81" s="15" t="str">
        <f>IFERROR(VLOOKUP($A81,SortedbyTimeData!$AF$2:$AZ$101,11,FALSE),"")</f>
        <v/>
      </c>
      <c r="L81" s="15" t="str">
        <f>IFERROR(VLOOKUP($A81,SortedbyTimeData!$AF$2:$AZ$101,12,FALSE),"")</f>
        <v/>
      </c>
      <c r="M81" s="15" t="str">
        <f>IFERROR(VLOOKUP($A81,SortedbyTimeData!$AF$2:$AZ$101,13,FALSE),"")</f>
        <v/>
      </c>
      <c r="N81" s="15" t="str">
        <f>IFERROR(VLOOKUP($A81,SortedbyTimeData!$AF$2:$AZ$101,14,FALSE),"")</f>
        <v/>
      </c>
      <c r="O81" s="15" t="str">
        <f>IFERROR(VLOOKUP($A81,SortedbyTimeData!$AF$2:$AZ$101,15,FALSE),"")</f>
        <v/>
      </c>
      <c r="P81" s="15" t="str">
        <f>IFERROR(VLOOKUP($A81,SortedbyTimeData!$AF$2:$AZ$101,16,FALSE),"")</f>
        <v/>
      </c>
      <c r="Q81" s="15" t="str">
        <f>IFERROR(VLOOKUP($A81,SortedbyTimeData!$AF$2:$AZ$101,17,FALSE),"")</f>
        <v/>
      </c>
      <c r="R81" s="15" t="str">
        <f>IFERROR(VLOOKUP($A81,SortedbyTimeData!$AF$2:$AZ$101,18,FALSE),"")</f>
        <v/>
      </c>
      <c r="S81" s="15" t="str">
        <f>IFERROR(VLOOKUP($A81,SortedbyTimeData!$AF$2:$AZ$101,19,FALSE),"")</f>
        <v/>
      </c>
      <c r="T81" s="15" t="str">
        <f>IFERROR(VLOOKUP($A81,SortedbyTimeData!$AF$2:$AZ$101,20,FALSE),"")</f>
        <v/>
      </c>
      <c r="U81" s="15" t="str">
        <f>IFERROR(VLOOKUP($A81,SortedbyTimeData!$AF$2:$AZ$101,21,FALSE),"")</f>
        <v/>
      </c>
    </row>
    <row r="82" spans="1:21" x14ac:dyDescent="0.3">
      <c r="A82" s="15">
        <f t="shared" si="1"/>
        <v>81</v>
      </c>
      <c r="B82" s="15" t="str">
        <f>IFERROR(VLOOKUP($A82,SortedbyTimeData!$AF$2:$AZ$101,2,FALSE),"")</f>
        <v/>
      </c>
      <c r="C82" s="15" t="str">
        <f>IFERROR(VLOOKUP($A82,SortedbyTimeData!$AF$2:$AZ$101,3,FALSE),"")</f>
        <v/>
      </c>
      <c r="D82" s="15" t="str">
        <f>IFERROR(VLOOKUP($A82,SortedbyTimeData!$AF$2:$AZ$101,4,FALSE),"")</f>
        <v/>
      </c>
      <c r="E82" s="15" t="str">
        <f>IFERROR(VLOOKUP($A82,SortedbyTimeData!$AF$2:$AZ$101,5,FALSE),"")</f>
        <v/>
      </c>
      <c r="F82" s="15" t="str">
        <f>IFERROR(VLOOKUP($A82,SortedbyTimeData!$AF$2:$AZ$101,6,FALSE),"")</f>
        <v/>
      </c>
      <c r="G82" s="15" t="str">
        <f>IFERROR(VLOOKUP($A82,SortedbyTimeData!$AF$2:$AZ$101,7,FALSE),"")</f>
        <v/>
      </c>
      <c r="H82" s="15" t="str">
        <f>IFERROR(VLOOKUP($A82,SortedbyTimeData!$AF$2:$AZ$101,8,FALSE),"")</f>
        <v/>
      </c>
      <c r="I82" s="15" t="str">
        <f>IFERROR(VLOOKUP($A82,SortedbyTimeData!$AF$2:$AZ$101,9,FALSE),"")</f>
        <v/>
      </c>
      <c r="J82" s="15" t="str">
        <f>IFERROR(VLOOKUP($A82,SortedbyTimeData!$AF$2:$AZ$101,10,FALSE),"")</f>
        <v/>
      </c>
      <c r="K82" s="15" t="str">
        <f>IFERROR(VLOOKUP($A82,SortedbyTimeData!$AF$2:$AZ$101,11,FALSE),"")</f>
        <v/>
      </c>
      <c r="L82" s="15" t="str">
        <f>IFERROR(VLOOKUP($A82,SortedbyTimeData!$AF$2:$AZ$101,12,FALSE),"")</f>
        <v/>
      </c>
      <c r="M82" s="15" t="str">
        <f>IFERROR(VLOOKUP($A82,SortedbyTimeData!$AF$2:$AZ$101,13,FALSE),"")</f>
        <v/>
      </c>
      <c r="N82" s="15" t="str">
        <f>IFERROR(VLOOKUP($A82,SortedbyTimeData!$AF$2:$AZ$101,14,FALSE),"")</f>
        <v/>
      </c>
      <c r="O82" s="15" t="str">
        <f>IFERROR(VLOOKUP($A82,SortedbyTimeData!$AF$2:$AZ$101,15,FALSE),"")</f>
        <v/>
      </c>
      <c r="P82" s="15" t="str">
        <f>IFERROR(VLOOKUP($A82,SortedbyTimeData!$AF$2:$AZ$101,16,FALSE),"")</f>
        <v/>
      </c>
      <c r="Q82" s="15" t="str">
        <f>IFERROR(VLOOKUP($A82,SortedbyTimeData!$AF$2:$AZ$101,17,FALSE),"")</f>
        <v/>
      </c>
      <c r="R82" s="15" t="str">
        <f>IFERROR(VLOOKUP($A82,SortedbyTimeData!$AF$2:$AZ$101,18,FALSE),"")</f>
        <v/>
      </c>
      <c r="S82" s="15" t="str">
        <f>IFERROR(VLOOKUP($A82,SortedbyTimeData!$AF$2:$AZ$101,19,FALSE),"")</f>
        <v/>
      </c>
      <c r="T82" s="15" t="str">
        <f>IFERROR(VLOOKUP($A82,SortedbyTimeData!$AF$2:$AZ$101,20,FALSE),"")</f>
        <v/>
      </c>
      <c r="U82" s="15" t="str">
        <f>IFERROR(VLOOKUP($A82,SortedbyTimeData!$AF$2:$AZ$101,21,FALSE),"")</f>
        <v/>
      </c>
    </row>
    <row r="83" spans="1:21" x14ac:dyDescent="0.3">
      <c r="A83" s="15">
        <f t="shared" si="1"/>
        <v>82</v>
      </c>
      <c r="B83" s="15" t="str">
        <f>IFERROR(VLOOKUP($A83,SortedbyTimeData!$AF$2:$AZ$101,2,FALSE),"")</f>
        <v/>
      </c>
      <c r="C83" s="15" t="str">
        <f>IFERROR(VLOOKUP($A83,SortedbyTimeData!$AF$2:$AZ$101,3,FALSE),"")</f>
        <v/>
      </c>
      <c r="D83" s="15" t="str">
        <f>IFERROR(VLOOKUP($A83,SortedbyTimeData!$AF$2:$AZ$101,4,FALSE),"")</f>
        <v/>
      </c>
      <c r="E83" s="15" t="str">
        <f>IFERROR(VLOOKUP($A83,SortedbyTimeData!$AF$2:$AZ$101,5,FALSE),"")</f>
        <v/>
      </c>
      <c r="F83" s="15" t="str">
        <f>IFERROR(VLOOKUP($A83,SortedbyTimeData!$AF$2:$AZ$101,6,FALSE),"")</f>
        <v/>
      </c>
      <c r="G83" s="15" t="str">
        <f>IFERROR(VLOOKUP($A83,SortedbyTimeData!$AF$2:$AZ$101,7,FALSE),"")</f>
        <v/>
      </c>
      <c r="H83" s="15" t="str">
        <f>IFERROR(VLOOKUP($A83,SortedbyTimeData!$AF$2:$AZ$101,8,FALSE),"")</f>
        <v/>
      </c>
      <c r="I83" s="15" t="str">
        <f>IFERROR(VLOOKUP($A83,SortedbyTimeData!$AF$2:$AZ$101,9,FALSE),"")</f>
        <v/>
      </c>
      <c r="J83" s="15" t="str">
        <f>IFERROR(VLOOKUP($A83,SortedbyTimeData!$AF$2:$AZ$101,10,FALSE),"")</f>
        <v/>
      </c>
      <c r="K83" s="15" t="str">
        <f>IFERROR(VLOOKUP($A83,SortedbyTimeData!$AF$2:$AZ$101,11,FALSE),"")</f>
        <v/>
      </c>
      <c r="L83" s="15" t="str">
        <f>IFERROR(VLOOKUP($A83,SortedbyTimeData!$AF$2:$AZ$101,12,FALSE),"")</f>
        <v/>
      </c>
      <c r="M83" s="15" t="str">
        <f>IFERROR(VLOOKUP($A83,SortedbyTimeData!$AF$2:$AZ$101,13,FALSE),"")</f>
        <v/>
      </c>
      <c r="N83" s="15" t="str">
        <f>IFERROR(VLOOKUP($A83,SortedbyTimeData!$AF$2:$AZ$101,14,FALSE),"")</f>
        <v/>
      </c>
      <c r="O83" s="15" t="str">
        <f>IFERROR(VLOOKUP($A83,SortedbyTimeData!$AF$2:$AZ$101,15,FALSE),"")</f>
        <v/>
      </c>
      <c r="P83" s="15" t="str">
        <f>IFERROR(VLOOKUP($A83,SortedbyTimeData!$AF$2:$AZ$101,16,FALSE),"")</f>
        <v/>
      </c>
      <c r="Q83" s="15" t="str">
        <f>IFERROR(VLOOKUP($A83,SortedbyTimeData!$AF$2:$AZ$101,17,FALSE),"")</f>
        <v/>
      </c>
      <c r="R83" s="15" t="str">
        <f>IFERROR(VLOOKUP($A83,SortedbyTimeData!$AF$2:$AZ$101,18,FALSE),"")</f>
        <v/>
      </c>
      <c r="S83" s="15" t="str">
        <f>IFERROR(VLOOKUP($A83,SortedbyTimeData!$AF$2:$AZ$101,19,FALSE),"")</f>
        <v/>
      </c>
      <c r="T83" s="15" t="str">
        <f>IFERROR(VLOOKUP($A83,SortedbyTimeData!$AF$2:$AZ$101,20,FALSE),"")</f>
        <v/>
      </c>
      <c r="U83" s="15" t="str">
        <f>IFERROR(VLOOKUP($A83,SortedbyTimeData!$AF$2:$AZ$101,21,FALSE),"")</f>
        <v/>
      </c>
    </row>
    <row r="84" spans="1:21" x14ac:dyDescent="0.3">
      <c r="A84" s="15">
        <f t="shared" si="1"/>
        <v>83</v>
      </c>
      <c r="B84" s="15" t="str">
        <f>IFERROR(VLOOKUP($A84,SortedbyTimeData!$AF$2:$AZ$101,2,FALSE),"")</f>
        <v/>
      </c>
      <c r="C84" s="15" t="str">
        <f>IFERROR(VLOOKUP($A84,SortedbyTimeData!$AF$2:$AZ$101,3,FALSE),"")</f>
        <v/>
      </c>
      <c r="D84" s="15" t="str">
        <f>IFERROR(VLOOKUP($A84,SortedbyTimeData!$AF$2:$AZ$101,4,FALSE),"")</f>
        <v/>
      </c>
      <c r="E84" s="15" t="str">
        <f>IFERROR(VLOOKUP($A84,SortedbyTimeData!$AF$2:$AZ$101,5,FALSE),"")</f>
        <v/>
      </c>
      <c r="F84" s="15" t="str">
        <f>IFERROR(VLOOKUP($A84,SortedbyTimeData!$AF$2:$AZ$101,6,FALSE),"")</f>
        <v/>
      </c>
      <c r="G84" s="15" t="str">
        <f>IFERROR(VLOOKUP($A84,SortedbyTimeData!$AF$2:$AZ$101,7,FALSE),"")</f>
        <v/>
      </c>
      <c r="H84" s="15" t="str">
        <f>IFERROR(VLOOKUP($A84,SortedbyTimeData!$AF$2:$AZ$101,8,FALSE),"")</f>
        <v/>
      </c>
      <c r="I84" s="15" t="str">
        <f>IFERROR(VLOOKUP($A84,SortedbyTimeData!$AF$2:$AZ$101,9,FALSE),"")</f>
        <v/>
      </c>
      <c r="J84" s="15" t="str">
        <f>IFERROR(VLOOKUP($A84,SortedbyTimeData!$AF$2:$AZ$101,10,FALSE),"")</f>
        <v/>
      </c>
      <c r="K84" s="15" t="str">
        <f>IFERROR(VLOOKUP($A84,SortedbyTimeData!$AF$2:$AZ$101,11,FALSE),"")</f>
        <v/>
      </c>
      <c r="L84" s="15" t="str">
        <f>IFERROR(VLOOKUP($A84,SortedbyTimeData!$AF$2:$AZ$101,12,FALSE),"")</f>
        <v/>
      </c>
      <c r="M84" s="15" t="str">
        <f>IFERROR(VLOOKUP($A84,SortedbyTimeData!$AF$2:$AZ$101,13,FALSE),"")</f>
        <v/>
      </c>
      <c r="N84" s="15" t="str">
        <f>IFERROR(VLOOKUP($A84,SortedbyTimeData!$AF$2:$AZ$101,14,FALSE),"")</f>
        <v/>
      </c>
      <c r="O84" s="15" t="str">
        <f>IFERROR(VLOOKUP($A84,SortedbyTimeData!$AF$2:$AZ$101,15,FALSE),"")</f>
        <v/>
      </c>
      <c r="P84" s="15" t="str">
        <f>IFERROR(VLOOKUP($A84,SortedbyTimeData!$AF$2:$AZ$101,16,FALSE),"")</f>
        <v/>
      </c>
      <c r="Q84" s="15" t="str">
        <f>IFERROR(VLOOKUP($A84,SortedbyTimeData!$AF$2:$AZ$101,17,FALSE),"")</f>
        <v/>
      </c>
      <c r="R84" s="15" t="str">
        <f>IFERROR(VLOOKUP($A84,SortedbyTimeData!$AF$2:$AZ$101,18,FALSE),"")</f>
        <v/>
      </c>
      <c r="S84" s="15" t="str">
        <f>IFERROR(VLOOKUP($A84,SortedbyTimeData!$AF$2:$AZ$101,19,FALSE),"")</f>
        <v/>
      </c>
      <c r="T84" s="15" t="str">
        <f>IFERROR(VLOOKUP($A84,SortedbyTimeData!$AF$2:$AZ$101,20,FALSE),"")</f>
        <v/>
      </c>
      <c r="U84" s="15" t="str">
        <f>IFERROR(VLOOKUP($A84,SortedbyTimeData!$AF$2:$AZ$101,21,FALSE),"")</f>
        <v/>
      </c>
    </row>
    <row r="85" spans="1:21" x14ac:dyDescent="0.3">
      <c r="A85" s="15">
        <f t="shared" si="1"/>
        <v>84</v>
      </c>
      <c r="B85" s="15" t="str">
        <f>IFERROR(VLOOKUP($A85,SortedbyTimeData!$AF$2:$AZ$101,2,FALSE),"")</f>
        <v/>
      </c>
      <c r="C85" s="15" t="str">
        <f>IFERROR(VLOOKUP($A85,SortedbyTimeData!$AF$2:$AZ$101,3,FALSE),"")</f>
        <v/>
      </c>
      <c r="D85" s="15" t="str">
        <f>IFERROR(VLOOKUP($A85,SortedbyTimeData!$AF$2:$AZ$101,4,FALSE),"")</f>
        <v/>
      </c>
      <c r="E85" s="15" t="str">
        <f>IFERROR(VLOOKUP($A85,SortedbyTimeData!$AF$2:$AZ$101,5,FALSE),"")</f>
        <v/>
      </c>
      <c r="F85" s="15" t="str">
        <f>IFERROR(VLOOKUP($A85,SortedbyTimeData!$AF$2:$AZ$101,6,FALSE),"")</f>
        <v/>
      </c>
      <c r="G85" s="15" t="str">
        <f>IFERROR(VLOOKUP($A85,SortedbyTimeData!$AF$2:$AZ$101,7,FALSE),"")</f>
        <v/>
      </c>
      <c r="H85" s="15" t="str">
        <f>IFERROR(VLOOKUP($A85,SortedbyTimeData!$AF$2:$AZ$101,8,FALSE),"")</f>
        <v/>
      </c>
      <c r="I85" s="15" t="str">
        <f>IFERROR(VLOOKUP($A85,SortedbyTimeData!$AF$2:$AZ$101,9,FALSE),"")</f>
        <v/>
      </c>
      <c r="J85" s="15" t="str">
        <f>IFERROR(VLOOKUP($A85,SortedbyTimeData!$AF$2:$AZ$101,10,FALSE),"")</f>
        <v/>
      </c>
      <c r="K85" s="15" t="str">
        <f>IFERROR(VLOOKUP($A85,SortedbyTimeData!$AF$2:$AZ$101,11,FALSE),"")</f>
        <v/>
      </c>
      <c r="L85" s="15" t="str">
        <f>IFERROR(VLOOKUP($A85,SortedbyTimeData!$AF$2:$AZ$101,12,FALSE),"")</f>
        <v/>
      </c>
      <c r="M85" s="15" t="str">
        <f>IFERROR(VLOOKUP($A85,SortedbyTimeData!$AF$2:$AZ$101,13,FALSE),"")</f>
        <v/>
      </c>
      <c r="N85" s="15" t="str">
        <f>IFERROR(VLOOKUP($A85,SortedbyTimeData!$AF$2:$AZ$101,14,FALSE),"")</f>
        <v/>
      </c>
      <c r="O85" s="15" t="str">
        <f>IFERROR(VLOOKUP($A85,SortedbyTimeData!$AF$2:$AZ$101,15,FALSE),"")</f>
        <v/>
      </c>
      <c r="P85" s="15" t="str">
        <f>IFERROR(VLOOKUP($A85,SortedbyTimeData!$AF$2:$AZ$101,16,FALSE),"")</f>
        <v/>
      </c>
      <c r="Q85" s="15" t="str">
        <f>IFERROR(VLOOKUP($A85,SortedbyTimeData!$AF$2:$AZ$101,17,FALSE),"")</f>
        <v/>
      </c>
      <c r="R85" s="15" t="str">
        <f>IFERROR(VLOOKUP($A85,SortedbyTimeData!$AF$2:$AZ$101,18,FALSE),"")</f>
        <v/>
      </c>
      <c r="S85" s="15" t="str">
        <f>IFERROR(VLOOKUP($A85,SortedbyTimeData!$AF$2:$AZ$101,19,FALSE),"")</f>
        <v/>
      </c>
      <c r="T85" s="15" t="str">
        <f>IFERROR(VLOOKUP($A85,SortedbyTimeData!$AF$2:$AZ$101,20,FALSE),"")</f>
        <v/>
      </c>
      <c r="U85" s="15" t="str">
        <f>IFERROR(VLOOKUP($A85,SortedbyTimeData!$AF$2:$AZ$101,21,FALSE),"")</f>
        <v/>
      </c>
    </row>
    <row r="86" spans="1:21" x14ac:dyDescent="0.3">
      <c r="A86" s="15">
        <f t="shared" si="1"/>
        <v>85</v>
      </c>
      <c r="B86" s="15" t="str">
        <f>IFERROR(VLOOKUP($A86,SortedbyTimeData!$AF$2:$AZ$101,2,FALSE),"")</f>
        <v/>
      </c>
      <c r="C86" s="15" t="str">
        <f>IFERROR(VLOOKUP($A86,SortedbyTimeData!$AF$2:$AZ$101,3,FALSE),"")</f>
        <v/>
      </c>
      <c r="D86" s="15" t="str">
        <f>IFERROR(VLOOKUP($A86,SortedbyTimeData!$AF$2:$AZ$101,4,FALSE),"")</f>
        <v/>
      </c>
      <c r="E86" s="15" t="str">
        <f>IFERROR(VLOOKUP($A86,SortedbyTimeData!$AF$2:$AZ$101,5,FALSE),"")</f>
        <v/>
      </c>
      <c r="F86" s="15" t="str">
        <f>IFERROR(VLOOKUP($A86,SortedbyTimeData!$AF$2:$AZ$101,6,FALSE),"")</f>
        <v/>
      </c>
      <c r="G86" s="15" t="str">
        <f>IFERROR(VLOOKUP($A86,SortedbyTimeData!$AF$2:$AZ$101,7,FALSE),"")</f>
        <v/>
      </c>
      <c r="H86" s="15" t="str">
        <f>IFERROR(VLOOKUP($A86,SortedbyTimeData!$AF$2:$AZ$101,8,FALSE),"")</f>
        <v/>
      </c>
      <c r="I86" s="15" t="str">
        <f>IFERROR(VLOOKUP($A86,SortedbyTimeData!$AF$2:$AZ$101,9,FALSE),"")</f>
        <v/>
      </c>
      <c r="J86" s="15" t="str">
        <f>IFERROR(VLOOKUP($A86,SortedbyTimeData!$AF$2:$AZ$101,10,FALSE),"")</f>
        <v/>
      </c>
      <c r="K86" s="15" t="str">
        <f>IFERROR(VLOOKUP($A86,SortedbyTimeData!$AF$2:$AZ$101,11,FALSE),"")</f>
        <v/>
      </c>
      <c r="L86" s="15" t="str">
        <f>IFERROR(VLOOKUP($A86,SortedbyTimeData!$AF$2:$AZ$101,12,FALSE),"")</f>
        <v/>
      </c>
      <c r="M86" s="15" t="str">
        <f>IFERROR(VLOOKUP($A86,SortedbyTimeData!$AF$2:$AZ$101,13,FALSE),"")</f>
        <v/>
      </c>
      <c r="N86" s="15" t="str">
        <f>IFERROR(VLOOKUP($A86,SortedbyTimeData!$AF$2:$AZ$101,14,FALSE),"")</f>
        <v/>
      </c>
      <c r="O86" s="15" t="str">
        <f>IFERROR(VLOOKUP($A86,SortedbyTimeData!$AF$2:$AZ$101,15,FALSE),"")</f>
        <v/>
      </c>
      <c r="P86" s="15" t="str">
        <f>IFERROR(VLOOKUP($A86,SortedbyTimeData!$AF$2:$AZ$101,16,FALSE),"")</f>
        <v/>
      </c>
      <c r="Q86" s="15" t="str">
        <f>IFERROR(VLOOKUP($A86,SortedbyTimeData!$AF$2:$AZ$101,17,FALSE),"")</f>
        <v/>
      </c>
      <c r="R86" s="15" t="str">
        <f>IFERROR(VLOOKUP($A86,SortedbyTimeData!$AF$2:$AZ$101,18,FALSE),"")</f>
        <v/>
      </c>
      <c r="S86" s="15" t="str">
        <f>IFERROR(VLOOKUP($A86,SortedbyTimeData!$AF$2:$AZ$101,19,FALSE),"")</f>
        <v/>
      </c>
      <c r="T86" s="15" t="str">
        <f>IFERROR(VLOOKUP($A86,SortedbyTimeData!$AF$2:$AZ$101,20,FALSE),"")</f>
        <v/>
      </c>
      <c r="U86" s="15" t="str">
        <f>IFERROR(VLOOKUP($A86,SortedbyTimeData!$AF$2:$AZ$101,21,FALSE),"")</f>
        <v/>
      </c>
    </row>
    <row r="87" spans="1:21" x14ac:dyDescent="0.3">
      <c r="A87" s="15">
        <f t="shared" si="1"/>
        <v>86</v>
      </c>
      <c r="B87" s="15" t="str">
        <f>IFERROR(VLOOKUP($A87,SortedbyTimeData!$AF$2:$AZ$101,2,FALSE),"")</f>
        <v/>
      </c>
      <c r="C87" s="15" t="str">
        <f>IFERROR(VLOOKUP($A87,SortedbyTimeData!$AF$2:$AZ$101,3,FALSE),"")</f>
        <v/>
      </c>
      <c r="D87" s="15" t="str">
        <f>IFERROR(VLOOKUP($A87,SortedbyTimeData!$AF$2:$AZ$101,4,FALSE),"")</f>
        <v/>
      </c>
      <c r="E87" s="15" t="str">
        <f>IFERROR(VLOOKUP($A87,SortedbyTimeData!$AF$2:$AZ$101,5,FALSE),"")</f>
        <v/>
      </c>
      <c r="F87" s="15" t="str">
        <f>IFERROR(VLOOKUP($A87,SortedbyTimeData!$AF$2:$AZ$101,6,FALSE),"")</f>
        <v/>
      </c>
      <c r="G87" s="15" t="str">
        <f>IFERROR(VLOOKUP($A87,SortedbyTimeData!$AF$2:$AZ$101,7,FALSE),"")</f>
        <v/>
      </c>
      <c r="H87" s="15" t="str">
        <f>IFERROR(VLOOKUP($A87,SortedbyTimeData!$AF$2:$AZ$101,8,FALSE),"")</f>
        <v/>
      </c>
      <c r="I87" s="15" t="str">
        <f>IFERROR(VLOOKUP($A87,SortedbyTimeData!$AF$2:$AZ$101,9,FALSE),"")</f>
        <v/>
      </c>
      <c r="J87" s="15" t="str">
        <f>IFERROR(VLOOKUP($A87,SortedbyTimeData!$AF$2:$AZ$101,10,FALSE),"")</f>
        <v/>
      </c>
      <c r="K87" s="15" t="str">
        <f>IFERROR(VLOOKUP($A87,SortedbyTimeData!$AF$2:$AZ$101,11,FALSE),"")</f>
        <v/>
      </c>
      <c r="L87" s="15" t="str">
        <f>IFERROR(VLOOKUP($A87,SortedbyTimeData!$AF$2:$AZ$101,12,FALSE),"")</f>
        <v/>
      </c>
      <c r="M87" s="15" t="str">
        <f>IFERROR(VLOOKUP($A87,SortedbyTimeData!$AF$2:$AZ$101,13,FALSE),"")</f>
        <v/>
      </c>
      <c r="N87" s="15" t="str">
        <f>IFERROR(VLOOKUP($A87,SortedbyTimeData!$AF$2:$AZ$101,14,FALSE),"")</f>
        <v/>
      </c>
      <c r="O87" s="15" t="str">
        <f>IFERROR(VLOOKUP($A87,SortedbyTimeData!$AF$2:$AZ$101,15,FALSE),"")</f>
        <v/>
      </c>
      <c r="P87" s="15" t="str">
        <f>IFERROR(VLOOKUP($A87,SortedbyTimeData!$AF$2:$AZ$101,16,FALSE),"")</f>
        <v/>
      </c>
      <c r="Q87" s="15" t="str">
        <f>IFERROR(VLOOKUP($A87,SortedbyTimeData!$AF$2:$AZ$101,17,FALSE),"")</f>
        <v/>
      </c>
      <c r="R87" s="15" t="str">
        <f>IFERROR(VLOOKUP($A87,SortedbyTimeData!$AF$2:$AZ$101,18,FALSE),"")</f>
        <v/>
      </c>
      <c r="S87" s="15" t="str">
        <f>IFERROR(VLOOKUP($A87,SortedbyTimeData!$AF$2:$AZ$101,19,FALSE),"")</f>
        <v/>
      </c>
      <c r="T87" s="15" t="str">
        <f>IFERROR(VLOOKUP($A87,SortedbyTimeData!$AF$2:$AZ$101,20,FALSE),"")</f>
        <v/>
      </c>
      <c r="U87" s="15" t="str">
        <f>IFERROR(VLOOKUP($A87,SortedbyTimeData!$AF$2:$AZ$101,21,FALSE),"")</f>
        <v/>
      </c>
    </row>
    <row r="88" spans="1:21" x14ac:dyDescent="0.3">
      <c r="A88" s="15">
        <f t="shared" si="1"/>
        <v>87</v>
      </c>
      <c r="B88" s="15" t="str">
        <f>IFERROR(VLOOKUP($A88,SortedbyTimeData!$AF$2:$AZ$101,2,FALSE),"")</f>
        <v/>
      </c>
      <c r="C88" s="15" t="str">
        <f>IFERROR(VLOOKUP($A88,SortedbyTimeData!$AF$2:$AZ$101,3,FALSE),"")</f>
        <v/>
      </c>
      <c r="D88" s="15" t="str">
        <f>IFERROR(VLOOKUP($A88,SortedbyTimeData!$AF$2:$AZ$101,4,FALSE),"")</f>
        <v/>
      </c>
      <c r="E88" s="15" t="str">
        <f>IFERROR(VLOOKUP($A88,SortedbyTimeData!$AF$2:$AZ$101,5,FALSE),"")</f>
        <v/>
      </c>
      <c r="F88" s="15" t="str">
        <f>IFERROR(VLOOKUP($A88,SortedbyTimeData!$AF$2:$AZ$101,6,FALSE),"")</f>
        <v/>
      </c>
      <c r="G88" s="15" t="str">
        <f>IFERROR(VLOOKUP($A88,SortedbyTimeData!$AF$2:$AZ$101,7,FALSE),"")</f>
        <v/>
      </c>
      <c r="H88" s="15" t="str">
        <f>IFERROR(VLOOKUP($A88,SortedbyTimeData!$AF$2:$AZ$101,8,FALSE),"")</f>
        <v/>
      </c>
      <c r="I88" s="15" t="str">
        <f>IFERROR(VLOOKUP($A88,SortedbyTimeData!$AF$2:$AZ$101,9,FALSE),"")</f>
        <v/>
      </c>
      <c r="J88" s="15" t="str">
        <f>IFERROR(VLOOKUP($A88,SortedbyTimeData!$AF$2:$AZ$101,10,FALSE),"")</f>
        <v/>
      </c>
      <c r="K88" s="15" t="str">
        <f>IFERROR(VLOOKUP($A88,SortedbyTimeData!$AF$2:$AZ$101,11,FALSE),"")</f>
        <v/>
      </c>
      <c r="L88" s="15" t="str">
        <f>IFERROR(VLOOKUP($A88,SortedbyTimeData!$AF$2:$AZ$101,12,FALSE),"")</f>
        <v/>
      </c>
      <c r="M88" s="15" t="str">
        <f>IFERROR(VLOOKUP($A88,SortedbyTimeData!$AF$2:$AZ$101,13,FALSE),"")</f>
        <v/>
      </c>
      <c r="N88" s="15" t="str">
        <f>IFERROR(VLOOKUP($A88,SortedbyTimeData!$AF$2:$AZ$101,14,FALSE),"")</f>
        <v/>
      </c>
      <c r="O88" s="15" t="str">
        <f>IFERROR(VLOOKUP($A88,SortedbyTimeData!$AF$2:$AZ$101,15,FALSE),"")</f>
        <v/>
      </c>
      <c r="P88" s="15" t="str">
        <f>IFERROR(VLOOKUP($A88,SortedbyTimeData!$AF$2:$AZ$101,16,FALSE),"")</f>
        <v/>
      </c>
      <c r="Q88" s="15" t="str">
        <f>IFERROR(VLOOKUP($A88,SortedbyTimeData!$AF$2:$AZ$101,17,FALSE),"")</f>
        <v/>
      </c>
      <c r="R88" s="15" t="str">
        <f>IFERROR(VLOOKUP($A88,SortedbyTimeData!$AF$2:$AZ$101,18,FALSE),"")</f>
        <v/>
      </c>
      <c r="S88" s="15" t="str">
        <f>IFERROR(VLOOKUP($A88,SortedbyTimeData!$AF$2:$AZ$101,19,FALSE),"")</f>
        <v/>
      </c>
      <c r="T88" s="15" t="str">
        <f>IFERROR(VLOOKUP($A88,SortedbyTimeData!$AF$2:$AZ$101,20,FALSE),"")</f>
        <v/>
      </c>
      <c r="U88" s="15" t="str">
        <f>IFERROR(VLOOKUP($A88,SortedbyTimeData!$AF$2:$AZ$101,21,FALSE),"")</f>
        <v/>
      </c>
    </row>
    <row r="89" spans="1:21" x14ac:dyDescent="0.3">
      <c r="A89" s="15">
        <f t="shared" si="1"/>
        <v>88</v>
      </c>
      <c r="B89" s="15" t="str">
        <f>IFERROR(VLOOKUP($A89,SortedbyTimeData!$AF$2:$AZ$101,2,FALSE),"")</f>
        <v/>
      </c>
      <c r="C89" s="15" t="str">
        <f>IFERROR(VLOOKUP($A89,SortedbyTimeData!$AF$2:$AZ$101,3,FALSE),"")</f>
        <v/>
      </c>
      <c r="D89" s="15" t="str">
        <f>IFERROR(VLOOKUP($A89,SortedbyTimeData!$AF$2:$AZ$101,4,FALSE),"")</f>
        <v/>
      </c>
      <c r="E89" s="15" t="str">
        <f>IFERROR(VLOOKUP($A89,SortedbyTimeData!$AF$2:$AZ$101,5,FALSE),"")</f>
        <v/>
      </c>
      <c r="F89" s="15" t="str">
        <f>IFERROR(VLOOKUP($A89,SortedbyTimeData!$AF$2:$AZ$101,6,FALSE),"")</f>
        <v/>
      </c>
      <c r="G89" s="15" t="str">
        <f>IFERROR(VLOOKUP($A89,SortedbyTimeData!$AF$2:$AZ$101,7,FALSE),"")</f>
        <v/>
      </c>
      <c r="H89" s="15" t="str">
        <f>IFERROR(VLOOKUP($A89,SortedbyTimeData!$AF$2:$AZ$101,8,FALSE),"")</f>
        <v/>
      </c>
      <c r="I89" s="15" t="str">
        <f>IFERROR(VLOOKUP($A89,SortedbyTimeData!$AF$2:$AZ$101,9,FALSE),"")</f>
        <v/>
      </c>
      <c r="J89" s="15" t="str">
        <f>IFERROR(VLOOKUP($A89,SortedbyTimeData!$AF$2:$AZ$101,10,FALSE),"")</f>
        <v/>
      </c>
      <c r="K89" s="15" t="str">
        <f>IFERROR(VLOOKUP($A89,SortedbyTimeData!$AF$2:$AZ$101,11,FALSE),"")</f>
        <v/>
      </c>
      <c r="L89" s="15" t="str">
        <f>IFERROR(VLOOKUP($A89,SortedbyTimeData!$AF$2:$AZ$101,12,FALSE),"")</f>
        <v/>
      </c>
      <c r="M89" s="15" t="str">
        <f>IFERROR(VLOOKUP($A89,SortedbyTimeData!$AF$2:$AZ$101,13,FALSE),"")</f>
        <v/>
      </c>
      <c r="N89" s="15" t="str">
        <f>IFERROR(VLOOKUP($A89,SortedbyTimeData!$AF$2:$AZ$101,14,FALSE),"")</f>
        <v/>
      </c>
      <c r="O89" s="15" t="str">
        <f>IFERROR(VLOOKUP($A89,SortedbyTimeData!$AF$2:$AZ$101,15,FALSE),"")</f>
        <v/>
      </c>
      <c r="P89" s="15" t="str">
        <f>IFERROR(VLOOKUP($A89,SortedbyTimeData!$AF$2:$AZ$101,16,FALSE),"")</f>
        <v/>
      </c>
      <c r="Q89" s="15" t="str">
        <f>IFERROR(VLOOKUP($A89,SortedbyTimeData!$AF$2:$AZ$101,17,FALSE),"")</f>
        <v/>
      </c>
      <c r="R89" s="15" t="str">
        <f>IFERROR(VLOOKUP($A89,SortedbyTimeData!$AF$2:$AZ$101,18,FALSE),"")</f>
        <v/>
      </c>
      <c r="S89" s="15" t="str">
        <f>IFERROR(VLOOKUP($A89,SortedbyTimeData!$AF$2:$AZ$101,19,FALSE),"")</f>
        <v/>
      </c>
      <c r="T89" s="15" t="str">
        <f>IFERROR(VLOOKUP($A89,SortedbyTimeData!$AF$2:$AZ$101,20,FALSE),"")</f>
        <v/>
      </c>
      <c r="U89" s="15" t="str">
        <f>IFERROR(VLOOKUP($A89,SortedbyTimeData!$AF$2:$AZ$101,21,FALSE),"")</f>
        <v/>
      </c>
    </row>
    <row r="90" spans="1:21" x14ac:dyDescent="0.3">
      <c r="A90" s="15">
        <f t="shared" si="1"/>
        <v>89</v>
      </c>
      <c r="B90" s="15" t="str">
        <f>IFERROR(VLOOKUP($A90,SortedbyTimeData!$AF$2:$AZ$101,2,FALSE),"")</f>
        <v/>
      </c>
      <c r="C90" s="15" t="str">
        <f>IFERROR(VLOOKUP($A90,SortedbyTimeData!$AF$2:$AZ$101,3,FALSE),"")</f>
        <v/>
      </c>
      <c r="D90" s="15" t="str">
        <f>IFERROR(VLOOKUP($A90,SortedbyTimeData!$AF$2:$AZ$101,4,FALSE),"")</f>
        <v/>
      </c>
      <c r="E90" s="15" t="str">
        <f>IFERROR(VLOOKUP($A90,SortedbyTimeData!$AF$2:$AZ$101,5,FALSE),"")</f>
        <v/>
      </c>
      <c r="F90" s="15" t="str">
        <f>IFERROR(VLOOKUP($A90,SortedbyTimeData!$AF$2:$AZ$101,6,FALSE),"")</f>
        <v/>
      </c>
      <c r="G90" s="15" t="str">
        <f>IFERROR(VLOOKUP($A90,SortedbyTimeData!$AF$2:$AZ$101,7,FALSE),"")</f>
        <v/>
      </c>
      <c r="H90" s="15" t="str">
        <f>IFERROR(VLOOKUP($A90,SortedbyTimeData!$AF$2:$AZ$101,8,FALSE),"")</f>
        <v/>
      </c>
      <c r="I90" s="15" t="str">
        <f>IFERROR(VLOOKUP($A90,SortedbyTimeData!$AF$2:$AZ$101,9,FALSE),"")</f>
        <v/>
      </c>
      <c r="J90" s="15" t="str">
        <f>IFERROR(VLOOKUP($A90,SortedbyTimeData!$AF$2:$AZ$101,10,FALSE),"")</f>
        <v/>
      </c>
      <c r="K90" s="15" t="str">
        <f>IFERROR(VLOOKUP($A90,SortedbyTimeData!$AF$2:$AZ$101,11,FALSE),"")</f>
        <v/>
      </c>
      <c r="L90" s="15" t="str">
        <f>IFERROR(VLOOKUP($A90,SortedbyTimeData!$AF$2:$AZ$101,12,FALSE),"")</f>
        <v/>
      </c>
      <c r="M90" s="15" t="str">
        <f>IFERROR(VLOOKUP($A90,SortedbyTimeData!$AF$2:$AZ$101,13,FALSE),"")</f>
        <v/>
      </c>
      <c r="N90" s="15" t="str">
        <f>IFERROR(VLOOKUP($A90,SortedbyTimeData!$AF$2:$AZ$101,14,FALSE),"")</f>
        <v/>
      </c>
      <c r="O90" s="15" t="str">
        <f>IFERROR(VLOOKUP($A90,SortedbyTimeData!$AF$2:$AZ$101,15,FALSE),"")</f>
        <v/>
      </c>
      <c r="P90" s="15" t="str">
        <f>IFERROR(VLOOKUP($A90,SortedbyTimeData!$AF$2:$AZ$101,16,FALSE),"")</f>
        <v/>
      </c>
      <c r="Q90" s="15" t="str">
        <f>IFERROR(VLOOKUP($A90,SortedbyTimeData!$AF$2:$AZ$101,17,FALSE),"")</f>
        <v/>
      </c>
      <c r="R90" s="15" t="str">
        <f>IFERROR(VLOOKUP($A90,SortedbyTimeData!$AF$2:$AZ$101,18,FALSE),"")</f>
        <v/>
      </c>
      <c r="S90" s="15" t="str">
        <f>IFERROR(VLOOKUP($A90,SortedbyTimeData!$AF$2:$AZ$101,19,FALSE),"")</f>
        <v/>
      </c>
      <c r="T90" s="15" t="str">
        <f>IFERROR(VLOOKUP($A90,SortedbyTimeData!$AF$2:$AZ$101,20,FALSE),"")</f>
        <v/>
      </c>
      <c r="U90" s="15" t="str">
        <f>IFERROR(VLOOKUP($A90,SortedbyTimeData!$AF$2:$AZ$101,21,FALSE),"")</f>
        <v/>
      </c>
    </row>
    <row r="91" spans="1:21" x14ac:dyDescent="0.3">
      <c r="A91" s="15">
        <f t="shared" si="1"/>
        <v>90</v>
      </c>
      <c r="B91" s="15" t="str">
        <f>IFERROR(VLOOKUP($A91,SortedbyTimeData!$AF$2:$AZ$101,2,FALSE),"")</f>
        <v/>
      </c>
      <c r="C91" s="15" t="str">
        <f>IFERROR(VLOOKUP($A91,SortedbyTimeData!$AF$2:$AZ$101,3,FALSE),"")</f>
        <v/>
      </c>
      <c r="D91" s="15" t="str">
        <f>IFERROR(VLOOKUP($A91,SortedbyTimeData!$AF$2:$AZ$101,4,FALSE),"")</f>
        <v/>
      </c>
      <c r="E91" s="15" t="str">
        <f>IFERROR(VLOOKUP($A91,SortedbyTimeData!$AF$2:$AZ$101,5,FALSE),"")</f>
        <v/>
      </c>
      <c r="F91" s="15" t="str">
        <f>IFERROR(VLOOKUP($A91,SortedbyTimeData!$AF$2:$AZ$101,6,FALSE),"")</f>
        <v/>
      </c>
      <c r="G91" s="15" t="str">
        <f>IFERROR(VLOOKUP($A91,SortedbyTimeData!$AF$2:$AZ$101,7,FALSE),"")</f>
        <v/>
      </c>
      <c r="H91" s="15" t="str">
        <f>IFERROR(VLOOKUP($A91,SortedbyTimeData!$AF$2:$AZ$101,8,FALSE),"")</f>
        <v/>
      </c>
      <c r="I91" s="15" t="str">
        <f>IFERROR(VLOOKUP($A91,SortedbyTimeData!$AF$2:$AZ$101,9,FALSE),"")</f>
        <v/>
      </c>
      <c r="J91" s="15" t="str">
        <f>IFERROR(VLOOKUP($A91,SortedbyTimeData!$AF$2:$AZ$101,10,FALSE),"")</f>
        <v/>
      </c>
      <c r="K91" s="15" t="str">
        <f>IFERROR(VLOOKUP($A91,SortedbyTimeData!$AF$2:$AZ$101,11,FALSE),"")</f>
        <v/>
      </c>
      <c r="L91" s="15" t="str">
        <f>IFERROR(VLOOKUP($A91,SortedbyTimeData!$AF$2:$AZ$101,12,FALSE),"")</f>
        <v/>
      </c>
      <c r="M91" s="15" t="str">
        <f>IFERROR(VLOOKUP($A91,SortedbyTimeData!$AF$2:$AZ$101,13,FALSE),"")</f>
        <v/>
      </c>
      <c r="N91" s="15" t="str">
        <f>IFERROR(VLOOKUP($A91,SortedbyTimeData!$AF$2:$AZ$101,14,FALSE),"")</f>
        <v/>
      </c>
      <c r="O91" s="15" t="str">
        <f>IFERROR(VLOOKUP($A91,SortedbyTimeData!$AF$2:$AZ$101,15,FALSE),"")</f>
        <v/>
      </c>
      <c r="P91" s="15" t="str">
        <f>IFERROR(VLOOKUP($A91,SortedbyTimeData!$AF$2:$AZ$101,16,FALSE),"")</f>
        <v/>
      </c>
      <c r="Q91" s="15" t="str">
        <f>IFERROR(VLOOKUP($A91,SortedbyTimeData!$AF$2:$AZ$101,17,FALSE),"")</f>
        <v/>
      </c>
      <c r="R91" s="15" t="str">
        <f>IFERROR(VLOOKUP($A91,SortedbyTimeData!$AF$2:$AZ$101,18,FALSE),"")</f>
        <v/>
      </c>
      <c r="S91" s="15" t="str">
        <f>IFERROR(VLOOKUP($A91,SortedbyTimeData!$AF$2:$AZ$101,19,FALSE),"")</f>
        <v/>
      </c>
      <c r="T91" s="15" t="str">
        <f>IFERROR(VLOOKUP($A91,SortedbyTimeData!$AF$2:$AZ$101,20,FALSE),"")</f>
        <v/>
      </c>
      <c r="U91" s="15" t="str">
        <f>IFERROR(VLOOKUP($A91,SortedbyTimeData!$AF$2:$AZ$101,21,FALSE),"")</f>
        <v/>
      </c>
    </row>
    <row r="92" spans="1:21" x14ac:dyDescent="0.3">
      <c r="A92" s="15">
        <f t="shared" si="1"/>
        <v>91</v>
      </c>
      <c r="B92" s="15" t="str">
        <f>IFERROR(VLOOKUP($A92,SortedbyTimeData!$AF$2:$AZ$101,2,FALSE),"")</f>
        <v/>
      </c>
      <c r="C92" s="15" t="str">
        <f>IFERROR(VLOOKUP($A92,SortedbyTimeData!$AF$2:$AZ$101,3,FALSE),"")</f>
        <v/>
      </c>
      <c r="D92" s="15" t="str">
        <f>IFERROR(VLOOKUP($A92,SortedbyTimeData!$AF$2:$AZ$101,4,FALSE),"")</f>
        <v/>
      </c>
      <c r="E92" s="15" t="str">
        <f>IFERROR(VLOOKUP($A92,SortedbyTimeData!$AF$2:$AZ$101,5,FALSE),"")</f>
        <v/>
      </c>
      <c r="F92" s="15" t="str">
        <f>IFERROR(VLOOKUP($A92,SortedbyTimeData!$AF$2:$AZ$101,6,FALSE),"")</f>
        <v/>
      </c>
      <c r="G92" s="15" t="str">
        <f>IFERROR(VLOOKUP($A92,SortedbyTimeData!$AF$2:$AZ$101,7,FALSE),"")</f>
        <v/>
      </c>
      <c r="H92" s="15" t="str">
        <f>IFERROR(VLOOKUP($A92,SortedbyTimeData!$AF$2:$AZ$101,8,FALSE),"")</f>
        <v/>
      </c>
      <c r="I92" s="15" t="str">
        <f>IFERROR(VLOOKUP($A92,SortedbyTimeData!$AF$2:$AZ$101,9,FALSE),"")</f>
        <v/>
      </c>
      <c r="J92" s="15" t="str">
        <f>IFERROR(VLOOKUP($A92,SortedbyTimeData!$AF$2:$AZ$101,10,FALSE),"")</f>
        <v/>
      </c>
      <c r="K92" s="15" t="str">
        <f>IFERROR(VLOOKUP($A92,SortedbyTimeData!$AF$2:$AZ$101,11,FALSE),"")</f>
        <v/>
      </c>
      <c r="L92" s="15" t="str">
        <f>IFERROR(VLOOKUP($A92,SortedbyTimeData!$AF$2:$AZ$101,12,FALSE),"")</f>
        <v/>
      </c>
      <c r="M92" s="15" t="str">
        <f>IFERROR(VLOOKUP($A92,SortedbyTimeData!$AF$2:$AZ$101,13,FALSE),"")</f>
        <v/>
      </c>
      <c r="N92" s="15" t="str">
        <f>IFERROR(VLOOKUP($A92,SortedbyTimeData!$AF$2:$AZ$101,14,FALSE),"")</f>
        <v/>
      </c>
      <c r="O92" s="15" t="str">
        <f>IFERROR(VLOOKUP($A92,SortedbyTimeData!$AF$2:$AZ$101,15,FALSE),"")</f>
        <v/>
      </c>
      <c r="P92" s="15" t="str">
        <f>IFERROR(VLOOKUP($A92,SortedbyTimeData!$AF$2:$AZ$101,16,FALSE),"")</f>
        <v/>
      </c>
      <c r="Q92" s="15" t="str">
        <f>IFERROR(VLOOKUP($A92,SortedbyTimeData!$AF$2:$AZ$101,17,FALSE),"")</f>
        <v/>
      </c>
      <c r="R92" s="15" t="str">
        <f>IFERROR(VLOOKUP($A92,SortedbyTimeData!$AF$2:$AZ$101,18,FALSE),"")</f>
        <v/>
      </c>
      <c r="S92" s="15" t="str">
        <f>IFERROR(VLOOKUP($A92,SortedbyTimeData!$AF$2:$AZ$101,19,FALSE),"")</f>
        <v/>
      </c>
      <c r="T92" s="15" t="str">
        <f>IFERROR(VLOOKUP($A92,SortedbyTimeData!$AF$2:$AZ$101,20,FALSE),"")</f>
        <v/>
      </c>
      <c r="U92" s="15" t="str">
        <f>IFERROR(VLOOKUP($A92,SortedbyTimeData!$AF$2:$AZ$101,21,FALSE),"")</f>
        <v/>
      </c>
    </row>
    <row r="93" spans="1:21" x14ac:dyDescent="0.3">
      <c r="A93" s="15">
        <f t="shared" si="1"/>
        <v>92</v>
      </c>
      <c r="B93" s="15" t="str">
        <f>IFERROR(VLOOKUP($A93,SortedbyTimeData!$AF$2:$AZ$101,2,FALSE),"")</f>
        <v/>
      </c>
      <c r="C93" s="15" t="str">
        <f>IFERROR(VLOOKUP($A93,SortedbyTimeData!$AF$2:$AZ$101,3,FALSE),"")</f>
        <v/>
      </c>
      <c r="D93" s="15" t="str">
        <f>IFERROR(VLOOKUP($A93,SortedbyTimeData!$AF$2:$AZ$101,4,FALSE),"")</f>
        <v/>
      </c>
      <c r="E93" s="15" t="str">
        <f>IFERROR(VLOOKUP($A93,SortedbyTimeData!$AF$2:$AZ$101,5,FALSE),"")</f>
        <v/>
      </c>
      <c r="F93" s="15" t="str">
        <f>IFERROR(VLOOKUP($A93,SortedbyTimeData!$AF$2:$AZ$101,6,FALSE),"")</f>
        <v/>
      </c>
      <c r="G93" s="15" t="str">
        <f>IFERROR(VLOOKUP($A93,SortedbyTimeData!$AF$2:$AZ$101,7,FALSE),"")</f>
        <v/>
      </c>
      <c r="H93" s="15" t="str">
        <f>IFERROR(VLOOKUP($A93,SortedbyTimeData!$AF$2:$AZ$101,8,FALSE),"")</f>
        <v/>
      </c>
      <c r="I93" s="15" t="str">
        <f>IFERROR(VLOOKUP($A93,SortedbyTimeData!$AF$2:$AZ$101,9,FALSE),"")</f>
        <v/>
      </c>
      <c r="J93" s="15" t="str">
        <f>IFERROR(VLOOKUP($A93,SortedbyTimeData!$AF$2:$AZ$101,10,FALSE),"")</f>
        <v/>
      </c>
      <c r="K93" s="15" t="str">
        <f>IFERROR(VLOOKUP($A93,SortedbyTimeData!$AF$2:$AZ$101,11,FALSE),"")</f>
        <v/>
      </c>
      <c r="L93" s="15" t="str">
        <f>IFERROR(VLOOKUP($A93,SortedbyTimeData!$AF$2:$AZ$101,12,FALSE),"")</f>
        <v/>
      </c>
      <c r="M93" s="15" t="str">
        <f>IFERROR(VLOOKUP($A93,SortedbyTimeData!$AF$2:$AZ$101,13,FALSE),"")</f>
        <v/>
      </c>
      <c r="N93" s="15" t="str">
        <f>IFERROR(VLOOKUP($A93,SortedbyTimeData!$AF$2:$AZ$101,14,FALSE),"")</f>
        <v/>
      </c>
      <c r="O93" s="15" t="str">
        <f>IFERROR(VLOOKUP($A93,SortedbyTimeData!$AF$2:$AZ$101,15,FALSE),"")</f>
        <v/>
      </c>
      <c r="P93" s="15" t="str">
        <f>IFERROR(VLOOKUP($A93,SortedbyTimeData!$AF$2:$AZ$101,16,FALSE),"")</f>
        <v/>
      </c>
      <c r="Q93" s="15" t="str">
        <f>IFERROR(VLOOKUP($A93,SortedbyTimeData!$AF$2:$AZ$101,17,FALSE),"")</f>
        <v/>
      </c>
      <c r="R93" s="15" t="str">
        <f>IFERROR(VLOOKUP($A93,SortedbyTimeData!$AF$2:$AZ$101,18,FALSE),"")</f>
        <v/>
      </c>
      <c r="S93" s="15" t="str">
        <f>IFERROR(VLOOKUP($A93,SortedbyTimeData!$AF$2:$AZ$101,19,FALSE),"")</f>
        <v/>
      </c>
      <c r="T93" s="15" t="str">
        <f>IFERROR(VLOOKUP($A93,SortedbyTimeData!$AF$2:$AZ$101,20,FALSE),"")</f>
        <v/>
      </c>
      <c r="U93" s="15" t="str">
        <f>IFERROR(VLOOKUP($A93,SortedbyTimeData!$AF$2:$AZ$101,21,FALSE),"")</f>
        <v/>
      </c>
    </row>
    <row r="94" spans="1:21" x14ac:dyDescent="0.3">
      <c r="A94" s="15">
        <f t="shared" si="1"/>
        <v>93</v>
      </c>
      <c r="B94" s="15" t="str">
        <f>IFERROR(VLOOKUP($A94,SortedbyTimeData!$AF$2:$AZ$101,2,FALSE),"")</f>
        <v/>
      </c>
      <c r="C94" s="15" t="str">
        <f>IFERROR(VLOOKUP($A94,SortedbyTimeData!$AF$2:$AZ$101,3,FALSE),"")</f>
        <v/>
      </c>
      <c r="D94" s="15" t="str">
        <f>IFERROR(VLOOKUP($A94,SortedbyTimeData!$AF$2:$AZ$101,4,FALSE),"")</f>
        <v/>
      </c>
      <c r="E94" s="15" t="str">
        <f>IFERROR(VLOOKUP($A94,SortedbyTimeData!$AF$2:$AZ$101,5,FALSE),"")</f>
        <v/>
      </c>
      <c r="F94" s="15" t="str">
        <f>IFERROR(VLOOKUP($A94,SortedbyTimeData!$AF$2:$AZ$101,6,FALSE),"")</f>
        <v/>
      </c>
      <c r="G94" s="15" t="str">
        <f>IFERROR(VLOOKUP($A94,SortedbyTimeData!$AF$2:$AZ$101,7,FALSE),"")</f>
        <v/>
      </c>
      <c r="H94" s="15" t="str">
        <f>IFERROR(VLOOKUP($A94,SortedbyTimeData!$AF$2:$AZ$101,8,FALSE),"")</f>
        <v/>
      </c>
      <c r="I94" s="15" t="str">
        <f>IFERROR(VLOOKUP($A94,SortedbyTimeData!$AF$2:$AZ$101,9,FALSE),"")</f>
        <v/>
      </c>
      <c r="J94" s="15" t="str">
        <f>IFERROR(VLOOKUP($A94,SortedbyTimeData!$AF$2:$AZ$101,10,FALSE),"")</f>
        <v/>
      </c>
      <c r="K94" s="15" t="str">
        <f>IFERROR(VLOOKUP($A94,SortedbyTimeData!$AF$2:$AZ$101,11,FALSE),"")</f>
        <v/>
      </c>
      <c r="L94" s="15" t="str">
        <f>IFERROR(VLOOKUP($A94,SortedbyTimeData!$AF$2:$AZ$101,12,FALSE),"")</f>
        <v/>
      </c>
      <c r="M94" s="15" t="str">
        <f>IFERROR(VLOOKUP($A94,SortedbyTimeData!$AF$2:$AZ$101,13,FALSE),"")</f>
        <v/>
      </c>
      <c r="N94" s="15" t="str">
        <f>IFERROR(VLOOKUP($A94,SortedbyTimeData!$AF$2:$AZ$101,14,FALSE),"")</f>
        <v/>
      </c>
      <c r="O94" s="15" t="str">
        <f>IFERROR(VLOOKUP($A94,SortedbyTimeData!$AF$2:$AZ$101,15,FALSE),"")</f>
        <v/>
      </c>
      <c r="P94" s="15" t="str">
        <f>IFERROR(VLOOKUP($A94,SortedbyTimeData!$AF$2:$AZ$101,16,FALSE),"")</f>
        <v/>
      </c>
      <c r="Q94" s="15" t="str">
        <f>IFERROR(VLOOKUP($A94,SortedbyTimeData!$AF$2:$AZ$101,17,FALSE),"")</f>
        <v/>
      </c>
      <c r="R94" s="15" t="str">
        <f>IFERROR(VLOOKUP($A94,SortedbyTimeData!$AF$2:$AZ$101,18,FALSE),"")</f>
        <v/>
      </c>
      <c r="S94" s="15" t="str">
        <f>IFERROR(VLOOKUP($A94,SortedbyTimeData!$AF$2:$AZ$101,19,FALSE),"")</f>
        <v/>
      </c>
      <c r="T94" s="15" t="str">
        <f>IFERROR(VLOOKUP($A94,SortedbyTimeData!$AF$2:$AZ$101,20,FALSE),"")</f>
        <v/>
      </c>
      <c r="U94" s="15" t="str">
        <f>IFERROR(VLOOKUP($A94,SortedbyTimeData!$AF$2:$AZ$101,21,FALSE),"")</f>
        <v/>
      </c>
    </row>
    <row r="95" spans="1:21" x14ac:dyDescent="0.3">
      <c r="A95" s="15">
        <f t="shared" si="1"/>
        <v>94</v>
      </c>
      <c r="B95" s="15" t="str">
        <f>IFERROR(VLOOKUP($A95,SortedbyTimeData!$AF$2:$AZ$101,2,FALSE),"")</f>
        <v/>
      </c>
      <c r="C95" s="15" t="str">
        <f>IFERROR(VLOOKUP($A95,SortedbyTimeData!$AF$2:$AZ$101,3,FALSE),"")</f>
        <v/>
      </c>
      <c r="D95" s="15" t="str">
        <f>IFERROR(VLOOKUP($A95,SortedbyTimeData!$AF$2:$AZ$101,4,FALSE),"")</f>
        <v/>
      </c>
      <c r="E95" s="15" t="str">
        <f>IFERROR(VLOOKUP($A95,SortedbyTimeData!$AF$2:$AZ$101,5,FALSE),"")</f>
        <v/>
      </c>
      <c r="F95" s="15" t="str">
        <f>IFERROR(VLOOKUP($A95,SortedbyTimeData!$AF$2:$AZ$101,6,FALSE),"")</f>
        <v/>
      </c>
      <c r="G95" s="15" t="str">
        <f>IFERROR(VLOOKUP($A95,SortedbyTimeData!$AF$2:$AZ$101,7,FALSE),"")</f>
        <v/>
      </c>
      <c r="H95" s="15" t="str">
        <f>IFERROR(VLOOKUP($A95,SortedbyTimeData!$AF$2:$AZ$101,8,FALSE),"")</f>
        <v/>
      </c>
      <c r="I95" s="15" t="str">
        <f>IFERROR(VLOOKUP($A95,SortedbyTimeData!$AF$2:$AZ$101,9,FALSE),"")</f>
        <v/>
      </c>
      <c r="J95" s="15" t="str">
        <f>IFERROR(VLOOKUP($A95,SortedbyTimeData!$AF$2:$AZ$101,10,FALSE),"")</f>
        <v/>
      </c>
      <c r="K95" s="15" t="str">
        <f>IFERROR(VLOOKUP($A95,SortedbyTimeData!$AF$2:$AZ$101,11,FALSE),"")</f>
        <v/>
      </c>
      <c r="L95" s="15" t="str">
        <f>IFERROR(VLOOKUP($A95,SortedbyTimeData!$AF$2:$AZ$101,12,FALSE),"")</f>
        <v/>
      </c>
      <c r="M95" s="15" t="str">
        <f>IFERROR(VLOOKUP($A95,SortedbyTimeData!$AF$2:$AZ$101,13,FALSE),"")</f>
        <v/>
      </c>
      <c r="N95" s="15" t="str">
        <f>IFERROR(VLOOKUP($A95,SortedbyTimeData!$AF$2:$AZ$101,14,FALSE),"")</f>
        <v/>
      </c>
      <c r="O95" s="15" t="str">
        <f>IFERROR(VLOOKUP($A95,SortedbyTimeData!$AF$2:$AZ$101,15,FALSE),"")</f>
        <v/>
      </c>
      <c r="P95" s="15" t="str">
        <f>IFERROR(VLOOKUP($A95,SortedbyTimeData!$AF$2:$AZ$101,16,FALSE),"")</f>
        <v/>
      </c>
      <c r="Q95" s="15" t="str">
        <f>IFERROR(VLOOKUP($A95,SortedbyTimeData!$AF$2:$AZ$101,17,FALSE),"")</f>
        <v/>
      </c>
      <c r="R95" s="15" t="str">
        <f>IFERROR(VLOOKUP($A95,SortedbyTimeData!$AF$2:$AZ$101,18,FALSE),"")</f>
        <v/>
      </c>
      <c r="S95" s="15" t="str">
        <f>IFERROR(VLOOKUP($A95,SortedbyTimeData!$AF$2:$AZ$101,19,FALSE),"")</f>
        <v/>
      </c>
      <c r="T95" s="15" t="str">
        <f>IFERROR(VLOOKUP($A95,SortedbyTimeData!$AF$2:$AZ$101,20,FALSE),"")</f>
        <v/>
      </c>
      <c r="U95" s="15" t="str">
        <f>IFERROR(VLOOKUP($A95,SortedbyTimeData!$AF$2:$AZ$101,21,FALSE),"")</f>
        <v/>
      </c>
    </row>
    <row r="96" spans="1:21" x14ac:dyDescent="0.3">
      <c r="A96" s="15">
        <f t="shared" si="1"/>
        <v>95</v>
      </c>
      <c r="B96" s="15" t="str">
        <f>IFERROR(VLOOKUP($A96,SortedbyTimeData!$AF$2:$AZ$101,2,FALSE),"")</f>
        <v/>
      </c>
      <c r="C96" s="15" t="str">
        <f>IFERROR(VLOOKUP($A96,SortedbyTimeData!$AF$2:$AZ$101,3,FALSE),"")</f>
        <v/>
      </c>
      <c r="D96" s="15" t="str">
        <f>IFERROR(VLOOKUP($A96,SortedbyTimeData!$AF$2:$AZ$101,4,FALSE),"")</f>
        <v/>
      </c>
      <c r="E96" s="15" t="str">
        <f>IFERROR(VLOOKUP($A96,SortedbyTimeData!$AF$2:$AZ$101,5,FALSE),"")</f>
        <v/>
      </c>
      <c r="F96" s="15" t="str">
        <f>IFERROR(VLOOKUP($A96,SortedbyTimeData!$AF$2:$AZ$101,6,FALSE),"")</f>
        <v/>
      </c>
      <c r="G96" s="15" t="str">
        <f>IFERROR(VLOOKUP($A96,SortedbyTimeData!$AF$2:$AZ$101,7,FALSE),"")</f>
        <v/>
      </c>
      <c r="H96" s="15" t="str">
        <f>IFERROR(VLOOKUP($A96,SortedbyTimeData!$AF$2:$AZ$101,8,FALSE),"")</f>
        <v/>
      </c>
      <c r="I96" s="15" t="str">
        <f>IFERROR(VLOOKUP($A96,SortedbyTimeData!$AF$2:$AZ$101,9,FALSE),"")</f>
        <v/>
      </c>
      <c r="J96" s="15" t="str">
        <f>IFERROR(VLOOKUP($A96,SortedbyTimeData!$AF$2:$AZ$101,10,FALSE),"")</f>
        <v/>
      </c>
      <c r="K96" s="15" t="str">
        <f>IFERROR(VLOOKUP($A96,SortedbyTimeData!$AF$2:$AZ$101,11,FALSE),"")</f>
        <v/>
      </c>
      <c r="L96" s="15" t="str">
        <f>IFERROR(VLOOKUP($A96,SortedbyTimeData!$AF$2:$AZ$101,12,FALSE),"")</f>
        <v/>
      </c>
      <c r="M96" s="15" t="str">
        <f>IFERROR(VLOOKUP($A96,SortedbyTimeData!$AF$2:$AZ$101,13,FALSE),"")</f>
        <v/>
      </c>
      <c r="N96" s="15" t="str">
        <f>IFERROR(VLOOKUP($A96,SortedbyTimeData!$AF$2:$AZ$101,14,FALSE),"")</f>
        <v/>
      </c>
      <c r="O96" s="15" t="str">
        <f>IFERROR(VLOOKUP($A96,SortedbyTimeData!$AF$2:$AZ$101,15,FALSE),"")</f>
        <v/>
      </c>
      <c r="P96" s="15" t="str">
        <f>IFERROR(VLOOKUP($A96,SortedbyTimeData!$AF$2:$AZ$101,16,FALSE),"")</f>
        <v/>
      </c>
      <c r="Q96" s="15" t="str">
        <f>IFERROR(VLOOKUP($A96,SortedbyTimeData!$AF$2:$AZ$101,17,FALSE),"")</f>
        <v/>
      </c>
      <c r="R96" s="15" t="str">
        <f>IFERROR(VLOOKUP($A96,SortedbyTimeData!$AF$2:$AZ$101,18,FALSE),"")</f>
        <v/>
      </c>
      <c r="S96" s="15" t="str">
        <f>IFERROR(VLOOKUP($A96,SortedbyTimeData!$AF$2:$AZ$101,19,FALSE),"")</f>
        <v/>
      </c>
      <c r="T96" s="15" t="str">
        <f>IFERROR(VLOOKUP($A96,SortedbyTimeData!$AF$2:$AZ$101,20,FALSE),"")</f>
        <v/>
      </c>
      <c r="U96" s="15" t="str">
        <f>IFERROR(VLOOKUP($A96,SortedbyTimeData!$AF$2:$AZ$101,21,FALSE),"")</f>
        <v/>
      </c>
    </row>
    <row r="97" spans="1:21" x14ac:dyDescent="0.3">
      <c r="A97" s="15">
        <f t="shared" si="1"/>
        <v>96</v>
      </c>
      <c r="B97" s="15" t="str">
        <f>IFERROR(VLOOKUP($A97,SortedbyTimeData!$AF$2:$AZ$101,2,FALSE),"")</f>
        <v/>
      </c>
      <c r="C97" s="15" t="str">
        <f>IFERROR(VLOOKUP($A97,SortedbyTimeData!$AF$2:$AZ$101,3,FALSE),"")</f>
        <v/>
      </c>
      <c r="D97" s="15" t="str">
        <f>IFERROR(VLOOKUP($A97,SortedbyTimeData!$AF$2:$AZ$101,4,FALSE),"")</f>
        <v/>
      </c>
      <c r="E97" s="15" t="str">
        <f>IFERROR(VLOOKUP($A97,SortedbyTimeData!$AF$2:$AZ$101,5,FALSE),"")</f>
        <v/>
      </c>
      <c r="F97" s="15" t="str">
        <f>IFERROR(VLOOKUP($A97,SortedbyTimeData!$AF$2:$AZ$101,6,FALSE),"")</f>
        <v/>
      </c>
      <c r="G97" s="15" t="str">
        <f>IFERROR(VLOOKUP($A97,SortedbyTimeData!$AF$2:$AZ$101,7,FALSE),"")</f>
        <v/>
      </c>
      <c r="H97" s="15" t="str">
        <f>IFERROR(VLOOKUP($A97,SortedbyTimeData!$AF$2:$AZ$101,8,FALSE),"")</f>
        <v/>
      </c>
      <c r="I97" s="15" t="str">
        <f>IFERROR(VLOOKUP($A97,SortedbyTimeData!$AF$2:$AZ$101,9,FALSE),"")</f>
        <v/>
      </c>
      <c r="J97" s="15" t="str">
        <f>IFERROR(VLOOKUP($A97,SortedbyTimeData!$AF$2:$AZ$101,10,FALSE),"")</f>
        <v/>
      </c>
      <c r="K97" s="15" t="str">
        <f>IFERROR(VLOOKUP($A97,SortedbyTimeData!$AF$2:$AZ$101,11,FALSE),"")</f>
        <v/>
      </c>
      <c r="L97" s="15" t="str">
        <f>IFERROR(VLOOKUP($A97,SortedbyTimeData!$AF$2:$AZ$101,12,FALSE),"")</f>
        <v/>
      </c>
      <c r="M97" s="15" t="str">
        <f>IFERROR(VLOOKUP($A97,SortedbyTimeData!$AF$2:$AZ$101,13,FALSE),"")</f>
        <v/>
      </c>
      <c r="N97" s="15" t="str">
        <f>IFERROR(VLOOKUP($A97,SortedbyTimeData!$AF$2:$AZ$101,14,FALSE),"")</f>
        <v/>
      </c>
      <c r="O97" s="15" t="str">
        <f>IFERROR(VLOOKUP($A97,SortedbyTimeData!$AF$2:$AZ$101,15,FALSE),"")</f>
        <v/>
      </c>
      <c r="P97" s="15" t="str">
        <f>IFERROR(VLOOKUP($A97,SortedbyTimeData!$AF$2:$AZ$101,16,FALSE),"")</f>
        <v/>
      </c>
      <c r="Q97" s="15" t="str">
        <f>IFERROR(VLOOKUP($A97,SortedbyTimeData!$AF$2:$AZ$101,17,FALSE),"")</f>
        <v/>
      </c>
      <c r="R97" s="15" t="str">
        <f>IFERROR(VLOOKUP($A97,SortedbyTimeData!$AF$2:$AZ$101,18,FALSE),"")</f>
        <v/>
      </c>
      <c r="S97" s="15" t="str">
        <f>IFERROR(VLOOKUP($A97,SortedbyTimeData!$AF$2:$AZ$101,19,FALSE),"")</f>
        <v/>
      </c>
      <c r="T97" s="15" t="str">
        <f>IFERROR(VLOOKUP($A97,SortedbyTimeData!$AF$2:$AZ$101,20,FALSE),"")</f>
        <v/>
      </c>
      <c r="U97" s="15" t="str">
        <f>IFERROR(VLOOKUP($A97,SortedbyTimeData!$AF$2:$AZ$101,21,FALSE),"")</f>
        <v/>
      </c>
    </row>
    <row r="98" spans="1:21" x14ac:dyDescent="0.3">
      <c r="A98" s="15">
        <f t="shared" si="1"/>
        <v>97</v>
      </c>
      <c r="B98" s="15" t="str">
        <f>IFERROR(VLOOKUP($A98,SortedbyTimeData!$AF$2:$AZ$101,2,FALSE),"")</f>
        <v/>
      </c>
      <c r="C98" s="15" t="str">
        <f>IFERROR(VLOOKUP($A98,SortedbyTimeData!$AF$2:$AZ$101,3,FALSE),"")</f>
        <v/>
      </c>
      <c r="D98" s="15" t="str">
        <f>IFERROR(VLOOKUP($A98,SortedbyTimeData!$AF$2:$AZ$101,4,FALSE),"")</f>
        <v/>
      </c>
      <c r="E98" s="15" t="str">
        <f>IFERROR(VLOOKUP($A98,SortedbyTimeData!$AF$2:$AZ$101,5,FALSE),"")</f>
        <v/>
      </c>
      <c r="F98" s="15" t="str">
        <f>IFERROR(VLOOKUP($A98,SortedbyTimeData!$AF$2:$AZ$101,6,FALSE),"")</f>
        <v/>
      </c>
      <c r="G98" s="15" t="str">
        <f>IFERROR(VLOOKUP($A98,SortedbyTimeData!$AF$2:$AZ$101,7,FALSE),"")</f>
        <v/>
      </c>
      <c r="H98" s="15" t="str">
        <f>IFERROR(VLOOKUP($A98,SortedbyTimeData!$AF$2:$AZ$101,8,FALSE),"")</f>
        <v/>
      </c>
      <c r="I98" s="15" t="str">
        <f>IFERROR(VLOOKUP($A98,SortedbyTimeData!$AF$2:$AZ$101,9,FALSE),"")</f>
        <v/>
      </c>
      <c r="J98" s="15" t="str">
        <f>IFERROR(VLOOKUP($A98,SortedbyTimeData!$AF$2:$AZ$101,10,FALSE),"")</f>
        <v/>
      </c>
      <c r="K98" s="15" t="str">
        <f>IFERROR(VLOOKUP($A98,SortedbyTimeData!$AF$2:$AZ$101,11,FALSE),"")</f>
        <v/>
      </c>
      <c r="L98" s="15" t="str">
        <f>IFERROR(VLOOKUP($A98,SortedbyTimeData!$AF$2:$AZ$101,12,FALSE),"")</f>
        <v/>
      </c>
      <c r="M98" s="15" t="str">
        <f>IFERROR(VLOOKUP($A98,SortedbyTimeData!$AF$2:$AZ$101,13,FALSE),"")</f>
        <v/>
      </c>
      <c r="N98" s="15" t="str">
        <f>IFERROR(VLOOKUP($A98,SortedbyTimeData!$AF$2:$AZ$101,14,FALSE),"")</f>
        <v/>
      </c>
      <c r="O98" s="15" t="str">
        <f>IFERROR(VLOOKUP($A98,SortedbyTimeData!$AF$2:$AZ$101,15,FALSE),"")</f>
        <v/>
      </c>
      <c r="P98" s="15" t="str">
        <f>IFERROR(VLOOKUP($A98,SortedbyTimeData!$AF$2:$AZ$101,16,FALSE),"")</f>
        <v/>
      </c>
      <c r="Q98" s="15" t="str">
        <f>IFERROR(VLOOKUP($A98,SortedbyTimeData!$AF$2:$AZ$101,17,FALSE),"")</f>
        <v/>
      </c>
      <c r="R98" s="15" t="str">
        <f>IFERROR(VLOOKUP($A98,SortedbyTimeData!$AF$2:$AZ$101,18,FALSE),"")</f>
        <v/>
      </c>
      <c r="S98" s="15" t="str">
        <f>IFERROR(VLOOKUP($A98,SortedbyTimeData!$AF$2:$AZ$101,19,FALSE),"")</f>
        <v/>
      </c>
      <c r="T98" s="15" t="str">
        <f>IFERROR(VLOOKUP($A98,SortedbyTimeData!$AF$2:$AZ$101,20,FALSE),"")</f>
        <v/>
      </c>
      <c r="U98" s="15" t="str">
        <f>IFERROR(VLOOKUP($A98,SortedbyTimeData!$AF$2:$AZ$101,21,FALSE),"")</f>
        <v/>
      </c>
    </row>
    <row r="99" spans="1:21" x14ac:dyDescent="0.3">
      <c r="A99" s="15">
        <f t="shared" si="1"/>
        <v>98</v>
      </c>
      <c r="B99" s="15" t="str">
        <f>IFERROR(VLOOKUP($A99,SortedbyTimeData!$AF$2:$AZ$101,2,FALSE),"")</f>
        <v/>
      </c>
      <c r="C99" s="15" t="str">
        <f>IFERROR(VLOOKUP($A99,SortedbyTimeData!$AF$2:$AZ$101,3,FALSE),"")</f>
        <v/>
      </c>
      <c r="D99" s="15" t="str">
        <f>IFERROR(VLOOKUP($A99,SortedbyTimeData!$AF$2:$AZ$101,4,FALSE),"")</f>
        <v/>
      </c>
      <c r="E99" s="15" t="str">
        <f>IFERROR(VLOOKUP($A99,SortedbyTimeData!$AF$2:$AZ$101,5,FALSE),"")</f>
        <v/>
      </c>
      <c r="F99" s="15" t="str">
        <f>IFERROR(VLOOKUP($A99,SortedbyTimeData!$AF$2:$AZ$101,6,FALSE),"")</f>
        <v/>
      </c>
      <c r="G99" s="15" t="str">
        <f>IFERROR(VLOOKUP($A99,SortedbyTimeData!$AF$2:$AZ$101,7,FALSE),"")</f>
        <v/>
      </c>
      <c r="H99" s="15" t="str">
        <f>IFERROR(VLOOKUP($A99,SortedbyTimeData!$AF$2:$AZ$101,8,FALSE),"")</f>
        <v/>
      </c>
      <c r="I99" s="15" t="str">
        <f>IFERROR(VLOOKUP($A99,SortedbyTimeData!$AF$2:$AZ$101,9,FALSE),"")</f>
        <v/>
      </c>
      <c r="J99" s="15" t="str">
        <f>IFERROR(VLOOKUP($A99,SortedbyTimeData!$AF$2:$AZ$101,10,FALSE),"")</f>
        <v/>
      </c>
      <c r="K99" s="15" t="str">
        <f>IFERROR(VLOOKUP($A99,SortedbyTimeData!$AF$2:$AZ$101,11,FALSE),"")</f>
        <v/>
      </c>
      <c r="L99" s="15" t="str">
        <f>IFERROR(VLOOKUP($A99,SortedbyTimeData!$AF$2:$AZ$101,12,FALSE),"")</f>
        <v/>
      </c>
      <c r="M99" s="15" t="str">
        <f>IFERROR(VLOOKUP($A99,SortedbyTimeData!$AF$2:$AZ$101,13,FALSE),"")</f>
        <v/>
      </c>
      <c r="N99" s="15" t="str">
        <f>IFERROR(VLOOKUP($A99,SortedbyTimeData!$AF$2:$AZ$101,14,FALSE),"")</f>
        <v/>
      </c>
      <c r="O99" s="15" t="str">
        <f>IFERROR(VLOOKUP($A99,SortedbyTimeData!$AF$2:$AZ$101,15,FALSE),"")</f>
        <v/>
      </c>
      <c r="P99" s="15" t="str">
        <f>IFERROR(VLOOKUP($A99,SortedbyTimeData!$AF$2:$AZ$101,16,FALSE),"")</f>
        <v/>
      </c>
      <c r="Q99" s="15" t="str">
        <f>IFERROR(VLOOKUP($A99,SortedbyTimeData!$AF$2:$AZ$101,17,FALSE),"")</f>
        <v/>
      </c>
      <c r="R99" s="15" t="str">
        <f>IFERROR(VLOOKUP($A99,SortedbyTimeData!$AF$2:$AZ$101,18,FALSE),"")</f>
        <v/>
      </c>
      <c r="S99" s="15" t="str">
        <f>IFERROR(VLOOKUP($A99,SortedbyTimeData!$AF$2:$AZ$101,19,FALSE),"")</f>
        <v/>
      </c>
      <c r="T99" s="15" t="str">
        <f>IFERROR(VLOOKUP($A99,SortedbyTimeData!$AF$2:$AZ$101,20,FALSE),"")</f>
        <v/>
      </c>
      <c r="U99" s="15" t="str">
        <f>IFERROR(VLOOKUP($A99,SortedbyTimeData!$AF$2:$AZ$101,21,FALSE),"")</f>
        <v/>
      </c>
    </row>
    <row r="100" spans="1:21" x14ac:dyDescent="0.3">
      <c r="A100" s="15">
        <f t="shared" si="1"/>
        <v>99</v>
      </c>
      <c r="B100" s="15" t="str">
        <f>IFERROR(VLOOKUP($A100,SortedbyTimeData!$AF$2:$AZ$101,2,FALSE),"")</f>
        <v/>
      </c>
      <c r="C100" s="15" t="str">
        <f>IFERROR(VLOOKUP($A100,SortedbyTimeData!$AF$2:$AZ$101,3,FALSE),"")</f>
        <v/>
      </c>
      <c r="D100" s="15" t="str">
        <f>IFERROR(VLOOKUP($A100,SortedbyTimeData!$AF$2:$AZ$101,4,FALSE),"")</f>
        <v/>
      </c>
      <c r="E100" s="15" t="str">
        <f>IFERROR(VLOOKUP($A100,SortedbyTimeData!$AF$2:$AZ$101,5,FALSE),"")</f>
        <v/>
      </c>
      <c r="F100" s="15" t="str">
        <f>IFERROR(VLOOKUP($A100,SortedbyTimeData!$AF$2:$AZ$101,6,FALSE),"")</f>
        <v/>
      </c>
      <c r="G100" s="15" t="str">
        <f>IFERROR(VLOOKUP($A100,SortedbyTimeData!$AF$2:$AZ$101,7,FALSE),"")</f>
        <v/>
      </c>
      <c r="H100" s="15" t="str">
        <f>IFERROR(VLOOKUP($A100,SortedbyTimeData!$AF$2:$AZ$101,8,FALSE),"")</f>
        <v/>
      </c>
      <c r="I100" s="15" t="str">
        <f>IFERROR(VLOOKUP($A100,SortedbyTimeData!$AF$2:$AZ$101,9,FALSE),"")</f>
        <v/>
      </c>
      <c r="J100" s="15" t="str">
        <f>IFERROR(VLOOKUP($A100,SortedbyTimeData!$AF$2:$AZ$101,10,FALSE),"")</f>
        <v/>
      </c>
      <c r="K100" s="15" t="str">
        <f>IFERROR(VLOOKUP($A100,SortedbyTimeData!$AF$2:$AZ$101,11,FALSE),"")</f>
        <v/>
      </c>
      <c r="L100" s="15" t="str">
        <f>IFERROR(VLOOKUP($A100,SortedbyTimeData!$AF$2:$AZ$101,12,FALSE),"")</f>
        <v/>
      </c>
      <c r="M100" s="15" t="str">
        <f>IFERROR(VLOOKUP($A100,SortedbyTimeData!$AF$2:$AZ$101,13,FALSE),"")</f>
        <v/>
      </c>
      <c r="N100" s="15" t="str">
        <f>IFERROR(VLOOKUP($A100,SortedbyTimeData!$AF$2:$AZ$101,14,FALSE),"")</f>
        <v/>
      </c>
      <c r="O100" s="15" t="str">
        <f>IFERROR(VLOOKUP($A100,SortedbyTimeData!$AF$2:$AZ$101,15,FALSE),"")</f>
        <v/>
      </c>
      <c r="P100" s="15" t="str">
        <f>IFERROR(VLOOKUP($A100,SortedbyTimeData!$AF$2:$AZ$101,16,FALSE),"")</f>
        <v/>
      </c>
      <c r="Q100" s="15" t="str">
        <f>IFERROR(VLOOKUP($A100,SortedbyTimeData!$AF$2:$AZ$101,17,FALSE),"")</f>
        <v/>
      </c>
      <c r="R100" s="15" t="str">
        <f>IFERROR(VLOOKUP($A100,SortedbyTimeData!$AF$2:$AZ$101,18,FALSE),"")</f>
        <v/>
      </c>
      <c r="S100" s="15" t="str">
        <f>IFERROR(VLOOKUP($A100,SortedbyTimeData!$AF$2:$AZ$101,19,FALSE),"")</f>
        <v/>
      </c>
      <c r="T100" s="15" t="str">
        <f>IFERROR(VLOOKUP($A100,SortedbyTimeData!$AF$2:$AZ$101,20,FALSE),"")</f>
        <v/>
      </c>
      <c r="U100" s="15" t="str">
        <f>IFERROR(VLOOKUP($A100,SortedbyTimeData!$AF$2:$AZ$101,21,FALSE),"")</f>
        <v/>
      </c>
    </row>
    <row r="101" spans="1:21" x14ac:dyDescent="0.3">
      <c r="A101" s="15">
        <f t="shared" si="1"/>
        <v>100</v>
      </c>
      <c r="B101" s="15" t="str">
        <f>IFERROR(VLOOKUP($A101,SortedbyTimeData!$AF$2:$AZ$101,2,FALSE),"")</f>
        <v/>
      </c>
      <c r="C101" s="15" t="str">
        <f>IFERROR(VLOOKUP($A101,SortedbyTimeData!$AF$2:$AZ$101,3,FALSE),"")</f>
        <v/>
      </c>
      <c r="D101" s="15" t="str">
        <f>IFERROR(VLOOKUP($A101,SortedbyTimeData!$AF$2:$AZ$101,4,FALSE),"")</f>
        <v/>
      </c>
      <c r="E101" s="15" t="str">
        <f>IFERROR(VLOOKUP($A101,SortedbyTimeData!$AF$2:$AZ$101,5,FALSE),"")</f>
        <v/>
      </c>
      <c r="F101" s="15" t="str">
        <f>IFERROR(VLOOKUP($A101,SortedbyTimeData!$AF$2:$AZ$101,6,FALSE),"")</f>
        <v/>
      </c>
      <c r="G101" s="15" t="str">
        <f>IFERROR(VLOOKUP($A101,SortedbyTimeData!$AF$2:$AZ$101,7,FALSE),"")</f>
        <v/>
      </c>
      <c r="H101" s="15" t="str">
        <f>IFERROR(VLOOKUP($A101,SortedbyTimeData!$AF$2:$AZ$101,8,FALSE),"")</f>
        <v/>
      </c>
      <c r="I101" s="15" t="str">
        <f>IFERROR(VLOOKUP($A101,SortedbyTimeData!$AF$2:$AZ$101,9,FALSE),"")</f>
        <v/>
      </c>
      <c r="J101" s="15" t="str">
        <f>IFERROR(VLOOKUP($A101,SortedbyTimeData!$AF$2:$AZ$101,10,FALSE),"")</f>
        <v/>
      </c>
      <c r="K101" s="15" t="str">
        <f>IFERROR(VLOOKUP($A101,SortedbyTimeData!$AF$2:$AZ$101,11,FALSE),"")</f>
        <v/>
      </c>
      <c r="L101" s="15" t="str">
        <f>IFERROR(VLOOKUP($A101,SortedbyTimeData!$AF$2:$AZ$101,12,FALSE),"")</f>
        <v/>
      </c>
      <c r="M101" s="15" t="str">
        <f>IFERROR(VLOOKUP($A101,SortedbyTimeData!$AF$2:$AZ$101,13,FALSE),"")</f>
        <v/>
      </c>
      <c r="N101" s="15" t="str">
        <f>IFERROR(VLOOKUP($A101,SortedbyTimeData!$AF$2:$AZ$101,14,FALSE),"")</f>
        <v/>
      </c>
      <c r="O101" s="15" t="str">
        <f>IFERROR(VLOOKUP($A101,SortedbyTimeData!$AF$2:$AZ$101,15,FALSE),"")</f>
        <v/>
      </c>
      <c r="P101" s="15" t="str">
        <f>IFERROR(VLOOKUP($A101,SortedbyTimeData!$AF$2:$AZ$101,16,FALSE),"")</f>
        <v/>
      </c>
      <c r="Q101" s="15" t="str">
        <f>IFERROR(VLOOKUP($A101,SortedbyTimeData!$AF$2:$AZ$101,17,FALSE),"")</f>
        <v/>
      </c>
      <c r="R101" s="15" t="str">
        <f>IFERROR(VLOOKUP($A101,SortedbyTimeData!$AF$2:$AZ$101,18,FALSE),"")</f>
        <v/>
      </c>
      <c r="S101" s="15" t="str">
        <f>IFERROR(VLOOKUP($A101,SortedbyTimeData!$AF$2:$AZ$101,19,FALSE),"")</f>
        <v/>
      </c>
      <c r="T101" s="15" t="str">
        <f>IFERROR(VLOOKUP($A101,SortedbyTimeData!$AF$2:$AZ$101,20,FALSE),"")</f>
        <v/>
      </c>
      <c r="U101" s="15" t="str">
        <f>IFERROR(VLOOKUP($A101,SortedbyTimeData!$AF$2:$AZ$101,21,FALSE),"")</f>
        <v/>
      </c>
    </row>
  </sheetData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"/>
  <sheetViews>
    <sheetView workbookViewId="0">
      <selection activeCell="M6" sqref="M6"/>
    </sheetView>
  </sheetViews>
  <sheetFormatPr defaultRowHeight="17.25" x14ac:dyDescent="0.3"/>
  <cols>
    <col min="1" max="1" width="6.88671875" style="1" customWidth="1"/>
    <col min="2" max="2" width="18" style="4" customWidth="1"/>
    <col min="3" max="4" width="8.88671875" style="4"/>
    <col min="5" max="5" width="12.33203125" style="4" customWidth="1"/>
    <col min="6" max="9" width="8.88671875" style="4"/>
    <col min="10" max="10" width="13.21875" customWidth="1"/>
    <col min="11" max="12" width="13.109375" customWidth="1"/>
    <col min="13" max="13" width="14.109375" customWidth="1"/>
    <col min="14" max="14" width="18.6640625" customWidth="1"/>
  </cols>
  <sheetData>
    <row r="1" spans="1:14" s="9" customFormat="1" x14ac:dyDescent="0.3">
      <c r="A1" s="7" t="s">
        <v>0</v>
      </c>
      <c r="B1" s="7" t="s">
        <v>15</v>
      </c>
      <c r="C1" s="7" t="s">
        <v>16</v>
      </c>
      <c r="D1" s="7" t="s">
        <v>17</v>
      </c>
      <c r="E1" s="7" t="s">
        <v>18</v>
      </c>
      <c r="F1" s="7" t="s">
        <v>19</v>
      </c>
      <c r="G1" s="7" t="s">
        <v>20</v>
      </c>
      <c r="H1" s="7" t="s">
        <v>21</v>
      </c>
      <c r="I1" s="7"/>
      <c r="K1" s="7" t="s">
        <v>24</v>
      </c>
      <c r="L1" s="7"/>
      <c r="M1" s="9">
        <f>Orders!Y1</f>
        <v>0</v>
      </c>
      <c r="N1" s="9">
        <f>Orders!Z1</f>
        <v>0</v>
      </c>
    </row>
    <row r="2" spans="1:14" x14ac:dyDescent="0.3">
      <c r="A2">
        <v>0</v>
      </c>
      <c r="B2" s="4" t="str">
        <f>_xll.CQGOpenPositions($N$1,"Contract",$A2,,$M$1)</f>
        <v>Wrong Account Name or FCM Account ID</v>
      </c>
      <c r="C2" s="4" t="str">
        <f>_xll.CQGOpenPositions($N$1,"Quantity",$A2,,$M$1)</f>
        <v>Wrong Account Name or FCM Account ID</v>
      </c>
      <c r="D2" s="4" t="str">
        <f>_xll.CQGOpenPositions($N$1,"Price",$A2,,$M$1)</f>
        <v>Wrong Account Name or FCM Account ID</v>
      </c>
      <c r="E2" s="4" t="str">
        <f>_xll.CQGOpenPositions($N$1,"TradeSide",$A2,,$M$1)</f>
        <v>Wrong Account Name or FCM Account ID</v>
      </c>
      <c r="F2" s="2" t="str">
        <f>_xll.CQGOpenPositions($N$1,"OTE",$A2,,$M$1)</f>
        <v>Wrong Account Name or FCM Account ID</v>
      </c>
      <c r="G2" s="4" t="str">
        <f>_xll.CQGOpenPositions($N$1,"MVO",$A2,,$M$1)</f>
        <v>Wrong Account Name or FCM Account ID</v>
      </c>
      <c r="H2" s="4" t="str">
        <f>_xll.CQGOpenPositions($N$1,"UPL",$A2,,$M$1)</f>
        <v>Wrong Account Name or FCM Account ID</v>
      </c>
      <c r="J2" s="8" t="str">
        <f t="array" ref="J2">IFERROR(INDEX(Orders!$W$2:$W$101, MATCH(0, COUNTIF($J$1:J1, Orders!$W$2:$W$101), 0)), "")</f>
        <v>Wrong Account Name or FCM Account ID</v>
      </c>
      <c r="K2" s="2" t="str">
        <f>IF(J2="","",RTD("cqg.rtd", ,"OrderData",""&amp;J2&amp;"", "", "ProfitLoss",""&amp;$M$1&amp;""))</f>
        <v>Specified Account or FcmAccountId is inconsistent with current login to gateway</v>
      </c>
      <c r="L2" s="17"/>
    </row>
    <row r="3" spans="1:14" x14ac:dyDescent="0.3">
      <c r="A3">
        <v>1</v>
      </c>
      <c r="B3" s="4" t="str">
        <f>_xll.CQGOpenPositions($N$1,"Contract",$A3,,$M$1)</f>
        <v>Wrong Account Name or FCM Account ID</v>
      </c>
      <c r="C3" s="4" t="str">
        <f>_xll.CQGOpenPositions($N$1,"Quantity",$A3,,$M$1)</f>
        <v>Wrong Account Name or FCM Account ID</v>
      </c>
      <c r="D3" s="4" t="str">
        <f>_xll.CQGOpenPositions($N$1,"Price",$A3,,$M$1)</f>
        <v>Wrong Account Name or FCM Account ID</v>
      </c>
      <c r="E3" s="4" t="str">
        <f>_xll.CQGOpenPositions($N$1,"TradeSide",$A3,,$M$1)</f>
        <v>Wrong Account Name or FCM Account ID</v>
      </c>
      <c r="F3" s="2" t="str">
        <f>_xll.CQGOpenPositions($N$1,"OTE",$A3,,$M$1)</f>
        <v>Wrong Account Name or FCM Account ID</v>
      </c>
      <c r="G3" s="4" t="str">
        <f>_xll.CQGOpenPositions($N$1,"MVO",$A3,,$M$1)</f>
        <v>Wrong Account Name or FCM Account ID</v>
      </c>
      <c r="H3" s="4" t="str">
        <f>_xll.CQGOpenPositions($N$1,"UPL",$A3,,$M$1)</f>
        <v>Wrong Account Name or FCM Account ID</v>
      </c>
      <c r="J3" s="8" t="str">
        <f t="array" ref="J3">IFERROR(INDEX(Orders!$W$2:$W$101, MATCH(0, COUNTIF($J$1:J2, Orders!$W$2:$W$101), 0)), "")</f>
        <v/>
      </c>
      <c r="K3" s="2" t="str">
        <f>IF(J3="","",RTD("cqg.rtd", ,"OrderData",""&amp;J3&amp;"", "", "ProfitLoss",""&amp;$M$1&amp;""))</f>
        <v/>
      </c>
      <c r="L3" s="2"/>
    </row>
    <row r="4" spans="1:14" x14ac:dyDescent="0.3">
      <c r="A4">
        <v>2</v>
      </c>
      <c r="B4" s="4" t="str">
        <f>_xll.CQGOpenPositions($N$1,"Contract",$A4,,$M$1)</f>
        <v>Wrong Account Name or FCM Account ID</v>
      </c>
      <c r="C4" s="4" t="str">
        <f>_xll.CQGOpenPositions($N$1,"Quantity",$A4,,$M$1)</f>
        <v>Wrong Account Name or FCM Account ID</v>
      </c>
      <c r="D4" s="4" t="str">
        <f>_xll.CQGOpenPositions($N$1,"Price",$A4,,$M$1)</f>
        <v>Wrong Account Name or FCM Account ID</v>
      </c>
      <c r="E4" s="4" t="str">
        <f>_xll.CQGOpenPositions($N$1,"TradeSide",$A4,,$M$1)</f>
        <v>Wrong Account Name or FCM Account ID</v>
      </c>
      <c r="F4" s="2" t="str">
        <f>_xll.CQGOpenPositions($N$1,"OTE",$A4,,$M$1)</f>
        <v>Wrong Account Name or FCM Account ID</v>
      </c>
      <c r="G4" s="4" t="str">
        <f>_xll.CQGOpenPositions($N$1,"MVO",$A4,,$M$1)</f>
        <v>Wrong Account Name or FCM Account ID</v>
      </c>
      <c r="H4" s="4" t="str">
        <f>_xll.CQGOpenPositions($N$1,"UPL",$A4,,$M$1)</f>
        <v>Wrong Account Name or FCM Account ID</v>
      </c>
      <c r="J4" s="8" t="str">
        <f t="array" ref="J4">IFERROR(INDEX(Orders!$W$2:$W$101, MATCH(0, COUNTIF($J$1:J3, Orders!$W$2:$W$101), 0)), "")</f>
        <v/>
      </c>
      <c r="K4" s="2" t="str">
        <f>IF(J4="","",RTD("cqg.rtd", ,"OrderData",""&amp;J4&amp;"", "", "ProfitLoss",""&amp;$M$1&amp;""))</f>
        <v/>
      </c>
      <c r="L4" s="2"/>
    </row>
    <row r="5" spans="1:14" x14ac:dyDescent="0.3">
      <c r="A5">
        <v>3</v>
      </c>
      <c r="B5" s="4" t="str">
        <f>_xll.CQGOpenPositions($N$1,"Contract",$A5,,$M$1)</f>
        <v>Wrong Account Name or FCM Account ID</v>
      </c>
      <c r="C5" s="4" t="str">
        <f>_xll.CQGOpenPositions($N$1,"Quantity",$A5,,$M$1)</f>
        <v>Wrong Account Name or FCM Account ID</v>
      </c>
      <c r="D5" s="4" t="str">
        <f>_xll.CQGOpenPositions($N$1,"Price",$A5,,$M$1)</f>
        <v>Wrong Account Name or FCM Account ID</v>
      </c>
      <c r="E5" s="4" t="str">
        <f>_xll.CQGOpenPositions($N$1,"TradeSide",$A5,,$M$1)</f>
        <v>Wrong Account Name or FCM Account ID</v>
      </c>
      <c r="F5" s="2" t="str">
        <f>_xll.CQGOpenPositions($N$1,"OTE",$A5,,$M$1)</f>
        <v>Wrong Account Name or FCM Account ID</v>
      </c>
      <c r="G5" s="4" t="str">
        <f>_xll.CQGOpenPositions($N$1,"MVO",$A5,,$M$1)</f>
        <v>Wrong Account Name or FCM Account ID</v>
      </c>
      <c r="H5" s="4" t="str">
        <f>_xll.CQGOpenPositions($N$1,"UPL",$A5,,$M$1)</f>
        <v>Wrong Account Name or FCM Account ID</v>
      </c>
      <c r="J5" s="8" t="str">
        <f t="array" ref="J5">IFERROR(INDEX(Orders!$W$2:$W$101, MATCH(0, COUNTIF($J$1:J4, Orders!$W$2:$W$101), 0)), "")</f>
        <v/>
      </c>
      <c r="K5" s="2" t="str">
        <f>IF(J5="","",RTD("cqg.rtd", ,"OrderData",""&amp;J5&amp;"", "", "ProfitLoss",""&amp;$M$1&amp;""))</f>
        <v/>
      </c>
      <c r="L5" s="2"/>
    </row>
    <row r="6" spans="1:14" x14ac:dyDescent="0.3">
      <c r="A6">
        <v>4</v>
      </c>
      <c r="B6" s="4" t="str">
        <f>_xll.CQGOpenPositions($N$1,"Contract",$A6,,$M$1)</f>
        <v>Wrong Account Name or FCM Account ID</v>
      </c>
      <c r="C6" s="4" t="str">
        <f>_xll.CQGOpenPositions($N$1,"Quantity",$A6,,$M$1)</f>
        <v>Wrong Account Name or FCM Account ID</v>
      </c>
      <c r="D6" s="4" t="str">
        <f>_xll.CQGOpenPositions($N$1,"Price",$A6,,$M$1)</f>
        <v>Wrong Account Name or FCM Account ID</v>
      </c>
      <c r="E6" s="4" t="str">
        <f>_xll.CQGOpenPositions($N$1,"TradeSide",$A6,,$M$1)</f>
        <v>Wrong Account Name or FCM Account ID</v>
      </c>
      <c r="F6" s="2" t="str">
        <f>_xll.CQGOpenPositions($N$1,"OTE",$A6,,$M$1)</f>
        <v>Wrong Account Name or FCM Account ID</v>
      </c>
      <c r="G6" s="4" t="str">
        <f>_xll.CQGOpenPositions($N$1,"MVO",$A6,,$M$1)</f>
        <v>Wrong Account Name or FCM Account ID</v>
      </c>
      <c r="H6" s="4" t="str">
        <f>_xll.CQGOpenPositions($N$1,"UPL",$A6,,$M$1)</f>
        <v>Wrong Account Name or FCM Account ID</v>
      </c>
      <c r="J6" s="8" t="str">
        <f t="array" ref="J6">IFERROR(INDEX(Orders!$W$2:$W$101, MATCH(0, COUNTIF($J$1:J5, Orders!$W$2:$W$101), 0)), "")</f>
        <v/>
      </c>
      <c r="K6" s="2" t="str">
        <f>IF(J6="","",RTD("cqg.rtd", ,"OrderData",""&amp;J6&amp;"", "", "ProfitLoss",""&amp;$M$1&amp;""))</f>
        <v/>
      </c>
      <c r="L6" s="17"/>
    </row>
    <row r="7" spans="1:14" x14ac:dyDescent="0.3">
      <c r="A7">
        <v>5</v>
      </c>
      <c r="B7" s="4" t="str">
        <f>_xll.CQGOpenPositions($N$1,"Contract",$A7,,$M$1)</f>
        <v>Wrong Account Name or FCM Account ID</v>
      </c>
      <c r="C7" s="4" t="str">
        <f>_xll.CQGOpenPositions($N$1,"Quantity",$A7,,$M$1)</f>
        <v>Wrong Account Name or FCM Account ID</v>
      </c>
      <c r="D7" s="4" t="str">
        <f>_xll.CQGOpenPositions($N$1,"Price",$A7,,$M$1)</f>
        <v>Wrong Account Name or FCM Account ID</v>
      </c>
      <c r="E7" s="4" t="str">
        <f>_xll.CQGOpenPositions($N$1,"TradeSide",$A7,,$M$1)</f>
        <v>Wrong Account Name or FCM Account ID</v>
      </c>
      <c r="F7" s="2" t="str">
        <f>_xll.CQGOpenPositions($N$1,"OTE",$A7,,$M$1)</f>
        <v>Wrong Account Name or FCM Account ID</v>
      </c>
      <c r="G7" s="4" t="str">
        <f>_xll.CQGOpenPositions($N$1,"MVO",$A7,,$M$1)</f>
        <v>Wrong Account Name or FCM Account ID</v>
      </c>
      <c r="H7" s="4" t="str">
        <f>_xll.CQGOpenPositions($N$1,"UPL",$A7,,$M$1)</f>
        <v>Wrong Account Name or FCM Account ID</v>
      </c>
      <c r="J7" s="8" t="str">
        <f t="array" ref="J7">IFERROR(INDEX(Orders!$W$2:$W$101, MATCH(0, COUNTIF($J$1:J6, Orders!$W$2:$W$101), 0)), "")</f>
        <v/>
      </c>
      <c r="K7" s="2" t="str">
        <f>IF(J7="","",RTD("cqg.rtd", ,"OrderData",""&amp;J7&amp;"", "", "ProfitLoss",""&amp;$M$1&amp;""))</f>
        <v/>
      </c>
      <c r="L7" s="2"/>
    </row>
    <row r="8" spans="1:14" x14ac:dyDescent="0.3">
      <c r="A8">
        <v>6</v>
      </c>
      <c r="B8" s="4" t="str">
        <f>_xll.CQGOpenPositions($N$1,"Contract",$A8,,$M$1)</f>
        <v>Wrong Account Name or FCM Account ID</v>
      </c>
      <c r="C8" s="4" t="str">
        <f>_xll.CQGOpenPositions($N$1,"Quantity",$A8,,$M$1)</f>
        <v>Wrong Account Name or FCM Account ID</v>
      </c>
      <c r="D8" s="4" t="str">
        <f>_xll.CQGOpenPositions($N$1,"Price",$A8,,$M$1)</f>
        <v>Wrong Account Name or FCM Account ID</v>
      </c>
      <c r="E8" s="4" t="str">
        <f>_xll.CQGOpenPositions($N$1,"TradeSide",$A8,,$M$1)</f>
        <v>Wrong Account Name or FCM Account ID</v>
      </c>
      <c r="F8" s="2" t="str">
        <f>_xll.CQGOpenPositions($N$1,"OTE",$A8,,$M$1)</f>
        <v>Wrong Account Name or FCM Account ID</v>
      </c>
      <c r="G8" s="4" t="str">
        <f>_xll.CQGOpenPositions($N$1,"MVO",$A8,,$M$1)</f>
        <v>Wrong Account Name or FCM Account ID</v>
      </c>
      <c r="H8" s="4" t="str">
        <f>_xll.CQGOpenPositions($N$1,"UPL",$A8,,$M$1)</f>
        <v>Wrong Account Name or FCM Account ID</v>
      </c>
      <c r="J8" s="8" t="str">
        <f t="array" ref="J8">IFERROR(INDEX(Orders!$W$2:$W$101, MATCH(0, COUNTIF($J$1:J7, Orders!$W$2:$W$101), 0)), "")</f>
        <v/>
      </c>
      <c r="K8" s="2" t="str">
        <f>IF(J8="","",RTD("cqg.rtd", ,"OrderData",""&amp;J8&amp;"", "", "ProfitLoss",""&amp;$M$1&amp;""))</f>
        <v/>
      </c>
      <c r="L8" s="2"/>
    </row>
    <row r="9" spans="1:14" x14ac:dyDescent="0.3">
      <c r="A9">
        <v>7</v>
      </c>
      <c r="B9" s="4" t="str">
        <f>_xll.CQGOpenPositions($N$1,"Contract",$A9,,$M$1)</f>
        <v>Wrong Account Name or FCM Account ID</v>
      </c>
      <c r="C9" s="4" t="str">
        <f>_xll.CQGOpenPositions($N$1,"Quantity",$A9,,$M$1)</f>
        <v>Wrong Account Name or FCM Account ID</v>
      </c>
      <c r="D9" s="4" t="str">
        <f>_xll.CQGOpenPositions($N$1,"Price",$A9,,$M$1)</f>
        <v>Wrong Account Name or FCM Account ID</v>
      </c>
      <c r="E9" s="4" t="str">
        <f>_xll.CQGOpenPositions($N$1,"TradeSide",$A9,,$M$1)</f>
        <v>Wrong Account Name or FCM Account ID</v>
      </c>
      <c r="F9" s="2" t="str">
        <f>_xll.CQGOpenPositions($N$1,"OTE",$A9,,$M$1)</f>
        <v>Wrong Account Name or FCM Account ID</v>
      </c>
      <c r="G9" s="4" t="str">
        <f>_xll.CQGOpenPositions($N$1,"MVO",$A9,,$M$1)</f>
        <v>Wrong Account Name or FCM Account ID</v>
      </c>
      <c r="H9" s="4" t="str">
        <f>_xll.CQGOpenPositions($N$1,"UPL",$A9,,$M$1)</f>
        <v>Wrong Account Name or FCM Account ID</v>
      </c>
      <c r="J9" s="8" t="str">
        <f t="array" ref="J9">IFERROR(INDEX(Orders!$W$2:$W$101, MATCH(0, COUNTIF($J$1:J8, Orders!$W$2:$W$101), 0)), "")</f>
        <v/>
      </c>
      <c r="K9" s="2" t="str">
        <f>IF(J9="","",RTD("cqg.rtd", ,"OrderData",""&amp;J9&amp;"", "", "ProfitLoss",""&amp;$M$1&amp;""))</f>
        <v/>
      </c>
      <c r="L9" s="2"/>
    </row>
    <row r="10" spans="1:14" x14ac:dyDescent="0.3">
      <c r="A10">
        <v>8</v>
      </c>
      <c r="B10" s="4" t="str">
        <f>_xll.CQGOpenPositions($N$1,"Contract",$A10,,$M$1)</f>
        <v>Wrong Account Name or FCM Account ID</v>
      </c>
      <c r="C10" s="4" t="str">
        <f>_xll.CQGOpenPositions($N$1,"Quantity",$A10,,$M$1)</f>
        <v>Wrong Account Name or FCM Account ID</v>
      </c>
      <c r="D10" s="4" t="str">
        <f>_xll.CQGOpenPositions($N$1,"Price",$A10,,$M$1)</f>
        <v>Wrong Account Name or FCM Account ID</v>
      </c>
      <c r="E10" s="4" t="str">
        <f>_xll.CQGOpenPositions($N$1,"TradeSide",$A10,,$M$1)</f>
        <v>Wrong Account Name or FCM Account ID</v>
      </c>
      <c r="F10" s="2" t="str">
        <f>_xll.CQGOpenPositions($N$1,"OTE",$A10,,$M$1)</f>
        <v>Wrong Account Name or FCM Account ID</v>
      </c>
      <c r="G10" s="4" t="str">
        <f>_xll.CQGOpenPositions($N$1,"MVO",$A10,,$M$1)</f>
        <v>Wrong Account Name or FCM Account ID</v>
      </c>
      <c r="H10" s="4" t="str">
        <f>_xll.CQGOpenPositions($N$1,"UPL",$A10,,$M$1)</f>
        <v>Wrong Account Name or FCM Account ID</v>
      </c>
      <c r="J10" s="8" t="str">
        <f t="array" ref="J10">IFERROR(INDEX(Orders!$W$2:$W$101, MATCH(0, COUNTIF($J$1:J9, Orders!$W$2:$W$101), 0)), "")</f>
        <v/>
      </c>
      <c r="K10" s="2" t="str">
        <f>IF(J10="","",RTD("cqg.rtd", ,"OrderData",""&amp;J10&amp;"", "", "ProfitLoss",""&amp;$M$1&amp;""))</f>
        <v/>
      </c>
      <c r="L10" s="2"/>
    </row>
    <row r="11" spans="1:14" x14ac:dyDescent="0.3">
      <c r="A11">
        <v>9</v>
      </c>
      <c r="B11" s="4" t="str">
        <f>_xll.CQGOpenPositions($N$1,"Contract",$A11,,$M$1)</f>
        <v>Wrong Account Name or FCM Account ID</v>
      </c>
      <c r="C11" s="4" t="str">
        <f>_xll.CQGOpenPositions($N$1,"Quantity",$A11,,$M$1)</f>
        <v>Wrong Account Name or FCM Account ID</v>
      </c>
      <c r="D11" s="4" t="str">
        <f>_xll.CQGOpenPositions($N$1,"Price",$A11,,$M$1)</f>
        <v>Wrong Account Name or FCM Account ID</v>
      </c>
      <c r="E11" s="4" t="str">
        <f>_xll.CQGOpenPositions($N$1,"TradeSide",$A11,,$M$1)</f>
        <v>Wrong Account Name or FCM Account ID</v>
      </c>
      <c r="F11" s="2" t="str">
        <f>_xll.CQGOpenPositions($N$1,"OTE",$A11,,$M$1)</f>
        <v>Wrong Account Name or FCM Account ID</v>
      </c>
      <c r="G11" s="4" t="str">
        <f>_xll.CQGOpenPositions($N$1,"MVO",$A11,,$M$1)</f>
        <v>Wrong Account Name or FCM Account ID</v>
      </c>
      <c r="H11" s="4" t="str">
        <f>_xll.CQGOpenPositions($N$1,"UPL",$A11,,$M$1)</f>
        <v>Wrong Account Name or FCM Account ID</v>
      </c>
      <c r="J11" s="8" t="str">
        <f t="array" ref="J11">IFERROR(INDEX(Orders!$W$2:$W$101, MATCH(0, COUNTIF($J$1:J10, Orders!$W$2:$W$101), 0)), "")</f>
        <v/>
      </c>
      <c r="K11" s="2" t="str">
        <f>IF(J11="","",RTD("cqg.rtd", ,"OrderData",""&amp;J11&amp;"", "", "ProfitLoss",""&amp;$M$1&amp;""))</f>
        <v/>
      </c>
      <c r="L11" s="2"/>
    </row>
    <row r="12" spans="1:14" x14ac:dyDescent="0.3">
      <c r="A12">
        <v>10</v>
      </c>
      <c r="B12" s="4" t="str">
        <f>_xll.CQGOpenPositions($N$1,"Contract",$A12,,$M$1)</f>
        <v>Wrong Account Name or FCM Account ID</v>
      </c>
      <c r="C12" s="4" t="str">
        <f>_xll.CQGOpenPositions($N$1,"Quantity",$A12,,$M$1)</f>
        <v>Wrong Account Name or FCM Account ID</v>
      </c>
      <c r="D12" s="4" t="str">
        <f>_xll.CQGOpenPositions($N$1,"Price",$A12,,$M$1)</f>
        <v>Wrong Account Name or FCM Account ID</v>
      </c>
      <c r="E12" s="4" t="str">
        <f>_xll.CQGOpenPositions($N$1,"TradeSide",$A12,,$M$1)</f>
        <v>Wrong Account Name or FCM Account ID</v>
      </c>
      <c r="F12" s="2" t="str">
        <f>_xll.CQGOpenPositions($N$1,"OTE",$A12,,$M$1)</f>
        <v>Wrong Account Name or FCM Account ID</v>
      </c>
      <c r="G12" s="4" t="str">
        <f>_xll.CQGOpenPositions($N$1,"MVO",$A12,,$M$1)</f>
        <v>Wrong Account Name or FCM Account ID</v>
      </c>
      <c r="H12" s="4" t="str">
        <f>_xll.CQGOpenPositions($N$1,"UPL",$A12,,$M$1)</f>
        <v>Wrong Account Name or FCM Account ID</v>
      </c>
      <c r="J12" s="8" t="str">
        <f t="array" ref="J12">IFERROR(INDEX(Orders!$W$2:$W$101, MATCH(0, COUNTIF($J$1:J11, Orders!$W$2:$W$101), 0)), "")</f>
        <v/>
      </c>
      <c r="K12" s="2" t="str">
        <f>IF(J12="","",RTD("cqg.rtd", ,"OrderData",""&amp;J12&amp;"", "", "ProfitLoss",""&amp;$M$1&amp;""))</f>
        <v/>
      </c>
      <c r="L12" s="2"/>
    </row>
    <row r="13" spans="1:14" x14ac:dyDescent="0.3">
      <c r="A13">
        <v>11</v>
      </c>
      <c r="B13" s="4" t="str">
        <f>_xll.CQGOpenPositions($N$1,"Contract",$A13,,$M$1)</f>
        <v>Wrong Account Name or FCM Account ID</v>
      </c>
      <c r="C13" s="4" t="str">
        <f>_xll.CQGOpenPositions($N$1,"Quantity",$A13,,$M$1)</f>
        <v>Wrong Account Name or FCM Account ID</v>
      </c>
      <c r="D13" s="4" t="str">
        <f>_xll.CQGOpenPositions($N$1,"Price",$A13,,$M$1)</f>
        <v>Wrong Account Name or FCM Account ID</v>
      </c>
      <c r="E13" s="4" t="str">
        <f>_xll.CQGOpenPositions($N$1,"TradeSide",$A13,,$M$1)</f>
        <v>Wrong Account Name or FCM Account ID</v>
      </c>
      <c r="F13" s="2" t="str">
        <f>_xll.CQGOpenPositions($N$1,"OTE",$A13,,$M$1)</f>
        <v>Wrong Account Name or FCM Account ID</v>
      </c>
      <c r="G13" s="4" t="str">
        <f>_xll.CQGOpenPositions($N$1,"MVO",$A13,,$M$1)</f>
        <v>Wrong Account Name or FCM Account ID</v>
      </c>
      <c r="H13" s="4" t="str">
        <f>_xll.CQGOpenPositions($N$1,"UPL",$A13,,$M$1)</f>
        <v>Wrong Account Name or FCM Account ID</v>
      </c>
      <c r="J13" s="8" t="str">
        <f t="array" ref="J13">IFERROR(INDEX(Orders!$W$2:$W$101, MATCH(0, COUNTIF($J$1:J12, Orders!$W$2:$W$101), 0)), "")</f>
        <v/>
      </c>
      <c r="K13" s="2" t="str">
        <f>IF(J13="","",RTD("cqg.rtd", ,"OrderData",""&amp;J13&amp;"", "", "ProfitLoss",""&amp;$M$1&amp;""))</f>
        <v/>
      </c>
      <c r="L13" s="2"/>
    </row>
    <row r="14" spans="1:14" x14ac:dyDescent="0.3">
      <c r="A14">
        <v>12</v>
      </c>
      <c r="B14" s="4" t="str">
        <f>_xll.CQGOpenPositions($N$1,"Contract",$A14,,$M$1)</f>
        <v>Wrong Account Name or FCM Account ID</v>
      </c>
      <c r="C14" s="4" t="str">
        <f>_xll.CQGOpenPositions($N$1,"Quantity",$A14,,$M$1)</f>
        <v>Wrong Account Name or FCM Account ID</v>
      </c>
      <c r="D14" s="4" t="str">
        <f>_xll.CQGOpenPositions($N$1,"Price",$A14,,$M$1)</f>
        <v>Wrong Account Name or FCM Account ID</v>
      </c>
      <c r="E14" s="4" t="str">
        <f>_xll.CQGOpenPositions($N$1,"TradeSide",$A14,,$M$1)</f>
        <v>Wrong Account Name or FCM Account ID</v>
      </c>
      <c r="F14" s="2" t="str">
        <f>_xll.CQGOpenPositions($N$1,"OTE",$A14,,$M$1)</f>
        <v>Wrong Account Name or FCM Account ID</v>
      </c>
      <c r="G14" s="4" t="str">
        <f>_xll.CQGOpenPositions($N$1,"MVO",$A14,,$M$1)</f>
        <v>Wrong Account Name or FCM Account ID</v>
      </c>
      <c r="H14" s="4" t="str">
        <f>_xll.CQGOpenPositions($N$1,"UPL",$A14,,$M$1)</f>
        <v>Wrong Account Name or FCM Account ID</v>
      </c>
      <c r="J14" s="8" t="str">
        <f t="array" ref="J14">IFERROR(INDEX(Orders!$W$2:$W$101, MATCH(0, COUNTIF($J$1:J13, Orders!$W$2:$W$101), 0)), "")</f>
        <v/>
      </c>
      <c r="K14" s="2" t="str">
        <f>IF(J14="","",RTD("cqg.rtd", ,"OrderData",""&amp;J14&amp;"", "", "ProfitLoss",""&amp;$M$1&amp;""))</f>
        <v/>
      </c>
      <c r="L14" s="2"/>
    </row>
    <row r="15" spans="1:14" x14ac:dyDescent="0.3">
      <c r="A15">
        <v>13</v>
      </c>
      <c r="B15" s="4" t="str">
        <f>_xll.CQGOpenPositions($N$1,"Contract",$A15,,$M$1)</f>
        <v>Wrong Account Name or FCM Account ID</v>
      </c>
      <c r="C15" s="4" t="str">
        <f>_xll.CQGOpenPositions($N$1,"Quantity",$A15,,$M$1)</f>
        <v>Wrong Account Name or FCM Account ID</v>
      </c>
      <c r="D15" s="4" t="str">
        <f>_xll.CQGOpenPositions($N$1,"Price",$A15,,$M$1)</f>
        <v>Wrong Account Name or FCM Account ID</v>
      </c>
      <c r="E15" s="4" t="str">
        <f>_xll.CQGOpenPositions($N$1,"TradeSide",$A15,,$M$1)</f>
        <v>Wrong Account Name or FCM Account ID</v>
      </c>
      <c r="F15" s="2" t="str">
        <f>_xll.CQGOpenPositions($N$1,"OTE",$A15,,$M$1)</f>
        <v>Wrong Account Name or FCM Account ID</v>
      </c>
      <c r="G15" s="4" t="str">
        <f>_xll.CQGOpenPositions($N$1,"MVO",$A15,,$M$1)</f>
        <v>Wrong Account Name or FCM Account ID</v>
      </c>
      <c r="H15" s="4" t="str">
        <f>_xll.CQGOpenPositions($N$1,"UPL",$A15,,$M$1)</f>
        <v>Wrong Account Name or FCM Account ID</v>
      </c>
      <c r="I15" s="3"/>
      <c r="J15" s="8" t="str">
        <f t="array" ref="J15">IFERROR(INDEX(Orders!$W$2:$W$101, MATCH(0, COUNTIF($J$1:J14, Orders!$W$2:$W$101), 0)), "")</f>
        <v/>
      </c>
      <c r="K15" s="2" t="str">
        <f>IF(J15="","",RTD("cqg.rtd", ,"OrderData",""&amp;J15&amp;"", "", "ProfitLoss",""&amp;$M$1&amp;""))</f>
        <v/>
      </c>
      <c r="L15" s="2"/>
    </row>
    <row r="16" spans="1:14" x14ac:dyDescent="0.3">
      <c r="A16">
        <v>14</v>
      </c>
      <c r="B16" s="4" t="str">
        <f>_xll.CQGOpenPositions($N$1,"Contract",$A16,,$M$1)</f>
        <v>Wrong Account Name or FCM Account ID</v>
      </c>
      <c r="C16" s="4" t="str">
        <f>_xll.CQGOpenPositions($N$1,"Quantity",$A16,,$M$1)</f>
        <v>Wrong Account Name or FCM Account ID</v>
      </c>
      <c r="D16" s="4" t="str">
        <f>_xll.CQGOpenPositions($N$1,"Price",$A16,,$M$1)</f>
        <v>Wrong Account Name or FCM Account ID</v>
      </c>
      <c r="E16" s="4" t="str">
        <f>_xll.CQGOpenPositions($N$1,"TradeSide",$A16,,$M$1)</f>
        <v>Wrong Account Name or FCM Account ID</v>
      </c>
      <c r="F16" s="2" t="str">
        <f>_xll.CQGOpenPositions($N$1,"OTE",$A16,,$M$1)</f>
        <v>Wrong Account Name or FCM Account ID</v>
      </c>
      <c r="G16" s="4" t="str">
        <f>_xll.CQGOpenPositions($N$1,"MVO",$A16,,$M$1)</f>
        <v>Wrong Account Name or FCM Account ID</v>
      </c>
      <c r="H16" s="4" t="str">
        <f>_xll.CQGOpenPositions($N$1,"UPL",$A16,,$M$1)</f>
        <v>Wrong Account Name or FCM Account ID</v>
      </c>
      <c r="J16" s="8" t="str">
        <f t="array" ref="J16">IFERROR(INDEX(Orders!$W$2:$W$101, MATCH(0, COUNTIF($J$1:J15, Orders!$W$2:$W$101), 0)), "")</f>
        <v/>
      </c>
      <c r="K16" s="2" t="str">
        <f>IF(J16="","",RTD("cqg.rtd", ,"OrderData",""&amp;J16&amp;"", "", "ProfitLoss",""&amp;$M$1&amp;""))</f>
        <v/>
      </c>
      <c r="L16" s="2"/>
    </row>
    <row r="17" spans="1:12" x14ac:dyDescent="0.3">
      <c r="A17">
        <v>15</v>
      </c>
      <c r="B17" s="4" t="str">
        <f>_xll.CQGOpenPositions($N$1,"Contract",$A17,,$M$1)</f>
        <v>Wrong Account Name or FCM Account ID</v>
      </c>
      <c r="C17" s="4" t="str">
        <f>_xll.CQGOpenPositions($N$1,"Quantity",$A17,,$M$1)</f>
        <v>Wrong Account Name or FCM Account ID</v>
      </c>
      <c r="D17" s="4" t="str">
        <f>_xll.CQGOpenPositions($N$1,"Price",$A17,,$M$1)</f>
        <v>Wrong Account Name or FCM Account ID</v>
      </c>
      <c r="E17" s="4" t="str">
        <f>_xll.CQGOpenPositions($N$1,"TradeSide",$A17,,$M$1)</f>
        <v>Wrong Account Name or FCM Account ID</v>
      </c>
      <c r="F17" s="2" t="str">
        <f>_xll.CQGOpenPositions($N$1,"OTE",$A17,,$M$1)</f>
        <v>Wrong Account Name or FCM Account ID</v>
      </c>
      <c r="G17" s="4" t="str">
        <f>_xll.CQGOpenPositions($N$1,"MVO",$A17,,$M$1)</f>
        <v>Wrong Account Name or FCM Account ID</v>
      </c>
      <c r="H17" s="4" t="str">
        <f>_xll.CQGOpenPositions($N$1,"UPL",$A17,,$M$1)</f>
        <v>Wrong Account Name or FCM Account ID</v>
      </c>
      <c r="J17" s="8" t="str">
        <f t="array" ref="J17">IFERROR(INDEX(Orders!$W$2:$W$101, MATCH(0, COUNTIF($J$1:J16, Orders!$W$2:$W$101), 0)), "")</f>
        <v/>
      </c>
      <c r="K17" s="2" t="str">
        <f>IF(J17="","",RTD("cqg.rtd", ,"OrderData",""&amp;J17&amp;"", "", "ProfitLoss",""&amp;$M$1&amp;""))</f>
        <v/>
      </c>
      <c r="L17" s="2"/>
    </row>
    <row r="18" spans="1:12" x14ac:dyDescent="0.3">
      <c r="A18">
        <v>16</v>
      </c>
      <c r="B18" s="4" t="str">
        <f>_xll.CQGOpenPositions($N$1,"Contract",$A18,,$M$1)</f>
        <v>Wrong Account Name or FCM Account ID</v>
      </c>
      <c r="C18" s="4" t="str">
        <f>_xll.CQGOpenPositions($N$1,"Quantity",$A18,,$M$1)</f>
        <v>Wrong Account Name or FCM Account ID</v>
      </c>
      <c r="D18" s="4" t="str">
        <f>_xll.CQGOpenPositions($N$1,"Price",$A18,,$M$1)</f>
        <v>Wrong Account Name or FCM Account ID</v>
      </c>
      <c r="E18" s="4" t="str">
        <f>_xll.CQGOpenPositions($N$1,"TradeSide",$A18,,$M$1)</f>
        <v>Wrong Account Name or FCM Account ID</v>
      </c>
      <c r="F18" s="2" t="str">
        <f>_xll.CQGOpenPositions($N$1,"OTE",$A18,,$M$1)</f>
        <v>Wrong Account Name or FCM Account ID</v>
      </c>
      <c r="G18" s="4" t="str">
        <f>_xll.CQGOpenPositions($N$1,"MVO",$A18,,$M$1)</f>
        <v>Wrong Account Name or FCM Account ID</v>
      </c>
      <c r="H18" s="4" t="str">
        <f>_xll.CQGOpenPositions($N$1,"UPL",$A18,,$M$1)</f>
        <v>Wrong Account Name or FCM Account ID</v>
      </c>
      <c r="I18" s="3"/>
      <c r="J18" s="8" t="str">
        <f t="array" ref="J18">IFERROR(INDEX(Orders!$W$2:$W$101, MATCH(0, COUNTIF($J$1:J17, Orders!$W$2:$W$101), 0)), "")</f>
        <v/>
      </c>
      <c r="K18" s="2" t="str">
        <f>IF(J18="","",RTD("cqg.rtd", ,"OrderData",""&amp;J18&amp;"", "", "ProfitLoss",""&amp;$M$1&amp;""))</f>
        <v/>
      </c>
      <c r="L18" s="2"/>
    </row>
    <row r="19" spans="1:12" x14ac:dyDescent="0.3">
      <c r="A19">
        <v>17</v>
      </c>
      <c r="B19" s="4" t="str">
        <f>_xll.CQGOpenPositions($N$1,"Contract",$A19,,$M$1)</f>
        <v>Wrong Account Name or FCM Account ID</v>
      </c>
      <c r="C19" s="4" t="str">
        <f>_xll.CQGOpenPositions($N$1,"Quantity",$A19,,$M$1)</f>
        <v>Wrong Account Name or FCM Account ID</v>
      </c>
      <c r="D19" s="4" t="str">
        <f>_xll.CQGOpenPositions($N$1,"Price",$A19,,$M$1)</f>
        <v>Wrong Account Name or FCM Account ID</v>
      </c>
      <c r="E19" s="4" t="str">
        <f>_xll.CQGOpenPositions($N$1,"TradeSide",$A19,,$M$1)</f>
        <v>Wrong Account Name or FCM Account ID</v>
      </c>
      <c r="F19" s="2" t="str">
        <f>_xll.CQGOpenPositions($N$1,"OTE",$A19,,$M$1)</f>
        <v>Wrong Account Name or FCM Account ID</v>
      </c>
      <c r="G19" s="4" t="str">
        <f>_xll.CQGOpenPositions($N$1,"MVO",$A19,,$M$1)</f>
        <v>Wrong Account Name or FCM Account ID</v>
      </c>
      <c r="H19" s="4" t="str">
        <f>_xll.CQGOpenPositions($N$1,"UPL",$A19,,$M$1)</f>
        <v>Wrong Account Name or FCM Account ID</v>
      </c>
      <c r="I19" s="3"/>
      <c r="J19" s="8" t="str">
        <f t="array" ref="J19">IFERROR(INDEX(Orders!$W$2:$W$101, MATCH(0, COUNTIF($J$1:J18, Orders!$W$2:$W$101), 0)), "")</f>
        <v/>
      </c>
      <c r="K19" s="2" t="str">
        <f>IF(J19="","",RTD("cqg.rtd", ,"OrderData",""&amp;J19&amp;"", "", "ProfitLoss",""&amp;$M$1&amp;""))</f>
        <v/>
      </c>
      <c r="L19" s="2"/>
    </row>
    <row r="20" spans="1:12" x14ac:dyDescent="0.3">
      <c r="A20">
        <v>18</v>
      </c>
      <c r="B20" s="4" t="str">
        <f>_xll.CQGOpenPositions($N$1,"Contract",$A20,,$M$1)</f>
        <v>Wrong Account Name or FCM Account ID</v>
      </c>
      <c r="C20" s="4" t="str">
        <f>_xll.CQGOpenPositions($N$1,"Quantity",$A20,,$M$1)</f>
        <v>Wrong Account Name or FCM Account ID</v>
      </c>
      <c r="D20" s="4" t="str">
        <f>_xll.CQGOpenPositions($N$1,"Price",$A20,,$M$1)</f>
        <v>Wrong Account Name or FCM Account ID</v>
      </c>
      <c r="E20" s="4" t="str">
        <f>_xll.CQGOpenPositions($N$1,"TradeSide",$A20,,$M$1)</f>
        <v>Wrong Account Name or FCM Account ID</v>
      </c>
      <c r="F20" s="2" t="str">
        <f>_xll.CQGOpenPositions($N$1,"OTE",$A20,,$M$1)</f>
        <v>Wrong Account Name or FCM Account ID</v>
      </c>
      <c r="G20" s="4" t="str">
        <f>_xll.CQGOpenPositions($N$1,"MVO",$A20,,$M$1)</f>
        <v>Wrong Account Name or FCM Account ID</v>
      </c>
      <c r="H20" s="4" t="str">
        <f>_xll.CQGOpenPositions($N$1,"UPL",$A20,,$M$1)</f>
        <v>Wrong Account Name or FCM Account ID</v>
      </c>
      <c r="J20" s="8" t="str">
        <f t="array" ref="J20">IFERROR(INDEX(Orders!$W$2:$W$101, MATCH(0, COUNTIF($J$1:J19, Orders!$W$2:$W$101), 0)), "")</f>
        <v/>
      </c>
      <c r="K20" s="2" t="str">
        <f>IF(J20="","",RTD("cqg.rtd", ,"OrderData",""&amp;J20&amp;"", "", "ProfitLoss",""&amp;$M$1&amp;""))</f>
        <v/>
      </c>
      <c r="L20" s="2"/>
    </row>
    <row r="21" spans="1:12" x14ac:dyDescent="0.3">
      <c r="A21">
        <v>19</v>
      </c>
      <c r="B21" s="4" t="str">
        <f>_xll.CQGOpenPositions($N$1,"Contract",$A21,,$M$1)</f>
        <v>Wrong Account Name or FCM Account ID</v>
      </c>
      <c r="C21" s="4" t="str">
        <f>_xll.CQGOpenPositions($N$1,"Quantity",$A21,,$M$1)</f>
        <v>Wrong Account Name or FCM Account ID</v>
      </c>
      <c r="D21" s="4" t="str">
        <f>_xll.CQGOpenPositions($N$1,"Price",$A21,,$M$1)</f>
        <v>Wrong Account Name or FCM Account ID</v>
      </c>
      <c r="E21" s="4" t="str">
        <f>_xll.CQGOpenPositions($N$1,"TradeSide",$A21,,$M$1)</f>
        <v>Wrong Account Name or FCM Account ID</v>
      </c>
      <c r="F21" s="2" t="str">
        <f>_xll.CQGOpenPositions($N$1,"OTE",$A21,,$M$1)</f>
        <v>Wrong Account Name or FCM Account ID</v>
      </c>
      <c r="G21" s="4" t="str">
        <f>_xll.CQGOpenPositions($N$1,"MVO",$A21,,$M$1)</f>
        <v>Wrong Account Name or FCM Account ID</v>
      </c>
      <c r="H21" s="4" t="str">
        <f>_xll.CQGOpenPositions($N$1,"UPL",$A21,,$M$1)</f>
        <v>Wrong Account Name or FCM Account ID</v>
      </c>
      <c r="J21" s="8" t="str">
        <f t="array" ref="J21">IFERROR(INDEX(Orders!$W$2:$W$101, MATCH(0, COUNTIF($J$1:J20, Orders!$W$2:$W$101), 0)), "")</f>
        <v/>
      </c>
      <c r="K21" s="2" t="str">
        <f>IF(J21="","",RTD("cqg.rtd", ,"OrderData",""&amp;J21&amp;"", "", "ProfitLoss",""&amp;$M$1&amp;""))</f>
        <v/>
      </c>
      <c r="L21" s="2"/>
    </row>
    <row r="22" spans="1:12" x14ac:dyDescent="0.3">
      <c r="A22"/>
      <c r="J22" s="8" t="str">
        <f t="array" ref="J22">IFERROR(INDEX(Orders!$W$2:$W$101, MATCH(0, COUNTIF($J$1:J21, Orders!$W$2:$W$101), 0)), "")</f>
        <v/>
      </c>
      <c r="K22" s="2" t="str">
        <f>IF(J22="","",RTD("cqg.rtd", ,"OrderData",""&amp;J22&amp;"", "", "ProfitLoss",""&amp;$M$1&amp;""))</f>
        <v/>
      </c>
      <c r="L22" s="2"/>
    </row>
    <row r="23" spans="1:12" x14ac:dyDescent="0.3">
      <c r="J23" s="8" t="str">
        <f t="array" ref="J23">IFERROR(INDEX(Orders!$W$2:$W$101, MATCH(0, COUNTIF($J$1:J22, Orders!$W$2:$W$101), 0)), "")</f>
        <v/>
      </c>
      <c r="K23" s="2" t="str">
        <f>IF(J23="","",RTD("cqg.rtd", ,"OrderData",""&amp;J23&amp;"", "", "ProfitLoss",""&amp;$M$1&amp;""))</f>
        <v/>
      </c>
      <c r="L23" s="2"/>
    </row>
    <row r="24" spans="1:12" x14ac:dyDescent="0.3">
      <c r="J24" s="8" t="str">
        <f t="array" ref="J24">IFERROR(INDEX(Orders!$W$2:$W$101, MATCH(0, COUNTIF($J$1:J23, Orders!$W$2:$W$101), 0)), "")</f>
        <v/>
      </c>
      <c r="K24" s="2" t="str">
        <f>IF(J24="","",RTD("cqg.rtd", ,"OrderData",""&amp;J24&amp;"", "", "ProfitLoss",""&amp;$M$1&amp;""))</f>
        <v/>
      </c>
      <c r="L24" s="2"/>
    </row>
    <row r="25" spans="1:12" x14ac:dyDescent="0.3">
      <c r="J25" s="8" t="str">
        <f t="array" ref="J25">IFERROR(INDEX(Orders!$W$2:$W$101, MATCH(0, COUNTIF($J$1:J24, Orders!$W$2:$W$101), 0)), "")</f>
        <v/>
      </c>
      <c r="K25" s="2" t="str">
        <f>IF(J25="","",RTD("cqg.rtd", ,"OrderData",""&amp;J25&amp;"", "", "ProfitLoss",""&amp;$M$1&amp;""))</f>
        <v/>
      </c>
      <c r="L25" s="2"/>
    </row>
    <row r="26" spans="1:12" x14ac:dyDescent="0.3">
      <c r="J26" s="8" t="str">
        <f t="array" ref="J26">IFERROR(INDEX(Orders!$W$2:$W$101, MATCH(0, COUNTIF($J$1:J25, Orders!$W$2:$W$101), 0)), "")</f>
        <v/>
      </c>
      <c r="K26" s="2" t="str">
        <f>IF(J26="","",RTD("cqg.rtd", ,"OrderData",""&amp;J26&amp;"", "", "ProfitLoss",""&amp;$M$1&amp;""))</f>
        <v/>
      </c>
      <c r="L26" s="2"/>
    </row>
    <row r="27" spans="1:12" x14ac:dyDescent="0.3">
      <c r="J27" s="8" t="str">
        <f t="array" ref="J27">IFERROR(INDEX(Orders!$W$2:$W$101, MATCH(0, COUNTIF($J$1:J26, Orders!$W$2:$W$101), 0)), "")</f>
        <v/>
      </c>
      <c r="K27" s="2" t="str">
        <f>IF(J27="","",RTD("cqg.rtd", ,"OrderData",""&amp;J27&amp;"", "", "ProfitLoss",""&amp;$M$1&amp;""))</f>
        <v/>
      </c>
      <c r="L27" s="2"/>
    </row>
    <row r="28" spans="1:12" x14ac:dyDescent="0.3">
      <c r="J28" s="8" t="str">
        <f t="array" ref="J28">IFERROR(INDEX(Orders!$W$2:$W$101, MATCH(0, COUNTIF($J$1:J27, Orders!$W$2:$W$101), 0)), "")</f>
        <v/>
      </c>
      <c r="K28" s="2" t="str">
        <f>IF(J28="","",RTD("cqg.rtd", ,"OrderData",""&amp;J28&amp;"", "", "ProfitLoss",""&amp;$M$1&amp;""))</f>
        <v/>
      </c>
      <c r="L28" s="2"/>
    </row>
    <row r="29" spans="1:12" x14ac:dyDescent="0.3">
      <c r="J29" s="8" t="str">
        <f t="array" ref="J29">IFERROR(INDEX(Orders!$W$2:$W$101, MATCH(0, COUNTIF($J$1:J28, Orders!$W$2:$W$101), 0)), "")</f>
        <v/>
      </c>
      <c r="K29" s="2" t="str">
        <f>IF(J29="","",RTD("cqg.rtd", ,"OrderData",""&amp;J29&amp;"", "", "ProfitLoss",""&amp;$M$1&amp;""))</f>
        <v/>
      </c>
      <c r="L29" s="2"/>
    </row>
    <row r="30" spans="1:12" x14ac:dyDescent="0.3">
      <c r="J30" s="8" t="str">
        <f t="array" ref="J30">IFERROR(INDEX(Orders!$W$2:$W$101, MATCH(0, COUNTIF($J$1:J29, Orders!$W$2:$W$101), 0)), "")</f>
        <v/>
      </c>
      <c r="K30" s="2" t="str">
        <f>IF(J30="","",RTD("cqg.rtd", ,"OrderData",""&amp;J30&amp;"", "", "ProfitLoss",""&amp;$M$1&amp;""))</f>
        <v/>
      </c>
      <c r="L30" s="2"/>
    </row>
    <row r="31" spans="1:12" x14ac:dyDescent="0.3">
      <c r="J31" s="8" t="str">
        <f t="array" ref="J31">IFERROR(INDEX(Orders!$W$2:$W$101, MATCH(0, COUNTIF($J$1:J30, Orders!$W$2:$W$101), 0)), "")</f>
        <v/>
      </c>
      <c r="K31" s="2" t="str">
        <f>IF(J31="","",RTD("cqg.rtd", ,"OrderData",""&amp;J31&amp;"", "", "ProfitLoss",""&amp;$M$1&amp;""))</f>
        <v/>
      </c>
      <c r="L31" s="2"/>
    </row>
    <row r="32" spans="1:12" x14ac:dyDescent="0.3">
      <c r="J32" s="8" t="str">
        <f t="array" ref="J32">IFERROR(INDEX(Orders!$W$2:$W$101, MATCH(0, COUNTIF($J$1:J31, Orders!$W$2:$W$101), 0)), "")</f>
        <v/>
      </c>
      <c r="K32" s="2" t="str">
        <f>IF(J32="","",RTD("cqg.rtd", ,"OrderData",""&amp;J32&amp;"", "", "ProfitLoss",""&amp;$M$1&amp;""))</f>
        <v/>
      </c>
      <c r="L32" s="2"/>
    </row>
    <row r="33" spans="10:12" x14ac:dyDescent="0.3">
      <c r="J33" s="8" t="str">
        <f t="array" ref="J33">IFERROR(INDEX(Orders!$W$2:$W$101, MATCH(0, COUNTIF($J$1:J32, Orders!$W$2:$W$101), 0)), "")</f>
        <v/>
      </c>
      <c r="K33" s="2" t="str">
        <f>IF(J33="","",RTD("cqg.rtd", ,"OrderData",""&amp;J33&amp;"", "", "ProfitLoss",""&amp;$M$1&amp;""))</f>
        <v/>
      </c>
      <c r="L33" s="2"/>
    </row>
    <row r="34" spans="10:12" x14ac:dyDescent="0.3">
      <c r="J34" s="8" t="str">
        <f t="array" ref="J34">IFERROR(INDEX(Orders!$W$2:$W$101, MATCH(0, COUNTIF($J$1:J33, Orders!$W$2:$W$101), 0)), "")</f>
        <v/>
      </c>
      <c r="K34" s="2" t="str">
        <f>IF(J34="","",RTD("cqg.rtd", ,"OrderData",""&amp;J34&amp;"", "", "ProfitLoss",""&amp;$M$1&amp;""))</f>
        <v/>
      </c>
      <c r="L34" s="2"/>
    </row>
    <row r="35" spans="10:12" x14ac:dyDescent="0.3">
      <c r="J35" s="8" t="str">
        <f t="array" ref="J35">IFERROR(INDEX(Orders!$W$2:$W$101, MATCH(0, COUNTIF($J$1:J34, Orders!$W$2:$W$101), 0)), "")</f>
        <v/>
      </c>
      <c r="K35" s="2" t="str">
        <f>IF(J35="","",RTD("cqg.rtd", ,"OrderData",""&amp;J35&amp;"", "", "ProfitLoss",""&amp;$M$1&amp;""))</f>
        <v/>
      </c>
      <c r="L35" s="2"/>
    </row>
    <row r="36" spans="10:12" x14ac:dyDescent="0.3">
      <c r="J36" s="8" t="str">
        <f t="array" ref="J36">IFERROR(INDEX(Orders!$W$2:$W$101, MATCH(0, COUNTIF($J$1:J35, Orders!$W$2:$W$101), 0)), "")</f>
        <v/>
      </c>
      <c r="K36" s="2" t="str">
        <f>IF(J36="","",RTD("cqg.rtd", ,"OrderData",""&amp;J36&amp;"", "", "ProfitLoss",""&amp;$M$1&amp;""))</f>
        <v/>
      </c>
      <c r="L36" s="2"/>
    </row>
    <row r="37" spans="10:12" x14ac:dyDescent="0.3">
      <c r="J37" s="8" t="str">
        <f t="array" ref="J37">IFERROR(INDEX(Orders!$W$2:$W$101, MATCH(0, COUNTIF($J$1:J36, Orders!$W$2:$W$101), 0)), "")</f>
        <v/>
      </c>
      <c r="K37" s="2" t="str">
        <f>IF(J37="","",RTD("cqg.rtd", ,"OrderData",""&amp;J37&amp;"", "", "ProfitLoss",""&amp;$M$1&amp;""))</f>
        <v/>
      </c>
      <c r="L37" s="2"/>
    </row>
    <row r="38" spans="10:12" x14ac:dyDescent="0.3">
      <c r="J38" s="8" t="str">
        <f t="array" ref="J38">IFERROR(INDEX(Orders!$W$2:$W$101, MATCH(0, COUNTIF($J$1:J37, Orders!$W$2:$W$101), 0)), "")</f>
        <v/>
      </c>
      <c r="K38" s="2" t="str">
        <f>IF(J38="","",RTD("cqg.rtd", ,"OrderData",""&amp;J38&amp;"", "", "ProfitLoss",""&amp;$M$1&amp;""))</f>
        <v/>
      </c>
      <c r="L38" s="2"/>
    </row>
    <row r="39" spans="10:12" x14ac:dyDescent="0.3">
      <c r="J39" s="8" t="str">
        <f t="array" ref="J39">IFERROR(INDEX(Orders!$W$2:$W$101, MATCH(0, COUNTIF($J$1:J38, Orders!$W$2:$W$101), 0)), "")</f>
        <v/>
      </c>
      <c r="K39" s="2" t="str">
        <f>IF(J39="","",RTD("cqg.rtd", ,"OrderData",""&amp;J39&amp;"", "", "ProfitLoss",""&amp;$M$1&amp;""))</f>
        <v/>
      </c>
      <c r="L39" s="2"/>
    </row>
    <row r="40" spans="10:12" x14ac:dyDescent="0.3">
      <c r="J40" s="8" t="str">
        <f t="array" ref="J40">IFERROR(INDEX(Orders!$W$2:$W$101, MATCH(0, COUNTIF($J$1:J39, Orders!$W$2:$W$101), 0)), "")</f>
        <v/>
      </c>
      <c r="K40" s="2" t="str">
        <f>IF(J40="","",RTD("cqg.rtd", ,"OrderData",""&amp;J40&amp;"", "", "ProfitLoss",""&amp;$M$1&amp;""))</f>
        <v/>
      </c>
      <c r="L40" s="2"/>
    </row>
    <row r="41" spans="10:12" x14ac:dyDescent="0.3">
      <c r="J41" s="8" t="str">
        <f t="array" ref="J41">IFERROR(INDEX(Orders!$W$2:$W$101, MATCH(0, COUNTIF($J$1:J40, Orders!$W$2:$W$101), 0)), "")</f>
        <v/>
      </c>
      <c r="K41" s="2" t="str">
        <f>IF(J41="","",RTD("cqg.rtd", ,"OrderData",""&amp;J41&amp;"", "", "ProfitLoss",""&amp;$M$1&amp;""))</f>
        <v/>
      </c>
      <c r="L41" s="2"/>
    </row>
    <row r="42" spans="10:12" x14ac:dyDescent="0.3">
      <c r="J42" s="8" t="str">
        <f t="array" ref="J42">IFERROR(INDEX(Orders!$W$2:$W$101, MATCH(0, COUNTIF($J$1:J41, Orders!$W$2:$W$101), 0)), "")</f>
        <v/>
      </c>
      <c r="K42" s="2" t="str">
        <f>IF(J42="","",RTD("cqg.rtd", ,"OrderData",""&amp;J42&amp;"", "", "ProfitLoss",""&amp;$M$1&amp;""))</f>
        <v/>
      </c>
      <c r="L42" s="2"/>
    </row>
    <row r="43" spans="10:12" x14ac:dyDescent="0.3">
      <c r="J43" s="8" t="str">
        <f t="array" ref="J43">IFERROR(INDEX(Orders!$W$2:$W$101, MATCH(0, COUNTIF($J$1:J42, Orders!$W$2:$W$101), 0)), "")</f>
        <v/>
      </c>
      <c r="K43" s="2" t="str">
        <f>IF(J43="","",RTD("cqg.rtd", ,"OrderData",""&amp;J43&amp;"", "", "ProfitLoss",""&amp;$M$1&amp;""))</f>
        <v/>
      </c>
      <c r="L43" s="2"/>
    </row>
    <row r="44" spans="10:12" x14ac:dyDescent="0.3">
      <c r="J44" s="8" t="str">
        <f t="array" ref="J44">IFERROR(INDEX(Orders!$W$2:$W$101, MATCH(0, COUNTIF($J$1:J43, Orders!$W$2:$W$101), 0)), "")</f>
        <v/>
      </c>
      <c r="K44" s="2" t="str">
        <f>IF(J44="","",RTD("cqg.rtd", ,"OrderData",""&amp;J44&amp;"", "", "ProfitLoss",""&amp;$M$1&amp;""))</f>
        <v/>
      </c>
      <c r="L44" s="2"/>
    </row>
    <row r="45" spans="10:12" x14ac:dyDescent="0.3">
      <c r="J45" s="8" t="str">
        <f t="array" ref="J45">IFERROR(INDEX(Orders!$W$2:$W$101, MATCH(0, COUNTIF($J$1:J44, Orders!$W$2:$W$101), 0)), "")</f>
        <v/>
      </c>
      <c r="K45" s="2" t="str">
        <f>IF(J45="","",RTD("cqg.rtd", ,"OrderData",""&amp;J45&amp;"", "", "ProfitLoss",""&amp;$M$1&amp;""))</f>
        <v/>
      </c>
      <c r="L45" s="2"/>
    </row>
    <row r="46" spans="10:12" x14ac:dyDescent="0.3">
      <c r="J46" s="8" t="str">
        <f t="array" ref="J46">IFERROR(INDEX(Orders!$W$2:$W$101, MATCH(0, COUNTIF($J$1:J45, Orders!$W$2:$W$101), 0)), "")</f>
        <v/>
      </c>
      <c r="K46" s="2" t="str">
        <f>IF(J46="","",RTD("cqg.rtd", ,"OrderData",""&amp;J46&amp;"", "", "ProfitLoss",""&amp;$M$1&amp;""))</f>
        <v/>
      </c>
      <c r="L46" s="2"/>
    </row>
    <row r="47" spans="10:12" x14ac:dyDescent="0.3">
      <c r="J47" s="8" t="str">
        <f t="array" ref="J47">IFERROR(INDEX(Orders!$W$2:$W$101, MATCH(0, COUNTIF($J$1:J46, Orders!$W$2:$W$101), 0)), "")</f>
        <v/>
      </c>
      <c r="K47" s="2" t="str">
        <f>IF(J47="","",RTD("cqg.rtd", ,"OrderData",""&amp;J47&amp;"", "", "ProfitLoss",""&amp;$M$1&amp;""))</f>
        <v/>
      </c>
      <c r="L47" s="2"/>
    </row>
    <row r="48" spans="10:12" x14ac:dyDescent="0.3">
      <c r="J48" s="8" t="str">
        <f t="array" ref="J48">IFERROR(INDEX(Orders!$W$2:$W$101, MATCH(0, COUNTIF($J$1:J47, Orders!$W$2:$W$101), 0)), "")</f>
        <v/>
      </c>
      <c r="K48" s="2" t="str">
        <f>IF(J48="","",RTD("cqg.rtd", ,"OrderData",""&amp;J48&amp;"", "", "ProfitLoss",""&amp;$M$1&amp;""))</f>
        <v/>
      </c>
      <c r="L48" s="2"/>
    </row>
    <row r="49" spans="10:12" x14ac:dyDescent="0.3">
      <c r="J49" s="8" t="str">
        <f t="array" ref="J49">IFERROR(INDEX(Orders!$W$2:$W$101, MATCH(0, COUNTIF($J$1:J48, Orders!$W$2:$W$101), 0)), "")</f>
        <v/>
      </c>
      <c r="K49" s="2" t="str">
        <f>IF(J49="","",RTD("cqg.rtd", ,"OrderData",""&amp;J49&amp;"", "", "ProfitLoss",""&amp;$M$1&amp;""))</f>
        <v/>
      </c>
      <c r="L49" s="2"/>
    </row>
    <row r="50" spans="10:12" x14ac:dyDescent="0.3">
      <c r="J50" s="8" t="str">
        <f t="array" ref="J50">IFERROR(INDEX(Orders!$W$2:$W$101, MATCH(0, COUNTIF($J$1:J49, Orders!$W$2:$W$101), 0)), "")</f>
        <v/>
      </c>
      <c r="K50" s="2" t="str">
        <f>IF(J50="","",RTD("cqg.rtd", ,"OrderData",""&amp;J50&amp;"", "", "ProfitLoss",""&amp;$M$1&amp;""))</f>
        <v/>
      </c>
      <c r="L50" s="2"/>
    </row>
    <row r="51" spans="10:12" x14ac:dyDescent="0.3">
      <c r="J51" s="8" t="str">
        <f t="array" ref="J51">IFERROR(INDEX(Orders!$W$2:$W$101, MATCH(0, COUNTIF($J$1:J50, Orders!$W$2:$W$101), 0)), "")</f>
        <v/>
      </c>
      <c r="K51" s="2" t="str">
        <f>IF(J51="","",RTD("cqg.rtd", ,"OrderData",""&amp;J51&amp;"", "", "ProfitLoss",""&amp;$M$1&amp;""))</f>
        <v/>
      </c>
      <c r="L51" s="2"/>
    </row>
    <row r="52" spans="10:12" x14ac:dyDescent="0.3">
      <c r="J52" s="8" t="str">
        <f t="array" ref="J52">IFERROR(INDEX(Orders!$W$2:$W$101, MATCH(0, COUNTIF($J$1:J51, Orders!$W$2:$W$101), 0)), "")</f>
        <v/>
      </c>
      <c r="K52" s="2" t="str">
        <f>IF(J52="","",RTD("cqg.rtd", ,"OrderData",""&amp;J52&amp;"", "", "ProfitLoss",""&amp;$M$1&amp;""))</f>
        <v/>
      </c>
      <c r="L52" s="2"/>
    </row>
    <row r="53" spans="10:12" x14ac:dyDescent="0.3">
      <c r="J53" s="8" t="str">
        <f t="array" ref="J53">IFERROR(INDEX(Orders!$W$2:$W$101, MATCH(0, COUNTIF($J$1:J52, Orders!$W$2:$W$101), 0)), "")</f>
        <v/>
      </c>
      <c r="K53" s="2" t="str">
        <f>IF(J53="","",RTD("cqg.rtd", ,"OrderData",""&amp;J53&amp;"", "", "ProfitLoss",""&amp;$M$1&amp;""))</f>
        <v/>
      </c>
      <c r="L53" s="2"/>
    </row>
    <row r="54" spans="10:12" x14ac:dyDescent="0.3">
      <c r="J54" s="8" t="str">
        <f t="array" ref="J54">IFERROR(INDEX(Orders!$W$2:$W$101, MATCH(0, COUNTIF($J$1:J53, Orders!$W$2:$W$101), 0)), "")</f>
        <v/>
      </c>
      <c r="K54" s="2" t="str">
        <f>IF(J54="","",RTD("cqg.rtd", ,"OrderData",""&amp;J54&amp;"", "", "ProfitLoss",""&amp;$M$1&amp;""))</f>
        <v/>
      </c>
      <c r="L54" s="2"/>
    </row>
    <row r="55" spans="10:12" x14ac:dyDescent="0.3">
      <c r="J55" s="8" t="str">
        <f t="array" ref="J55">IFERROR(INDEX(Orders!$W$2:$W$101, MATCH(0, COUNTIF($J$1:J54, Orders!$W$2:$W$101), 0)), "")</f>
        <v/>
      </c>
      <c r="K55" s="2" t="str">
        <f>IF(J55="","",RTD("cqg.rtd", ,"OrderData",""&amp;J55&amp;"", "", "ProfitLoss",""&amp;$M$1&amp;""))</f>
        <v/>
      </c>
      <c r="L55" s="2"/>
    </row>
    <row r="56" spans="10:12" x14ac:dyDescent="0.3">
      <c r="J56" s="8" t="str">
        <f t="array" ref="J56">IFERROR(INDEX(Orders!$W$2:$W$101, MATCH(0, COUNTIF($J$1:J55, Orders!$W$2:$W$101), 0)), "")</f>
        <v/>
      </c>
      <c r="K56" s="2" t="str">
        <f>IF(J56="","",RTD("cqg.rtd", ,"OrderData",""&amp;J56&amp;"", "", "ProfitLoss",""&amp;$M$1&amp;""))</f>
        <v/>
      </c>
      <c r="L56" s="2"/>
    </row>
    <row r="57" spans="10:12" x14ac:dyDescent="0.3">
      <c r="J57" s="8" t="str">
        <f t="array" ref="J57">IFERROR(INDEX(Orders!$W$2:$W$101, MATCH(0, COUNTIF($J$1:J56, Orders!$W$2:$W$101), 0)), "")</f>
        <v/>
      </c>
      <c r="K57" s="2" t="str">
        <f>IF(J57="","",RTD("cqg.rtd", ,"OrderData",""&amp;J57&amp;"", "", "ProfitLoss",""&amp;$M$1&amp;""))</f>
        <v/>
      </c>
      <c r="L57" s="2"/>
    </row>
    <row r="58" spans="10:12" x14ac:dyDescent="0.3">
      <c r="J58" s="8" t="str">
        <f t="array" ref="J58">IFERROR(INDEX(Orders!$W$2:$W$101, MATCH(0, COUNTIF($J$1:J57, Orders!$W$2:$W$101), 0)), "")</f>
        <v/>
      </c>
      <c r="K58" s="2" t="str">
        <f>IF(J58="","",RTD("cqg.rtd", ,"OrderData",""&amp;J58&amp;"", "", "ProfitLoss",""&amp;$M$1&amp;""))</f>
        <v/>
      </c>
      <c r="L58" s="2"/>
    </row>
    <row r="59" spans="10:12" x14ac:dyDescent="0.3">
      <c r="J59" s="8" t="str">
        <f t="array" ref="J59">IFERROR(INDEX(Orders!$W$2:$W$101, MATCH(0, COUNTIF($J$1:J58, Orders!$W$2:$W$101), 0)), "")</f>
        <v/>
      </c>
      <c r="K59" s="2" t="str">
        <f>IF(J59="","",RTD("cqg.rtd", ,"OrderData",""&amp;J59&amp;"", "", "ProfitLoss",""&amp;$M$1&amp;""))</f>
        <v/>
      </c>
      <c r="L59" s="2"/>
    </row>
    <row r="60" spans="10:12" x14ac:dyDescent="0.3">
      <c r="J60" s="8" t="str">
        <f t="array" ref="J60">IFERROR(INDEX(Orders!$W$2:$W$101, MATCH(0, COUNTIF($J$1:J59, Orders!$W$2:$W$101), 0)), "")</f>
        <v/>
      </c>
      <c r="K60" s="2" t="str">
        <f>IF(J60="","",RTD("cqg.rtd", ,"OrderData",""&amp;J60&amp;"", "", "ProfitLoss",""&amp;$M$1&amp;""))</f>
        <v/>
      </c>
      <c r="L60" s="2"/>
    </row>
    <row r="61" spans="10:12" x14ac:dyDescent="0.3">
      <c r="J61" s="8" t="str">
        <f t="array" ref="J61">IFERROR(INDEX(Orders!$W$2:$W$101, MATCH(0, COUNTIF($J$1:J60, Orders!$W$2:$W$101), 0)), "")</f>
        <v/>
      </c>
      <c r="K61" s="2" t="str">
        <f>IF(J61="","",RTD("cqg.rtd", ,"OrderData",""&amp;J61&amp;"", "", "ProfitLoss",""&amp;$M$1&amp;""))</f>
        <v/>
      </c>
      <c r="L61" s="2"/>
    </row>
    <row r="62" spans="10:12" x14ac:dyDescent="0.3">
      <c r="J62" s="8" t="str">
        <f t="array" ref="J62">IFERROR(INDEX(Orders!$W$2:$W$101, MATCH(0, COUNTIF($J$1:J61, Orders!$W$2:$W$101), 0)), "")</f>
        <v/>
      </c>
      <c r="K62" s="2" t="str">
        <f>IF(J62="","",RTD("cqg.rtd", ,"OrderData",""&amp;J62&amp;"", "", "ProfitLoss",""&amp;$M$1&amp;""))</f>
        <v/>
      </c>
      <c r="L62" s="2"/>
    </row>
    <row r="63" spans="10:12" x14ac:dyDescent="0.3">
      <c r="J63" s="8" t="str">
        <f t="array" ref="J63">IFERROR(INDEX(Orders!$W$2:$W$101, MATCH(0, COUNTIF($J$1:J62, Orders!$W$2:$W$101), 0)), "")</f>
        <v/>
      </c>
      <c r="K63" s="2" t="str">
        <f>IF(J63="","",RTD("cqg.rtd", ,"OrderData",""&amp;J63&amp;"", "", "ProfitLoss",""&amp;$M$1&amp;""))</f>
        <v/>
      </c>
      <c r="L63" s="2"/>
    </row>
    <row r="64" spans="10:12" x14ac:dyDescent="0.3">
      <c r="J64" s="8" t="str">
        <f t="array" ref="J64">IFERROR(INDEX(Orders!$W$2:$W$101, MATCH(0, COUNTIF($J$1:J63, Orders!$W$2:$W$101), 0)), "")</f>
        <v/>
      </c>
      <c r="K64" s="2" t="str">
        <f>IF(J64="","",RTD("cqg.rtd", ,"OrderData",""&amp;J64&amp;"", "", "ProfitLoss",""&amp;$M$1&amp;""))</f>
        <v/>
      </c>
      <c r="L64" s="2"/>
    </row>
    <row r="65" spans="10:12" x14ac:dyDescent="0.3">
      <c r="J65" s="8" t="str">
        <f t="array" ref="J65">IFERROR(INDEX(Orders!$W$2:$W$101, MATCH(0, COUNTIF($J$1:J64, Orders!$W$2:$W$101), 0)), "")</f>
        <v/>
      </c>
      <c r="K65" s="2" t="str">
        <f>IF(J65="","",RTD("cqg.rtd", ,"OrderData",""&amp;J65&amp;"", "", "ProfitLoss",""&amp;$M$1&amp;""))</f>
        <v/>
      </c>
      <c r="L65" s="2"/>
    </row>
    <row r="66" spans="10:12" x14ac:dyDescent="0.3">
      <c r="J66" s="8" t="str">
        <f t="array" ref="J66">IFERROR(INDEX(Orders!$W$2:$W$101, MATCH(0, COUNTIF($J$1:J65, Orders!$W$2:$W$101), 0)), "")</f>
        <v/>
      </c>
      <c r="K66" s="2" t="str">
        <f>IF(J66="","",RTD("cqg.rtd", ,"OrderData",""&amp;J66&amp;"", "", "ProfitLoss",""&amp;$M$1&amp;""))</f>
        <v/>
      </c>
      <c r="L66" s="2"/>
    </row>
    <row r="67" spans="10:12" x14ac:dyDescent="0.3">
      <c r="J67" s="8" t="str">
        <f t="array" ref="J67">IFERROR(INDEX(Orders!$W$2:$W$101, MATCH(0, COUNTIF($J$1:J66, Orders!$W$2:$W$101), 0)), "")</f>
        <v/>
      </c>
      <c r="K67" s="2" t="str">
        <f>IF(J67="","",RTD("cqg.rtd", ,"OrderData",""&amp;J67&amp;"", "", "ProfitLoss",""&amp;$M$1&amp;""))</f>
        <v/>
      </c>
      <c r="L67" s="2"/>
    </row>
    <row r="68" spans="10:12" x14ac:dyDescent="0.3">
      <c r="J68" s="8" t="str">
        <f t="array" ref="J68">IFERROR(INDEX(Orders!$W$2:$W$101, MATCH(0, COUNTIF($J$1:J67, Orders!$W$2:$W$101), 0)), "")</f>
        <v/>
      </c>
      <c r="K68" s="2" t="str">
        <f>IF(J68="","",RTD("cqg.rtd", ,"OrderData",""&amp;J68&amp;"", "", "ProfitLoss",""&amp;$M$1&amp;""))</f>
        <v/>
      </c>
      <c r="L68" s="2"/>
    </row>
    <row r="69" spans="10:12" x14ac:dyDescent="0.3">
      <c r="J69" s="8" t="str">
        <f t="array" ref="J69">IFERROR(INDEX(Orders!$W$2:$W$101, MATCH(0, COUNTIF($J$1:J68, Orders!$W$2:$W$101), 0)), "")</f>
        <v/>
      </c>
      <c r="K69" s="2" t="str">
        <f>IF(J69="","",RTD("cqg.rtd", ,"OrderData",""&amp;J69&amp;"", "", "ProfitLoss",""&amp;$M$1&amp;""))</f>
        <v/>
      </c>
      <c r="L69" s="2"/>
    </row>
    <row r="70" spans="10:12" x14ac:dyDescent="0.3">
      <c r="J70" s="8" t="str">
        <f t="array" ref="J70">IFERROR(INDEX(Orders!$W$2:$W$101, MATCH(0, COUNTIF($J$1:J69, Orders!$W$2:$W$101), 0)), "")</f>
        <v/>
      </c>
      <c r="K70" s="2" t="str">
        <f>IF(J70="","",RTD("cqg.rtd", ,"OrderData",""&amp;J70&amp;"", "", "ProfitLoss",""&amp;$M$1&amp;""))</f>
        <v/>
      </c>
      <c r="L70" s="2"/>
    </row>
    <row r="71" spans="10:12" x14ac:dyDescent="0.3">
      <c r="J71" s="8" t="str">
        <f t="array" ref="J71">IFERROR(INDEX(Orders!$W$2:$W$101, MATCH(0, COUNTIF($J$1:J70, Orders!$W$2:$W$101), 0)), "")</f>
        <v/>
      </c>
      <c r="K71" s="2" t="str">
        <f>IF(J71="","",RTD("cqg.rtd", ,"OrderData",""&amp;J71&amp;"", "", "ProfitLoss",""&amp;$M$1&amp;""))</f>
        <v/>
      </c>
      <c r="L71" s="2"/>
    </row>
    <row r="72" spans="10:12" x14ac:dyDescent="0.3">
      <c r="J72" s="8" t="str">
        <f t="array" ref="J72">IFERROR(INDEX(Orders!$W$2:$W$101, MATCH(0, COUNTIF($J$1:J71, Orders!$W$2:$W$101), 0)), "")</f>
        <v/>
      </c>
      <c r="K72" s="2" t="str">
        <f>IF(J72="","",RTD("cqg.rtd", ,"OrderData",""&amp;J72&amp;"", "", "ProfitLoss",""&amp;$M$1&amp;""))</f>
        <v/>
      </c>
      <c r="L72" s="2"/>
    </row>
    <row r="73" spans="10:12" x14ac:dyDescent="0.3">
      <c r="J73" s="8" t="str">
        <f t="array" ref="J73">IFERROR(INDEX(Orders!$W$2:$W$101, MATCH(0, COUNTIF($J$1:J72, Orders!$W$2:$W$101), 0)), "")</f>
        <v/>
      </c>
      <c r="K73" s="2" t="str">
        <f>IF(J73="","",RTD("cqg.rtd", ,"OrderData",""&amp;J73&amp;"", "", "ProfitLoss",""&amp;$M$1&amp;""))</f>
        <v/>
      </c>
      <c r="L73" s="2"/>
    </row>
    <row r="74" spans="10:12" x14ac:dyDescent="0.3">
      <c r="J74" s="8" t="str">
        <f t="array" ref="J74">IFERROR(INDEX(Orders!$W$2:$W$101, MATCH(0, COUNTIF($J$1:J73, Orders!$W$2:$W$101), 0)), "")</f>
        <v/>
      </c>
      <c r="K74" s="2" t="str">
        <f>IF(J74="","",RTD("cqg.rtd", ,"OrderData",""&amp;J74&amp;"", "", "ProfitLoss",""&amp;$M$1&amp;""))</f>
        <v/>
      </c>
      <c r="L74" s="2"/>
    </row>
    <row r="75" spans="10:12" x14ac:dyDescent="0.3">
      <c r="J75" s="8" t="str">
        <f t="array" ref="J75">IFERROR(INDEX(Orders!$W$2:$W$101, MATCH(0, COUNTIF($J$1:J74, Orders!$W$2:$W$101), 0)), "")</f>
        <v/>
      </c>
      <c r="K75" s="2" t="str">
        <f>IF(J75="","",RTD("cqg.rtd", ,"OrderData",""&amp;J75&amp;"", "", "ProfitLoss",""&amp;$M$1&amp;""))</f>
        <v/>
      </c>
      <c r="L75" s="2"/>
    </row>
    <row r="76" spans="10:12" x14ac:dyDescent="0.3">
      <c r="J76" s="8" t="str">
        <f t="array" ref="J76">IFERROR(INDEX(Orders!$W$2:$W$101, MATCH(0, COUNTIF($J$1:J75, Orders!$W$2:$W$101), 0)), "")</f>
        <v/>
      </c>
      <c r="K76" s="2" t="str">
        <f>IF(J76="","",RTD("cqg.rtd", ,"OrderData",""&amp;J76&amp;"", "", "ProfitLoss",""&amp;$M$1&amp;""))</f>
        <v/>
      </c>
      <c r="L76" s="2"/>
    </row>
    <row r="77" spans="10:12" x14ac:dyDescent="0.3">
      <c r="J77" s="8" t="str">
        <f t="array" ref="J77">IFERROR(INDEX(Orders!$W$2:$W$101, MATCH(0, COUNTIF($J$1:J76, Orders!$W$2:$W$101), 0)), "")</f>
        <v/>
      </c>
      <c r="K77" s="2" t="str">
        <f>IF(J77="","",RTD("cqg.rtd", ,"OrderData",""&amp;J77&amp;"", "", "ProfitLoss",""&amp;$M$1&amp;""))</f>
        <v/>
      </c>
      <c r="L77" s="2"/>
    </row>
    <row r="78" spans="10:12" x14ac:dyDescent="0.3">
      <c r="J78" s="8" t="str">
        <f t="array" ref="J78">IFERROR(INDEX(Orders!$W$2:$W$101, MATCH(0, COUNTIF($J$1:J77, Orders!$W$2:$W$101), 0)), "")</f>
        <v/>
      </c>
      <c r="K78" s="2" t="str">
        <f>IF(J78="","",RTD("cqg.rtd", ,"OrderData",""&amp;J78&amp;"", "", "ProfitLoss",""&amp;$M$1&amp;""))</f>
        <v/>
      </c>
      <c r="L78" s="2"/>
    </row>
    <row r="79" spans="10:12" x14ac:dyDescent="0.3">
      <c r="J79" s="8" t="str">
        <f t="array" ref="J79">IFERROR(INDEX(Orders!$W$2:$W$101, MATCH(0, COUNTIF($J$1:J78, Orders!$W$2:$W$101), 0)), "")</f>
        <v/>
      </c>
      <c r="K79" s="2" t="str">
        <f>IF(J79="","",RTD("cqg.rtd", ,"OrderData",""&amp;J79&amp;"", "", "ProfitLoss",""&amp;$M$1&amp;""))</f>
        <v/>
      </c>
      <c r="L79" s="2"/>
    </row>
    <row r="80" spans="10:12" x14ac:dyDescent="0.3">
      <c r="J80" s="8" t="str">
        <f t="array" ref="J80">IFERROR(INDEX(Orders!$W$2:$W$101, MATCH(0, COUNTIF($J$1:J79, Orders!$W$2:$W$101), 0)), "")</f>
        <v/>
      </c>
      <c r="K80" s="2" t="str">
        <f>IF(J80="","",RTD("cqg.rtd", ,"OrderData",""&amp;J80&amp;"", "", "ProfitLoss",""&amp;$M$1&amp;""))</f>
        <v/>
      </c>
      <c r="L80" s="2"/>
    </row>
    <row r="81" spans="10:12" x14ac:dyDescent="0.3">
      <c r="J81" s="8" t="str">
        <f t="array" ref="J81">IFERROR(INDEX(Orders!$W$2:$W$101, MATCH(0, COUNTIF($J$1:J80, Orders!$W$2:$W$101), 0)), "")</f>
        <v/>
      </c>
      <c r="K81" s="2" t="str">
        <f>IF(J81="","",RTD("cqg.rtd", ,"OrderData",""&amp;J81&amp;"", "", "ProfitLoss",""&amp;$M$1&amp;""))</f>
        <v/>
      </c>
      <c r="L81" s="2"/>
    </row>
    <row r="82" spans="10:12" x14ac:dyDescent="0.3">
      <c r="J82" s="8" t="str">
        <f t="array" ref="J82">IFERROR(INDEX(Orders!$W$2:$W$101, MATCH(0, COUNTIF($J$1:J81, Orders!$W$2:$W$101), 0)), "")</f>
        <v/>
      </c>
      <c r="K82" s="2" t="str">
        <f>IF(J82="","",RTD("cqg.rtd", ,"OrderData",""&amp;J82&amp;"", "", "ProfitLoss",""&amp;$M$1&amp;""))</f>
        <v/>
      </c>
      <c r="L82" s="2"/>
    </row>
    <row r="83" spans="10:12" x14ac:dyDescent="0.3">
      <c r="J83" s="8" t="str">
        <f t="array" ref="J83">IFERROR(INDEX(Orders!$W$2:$W$101, MATCH(0, COUNTIF($J$1:J82, Orders!$W$2:$W$101), 0)), "")</f>
        <v/>
      </c>
      <c r="K83" s="2" t="str">
        <f>IF(J83="","",RTD("cqg.rtd", ,"OrderData",""&amp;J83&amp;"", "", "ProfitLoss",""&amp;$M$1&amp;""))</f>
        <v/>
      </c>
      <c r="L83" s="2"/>
    </row>
    <row r="84" spans="10:12" x14ac:dyDescent="0.3">
      <c r="J84" s="8" t="str">
        <f t="array" ref="J84">IFERROR(INDEX(Orders!$W$2:$W$101, MATCH(0, COUNTIF($J$1:J83, Orders!$W$2:$W$101), 0)), "")</f>
        <v/>
      </c>
      <c r="K84" s="2" t="str">
        <f>IF(J84="","",RTD("cqg.rtd", ,"OrderData",""&amp;J84&amp;"", "", "ProfitLoss",""&amp;$M$1&amp;""))</f>
        <v/>
      </c>
      <c r="L84" s="2"/>
    </row>
    <row r="85" spans="10:12" x14ac:dyDescent="0.3">
      <c r="J85" s="8" t="str">
        <f t="array" ref="J85">IFERROR(INDEX(Orders!$W$2:$W$101, MATCH(0, COUNTIF($J$1:J84, Orders!$W$2:$W$101), 0)), "")</f>
        <v/>
      </c>
      <c r="K85" s="2" t="str">
        <f>IF(J85="","",RTD("cqg.rtd", ,"OrderData",""&amp;J85&amp;"", "", "ProfitLoss",""&amp;$M$1&amp;""))</f>
        <v/>
      </c>
      <c r="L85" s="2"/>
    </row>
    <row r="86" spans="10:12" x14ac:dyDescent="0.3">
      <c r="J86" s="8" t="str">
        <f t="array" ref="J86">IFERROR(INDEX(Orders!$W$2:$W$101, MATCH(0, COUNTIF($J$1:J85, Orders!$W$2:$W$101), 0)), "")</f>
        <v/>
      </c>
      <c r="K86" s="2" t="str">
        <f>IF(J86="","",RTD("cqg.rtd", ,"OrderData",""&amp;J86&amp;"", "", "ProfitLoss",""&amp;$M$1&amp;""))</f>
        <v/>
      </c>
      <c r="L86" s="2"/>
    </row>
    <row r="87" spans="10:12" x14ac:dyDescent="0.3">
      <c r="J87" s="8" t="str">
        <f t="array" ref="J87">IFERROR(INDEX(Orders!$W$2:$W$101, MATCH(0, COUNTIF($J$1:J86, Orders!$W$2:$W$101), 0)), "")</f>
        <v/>
      </c>
      <c r="K87" s="2" t="str">
        <f>IF(J87="","",RTD("cqg.rtd", ,"OrderData",""&amp;J87&amp;"", "", "ProfitLoss",""&amp;$M$1&amp;""))</f>
        <v/>
      </c>
      <c r="L87" s="2"/>
    </row>
    <row r="88" spans="10:12" x14ac:dyDescent="0.3">
      <c r="J88" s="8" t="str">
        <f t="array" ref="J88">IFERROR(INDEX(Orders!$W$2:$W$101, MATCH(0, COUNTIF($J$1:J87, Orders!$W$2:$W$101), 0)), "")</f>
        <v/>
      </c>
      <c r="K88" s="2" t="str">
        <f>IF(J88="","",RTD("cqg.rtd", ,"OrderData",""&amp;J88&amp;"", "", "ProfitLoss",""&amp;$M$1&amp;""))</f>
        <v/>
      </c>
      <c r="L88" s="2"/>
    </row>
    <row r="89" spans="10:12" x14ac:dyDescent="0.3">
      <c r="J89" s="8" t="str">
        <f t="array" ref="J89">IFERROR(INDEX(Orders!$W$2:$W$101, MATCH(0, COUNTIF($J$1:J88, Orders!$W$2:$W$101), 0)), "")</f>
        <v/>
      </c>
      <c r="K89" s="2" t="str">
        <f>IF(J89="","",RTD("cqg.rtd", ,"OrderData",""&amp;J89&amp;"", "", "ProfitLoss",""&amp;$M$1&amp;""))</f>
        <v/>
      </c>
      <c r="L89" s="2"/>
    </row>
    <row r="90" spans="10:12" x14ac:dyDescent="0.3">
      <c r="J90" s="8" t="str">
        <f t="array" ref="J90">IFERROR(INDEX(Orders!$W$2:$W$101, MATCH(0, COUNTIF($J$1:J89, Orders!$W$2:$W$101), 0)), "")</f>
        <v/>
      </c>
      <c r="K90" s="2" t="str">
        <f>IF(J90="","",RTD("cqg.rtd", ,"OrderData",""&amp;J90&amp;"", "", "ProfitLoss",""&amp;$M$1&amp;""))</f>
        <v/>
      </c>
      <c r="L90" s="2"/>
    </row>
    <row r="91" spans="10:12" x14ac:dyDescent="0.3">
      <c r="J91" s="8" t="str">
        <f t="array" ref="J91">IFERROR(INDEX(Orders!$W$2:$W$101, MATCH(0, COUNTIF($J$1:J90, Orders!$W$2:$W$101), 0)), "")</f>
        <v/>
      </c>
      <c r="K91" s="2" t="str">
        <f>IF(J91="","",RTD("cqg.rtd", ,"OrderData",""&amp;J91&amp;"", "", "ProfitLoss",""&amp;$M$1&amp;""))</f>
        <v/>
      </c>
      <c r="L91" s="2"/>
    </row>
    <row r="92" spans="10:12" x14ac:dyDescent="0.3">
      <c r="J92" s="8" t="str">
        <f t="array" ref="J92">IFERROR(INDEX(Orders!$W$2:$W$101, MATCH(0, COUNTIF($J$1:J91, Orders!$W$2:$W$101), 0)), "")</f>
        <v/>
      </c>
      <c r="K92" s="2" t="str">
        <f>IF(J92="","",RTD("cqg.rtd", ,"OrderData",""&amp;J92&amp;"", "", "ProfitLoss",""&amp;$M$1&amp;""))</f>
        <v/>
      </c>
      <c r="L92" s="2"/>
    </row>
    <row r="93" spans="10:12" x14ac:dyDescent="0.3">
      <c r="J93" s="8" t="str">
        <f t="array" ref="J93">IFERROR(INDEX(Orders!$W$2:$W$101, MATCH(0, COUNTIF($J$1:J92, Orders!$W$2:$W$101), 0)), "")</f>
        <v/>
      </c>
      <c r="K93" s="2" t="str">
        <f>IF(J93="","",RTD("cqg.rtd", ,"OrderData",""&amp;J93&amp;"", "", "ProfitLoss",""&amp;$M$1&amp;""))</f>
        <v/>
      </c>
      <c r="L93" s="2"/>
    </row>
    <row r="94" spans="10:12" x14ac:dyDescent="0.3">
      <c r="J94" s="8" t="str">
        <f t="array" ref="J94">IFERROR(INDEX(Orders!$W$2:$W$101, MATCH(0, COUNTIF($J$1:J93, Orders!$W$2:$W$101), 0)), "")</f>
        <v/>
      </c>
      <c r="K94" s="2" t="str">
        <f>IF(J94="","",RTD("cqg.rtd", ,"OrderData",""&amp;J94&amp;"", "", "ProfitLoss",""&amp;$M$1&amp;""))</f>
        <v/>
      </c>
      <c r="L94" s="2"/>
    </row>
    <row r="95" spans="10:12" x14ac:dyDescent="0.3">
      <c r="J95" s="8" t="str">
        <f t="array" ref="J95">IFERROR(INDEX(Orders!$W$2:$W$101, MATCH(0, COUNTIF($J$1:J94, Orders!$W$2:$W$101), 0)), "")</f>
        <v/>
      </c>
      <c r="K95" s="2" t="str">
        <f>IF(J95="","",RTD("cqg.rtd", ,"OrderData",""&amp;J95&amp;"", "", "ProfitLoss",""&amp;$M$1&amp;""))</f>
        <v/>
      </c>
      <c r="L95" s="2"/>
    </row>
    <row r="96" spans="10:12" x14ac:dyDescent="0.3">
      <c r="J96" s="8" t="str">
        <f t="array" ref="J96">IFERROR(INDEX(Orders!$W$2:$W$101, MATCH(0, COUNTIF($J$1:J95, Orders!$W$2:$W$101), 0)), "")</f>
        <v/>
      </c>
      <c r="K96" s="2" t="str">
        <f>IF(J96="","",RTD("cqg.rtd", ,"OrderData",""&amp;J96&amp;"", "", "ProfitLoss",""&amp;$M$1&amp;""))</f>
        <v/>
      </c>
      <c r="L96" s="2"/>
    </row>
    <row r="97" spans="10:12" x14ac:dyDescent="0.3">
      <c r="J97" s="8" t="str">
        <f t="array" ref="J97">IFERROR(INDEX(Orders!$W$2:$W$101, MATCH(0, COUNTIF($J$1:J96, Orders!$W$2:$W$101), 0)), "")</f>
        <v/>
      </c>
      <c r="K97" s="2" t="str">
        <f>IF(J97="","",RTD("cqg.rtd", ,"OrderData",""&amp;J97&amp;"", "", "ProfitLoss",""&amp;$M$1&amp;""))</f>
        <v/>
      </c>
      <c r="L97" s="2"/>
    </row>
    <row r="98" spans="10:12" x14ac:dyDescent="0.3">
      <c r="J98" s="8" t="str">
        <f t="array" ref="J98">IFERROR(INDEX(Orders!$W$2:$W$101, MATCH(0, COUNTIF($J$1:J97, Orders!$W$2:$W$101), 0)), "")</f>
        <v/>
      </c>
      <c r="K98" s="2" t="str">
        <f>IF(J98="","",RTD("cqg.rtd", ,"OrderData",""&amp;J98&amp;"", "", "ProfitLoss",""&amp;$M$1&amp;""))</f>
        <v/>
      </c>
      <c r="L98" s="2"/>
    </row>
    <row r="99" spans="10:12" x14ac:dyDescent="0.3">
      <c r="J99" s="8" t="str">
        <f t="array" ref="J99">IFERROR(INDEX(Orders!$W$2:$W$101, MATCH(0, COUNTIF($J$1:J98, Orders!$W$2:$W$101), 0)), "")</f>
        <v/>
      </c>
      <c r="K99" s="2" t="str">
        <f>IF(J99="","",RTD("cqg.rtd", ,"OrderData",""&amp;J99&amp;"", "", "ProfitLoss",""&amp;$M$1&amp;""))</f>
        <v/>
      </c>
      <c r="L99" s="2"/>
    </row>
    <row r="100" spans="10:12" x14ac:dyDescent="0.3">
      <c r="J100" s="8" t="str">
        <f t="array" ref="J100">IFERROR(INDEX(Orders!$W$2:$W$101, MATCH(0, COUNTIF($J$1:J99, Orders!$W$2:$W$101), 0)), "")</f>
        <v/>
      </c>
      <c r="K100" s="2" t="str">
        <f>IF(J100="","",RTD("cqg.rtd", ,"OrderData",""&amp;J100&amp;"", "", "ProfitLoss",""&amp;$M$1&amp;""))</f>
        <v/>
      </c>
      <c r="L100" s="2"/>
    </row>
    <row r="101" spans="10:12" x14ac:dyDescent="0.3">
      <c r="J101" s="8" t="str">
        <f t="array" ref="J101">IFERROR(INDEX(Orders!$W$2:$W$101, MATCH(0, COUNTIF($J$1:J100, Orders!$W$2:$W$101), 0)), "")</f>
        <v/>
      </c>
      <c r="K101" s="2" t="str">
        <f>IF(J101="","",RTD("cqg.rtd", ,"OrderData",""&amp;J101&amp;"", "", "ProfitLoss",""&amp;$M$1&amp;""))</f>
        <v/>
      </c>
      <c r="L101" s="2"/>
    </row>
  </sheetData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1"/>
  <sheetViews>
    <sheetView topLeftCell="BC1" workbookViewId="0">
      <selection activeCell="BY11" sqref="BY11"/>
    </sheetView>
  </sheetViews>
  <sheetFormatPr defaultRowHeight="17.25" x14ac:dyDescent="0.3"/>
  <cols>
    <col min="1" max="1" width="6.21875" customWidth="1"/>
    <col min="2" max="2" width="18.88671875" customWidth="1"/>
    <col min="3" max="6" width="9.33203125" customWidth="1"/>
    <col min="11" max="11" width="14.33203125" customWidth="1"/>
    <col min="13" max="13" width="20" customWidth="1"/>
    <col min="14" max="14" width="11" customWidth="1"/>
    <col min="15" max="15" width="12.88671875" customWidth="1"/>
    <col min="16" max="16" width="10.77734375" customWidth="1"/>
    <col min="18" max="19" width="9.33203125" customWidth="1"/>
    <col min="20" max="20" width="28.77734375" customWidth="1"/>
    <col min="21" max="21" width="14.88671875" customWidth="1"/>
    <col min="22" max="22" width="11.77734375" customWidth="1"/>
    <col min="23" max="23" width="15" customWidth="1"/>
    <col min="24" max="24" width="26" customWidth="1"/>
    <col min="25" max="25" width="25.88671875" customWidth="1"/>
    <col min="26" max="26" width="6.21875" customWidth="1"/>
    <col min="27" max="27" width="13.77734375" customWidth="1"/>
    <col min="28" max="28" width="9.5546875" bestFit="1" customWidth="1"/>
    <col min="29" max="29" width="13.21875" customWidth="1"/>
    <col min="30" max="30" width="24.33203125" customWidth="1"/>
    <col min="31" max="31" width="25.77734375" customWidth="1"/>
    <col min="32" max="32" width="10.109375" customWidth="1"/>
    <col min="33" max="33" width="21.44140625" customWidth="1"/>
    <col min="34" max="37" width="9.33203125" customWidth="1"/>
    <col min="38" max="38" width="10.109375" customWidth="1"/>
    <col min="44" max="44" width="12.21875" customWidth="1"/>
    <col min="51" max="51" width="33.6640625" customWidth="1"/>
    <col min="52" max="52" width="23.33203125" customWidth="1"/>
    <col min="53" max="53" width="11.109375" customWidth="1"/>
  </cols>
  <sheetData>
    <row r="1" spans="1:53" s="9" customFormat="1" ht="15" x14ac:dyDescent="0.2">
      <c r="A1" s="9" t="str">
        <f>Orders!A1</f>
        <v>Index</v>
      </c>
      <c r="B1" s="9" t="str">
        <f>Orders!B1</f>
        <v>AccountName</v>
      </c>
      <c r="C1" s="9" t="str">
        <f>Orders!C1</f>
        <v>FCMNumber</v>
      </c>
      <c r="D1" s="9" t="str">
        <f>Orders!D1</f>
        <v>UserID</v>
      </c>
      <c r="E1" s="9" t="str">
        <f>Orders!E1</f>
        <v>OriginalOrderID</v>
      </c>
      <c r="F1" s="9" t="str">
        <f>Orders!F1</f>
        <v>OrderID</v>
      </c>
      <c r="G1" s="9" t="str">
        <f>Orders!G1</f>
        <v>Side</v>
      </c>
      <c r="H1" s="9" t="str">
        <f>Orders!H1</f>
        <v>Qty</v>
      </c>
      <c r="I1" s="9" t="str">
        <f>Orders!I1</f>
        <v>FillQty</v>
      </c>
      <c r="J1" s="9" t="str">
        <f>Orders!J1</f>
        <v>RmngQty</v>
      </c>
      <c r="K1" s="9" t="str">
        <f>Orders!K1</f>
        <v>Instrument</v>
      </c>
      <c r="L1" s="9" t="str">
        <f>Orders!L1</f>
        <v>Type</v>
      </c>
      <c r="M1" s="9" t="str">
        <f>Orders!M1</f>
        <v>Status</v>
      </c>
      <c r="N1" s="9" t="str">
        <f>Orders!N1</f>
        <v>LimitPrice</v>
      </c>
      <c r="O1" s="9" t="str">
        <f>Orders!O1</f>
        <v>StopPrice</v>
      </c>
      <c r="P1" s="9" t="str">
        <f>Orders!P1</f>
        <v>AvgFillPrice</v>
      </c>
      <c r="Q1" s="9" t="str">
        <f>Orders!Q1</f>
        <v>Duration</v>
      </c>
      <c r="R1" s="9" t="str">
        <f>Orders!R1</f>
        <v>GTDDate</v>
      </c>
      <c r="S1" s="9" t="str">
        <f>Orders!S1</f>
        <v>GTTTime</v>
      </c>
      <c r="T1" s="9" t="str">
        <f>Orders!T1</f>
        <v>PlaceTime</v>
      </c>
      <c r="V1" s="10">
        <f>1-W1</f>
        <v>1.25</v>
      </c>
      <c r="W1" s="11">
        <f>Account!E2/24</f>
        <v>-0.25</v>
      </c>
      <c r="X1" s="9" t="str">
        <f>Orders!T1</f>
        <v>PlaceTime</v>
      </c>
      <c r="Y1" s="9" t="str">
        <f>Orders!U1</f>
        <v>StatusTime</v>
      </c>
      <c r="Z1" s="9" t="str">
        <f>Orders!V1</f>
        <v>Comment</v>
      </c>
      <c r="AA1" s="9" t="str">
        <f>IFERROR(IF((RIGHT(Y2,12)*1)-$AC$1&lt;0,(RIGHT(Y2,12)*1)+$AB$1,(RIGHT(Y2,12)*1)-$AC$1),"")</f>
        <v/>
      </c>
      <c r="AB1" s="10">
        <f>1-AC1</f>
        <v>1.25</v>
      </c>
      <c r="AC1" s="11">
        <f>Account!E2/24</f>
        <v>-0.25</v>
      </c>
      <c r="AD1" s="9" t="str">
        <f>Orders!U1</f>
        <v>StatusTime</v>
      </c>
      <c r="AE1" s="16">
        <f>MOD(RTD("cqg.rtd", ,"SystemInfo", "Linetime"),1)+6/24</f>
        <v>0.721574074079399</v>
      </c>
      <c r="AF1" s="7" t="s">
        <v>25</v>
      </c>
      <c r="AG1" s="7" t="str">
        <f>B1</f>
        <v>AccountName</v>
      </c>
      <c r="AH1" s="7" t="str">
        <f t="shared" ref="AH1:AK1" si="0">C1</f>
        <v>FCMNumber</v>
      </c>
      <c r="AI1" s="7" t="str">
        <f t="shared" si="0"/>
        <v>UserID</v>
      </c>
      <c r="AJ1" s="7" t="str">
        <f t="shared" si="0"/>
        <v>OriginalOrderID</v>
      </c>
      <c r="AK1" s="7" t="str">
        <f t="shared" si="0"/>
        <v>OrderID</v>
      </c>
      <c r="AL1" s="7" t="str">
        <f t="shared" ref="AL1" si="1">G1</f>
        <v>Side</v>
      </c>
      <c r="AM1" s="7" t="str">
        <f t="shared" ref="AM1" si="2">H1</f>
        <v>Qty</v>
      </c>
      <c r="AN1" s="7" t="str">
        <f t="shared" ref="AN1" si="3">I1</f>
        <v>FillQty</v>
      </c>
      <c r="AO1" s="7" t="str">
        <f t="shared" ref="AO1" si="4">J1</f>
        <v>RmngQty</v>
      </c>
      <c r="AP1" s="7" t="str">
        <f t="shared" ref="AP1" si="5">K1</f>
        <v>Instrument</v>
      </c>
      <c r="AQ1" s="7" t="str">
        <f t="shared" ref="AQ1" si="6">L1</f>
        <v>Type</v>
      </c>
      <c r="AR1" s="7" t="str">
        <f t="shared" ref="AR1" si="7">M1</f>
        <v>Status</v>
      </c>
      <c r="AS1" s="7" t="str">
        <f t="shared" ref="AS1" si="8">N1</f>
        <v>LimitPrice</v>
      </c>
      <c r="AT1" s="7" t="str">
        <f t="shared" ref="AT1" si="9">O1</f>
        <v>StopPrice</v>
      </c>
      <c r="AU1" s="7" t="str">
        <f t="shared" ref="AU1" si="10">P1</f>
        <v>AvgFillPrice</v>
      </c>
      <c r="AV1" s="7" t="str">
        <f t="shared" ref="AV1:AX1" si="11">Q1</f>
        <v>Duration</v>
      </c>
      <c r="AW1" s="7" t="str">
        <f t="shared" si="11"/>
        <v>GTDDate</v>
      </c>
      <c r="AX1" s="7" t="str">
        <f t="shared" si="11"/>
        <v>GTTTime</v>
      </c>
      <c r="AY1" s="7" t="str">
        <f>X1</f>
        <v>PlaceTime</v>
      </c>
      <c r="AZ1" s="7" t="str">
        <f>Y1</f>
        <v>StatusTime</v>
      </c>
      <c r="BA1" s="7" t="str">
        <f>Z1</f>
        <v>Comment</v>
      </c>
    </row>
    <row r="2" spans="1:53" x14ac:dyDescent="0.3">
      <c r="A2">
        <f>Orders!A2</f>
        <v>0</v>
      </c>
      <c r="B2" t="str">
        <f>Orders!B2</f>
        <v>Wrong Account Name or FCM Account ID</v>
      </c>
      <c r="C2" t="str">
        <f>Orders!C2</f>
        <v>Wrong Account Name or FCM Account ID</v>
      </c>
      <c r="D2" t="str">
        <f>Orders!D2</f>
        <v>Wrong Account Name or FCM Account ID</v>
      </c>
      <c r="E2" t="str">
        <f>Orders!E2</f>
        <v>Wrong Account Name or FCM Account ID</v>
      </c>
      <c r="F2" t="str">
        <f>Orders!F2</f>
        <v>Wrong Account Name or FCM Account ID</v>
      </c>
      <c r="G2" t="str">
        <f>Orders!G2</f>
        <v>Wrong Account Name or FCM Account ID</v>
      </c>
      <c r="H2" t="str">
        <f>Orders!H2</f>
        <v>Wrong Account Name or FCM Account ID</v>
      </c>
      <c r="I2" t="str">
        <f>Orders!I2</f>
        <v>Wrong Account Name or FCM Account ID</v>
      </c>
      <c r="J2" t="str">
        <f>Orders!J2</f>
        <v>Wrong Account Name or FCM Account ID</v>
      </c>
      <c r="K2" t="str">
        <f>Orders!K2</f>
        <v>Wrong Account Name or FCM Account ID</v>
      </c>
      <c r="L2" t="str">
        <f>Orders!L2</f>
        <v>Wrong Account Name or FCM Account ID</v>
      </c>
      <c r="M2" t="str">
        <f>Orders!M2</f>
        <v>Wrong Account Name or FCM Account ID</v>
      </c>
      <c r="N2" t="str">
        <f>Orders!N2</f>
        <v>Wrong Account Name or FCM Account ID</v>
      </c>
      <c r="O2" t="str">
        <f>Orders!O2</f>
        <v>Wrong Account Name or FCM Account ID</v>
      </c>
      <c r="P2" t="str">
        <f>Orders!P2</f>
        <v>Wrong Account Name or FCM Account ID</v>
      </c>
      <c r="Q2" t="str">
        <f>Orders!Q2</f>
        <v>Wrong Account Name or FCM Account ID</v>
      </c>
      <c r="R2" t="str">
        <f>Orders!R2</f>
        <v>Wrong Account Name or FCM Account ID</v>
      </c>
      <c r="S2" t="str">
        <f>Orders!S2</f>
        <v>Wrong Account Name or FCM Account ID</v>
      </c>
      <c r="T2" t="str">
        <f>Orders!T2</f>
        <v>Wrong Account Name or FCM Account ID</v>
      </c>
      <c r="U2" t="str">
        <f>IFERROR(LEFT(T2,LEN(Y2)-9),"")</f>
        <v>Wrong Account Name or FCM A</v>
      </c>
      <c r="V2" s="5" t="str">
        <f>IFERROR(DATE(LEFT(U2,4)*1,IF(LEFT(RIGHT(U2,LEN(U2)-5),3)="Jan",1,IF(LEFT(RIGHT(U2,LEN(U2)-5),3)="Feb",2,IF(LEFT(RIGHT(U2,LEN(U2)-5),3)="Mar",3,IF(LEFT(RIGHT(U2,LEN(U2)-5),3)="Apr",4,IF(LEFT(RIGHT(U2,LEN(U2)-5),3)="May",5,IF(LEFT(RIGHT(U2,LEN(U2)-5),3)="Jun",6,IF(LEFT(RIGHT(U2,LEN(U2)-5),3)="Jul",7,IF(LEFT(RIGHT(U2,LEN(U2)-5),3)="Aug",8,IF(LEFT(RIGHT(U2,LEN(U2)-5),3)="Sep",9,IF(LEFT(RIGHT(U2,LEN(U2)-5),3)="Oct",10,IF(LEFT(RIGHT(U2,LEN(U2)-5),3)="Nov",11,IF(LEFT(RIGHT(U2,LEN(U2)-5),3)="Dec",12)))))))))))),RIGHT(U2,2)*1),"")</f>
        <v/>
      </c>
      <c r="W2" s="20" t="str">
        <f>IFERROR(IFERROR((RIGHT(T2,8)*1)+$W$1,(RIGHT(T2,8)*1)+$V$1),"")</f>
        <v/>
      </c>
      <c r="X2" s="8" t="str">
        <f>IFERROR(U2&amp;" "&amp;TEXT(W2,"hh:mm:ss.000"),"")</f>
        <v xml:space="preserve">Wrong Account Name or FCM A </v>
      </c>
      <c r="Y2" t="str">
        <f>Orders!U2</f>
        <v>Wrong Account Name or FCM Account ID</v>
      </c>
      <c r="Z2" t="str">
        <f>Orders!V2</f>
        <v>Wrong Account Name or FCM Account ID</v>
      </c>
      <c r="AA2" t="str">
        <f>IFERROR(LEFT(Y2,LEN(Y2)-9),"")</f>
        <v>Wrong Account Name or FCM A</v>
      </c>
      <c r="AB2" s="5" t="str">
        <f>IFERROR(DATE(LEFT(AA2,4)*1,IF(LEFT(RIGHT(AA2,LEN(AA2)-5),3)="Jan",1,IF(LEFT(RIGHT(AA2,LEN(AA2)-5),3)="Feb",2,IF(LEFT(RIGHT(AA2,LEN(AA2)-5),3)="Mar",3,IF(LEFT(RIGHT(AA2,LEN(AA2)-5),3)="Apr",4,IF(LEFT(RIGHT(AA2,LEN(AA2)-5),3)="May",5,IF(LEFT(RIGHT(AA2,LEN(AA2)-5),3)="Jun",6,IF(LEFT(RIGHT(AA2,LEN(AA2)-5),3)="Jul",7,IF(LEFT(RIGHT(AA2,LEN(AA2)-5),3)="Aug",8,IF(LEFT(RIGHT(AA2,LEN(AA2)-5),3)="Sep",9,IF(LEFT(RIGHT(AA2,LEN(AA2)-5),3)="Oct",10,IF(LEFT(RIGHT(AA2,LEN(AA2)-5),3)="Nov",11,IF(LEFT(RIGHT(AA2,LEN(AA2)-5),3)="Dec",12)))))))))))),RIGHT(AA2,2)*1),"")</f>
        <v/>
      </c>
      <c r="AC2" s="8" t="str">
        <f>IFERROR(IFERROR((RIGHT(Y2,8)*1)+$AC$1,(RIGHT(Y2,8)*1)+$AB$1),"")</f>
        <v/>
      </c>
      <c r="AD2" s="8" t="str">
        <f>IFERROR(AA2&amp;" "&amp;TEXT(AC2,"hh:mm:ss.000"),"")</f>
        <v xml:space="preserve">Wrong Account Name or FCM A </v>
      </c>
      <c r="AE2" s="6" t="str">
        <f>IFERROR((AB2&amp;AC2)*1,"")</f>
        <v/>
      </c>
      <c r="AF2" s="4" t="str">
        <f>IFERROR(RANK(AE2,$AE$2:$AE$101)+COUNTIF($AE$2:AE2,AE2)-1,"")</f>
        <v/>
      </c>
      <c r="AG2" s="4" t="str">
        <f t="shared" ref="AG2:AG33" si="12">IF(B2="","",B2)</f>
        <v>Wrong Account Name or FCM Account ID</v>
      </c>
      <c r="AH2" s="12" t="str">
        <f t="shared" ref="AH2:AK2" si="13">IF(C2="","",C2)</f>
        <v>Wrong Account Name or FCM Account ID</v>
      </c>
      <c r="AI2" s="12" t="str">
        <f t="shared" si="13"/>
        <v>Wrong Account Name or FCM Account ID</v>
      </c>
      <c r="AJ2" s="12" t="str">
        <f t="shared" si="13"/>
        <v>Wrong Account Name or FCM Account ID</v>
      </c>
      <c r="AK2" s="12" t="str">
        <f t="shared" si="13"/>
        <v>Wrong Account Name or FCM Account ID</v>
      </c>
      <c r="AL2" s="4" t="str">
        <f t="shared" ref="AL2" si="14">IF(G2="","",G2)</f>
        <v>Wrong Account Name or FCM Account ID</v>
      </c>
      <c r="AM2" s="4" t="str">
        <f t="shared" ref="AM2" si="15">IF(H2="","",H2)</f>
        <v>Wrong Account Name or FCM Account ID</v>
      </c>
      <c r="AN2" s="4" t="str">
        <f t="shared" ref="AN2" si="16">IF(I2="","",I2)</f>
        <v>Wrong Account Name or FCM Account ID</v>
      </c>
      <c r="AO2" s="4" t="str">
        <f t="shared" ref="AO2" si="17">IF(J2="","",J2)</f>
        <v>Wrong Account Name or FCM Account ID</v>
      </c>
      <c r="AP2" s="4" t="str">
        <f t="shared" ref="AP2" si="18">IF(K2="","",K2)</f>
        <v>Wrong Account Name or FCM Account ID</v>
      </c>
      <c r="AQ2" s="4" t="str">
        <f t="shared" ref="AQ2" si="19">IF(L2="","",L2)</f>
        <v>Wrong Account Name or FCM Account ID</v>
      </c>
      <c r="AR2" s="4" t="str">
        <f t="shared" ref="AR2" si="20">IF(M2="","",M2)</f>
        <v>Wrong Account Name or FCM Account ID</v>
      </c>
      <c r="AS2" s="4" t="str">
        <f t="shared" ref="AS2" si="21">IF(N2="","",N2)</f>
        <v>Wrong Account Name or FCM Account ID</v>
      </c>
      <c r="AT2" s="4" t="str">
        <f t="shared" ref="AT2" si="22">IF(O2="","",O2)</f>
        <v>Wrong Account Name or FCM Account ID</v>
      </c>
      <c r="AU2" s="4" t="str">
        <f t="shared" ref="AU2" si="23">IF(P2="","",P2)</f>
        <v>Wrong Account Name or FCM Account ID</v>
      </c>
      <c r="AV2" s="4" t="str">
        <f t="shared" ref="AV2:AX2" si="24">IF(Q2="","",Q2)</f>
        <v>Wrong Account Name or FCM Account ID</v>
      </c>
      <c r="AW2" s="12" t="str">
        <f t="shared" si="24"/>
        <v>Wrong Account Name or FCM Account ID</v>
      </c>
      <c r="AX2" s="12" t="str">
        <f t="shared" si="24"/>
        <v>Wrong Account Name or FCM Account ID</v>
      </c>
      <c r="AY2" s="4" t="str">
        <f>IF(X2="","",X2)</f>
        <v xml:space="preserve">Wrong Account Name or FCM A </v>
      </c>
      <c r="AZ2" s="4" t="str">
        <f>IF(AD2="","",AD2)</f>
        <v xml:space="preserve">Wrong Account Name or FCM A </v>
      </c>
      <c r="BA2" s="12" t="str">
        <f>IF(Z2="","",Z2)</f>
        <v>Wrong Account Name or FCM Account ID</v>
      </c>
    </row>
    <row r="3" spans="1:53" x14ac:dyDescent="0.3">
      <c r="A3">
        <f>Orders!A3</f>
        <v>1</v>
      </c>
      <c r="B3" t="str">
        <f>Orders!B3</f>
        <v>Wrong Account Name or FCM Account ID</v>
      </c>
      <c r="C3" t="str">
        <f>Orders!C3</f>
        <v>Wrong Account Name or FCM Account ID</v>
      </c>
      <c r="D3" t="str">
        <f>Orders!D3</f>
        <v>Wrong Account Name or FCM Account ID</v>
      </c>
      <c r="E3" t="str">
        <f>Orders!E3</f>
        <v>Wrong Account Name or FCM Account ID</v>
      </c>
      <c r="F3" t="str">
        <f>Orders!F3</f>
        <v>Wrong Account Name or FCM Account ID</v>
      </c>
      <c r="G3" t="str">
        <f>Orders!G3</f>
        <v>Wrong Account Name or FCM Account ID</v>
      </c>
      <c r="H3" t="str">
        <f>Orders!H3</f>
        <v>Wrong Account Name or FCM Account ID</v>
      </c>
      <c r="I3" t="str">
        <f>Orders!I3</f>
        <v>Wrong Account Name or FCM Account ID</v>
      </c>
      <c r="J3" t="str">
        <f>Orders!J3</f>
        <v>Wrong Account Name or FCM Account ID</v>
      </c>
      <c r="K3" t="str">
        <f>Orders!K3</f>
        <v>Wrong Account Name or FCM Account ID</v>
      </c>
      <c r="L3" t="str">
        <f>Orders!L3</f>
        <v>Wrong Account Name or FCM Account ID</v>
      </c>
      <c r="M3" t="str">
        <f>Orders!M3</f>
        <v>Wrong Account Name or FCM Account ID</v>
      </c>
      <c r="N3" t="str">
        <f>Orders!N3</f>
        <v>Wrong Account Name or FCM Account ID</v>
      </c>
      <c r="O3" t="str">
        <f>Orders!O3</f>
        <v>Wrong Account Name or FCM Account ID</v>
      </c>
      <c r="P3" t="str">
        <f>Orders!P3</f>
        <v>Wrong Account Name or FCM Account ID</v>
      </c>
      <c r="Q3" t="str">
        <f>Orders!Q3</f>
        <v>Wrong Account Name or FCM Account ID</v>
      </c>
      <c r="R3" t="str">
        <f>Orders!R3</f>
        <v>Wrong Account Name or FCM Account ID</v>
      </c>
      <c r="S3" t="str">
        <f>Orders!S3</f>
        <v>Wrong Account Name or FCM Account ID</v>
      </c>
      <c r="T3" t="str">
        <f>Orders!T3</f>
        <v>Wrong Account Name or FCM Account ID</v>
      </c>
      <c r="U3" t="str">
        <f t="shared" ref="U3:U66" si="25">IFERROR(LEFT(T3,LEN(Y3)-9),"")</f>
        <v>Wrong Account Name or FCM A</v>
      </c>
      <c r="V3" s="5" t="str">
        <f t="shared" ref="V3:V66" si="26">IFERROR(DATE(LEFT(U3,4)*1,IF(LEFT(RIGHT(U3,LEN(U3)-5),3)="Jan",1,IF(LEFT(RIGHT(U3,LEN(U3)-5),3)="Feb",2,IF(LEFT(RIGHT(U3,LEN(U3)-5),3)="Mar",3,IF(LEFT(RIGHT(U3,LEN(U3)-5),3)="Apr",4,IF(LEFT(RIGHT(U3,LEN(U3)-5),3)="May",5,IF(LEFT(RIGHT(U3,LEN(U3)-5),3)="Jun",6,IF(LEFT(RIGHT(U3,LEN(U3)-5),3)="Jul",7,IF(LEFT(RIGHT(U3,LEN(U3)-5),3)="Aug",8,IF(LEFT(RIGHT(U3,LEN(U3)-5),3)="Sep",9,IF(LEFT(RIGHT(U3,LEN(U3)-5),3)="Oct",10,IF(LEFT(RIGHT(U3,LEN(U3)-5),3)="Nov",11,IF(LEFT(RIGHT(U3,LEN(U3)-5),3)="Dec",12)))))))))))),RIGHT(U3,2)*1),"")</f>
        <v/>
      </c>
      <c r="W3" s="20" t="str">
        <f t="shared" ref="W3:W66" si="27">IFERROR(IFERROR((RIGHT(T3,8)*1)+$W$1,(RIGHT(T3,8)*1)+$V$1),"")</f>
        <v/>
      </c>
      <c r="X3" s="8" t="str">
        <f t="shared" ref="X3:X66" si="28">IFERROR(U3&amp;" "&amp;TEXT(W3,"hh:mm:ss.000"),"")</f>
        <v xml:space="preserve">Wrong Account Name or FCM A </v>
      </c>
      <c r="Y3" t="str">
        <f>Orders!U3</f>
        <v>Wrong Account Name or FCM Account ID</v>
      </c>
      <c r="Z3" t="str">
        <f>Orders!V3</f>
        <v>Wrong Account Name or FCM Account ID</v>
      </c>
      <c r="AA3" t="str">
        <f t="shared" ref="AA3:AA66" si="29">IFERROR(LEFT(Y3,LEN(Y3)-9),"")</f>
        <v>Wrong Account Name or FCM A</v>
      </c>
      <c r="AB3" s="5" t="str">
        <f t="shared" ref="AB3:AB66" si="30">IFERROR(DATE(LEFT(AA3,4)*1,IF(LEFT(RIGHT(AA3,LEN(AA3)-5),3)="Jan",1,IF(LEFT(RIGHT(AA3,LEN(AA3)-5),3)="Feb",2,IF(LEFT(RIGHT(AA3,LEN(AA3)-5),3)="Mar",3,IF(LEFT(RIGHT(AA3,LEN(AA3)-5),3)="Apr",4,IF(LEFT(RIGHT(AA3,LEN(AA3)-5),3)="May",5,IF(LEFT(RIGHT(AA3,LEN(AA3)-5),3)="Jun",6,IF(LEFT(RIGHT(AA3,LEN(AA3)-5),3)="Jul",7,IF(LEFT(RIGHT(AA3,LEN(AA3)-5),3)="Aug",8,IF(LEFT(RIGHT(AA3,LEN(AA3)-5),3)="Sep",9,IF(LEFT(RIGHT(AA3,LEN(AA3)-5),3)="Oct",10,IF(LEFT(RIGHT(AA3,LEN(AA3)-5),3)="Nov",11,IF(LEFT(RIGHT(AA3,LEN(AA3)-5),3)="Dec",12)))))))))))),RIGHT(AA3,2)*1),"")</f>
        <v/>
      </c>
      <c r="AC3" s="8" t="str">
        <f t="shared" ref="AC3:AC66" si="31">IFERROR(IFERROR((RIGHT(Y3,8)*1)+$AC$1,(RIGHT(Y3,8)*1)+$AB$1),"")</f>
        <v/>
      </c>
      <c r="AD3" s="8" t="str">
        <f>IFERROR(AA3&amp;" "&amp;TEXT(AC3,"hh:mm:ss.000"),"")</f>
        <v xml:space="preserve">Wrong Account Name or FCM A </v>
      </c>
      <c r="AE3" s="6" t="str">
        <f t="shared" ref="AE3:AE66" si="32">IFERROR((AB3&amp;AC3)*1,"")</f>
        <v/>
      </c>
      <c r="AF3" s="18" t="str">
        <f>IFERROR(RANK(AE3,$AE$2:$AE$101)+COUNTIF($AE$2:AE3,AE3)-1,"")</f>
        <v/>
      </c>
      <c r="AG3" s="18" t="str">
        <f t="shared" ref="AG3:AG66" si="33">IF(B3="","",B3)</f>
        <v>Wrong Account Name or FCM Account ID</v>
      </c>
      <c r="AH3" s="18" t="str">
        <f t="shared" ref="AH3:AH66" si="34">IF(C3="","",C3)</f>
        <v>Wrong Account Name or FCM Account ID</v>
      </c>
      <c r="AI3" s="18" t="str">
        <f t="shared" ref="AI3:AI66" si="35">IF(D3="","",D3)</f>
        <v>Wrong Account Name or FCM Account ID</v>
      </c>
      <c r="AJ3" s="18" t="str">
        <f t="shared" ref="AJ3:AJ66" si="36">IF(E3="","",E3)</f>
        <v>Wrong Account Name or FCM Account ID</v>
      </c>
      <c r="AK3" s="18" t="str">
        <f t="shared" ref="AK3:AK66" si="37">IF(F3="","",F3)</f>
        <v>Wrong Account Name or FCM Account ID</v>
      </c>
      <c r="AL3" s="18" t="str">
        <f t="shared" ref="AL3:AL66" si="38">IF(G3="","",G3)</f>
        <v>Wrong Account Name or FCM Account ID</v>
      </c>
      <c r="AM3" s="18" t="str">
        <f t="shared" ref="AM3:AM66" si="39">IF(H3="","",H3)</f>
        <v>Wrong Account Name or FCM Account ID</v>
      </c>
      <c r="AN3" s="18" t="str">
        <f t="shared" ref="AN3:AN66" si="40">IF(I3="","",I3)</f>
        <v>Wrong Account Name or FCM Account ID</v>
      </c>
      <c r="AO3" s="18" t="str">
        <f t="shared" ref="AO3:AO66" si="41">IF(J3="","",J3)</f>
        <v>Wrong Account Name or FCM Account ID</v>
      </c>
      <c r="AP3" s="18" t="str">
        <f t="shared" ref="AP3:AP66" si="42">IF(K3="","",K3)</f>
        <v>Wrong Account Name or FCM Account ID</v>
      </c>
      <c r="AQ3" s="18" t="str">
        <f t="shared" ref="AQ3:AQ66" si="43">IF(L3="","",L3)</f>
        <v>Wrong Account Name or FCM Account ID</v>
      </c>
      <c r="AR3" s="18" t="str">
        <f t="shared" ref="AR3:AR66" si="44">IF(M3="","",M3)</f>
        <v>Wrong Account Name or FCM Account ID</v>
      </c>
      <c r="AS3" s="18" t="str">
        <f t="shared" ref="AS3:AS66" si="45">IF(N3="","",N3)</f>
        <v>Wrong Account Name or FCM Account ID</v>
      </c>
      <c r="AT3" s="18" t="str">
        <f t="shared" ref="AT3:AT66" si="46">IF(O3="","",O3)</f>
        <v>Wrong Account Name or FCM Account ID</v>
      </c>
      <c r="AU3" s="18" t="str">
        <f t="shared" ref="AU3:AU66" si="47">IF(P3="","",P3)</f>
        <v>Wrong Account Name or FCM Account ID</v>
      </c>
      <c r="AV3" s="18" t="str">
        <f t="shared" ref="AV3:AV66" si="48">IF(Q3="","",Q3)</f>
        <v>Wrong Account Name or FCM Account ID</v>
      </c>
      <c r="AW3" s="18" t="str">
        <f t="shared" ref="AW3:AW66" si="49">IF(R3="","",R3)</f>
        <v>Wrong Account Name or FCM Account ID</v>
      </c>
      <c r="AX3" s="18" t="str">
        <f t="shared" ref="AX3:AX66" si="50">IF(S3="","",S3)</f>
        <v>Wrong Account Name or FCM Account ID</v>
      </c>
      <c r="AY3" s="18" t="str">
        <f t="shared" ref="AY3:AY66" si="51">IF(X3="","",X3)</f>
        <v xml:space="preserve">Wrong Account Name or FCM A </v>
      </c>
      <c r="AZ3" s="18" t="str">
        <f t="shared" ref="AZ3:AZ66" si="52">IF(AD3="","",AD3)</f>
        <v xml:space="preserve">Wrong Account Name or FCM A </v>
      </c>
      <c r="BA3" s="18" t="str">
        <f t="shared" ref="BA3:BA66" si="53">IF(Z3="","",Z3)</f>
        <v>Wrong Account Name or FCM Account ID</v>
      </c>
    </row>
    <row r="4" spans="1:53" x14ac:dyDescent="0.3">
      <c r="A4">
        <f>Orders!A4</f>
        <v>2</v>
      </c>
      <c r="B4" t="str">
        <f>Orders!B4</f>
        <v>Wrong Account Name or FCM Account ID</v>
      </c>
      <c r="C4" t="str">
        <f>Orders!C4</f>
        <v>Wrong Account Name or FCM Account ID</v>
      </c>
      <c r="D4" t="str">
        <f>Orders!D4</f>
        <v>Wrong Account Name or FCM Account ID</v>
      </c>
      <c r="E4" t="str">
        <f>Orders!E4</f>
        <v>Wrong Account Name or FCM Account ID</v>
      </c>
      <c r="F4" t="str">
        <f>Orders!F4</f>
        <v>Wrong Account Name or FCM Account ID</v>
      </c>
      <c r="G4" t="str">
        <f>Orders!G4</f>
        <v>Wrong Account Name or FCM Account ID</v>
      </c>
      <c r="H4" t="str">
        <f>Orders!H4</f>
        <v>Wrong Account Name or FCM Account ID</v>
      </c>
      <c r="I4" t="str">
        <f>Orders!I4</f>
        <v>Wrong Account Name or FCM Account ID</v>
      </c>
      <c r="J4" t="str">
        <f>Orders!J4</f>
        <v>Wrong Account Name or FCM Account ID</v>
      </c>
      <c r="K4" t="str">
        <f>Orders!K4</f>
        <v>Wrong Account Name or FCM Account ID</v>
      </c>
      <c r="L4" t="str">
        <f>Orders!L4</f>
        <v>Wrong Account Name or FCM Account ID</v>
      </c>
      <c r="M4" t="str">
        <f>Orders!M4</f>
        <v>Wrong Account Name or FCM Account ID</v>
      </c>
      <c r="N4" t="str">
        <f>Orders!N4</f>
        <v>Wrong Account Name or FCM Account ID</v>
      </c>
      <c r="O4" t="str">
        <f>Orders!O4</f>
        <v>Wrong Account Name or FCM Account ID</v>
      </c>
      <c r="P4" t="str">
        <f>Orders!P4</f>
        <v>Wrong Account Name or FCM Account ID</v>
      </c>
      <c r="Q4" t="str">
        <f>Orders!Q4</f>
        <v>Wrong Account Name or FCM Account ID</v>
      </c>
      <c r="R4" t="str">
        <f>Orders!R4</f>
        <v>Wrong Account Name or FCM Account ID</v>
      </c>
      <c r="S4" t="str">
        <f>Orders!S4</f>
        <v>Wrong Account Name or FCM Account ID</v>
      </c>
      <c r="T4" t="str">
        <f>Orders!T4</f>
        <v>Wrong Account Name or FCM Account ID</v>
      </c>
      <c r="U4" t="str">
        <f t="shared" si="25"/>
        <v>Wrong Account Name or FCM A</v>
      </c>
      <c r="V4" s="5" t="str">
        <f t="shared" si="26"/>
        <v/>
      </c>
      <c r="W4" s="20" t="str">
        <f t="shared" si="27"/>
        <v/>
      </c>
      <c r="X4" s="8" t="str">
        <f t="shared" si="28"/>
        <v xml:space="preserve">Wrong Account Name or FCM A </v>
      </c>
      <c r="Y4" t="str">
        <f>Orders!U4</f>
        <v>Wrong Account Name or FCM Account ID</v>
      </c>
      <c r="Z4" t="str">
        <f>Orders!V4</f>
        <v>Wrong Account Name or FCM Account ID</v>
      </c>
      <c r="AA4" t="str">
        <f t="shared" si="29"/>
        <v>Wrong Account Name or FCM A</v>
      </c>
      <c r="AB4" s="5" t="str">
        <f t="shared" si="30"/>
        <v/>
      </c>
      <c r="AC4" s="8" t="str">
        <f t="shared" si="31"/>
        <v/>
      </c>
      <c r="AD4" s="8" t="str">
        <f t="shared" ref="AD4:AD67" si="54">IFERROR(AA4&amp;" "&amp;TEXT(AC4,"hh:mm:ss.000"),"")</f>
        <v xml:space="preserve">Wrong Account Name or FCM A </v>
      </c>
      <c r="AE4" s="6" t="str">
        <f t="shared" si="32"/>
        <v/>
      </c>
      <c r="AF4" s="18" t="str">
        <f>IFERROR(RANK(AE4,$AE$2:$AE$101)+COUNTIF($AE$2:AE4,AE4)-1,"")</f>
        <v/>
      </c>
      <c r="AG4" s="18" t="str">
        <f t="shared" si="33"/>
        <v>Wrong Account Name or FCM Account ID</v>
      </c>
      <c r="AH4" s="18" t="str">
        <f t="shared" si="34"/>
        <v>Wrong Account Name or FCM Account ID</v>
      </c>
      <c r="AI4" s="18" t="str">
        <f t="shared" si="35"/>
        <v>Wrong Account Name or FCM Account ID</v>
      </c>
      <c r="AJ4" s="18" t="str">
        <f t="shared" si="36"/>
        <v>Wrong Account Name or FCM Account ID</v>
      </c>
      <c r="AK4" s="18" t="str">
        <f t="shared" si="37"/>
        <v>Wrong Account Name or FCM Account ID</v>
      </c>
      <c r="AL4" s="18" t="str">
        <f t="shared" si="38"/>
        <v>Wrong Account Name or FCM Account ID</v>
      </c>
      <c r="AM4" s="18" t="str">
        <f t="shared" si="39"/>
        <v>Wrong Account Name or FCM Account ID</v>
      </c>
      <c r="AN4" s="18" t="str">
        <f t="shared" si="40"/>
        <v>Wrong Account Name or FCM Account ID</v>
      </c>
      <c r="AO4" s="18" t="str">
        <f t="shared" si="41"/>
        <v>Wrong Account Name or FCM Account ID</v>
      </c>
      <c r="AP4" s="18" t="str">
        <f t="shared" si="42"/>
        <v>Wrong Account Name or FCM Account ID</v>
      </c>
      <c r="AQ4" s="18" t="str">
        <f t="shared" si="43"/>
        <v>Wrong Account Name or FCM Account ID</v>
      </c>
      <c r="AR4" s="18" t="str">
        <f t="shared" si="44"/>
        <v>Wrong Account Name or FCM Account ID</v>
      </c>
      <c r="AS4" s="18" t="str">
        <f t="shared" si="45"/>
        <v>Wrong Account Name or FCM Account ID</v>
      </c>
      <c r="AT4" s="18" t="str">
        <f t="shared" si="46"/>
        <v>Wrong Account Name or FCM Account ID</v>
      </c>
      <c r="AU4" s="18" t="str">
        <f t="shared" si="47"/>
        <v>Wrong Account Name or FCM Account ID</v>
      </c>
      <c r="AV4" s="18" t="str">
        <f t="shared" si="48"/>
        <v>Wrong Account Name or FCM Account ID</v>
      </c>
      <c r="AW4" s="18" t="str">
        <f t="shared" si="49"/>
        <v>Wrong Account Name or FCM Account ID</v>
      </c>
      <c r="AX4" s="18" t="str">
        <f t="shared" si="50"/>
        <v>Wrong Account Name or FCM Account ID</v>
      </c>
      <c r="AY4" s="18" t="str">
        <f t="shared" si="51"/>
        <v xml:space="preserve">Wrong Account Name or FCM A </v>
      </c>
      <c r="AZ4" s="18" t="str">
        <f t="shared" si="52"/>
        <v xml:space="preserve">Wrong Account Name or FCM A </v>
      </c>
      <c r="BA4" s="18" t="str">
        <f t="shared" si="53"/>
        <v>Wrong Account Name or FCM Account ID</v>
      </c>
    </row>
    <row r="5" spans="1:53" x14ac:dyDescent="0.3">
      <c r="A5">
        <f>Orders!A5</f>
        <v>3</v>
      </c>
      <c r="B5" t="str">
        <f>Orders!B5</f>
        <v>Wrong Account Name or FCM Account ID</v>
      </c>
      <c r="C5" t="str">
        <f>Orders!C5</f>
        <v>Wrong Account Name or FCM Account ID</v>
      </c>
      <c r="D5" t="str">
        <f>Orders!D5</f>
        <v>Wrong Account Name or FCM Account ID</v>
      </c>
      <c r="E5" t="str">
        <f>Orders!E5</f>
        <v>Wrong Account Name or FCM Account ID</v>
      </c>
      <c r="F5" t="str">
        <f>Orders!F5</f>
        <v>Wrong Account Name or FCM Account ID</v>
      </c>
      <c r="G5" t="str">
        <f>Orders!G5</f>
        <v>Wrong Account Name or FCM Account ID</v>
      </c>
      <c r="H5" t="str">
        <f>Orders!H5</f>
        <v>Wrong Account Name or FCM Account ID</v>
      </c>
      <c r="I5" t="str">
        <f>Orders!I5</f>
        <v>Wrong Account Name or FCM Account ID</v>
      </c>
      <c r="J5" t="str">
        <f>Orders!J5</f>
        <v>Wrong Account Name or FCM Account ID</v>
      </c>
      <c r="K5" t="str">
        <f>Orders!K5</f>
        <v>Wrong Account Name or FCM Account ID</v>
      </c>
      <c r="L5" t="str">
        <f>Orders!L5</f>
        <v>Wrong Account Name or FCM Account ID</v>
      </c>
      <c r="M5" t="str">
        <f>Orders!M5</f>
        <v>Wrong Account Name or FCM Account ID</v>
      </c>
      <c r="N5" t="str">
        <f>Orders!N5</f>
        <v>Wrong Account Name or FCM Account ID</v>
      </c>
      <c r="O5" t="str">
        <f>Orders!O5</f>
        <v>Wrong Account Name or FCM Account ID</v>
      </c>
      <c r="P5" t="str">
        <f>Orders!P5</f>
        <v>Wrong Account Name or FCM Account ID</v>
      </c>
      <c r="Q5" t="str">
        <f>Orders!Q5</f>
        <v>Wrong Account Name or FCM Account ID</v>
      </c>
      <c r="R5" t="str">
        <f>Orders!R5</f>
        <v>Wrong Account Name or FCM Account ID</v>
      </c>
      <c r="S5" t="str">
        <f>Orders!S5</f>
        <v>Wrong Account Name or FCM Account ID</v>
      </c>
      <c r="T5" t="str">
        <f>Orders!T5</f>
        <v>Wrong Account Name or FCM Account ID</v>
      </c>
      <c r="U5" t="str">
        <f t="shared" si="25"/>
        <v>Wrong Account Name or FCM A</v>
      </c>
      <c r="V5" s="5" t="str">
        <f t="shared" si="26"/>
        <v/>
      </c>
      <c r="W5" s="20" t="str">
        <f t="shared" si="27"/>
        <v/>
      </c>
      <c r="X5" s="8" t="str">
        <f t="shared" si="28"/>
        <v xml:space="preserve">Wrong Account Name or FCM A </v>
      </c>
      <c r="Y5" t="str">
        <f>Orders!U5</f>
        <v>Wrong Account Name or FCM Account ID</v>
      </c>
      <c r="Z5" t="str">
        <f>Orders!V5</f>
        <v>Wrong Account Name or FCM Account ID</v>
      </c>
      <c r="AA5" t="str">
        <f t="shared" si="29"/>
        <v>Wrong Account Name or FCM A</v>
      </c>
      <c r="AB5" s="5" t="str">
        <f t="shared" si="30"/>
        <v/>
      </c>
      <c r="AC5" s="8" t="str">
        <f t="shared" si="31"/>
        <v/>
      </c>
      <c r="AD5" s="8" t="str">
        <f t="shared" si="54"/>
        <v xml:space="preserve">Wrong Account Name or FCM A </v>
      </c>
      <c r="AE5" s="6" t="str">
        <f t="shared" si="32"/>
        <v/>
      </c>
      <c r="AF5" s="18" t="str">
        <f>IFERROR(RANK(AE5,$AE$2:$AE$101)+COUNTIF($AE$2:AE5,AE5)-1,"")</f>
        <v/>
      </c>
      <c r="AG5" s="18" t="str">
        <f t="shared" si="33"/>
        <v>Wrong Account Name or FCM Account ID</v>
      </c>
      <c r="AH5" s="18" t="str">
        <f t="shared" si="34"/>
        <v>Wrong Account Name or FCM Account ID</v>
      </c>
      <c r="AI5" s="18" t="str">
        <f t="shared" si="35"/>
        <v>Wrong Account Name or FCM Account ID</v>
      </c>
      <c r="AJ5" s="18" t="str">
        <f t="shared" si="36"/>
        <v>Wrong Account Name or FCM Account ID</v>
      </c>
      <c r="AK5" s="18" t="str">
        <f t="shared" si="37"/>
        <v>Wrong Account Name or FCM Account ID</v>
      </c>
      <c r="AL5" s="18" t="str">
        <f t="shared" si="38"/>
        <v>Wrong Account Name or FCM Account ID</v>
      </c>
      <c r="AM5" s="18" t="str">
        <f t="shared" si="39"/>
        <v>Wrong Account Name or FCM Account ID</v>
      </c>
      <c r="AN5" s="18" t="str">
        <f t="shared" si="40"/>
        <v>Wrong Account Name or FCM Account ID</v>
      </c>
      <c r="AO5" s="18" t="str">
        <f t="shared" si="41"/>
        <v>Wrong Account Name or FCM Account ID</v>
      </c>
      <c r="AP5" s="18" t="str">
        <f t="shared" si="42"/>
        <v>Wrong Account Name or FCM Account ID</v>
      </c>
      <c r="AQ5" s="18" t="str">
        <f t="shared" si="43"/>
        <v>Wrong Account Name or FCM Account ID</v>
      </c>
      <c r="AR5" s="18" t="str">
        <f t="shared" si="44"/>
        <v>Wrong Account Name or FCM Account ID</v>
      </c>
      <c r="AS5" s="18" t="str">
        <f t="shared" si="45"/>
        <v>Wrong Account Name or FCM Account ID</v>
      </c>
      <c r="AT5" s="18" t="str">
        <f t="shared" si="46"/>
        <v>Wrong Account Name or FCM Account ID</v>
      </c>
      <c r="AU5" s="18" t="str">
        <f t="shared" si="47"/>
        <v>Wrong Account Name or FCM Account ID</v>
      </c>
      <c r="AV5" s="18" t="str">
        <f t="shared" si="48"/>
        <v>Wrong Account Name or FCM Account ID</v>
      </c>
      <c r="AW5" s="18" t="str">
        <f t="shared" si="49"/>
        <v>Wrong Account Name or FCM Account ID</v>
      </c>
      <c r="AX5" s="18" t="str">
        <f t="shared" si="50"/>
        <v>Wrong Account Name or FCM Account ID</v>
      </c>
      <c r="AY5" s="18" t="str">
        <f t="shared" si="51"/>
        <v xml:space="preserve">Wrong Account Name or FCM A </v>
      </c>
      <c r="AZ5" s="18" t="str">
        <f t="shared" si="52"/>
        <v xml:space="preserve">Wrong Account Name or FCM A </v>
      </c>
      <c r="BA5" s="18" t="str">
        <f t="shared" si="53"/>
        <v>Wrong Account Name or FCM Account ID</v>
      </c>
    </row>
    <row r="6" spans="1:53" x14ac:dyDescent="0.3">
      <c r="A6">
        <f>Orders!A6</f>
        <v>4</v>
      </c>
      <c r="B6" t="str">
        <f>Orders!B6</f>
        <v>Wrong Account Name or FCM Account ID</v>
      </c>
      <c r="C6" t="str">
        <f>Orders!C6</f>
        <v>Wrong Account Name or FCM Account ID</v>
      </c>
      <c r="D6" t="str">
        <f>Orders!D6</f>
        <v>Wrong Account Name or FCM Account ID</v>
      </c>
      <c r="E6" t="str">
        <f>Orders!E6</f>
        <v>Wrong Account Name or FCM Account ID</v>
      </c>
      <c r="F6" t="str">
        <f>Orders!F6</f>
        <v>Wrong Account Name or FCM Account ID</v>
      </c>
      <c r="G6" t="str">
        <f>Orders!G6</f>
        <v>Wrong Account Name or FCM Account ID</v>
      </c>
      <c r="H6" t="str">
        <f>Orders!H6</f>
        <v>Wrong Account Name or FCM Account ID</v>
      </c>
      <c r="I6" t="str">
        <f>Orders!I6</f>
        <v>Wrong Account Name or FCM Account ID</v>
      </c>
      <c r="J6" t="str">
        <f>Orders!J6</f>
        <v>Wrong Account Name or FCM Account ID</v>
      </c>
      <c r="K6" t="str">
        <f>Orders!K6</f>
        <v>Wrong Account Name or FCM Account ID</v>
      </c>
      <c r="L6" t="str">
        <f>Orders!L6</f>
        <v>Wrong Account Name or FCM Account ID</v>
      </c>
      <c r="M6" t="str">
        <f>Orders!M6</f>
        <v>Wrong Account Name or FCM Account ID</v>
      </c>
      <c r="N6" t="str">
        <f>Orders!N6</f>
        <v>Wrong Account Name or FCM Account ID</v>
      </c>
      <c r="O6" t="str">
        <f>Orders!O6</f>
        <v>Wrong Account Name or FCM Account ID</v>
      </c>
      <c r="P6" t="str">
        <f>Orders!P6</f>
        <v>Wrong Account Name or FCM Account ID</v>
      </c>
      <c r="Q6" t="str">
        <f>Orders!Q6</f>
        <v>Wrong Account Name or FCM Account ID</v>
      </c>
      <c r="R6" t="str">
        <f>Orders!R6</f>
        <v>Wrong Account Name or FCM Account ID</v>
      </c>
      <c r="S6" t="str">
        <f>Orders!S6</f>
        <v>Wrong Account Name or FCM Account ID</v>
      </c>
      <c r="T6" t="str">
        <f>Orders!T6</f>
        <v>Wrong Account Name or FCM Account ID</v>
      </c>
      <c r="U6" t="str">
        <f t="shared" si="25"/>
        <v>Wrong Account Name or FCM A</v>
      </c>
      <c r="V6" s="5" t="str">
        <f t="shared" si="26"/>
        <v/>
      </c>
      <c r="W6" s="20" t="str">
        <f t="shared" si="27"/>
        <v/>
      </c>
      <c r="X6" s="8" t="str">
        <f t="shared" si="28"/>
        <v xml:space="preserve">Wrong Account Name or FCM A </v>
      </c>
      <c r="Y6" t="str">
        <f>Orders!U6</f>
        <v>Wrong Account Name or FCM Account ID</v>
      </c>
      <c r="Z6" t="str">
        <f>Orders!V6</f>
        <v>Wrong Account Name or FCM Account ID</v>
      </c>
      <c r="AA6" t="str">
        <f t="shared" si="29"/>
        <v>Wrong Account Name or FCM A</v>
      </c>
      <c r="AB6" s="5" t="str">
        <f t="shared" si="30"/>
        <v/>
      </c>
      <c r="AC6" s="8" t="str">
        <f t="shared" si="31"/>
        <v/>
      </c>
      <c r="AD6" s="8" t="str">
        <f t="shared" si="54"/>
        <v xml:space="preserve">Wrong Account Name or FCM A </v>
      </c>
      <c r="AE6" s="6" t="str">
        <f t="shared" si="32"/>
        <v/>
      </c>
      <c r="AF6" s="18" t="str">
        <f>IFERROR(RANK(AE6,$AE$2:$AE$101)+COUNTIF($AE$2:AE6,AE6)-1,"")</f>
        <v/>
      </c>
      <c r="AG6" s="18" t="str">
        <f t="shared" si="33"/>
        <v>Wrong Account Name or FCM Account ID</v>
      </c>
      <c r="AH6" s="18" t="str">
        <f t="shared" si="34"/>
        <v>Wrong Account Name or FCM Account ID</v>
      </c>
      <c r="AI6" s="18" t="str">
        <f t="shared" si="35"/>
        <v>Wrong Account Name or FCM Account ID</v>
      </c>
      <c r="AJ6" s="18" t="str">
        <f t="shared" si="36"/>
        <v>Wrong Account Name or FCM Account ID</v>
      </c>
      <c r="AK6" s="18" t="str">
        <f t="shared" si="37"/>
        <v>Wrong Account Name or FCM Account ID</v>
      </c>
      <c r="AL6" s="18" t="str">
        <f t="shared" si="38"/>
        <v>Wrong Account Name or FCM Account ID</v>
      </c>
      <c r="AM6" s="18" t="str">
        <f t="shared" si="39"/>
        <v>Wrong Account Name or FCM Account ID</v>
      </c>
      <c r="AN6" s="18" t="str">
        <f t="shared" si="40"/>
        <v>Wrong Account Name or FCM Account ID</v>
      </c>
      <c r="AO6" s="18" t="str">
        <f t="shared" si="41"/>
        <v>Wrong Account Name or FCM Account ID</v>
      </c>
      <c r="AP6" s="18" t="str">
        <f t="shared" si="42"/>
        <v>Wrong Account Name or FCM Account ID</v>
      </c>
      <c r="AQ6" s="18" t="str">
        <f t="shared" si="43"/>
        <v>Wrong Account Name or FCM Account ID</v>
      </c>
      <c r="AR6" s="18" t="str">
        <f t="shared" si="44"/>
        <v>Wrong Account Name or FCM Account ID</v>
      </c>
      <c r="AS6" s="18" t="str">
        <f t="shared" si="45"/>
        <v>Wrong Account Name or FCM Account ID</v>
      </c>
      <c r="AT6" s="18" t="str">
        <f t="shared" si="46"/>
        <v>Wrong Account Name or FCM Account ID</v>
      </c>
      <c r="AU6" s="18" t="str">
        <f t="shared" si="47"/>
        <v>Wrong Account Name or FCM Account ID</v>
      </c>
      <c r="AV6" s="18" t="str">
        <f t="shared" si="48"/>
        <v>Wrong Account Name or FCM Account ID</v>
      </c>
      <c r="AW6" s="18" t="str">
        <f t="shared" si="49"/>
        <v>Wrong Account Name or FCM Account ID</v>
      </c>
      <c r="AX6" s="18" t="str">
        <f t="shared" si="50"/>
        <v>Wrong Account Name or FCM Account ID</v>
      </c>
      <c r="AY6" s="18" t="str">
        <f t="shared" si="51"/>
        <v xml:space="preserve">Wrong Account Name or FCM A </v>
      </c>
      <c r="AZ6" s="18" t="str">
        <f t="shared" si="52"/>
        <v xml:space="preserve">Wrong Account Name or FCM A </v>
      </c>
      <c r="BA6" s="18" t="str">
        <f t="shared" si="53"/>
        <v>Wrong Account Name or FCM Account ID</v>
      </c>
    </row>
    <row r="7" spans="1:53" x14ac:dyDescent="0.3">
      <c r="A7">
        <f>Orders!A7</f>
        <v>5</v>
      </c>
      <c r="B7" t="str">
        <f>Orders!B7</f>
        <v>Wrong Account Name or FCM Account ID</v>
      </c>
      <c r="C7" t="str">
        <f>Orders!C7</f>
        <v>Wrong Account Name or FCM Account ID</v>
      </c>
      <c r="D7" t="str">
        <f>Orders!D7</f>
        <v>Wrong Account Name or FCM Account ID</v>
      </c>
      <c r="E7" t="str">
        <f>Orders!E7</f>
        <v>Wrong Account Name or FCM Account ID</v>
      </c>
      <c r="F7" t="str">
        <f>Orders!F7</f>
        <v>Wrong Account Name or FCM Account ID</v>
      </c>
      <c r="G7" t="str">
        <f>Orders!G7</f>
        <v>Wrong Account Name or FCM Account ID</v>
      </c>
      <c r="H7" t="str">
        <f>Orders!H7</f>
        <v>Wrong Account Name or FCM Account ID</v>
      </c>
      <c r="I7" t="str">
        <f>Orders!I7</f>
        <v>Wrong Account Name or FCM Account ID</v>
      </c>
      <c r="J7" t="str">
        <f>Orders!J7</f>
        <v>Wrong Account Name or FCM Account ID</v>
      </c>
      <c r="K7" t="str">
        <f>Orders!K7</f>
        <v>Wrong Account Name or FCM Account ID</v>
      </c>
      <c r="L7" t="str">
        <f>Orders!L7</f>
        <v>Wrong Account Name or FCM Account ID</v>
      </c>
      <c r="M7" t="str">
        <f>Orders!M7</f>
        <v>Wrong Account Name or FCM Account ID</v>
      </c>
      <c r="N7" t="str">
        <f>Orders!N7</f>
        <v>Wrong Account Name or FCM Account ID</v>
      </c>
      <c r="O7" t="str">
        <f>Orders!O7</f>
        <v>Wrong Account Name or FCM Account ID</v>
      </c>
      <c r="P7" t="str">
        <f>Orders!P7</f>
        <v>Wrong Account Name or FCM Account ID</v>
      </c>
      <c r="Q7" t="str">
        <f>Orders!Q7</f>
        <v>Wrong Account Name or FCM Account ID</v>
      </c>
      <c r="R7" t="str">
        <f>Orders!R7</f>
        <v>Wrong Account Name or FCM Account ID</v>
      </c>
      <c r="S7" t="str">
        <f>Orders!S7</f>
        <v>Wrong Account Name or FCM Account ID</v>
      </c>
      <c r="T7" t="str">
        <f>Orders!T7</f>
        <v>Wrong Account Name or FCM Account ID</v>
      </c>
      <c r="U7" t="str">
        <f t="shared" si="25"/>
        <v>Wrong Account Name or FCM A</v>
      </c>
      <c r="V7" s="5" t="str">
        <f t="shared" si="26"/>
        <v/>
      </c>
      <c r="W7" s="20" t="str">
        <f t="shared" si="27"/>
        <v/>
      </c>
      <c r="X7" s="8" t="str">
        <f t="shared" si="28"/>
        <v xml:space="preserve">Wrong Account Name or FCM A </v>
      </c>
      <c r="Y7" t="str">
        <f>Orders!U7</f>
        <v>Wrong Account Name or FCM Account ID</v>
      </c>
      <c r="Z7" t="str">
        <f>Orders!V7</f>
        <v>Wrong Account Name or FCM Account ID</v>
      </c>
      <c r="AA7" t="str">
        <f t="shared" si="29"/>
        <v>Wrong Account Name or FCM A</v>
      </c>
      <c r="AB7" s="5" t="str">
        <f t="shared" si="30"/>
        <v/>
      </c>
      <c r="AC7" s="8" t="str">
        <f t="shared" si="31"/>
        <v/>
      </c>
      <c r="AD7" s="8" t="str">
        <f t="shared" si="54"/>
        <v xml:space="preserve">Wrong Account Name or FCM A </v>
      </c>
      <c r="AE7" s="6" t="str">
        <f t="shared" si="32"/>
        <v/>
      </c>
      <c r="AF7" s="18" t="str">
        <f>IFERROR(RANK(AE7,$AE$2:$AE$101)+COUNTIF($AE$2:AE7,AE7)-1,"")</f>
        <v/>
      </c>
      <c r="AG7" s="18" t="str">
        <f t="shared" si="33"/>
        <v>Wrong Account Name or FCM Account ID</v>
      </c>
      <c r="AH7" s="18" t="str">
        <f t="shared" si="34"/>
        <v>Wrong Account Name or FCM Account ID</v>
      </c>
      <c r="AI7" s="18" t="str">
        <f t="shared" si="35"/>
        <v>Wrong Account Name or FCM Account ID</v>
      </c>
      <c r="AJ7" s="18" t="str">
        <f t="shared" si="36"/>
        <v>Wrong Account Name or FCM Account ID</v>
      </c>
      <c r="AK7" s="18" t="str">
        <f t="shared" si="37"/>
        <v>Wrong Account Name or FCM Account ID</v>
      </c>
      <c r="AL7" s="18" t="str">
        <f t="shared" si="38"/>
        <v>Wrong Account Name or FCM Account ID</v>
      </c>
      <c r="AM7" s="18" t="str">
        <f t="shared" si="39"/>
        <v>Wrong Account Name or FCM Account ID</v>
      </c>
      <c r="AN7" s="18" t="str">
        <f t="shared" si="40"/>
        <v>Wrong Account Name or FCM Account ID</v>
      </c>
      <c r="AO7" s="18" t="str">
        <f t="shared" si="41"/>
        <v>Wrong Account Name or FCM Account ID</v>
      </c>
      <c r="AP7" s="18" t="str">
        <f t="shared" si="42"/>
        <v>Wrong Account Name or FCM Account ID</v>
      </c>
      <c r="AQ7" s="18" t="str">
        <f t="shared" si="43"/>
        <v>Wrong Account Name or FCM Account ID</v>
      </c>
      <c r="AR7" s="18" t="str">
        <f t="shared" si="44"/>
        <v>Wrong Account Name or FCM Account ID</v>
      </c>
      <c r="AS7" s="18" t="str">
        <f t="shared" si="45"/>
        <v>Wrong Account Name or FCM Account ID</v>
      </c>
      <c r="AT7" s="18" t="str">
        <f t="shared" si="46"/>
        <v>Wrong Account Name or FCM Account ID</v>
      </c>
      <c r="AU7" s="18" t="str">
        <f t="shared" si="47"/>
        <v>Wrong Account Name or FCM Account ID</v>
      </c>
      <c r="AV7" s="18" t="str">
        <f t="shared" si="48"/>
        <v>Wrong Account Name or FCM Account ID</v>
      </c>
      <c r="AW7" s="18" t="str">
        <f t="shared" si="49"/>
        <v>Wrong Account Name or FCM Account ID</v>
      </c>
      <c r="AX7" s="18" t="str">
        <f t="shared" si="50"/>
        <v>Wrong Account Name or FCM Account ID</v>
      </c>
      <c r="AY7" s="18" t="str">
        <f t="shared" si="51"/>
        <v xml:space="preserve">Wrong Account Name or FCM A </v>
      </c>
      <c r="AZ7" s="18" t="str">
        <f t="shared" si="52"/>
        <v xml:space="preserve">Wrong Account Name or FCM A </v>
      </c>
      <c r="BA7" s="18" t="str">
        <f t="shared" si="53"/>
        <v>Wrong Account Name or FCM Account ID</v>
      </c>
    </row>
    <row r="8" spans="1:53" x14ac:dyDescent="0.3">
      <c r="A8">
        <f>Orders!A8</f>
        <v>6</v>
      </c>
      <c r="B8" t="str">
        <f>Orders!B8</f>
        <v>Wrong Account Name or FCM Account ID</v>
      </c>
      <c r="C8" t="str">
        <f>Orders!C8</f>
        <v>Wrong Account Name or FCM Account ID</v>
      </c>
      <c r="D8" t="str">
        <f>Orders!D8</f>
        <v>Wrong Account Name or FCM Account ID</v>
      </c>
      <c r="E8" t="str">
        <f>Orders!E8</f>
        <v>Wrong Account Name or FCM Account ID</v>
      </c>
      <c r="F8" t="str">
        <f>Orders!F8</f>
        <v>Wrong Account Name or FCM Account ID</v>
      </c>
      <c r="G8" t="str">
        <f>Orders!G8</f>
        <v>Wrong Account Name or FCM Account ID</v>
      </c>
      <c r="H8" t="str">
        <f>Orders!H8</f>
        <v>Wrong Account Name or FCM Account ID</v>
      </c>
      <c r="I8" t="str">
        <f>Orders!I8</f>
        <v>Wrong Account Name or FCM Account ID</v>
      </c>
      <c r="J8" t="str">
        <f>Orders!J8</f>
        <v>Wrong Account Name or FCM Account ID</v>
      </c>
      <c r="K8" t="str">
        <f>Orders!K8</f>
        <v>Wrong Account Name or FCM Account ID</v>
      </c>
      <c r="L8" t="str">
        <f>Orders!L8</f>
        <v>Wrong Account Name or FCM Account ID</v>
      </c>
      <c r="M8" t="str">
        <f>Orders!M8</f>
        <v>Wrong Account Name or FCM Account ID</v>
      </c>
      <c r="N8" t="str">
        <f>Orders!N8</f>
        <v>Wrong Account Name or FCM Account ID</v>
      </c>
      <c r="O8" t="str">
        <f>Orders!O8</f>
        <v>Wrong Account Name or FCM Account ID</v>
      </c>
      <c r="P8" t="str">
        <f>Orders!P8</f>
        <v>Wrong Account Name or FCM Account ID</v>
      </c>
      <c r="Q8" t="str">
        <f>Orders!Q8</f>
        <v>Wrong Account Name or FCM Account ID</v>
      </c>
      <c r="R8" t="str">
        <f>Orders!R8</f>
        <v>Wrong Account Name or FCM Account ID</v>
      </c>
      <c r="S8" t="str">
        <f>Orders!S8</f>
        <v>Wrong Account Name or FCM Account ID</v>
      </c>
      <c r="T8" t="str">
        <f>Orders!T8</f>
        <v>Wrong Account Name or FCM Account ID</v>
      </c>
      <c r="U8" t="str">
        <f t="shared" si="25"/>
        <v>Wrong Account Name or FCM A</v>
      </c>
      <c r="V8" s="5" t="str">
        <f t="shared" si="26"/>
        <v/>
      </c>
      <c r="W8" s="20" t="str">
        <f t="shared" si="27"/>
        <v/>
      </c>
      <c r="X8" s="8" t="str">
        <f t="shared" si="28"/>
        <v xml:space="preserve">Wrong Account Name or FCM A </v>
      </c>
      <c r="Y8" t="str">
        <f>Orders!U8</f>
        <v>Wrong Account Name or FCM Account ID</v>
      </c>
      <c r="Z8" t="str">
        <f>Orders!V8</f>
        <v>Wrong Account Name or FCM Account ID</v>
      </c>
      <c r="AA8" t="str">
        <f t="shared" si="29"/>
        <v>Wrong Account Name or FCM A</v>
      </c>
      <c r="AB8" s="5" t="str">
        <f t="shared" si="30"/>
        <v/>
      </c>
      <c r="AC8" s="8" t="str">
        <f t="shared" si="31"/>
        <v/>
      </c>
      <c r="AD8" s="8" t="str">
        <f t="shared" si="54"/>
        <v xml:space="preserve">Wrong Account Name or FCM A </v>
      </c>
      <c r="AE8" s="6" t="str">
        <f t="shared" si="32"/>
        <v/>
      </c>
      <c r="AF8" s="18" t="str">
        <f>IFERROR(RANK(AE8,$AE$2:$AE$101)+COUNTIF($AE$2:AE8,AE8)-1,"")</f>
        <v/>
      </c>
      <c r="AG8" s="18" t="str">
        <f t="shared" si="33"/>
        <v>Wrong Account Name or FCM Account ID</v>
      </c>
      <c r="AH8" s="18" t="str">
        <f t="shared" si="34"/>
        <v>Wrong Account Name or FCM Account ID</v>
      </c>
      <c r="AI8" s="18" t="str">
        <f t="shared" si="35"/>
        <v>Wrong Account Name or FCM Account ID</v>
      </c>
      <c r="AJ8" s="18" t="str">
        <f t="shared" si="36"/>
        <v>Wrong Account Name or FCM Account ID</v>
      </c>
      <c r="AK8" s="18" t="str">
        <f t="shared" si="37"/>
        <v>Wrong Account Name or FCM Account ID</v>
      </c>
      <c r="AL8" s="18" t="str">
        <f t="shared" si="38"/>
        <v>Wrong Account Name or FCM Account ID</v>
      </c>
      <c r="AM8" s="18" t="str">
        <f t="shared" si="39"/>
        <v>Wrong Account Name or FCM Account ID</v>
      </c>
      <c r="AN8" s="18" t="str">
        <f t="shared" si="40"/>
        <v>Wrong Account Name or FCM Account ID</v>
      </c>
      <c r="AO8" s="18" t="str">
        <f t="shared" si="41"/>
        <v>Wrong Account Name or FCM Account ID</v>
      </c>
      <c r="AP8" s="18" t="str">
        <f t="shared" si="42"/>
        <v>Wrong Account Name or FCM Account ID</v>
      </c>
      <c r="AQ8" s="18" t="str">
        <f t="shared" si="43"/>
        <v>Wrong Account Name or FCM Account ID</v>
      </c>
      <c r="AR8" s="18" t="str">
        <f t="shared" si="44"/>
        <v>Wrong Account Name or FCM Account ID</v>
      </c>
      <c r="AS8" s="18" t="str">
        <f t="shared" si="45"/>
        <v>Wrong Account Name or FCM Account ID</v>
      </c>
      <c r="AT8" s="18" t="str">
        <f t="shared" si="46"/>
        <v>Wrong Account Name or FCM Account ID</v>
      </c>
      <c r="AU8" s="18" t="str">
        <f t="shared" si="47"/>
        <v>Wrong Account Name or FCM Account ID</v>
      </c>
      <c r="AV8" s="18" t="str">
        <f t="shared" si="48"/>
        <v>Wrong Account Name or FCM Account ID</v>
      </c>
      <c r="AW8" s="18" t="str">
        <f t="shared" si="49"/>
        <v>Wrong Account Name or FCM Account ID</v>
      </c>
      <c r="AX8" s="18" t="str">
        <f t="shared" si="50"/>
        <v>Wrong Account Name or FCM Account ID</v>
      </c>
      <c r="AY8" s="18" t="str">
        <f t="shared" si="51"/>
        <v xml:space="preserve">Wrong Account Name or FCM A </v>
      </c>
      <c r="AZ8" s="18" t="str">
        <f t="shared" si="52"/>
        <v xml:space="preserve">Wrong Account Name or FCM A </v>
      </c>
      <c r="BA8" s="18" t="str">
        <f t="shared" si="53"/>
        <v>Wrong Account Name or FCM Account ID</v>
      </c>
    </row>
    <row r="9" spans="1:53" x14ac:dyDescent="0.3">
      <c r="A9">
        <f>Orders!A9</f>
        <v>7</v>
      </c>
      <c r="B9" t="str">
        <f>Orders!B9</f>
        <v>Wrong Account Name or FCM Account ID</v>
      </c>
      <c r="C9" t="str">
        <f>Orders!C9</f>
        <v>Wrong Account Name or FCM Account ID</v>
      </c>
      <c r="D9" t="str">
        <f>Orders!D9</f>
        <v>Wrong Account Name or FCM Account ID</v>
      </c>
      <c r="E9" t="str">
        <f>Orders!E9</f>
        <v>Wrong Account Name or FCM Account ID</v>
      </c>
      <c r="F9" t="str">
        <f>Orders!F9</f>
        <v>Wrong Account Name or FCM Account ID</v>
      </c>
      <c r="G9" t="str">
        <f>Orders!G9</f>
        <v>Wrong Account Name or FCM Account ID</v>
      </c>
      <c r="H9" t="str">
        <f>Orders!H9</f>
        <v>Wrong Account Name or FCM Account ID</v>
      </c>
      <c r="I9" t="str">
        <f>Orders!I9</f>
        <v>Wrong Account Name or FCM Account ID</v>
      </c>
      <c r="J9" t="str">
        <f>Orders!J9</f>
        <v>Wrong Account Name or FCM Account ID</v>
      </c>
      <c r="K9" t="str">
        <f>Orders!K9</f>
        <v>Wrong Account Name or FCM Account ID</v>
      </c>
      <c r="L9" t="str">
        <f>Orders!L9</f>
        <v>Wrong Account Name or FCM Account ID</v>
      </c>
      <c r="M9" t="str">
        <f>Orders!M9</f>
        <v>Wrong Account Name or FCM Account ID</v>
      </c>
      <c r="N9" t="str">
        <f>Orders!N9</f>
        <v>Wrong Account Name or FCM Account ID</v>
      </c>
      <c r="O9" t="str">
        <f>Orders!O9</f>
        <v>Wrong Account Name or FCM Account ID</v>
      </c>
      <c r="P9" t="str">
        <f>Orders!P9</f>
        <v>Wrong Account Name or FCM Account ID</v>
      </c>
      <c r="Q9" t="str">
        <f>Orders!Q9</f>
        <v>Wrong Account Name or FCM Account ID</v>
      </c>
      <c r="R9" t="str">
        <f>Orders!R9</f>
        <v>Wrong Account Name or FCM Account ID</v>
      </c>
      <c r="S9" t="str">
        <f>Orders!S9</f>
        <v>Wrong Account Name or FCM Account ID</v>
      </c>
      <c r="T9" t="str">
        <f>Orders!T9</f>
        <v>Wrong Account Name or FCM Account ID</v>
      </c>
      <c r="U9" t="str">
        <f t="shared" si="25"/>
        <v>Wrong Account Name or FCM A</v>
      </c>
      <c r="V9" s="5" t="str">
        <f t="shared" si="26"/>
        <v/>
      </c>
      <c r="W9" s="20" t="str">
        <f t="shared" si="27"/>
        <v/>
      </c>
      <c r="X9" s="8" t="str">
        <f t="shared" si="28"/>
        <v xml:space="preserve">Wrong Account Name or FCM A </v>
      </c>
      <c r="Y9" t="str">
        <f>Orders!U9</f>
        <v>Wrong Account Name or FCM Account ID</v>
      </c>
      <c r="Z9" t="str">
        <f>Orders!V9</f>
        <v>Wrong Account Name or FCM Account ID</v>
      </c>
      <c r="AA9" t="str">
        <f t="shared" si="29"/>
        <v>Wrong Account Name or FCM A</v>
      </c>
      <c r="AB9" s="5" t="str">
        <f t="shared" si="30"/>
        <v/>
      </c>
      <c r="AC9" s="8" t="str">
        <f t="shared" si="31"/>
        <v/>
      </c>
      <c r="AD9" s="8" t="str">
        <f t="shared" si="54"/>
        <v xml:space="preserve">Wrong Account Name or FCM A </v>
      </c>
      <c r="AE9" s="6" t="str">
        <f t="shared" si="32"/>
        <v/>
      </c>
      <c r="AF9" s="18" t="str">
        <f>IFERROR(RANK(AE9,$AE$2:$AE$101)+COUNTIF($AE$2:AE9,AE9)-1,"")</f>
        <v/>
      </c>
      <c r="AG9" s="18" t="str">
        <f t="shared" si="33"/>
        <v>Wrong Account Name or FCM Account ID</v>
      </c>
      <c r="AH9" s="18" t="str">
        <f t="shared" si="34"/>
        <v>Wrong Account Name or FCM Account ID</v>
      </c>
      <c r="AI9" s="18" t="str">
        <f t="shared" si="35"/>
        <v>Wrong Account Name or FCM Account ID</v>
      </c>
      <c r="AJ9" s="18" t="str">
        <f t="shared" si="36"/>
        <v>Wrong Account Name or FCM Account ID</v>
      </c>
      <c r="AK9" s="18" t="str">
        <f t="shared" si="37"/>
        <v>Wrong Account Name or FCM Account ID</v>
      </c>
      <c r="AL9" s="18" t="str">
        <f t="shared" si="38"/>
        <v>Wrong Account Name or FCM Account ID</v>
      </c>
      <c r="AM9" s="18" t="str">
        <f t="shared" si="39"/>
        <v>Wrong Account Name or FCM Account ID</v>
      </c>
      <c r="AN9" s="18" t="str">
        <f t="shared" si="40"/>
        <v>Wrong Account Name or FCM Account ID</v>
      </c>
      <c r="AO9" s="18" t="str">
        <f t="shared" si="41"/>
        <v>Wrong Account Name or FCM Account ID</v>
      </c>
      <c r="AP9" s="18" t="str">
        <f t="shared" si="42"/>
        <v>Wrong Account Name or FCM Account ID</v>
      </c>
      <c r="AQ9" s="18" t="str">
        <f t="shared" si="43"/>
        <v>Wrong Account Name or FCM Account ID</v>
      </c>
      <c r="AR9" s="18" t="str">
        <f t="shared" si="44"/>
        <v>Wrong Account Name or FCM Account ID</v>
      </c>
      <c r="AS9" s="18" t="str">
        <f t="shared" si="45"/>
        <v>Wrong Account Name or FCM Account ID</v>
      </c>
      <c r="AT9" s="18" t="str">
        <f t="shared" si="46"/>
        <v>Wrong Account Name or FCM Account ID</v>
      </c>
      <c r="AU9" s="18" t="str">
        <f t="shared" si="47"/>
        <v>Wrong Account Name or FCM Account ID</v>
      </c>
      <c r="AV9" s="18" t="str">
        <f t="shared" si="48"/>
        <v>Wrong Account Name or FCM Account ID</v>
      </c>
      <c r="AW9" s="18" t="str">
        <f t="shared" si="49"/>
        <v>Wrong Account Name or FCM Account ID</v>
      </c>
      <c r="AX9" s="18" t="str">
        <f t="shared" si="50"/>
        <v>Wrong Account Name or FCM Account ID</v>
      </c>
      <c r="AY9" s="18" t="str">
        <f t="shared" si="51"/>
        <v xml:space="preserve">Wrong Account Name or FCM A </v>
      </c>
      <c r="AZ9" s="18" t="str">
        <f t="shared" si="52"/>
        <v xml:space="preserve">Wrong Account Name or FCM A </v>
      </c>
      <c r="BA9" s="18" t="str">
        <f t="shared" si="53"/>
        <v>Wrong Account Name or FCM Account ID</v>
      </c>
    </row>
    <row r="10" spans="1:53" x14ac:dyDescent="0.3">
      <c r="A10">
        <f>Orders!A10</f>
        <v>8</v>
      </c>
      <c r="B10" t="str">
        <f>Orders!B10</f>
        <v>Wrong Account Name or FCM Account ID</v>
      </c>
      <c r="C10" t="str">
        <f>Orders!C10</f>
        <v>Wrong Account Name or FCM Account ID</v>
      </c>
      <c r="D10" t="str">
        <f>Orders!D10</f>
        <v>Wrong Account Name or FCM Account ID</v>
      </c>
      <c r="E10" t="str">
        <f>Orders!E10</f>
        <v>Wrong Account Name or FCM Account ID</v>
      </c>
      <c r="F10" t="str">
        <f>Orders!F10</f>
        <v>Wrong Account Name or FCM Account ID</v>
      </c>
      <c r="G10" t="str">
        <f>Orders!G10</f>
        <v>Wrong Account Name or FCM Account ID</v>
      </c>
      <c r="H10" t="str">
        <f>Orders!H10</f>
        <v>Wrong Account Name or FCM Account ID</v>
      </c>
      <c r="I10" t="str">
        <f>Orders!I10</f>
        <v>Wrong Account Name or FCM Account ID</v>
      </c>
      <c r="J10" t="str">
        <f>Orders!J10</f>
        <v>Wrong Account Name or FCM Account ID</v>
      </c>
      <c r="K10" t="str">
        <f>Orders!K10</f>
        <v>Wrong Account Name or FCM Account ID</v>
      </c>
      <c r="L10" t="str">
        <f>Orders!L10</f>
        <v>Wrong Account Name or FCM Account ID</v>
      </c>
      <c r="M10" t="str">
        <f>Orders!M10</f>
        <v>Wrong Account Name or FCM Account ID</v>
      </c>
      <c r="N10" t="str">
        <f>Orders!N10</f>
        <v>Wrong Account Name or FCM Account ID</v>
      </c>
      <c r="O10" t="str">
        <f>Orders!O10</f>
        <v>Wrong Account Name or FCM Account ID</v>
      </c>
      <c r="P10" t="str">
        <f>Orders!P10</f>
        <v>Wrong Account Name or FCM Account ID</v>
      </c>
      <c r="Q10" t="str">
        <f>Orders!Q10</f>
        <v>Wrong Account Name or FCM Account ID</v>
      </c>
      <c r="R10" t="str">
        <f>Orders!R10</f>
        <v>Wrong Account Name or FCM Account ID</v>
      </c>
      <c r="S10" t="str">
        <f>Orders!S10</f>
        <v>Wrong Account Name or FCM Account ID</v>
      </c>
      <c r="T10" t="str">
        <f>Orders!T10</f>
        <v>Wrong Account Name or FCM Account ID</v>
      </c>
      <c r="U10" t="str">
        <f t="shared" si="25"/>
        <v>Wrong Account Name or FCM A</v>
      </c>
      <c r="V10" s="5" t="str">
        <f t="shared" si="26"/>
        <v/>
      </c>
      <c r="W10" s="20" t="str">
        <f t="shared" si="27"/>
        <v/>
      </c>
      <c r="X10" s="8" t="str">
        <f t="shared" si="28"/>
        <v xml:space="preserve">Wrong Account Name or FCM A </v>
      </c>
      <c r="Y10" t="str">
        <f>Orders!U10</f>
        <v>Wrong Account Name or FCM Account ID</v>
      </c>
      <c r="Z10" t="str">
        <f>Orders!V10</f>
        <v>Wrong Account Name or FCM Account ID</v>
      </c>
      <c r="AA10" t="str">
        <f t="shared" si="29"/>
        <v>Wrong Account Name or FCM A</v>
      </c>
      <c r="AB10" s="5" t="str">
        <f t="shared" si="30"/>
        <v/>
      </c>
      <c r="AC10" s="8" t="str">
        <f t="shared" si="31"/>
        <v/>
      </c>
      <c r="AD10" s="8" t="str">
        <f t="shared" si="54"/>
        <v xml:space="preserve">Wrong Account Name or FCM A </v>
      </c>
      <c r="AE10" s="6" t="str">
        <f t="shared" si="32"/>
        <v/>
      </c>
      <c r="AF10" s="18" t="str">
        <f>IFERROR(RANK(AE10,$AE$2:$AE$101)+COUNTIF($AE$2:AE10,AE10)-1,"")</f>
        <v/>
      </c>
      <c r="AG10" s="18" t="str">
        <f t="shared" si="33"/>
        <v>Wrong Account Name or FCM Account ID</v>
      </c>
      <c r="AH10" s="18" t="str">
        <f t="shared" si="34"/>
        <v>Wrong Account Name or FCM Account ID</v>
      </c>
      <c r="AI10" s="18" t="str">
        <f t="shared" si="35"/>
        <v>Wrong Account Name or FCM Account ID</v>
      </c>
      <c r="AJ10" s="18" t="str">
        <f t="shared" si="36"/>
        <v>Wrong Account Name or FCM Account ID</v>
      </c>
      <c r="AK10" s="18" t="str">
        <f t="shared" si="37"/>
        <v>Wrong Account Name or FCM Account ID</v>
      </c>
      <c r="AL10" s="18" t="str">
        <f t="shared" si="38"/>
        <v>Wrong Account Name or FCM Account ID</v>
      </c>
      <c r="AM10" s="18" t="str">
        <f t="shared" si="39"/>
        <v>Wrong Account Name or FCM Account ID</v>
      </c>
      <c r="AN10" s="18" t="str">
        <f t="shared" si="40"/>
        <v>Wrong Account Name or FCM Account ID</v>
      </c>
      <c r="AO10" s="18" t="str">
        <f t="shared" si="41"/>
        <v>Wrong Account Name or FCM Account ID</v>
      </c>
      <c r="AP10" s="18" t="str">
        <f t="shared" si="42"/>
        <v>Wrong Account Name or FCM Account ID</v>
      </c>
      <c r="AQ10" s="18" t="str">
        <f t="shared" si="43"/>
        <v>Wrong Account Name or FCM Account ID</v>
      </c>
      <c r="AR10" s="18" t="str">
        <f t="shared" si="44"/>
        <v>Wrong Account Name or FCM Account ID</v>
      </c>
      <c r="AS10" s="18" t="str">
        <f t="shared" si="45"/>
        <v>Wrong Account Name or FCM Account ID</v>
      </c>
      <c r="AT10" s="18" t="str">
        <f t="shared" si="46"/>
        <v>Wrong Account Name or FCM Account ID</v>
      </c>
      <c r="AU10" s="18" t="str">
        <f t="shared" si="47"/>
        <v>Wrong Account Name or FCM Account ID</v>
      </c>
      <c r="AV10" s="18" t="str">
        <f t="shared" si="48"/>
        <v>Wrong Account Name or FCM Account ID</v>
      </c>
      <c r="AW10" s="18" t="str">
        <f t="shared" si="49"/>
        <v>Wrong Account Name or FCM Account ID</v>
      </c>
      <c r="AX10" s="18" t="str">
        <f t="shared" si="50"/>
        <v>Wrong Account Name or FCM Account ID</v>
      </c>
      <c r="AY10" s="18" t="str">
        <f t="shared" si="51"/>
        <v xml:space="preserve">Wrong Account Name or FCM A </v>
      </c>
      <c r="AZ10" s="18" t="str">
        <f t="shared" si="52"/>
        <v xml:space="preserve">Wrong Account Name or FCM A </v>
      </c>
      <c r="BA10" s="18" t="str">
        <f t="shared" si="53"/>
        <v>Wrong Account Name or FCM Account ID</v>
      </c>
    </row>
    <row r="11" spans="1:53" x14ac:dyDescent="0.3">
      <c r="A11">
        <f>Orders!A11</f>
        <v>9</v>
      </c>
      <c r="B11" t="str">
        <f>Orders!B11</f>
        <v>Wrong Account Name or FCM Account ID</v>
      </c>
      <c r="C11" t="str">
        <f>Orders!C11</f>
        <v>Wrong Account Name or FCM Account ID</v>
      </c>
      <c r="D11" t="str">
        <f>Orders!D11</f>
        <v>Wrong Account Name or FCM Account ID</v>
      </c>
      <c r="E11" t="str">
        <f>Orders!E11</f>
        <v>Wrong Account Name or FCM Account ID</v>
      </c>
      <c r="F11" t="str">
        <f>Orders!F11</f>
        <v>Wrong Account Name or FCM Account ID</v>
      </c>
      <c r="G11" t="str">
        <f>Orders!G11</f>
        <v>Wrong Account Name or FCM Account ID</v>
      </c>
      <c r="H11" t="str">
        <f>Orders!H11</f>
        <v>Wrong Account Name or FCM Account ID</v>
      </c>
      <c r="I11" t="str">
        <f>Orders!I11</f>
        <v>Wrong Account Name or FCM Account ID</v>
      </c>
      <c r="J11" t="str">
        <f>Orders!J11</f>
        <v>Wrong Account Name or FCM Account ID</v>
      </c>
      <c r="K11" t="str">
        <f>Orders!K11</f>
        <v>Wrong Account Name or FCM Account ID</v>
      </c>
      <c r="L11" t="str">
        <f>Orders!L11</f>
        <v>Wrong Account Name or FCM Account ID</v>
      </c>
      <c r="M11" t="str">
        <f>Orders!M11</f>
        <v>Wrong Account Name or FCM Account ID</v>
      </c>
      <c r="N11" t="str">
        <f>Orders!N11</f>
        <v>Wrong Account Name or FCM Account ID</v>
      </c>
      <c r="O11" t="str">
        <f>Orders!O11</f>
        <v>Wrong Account Name or FCM Account ID</v>
      </c>
      <c r="P11" t="str">
        <f>Orders!P11</f>
        <v>Wrong Account Name or FCM Account ID</v>
      </c>
      <c r="Q11" t="str">
        <f>Orders!Q11</f>
        <v>Wrong Account Name or FCM Account ID</v>
      </c>
      <c r="R11" t="str">
        <f>Orders!R11</f>
        <v>Wrong Account Name or FCM Account ID</v>
      </c>
      <c r="S11" t="str">
        <f>Orders!S11</f>
        <v>Wrong Account Name or FCM Account ID</v>
      </c>
      <c r="T11" t="str">
        <f>Orders!T11</f>
        <v>Wrong Account Name or FCM Account ID</v>
      </c>
      <c r="U11" t="str">
        <f t="shared" si="25"/>
        <v>Wrong Account Name or FCM A</v>
      </c>
      <c r="V11" s="5" t="str">
        <f t="shared" si="26"/>
        <v/>
      </c>
      <c r="W11" s="20" t="str">
        <f t="shared" si="27"/>
        <v/>
      </c>
      <c r="X11" s="8" t="str">
        <f t="shared" si="28"/>
        <v xml:space="preserve">Wrong Account Name or FCM A </v>
      </c>
      <c r="Y11" t="str">
        <f>Orders!U11</f>
        <v>Wrong Account Name or FCM Account ID</v>
      </c>
      <c r="Z11" t="str">
        <f>Orders!V11</f>
        <v>Wrong Account Name or FCM Account ID</v>
      </c>
      <c r="AA11" t="str">
        <f t="shared" si="29"/>
        <v>Wrong Account Name or FCM A</v>
      </c>
      <c r="AB11" s="5" t="str">
        <f t="shared" si="30"/>
        <v/>
      </c>
      <c r="AC11" s="8" t="str">
        <f t="shared" si="31"/>
        <v/>
      </c>
      <c r="AD11" s="8" t="str">
        <f t="shared" si="54"/>
        <v xml:space="preserve">Wrong Account Name or FCM A </v>
      </c>
      <c r="AE11" s="6" t="str">
        <f t="shared" si="32"/>
        <v/>
      </c>
      <c r="AF11" s="18" t="str">
        <f>IFERROR(RANK(AE11,$AE$2:$AE$101)+COUNTIF($AE$2:AE11,AE11)-1,"")</f>
        <v/>
      </c>
      <c r="AG11" s="18" t="str">
        <f t="shared" si="33"/>
        <v>Wrong Account Name or FCM Account ID</v>
      </c>
      <c r="AH11" s="18" t="str">
        <f t="shared" si="34"/>
        <v>Wrong Account Name or FCM Account ID</v>
      </c>
      <c r="AI11" s="18" t="str">
        <f t="shared" si="35"/>
        <v>Wrong Account Name or FCM Account ID</v>
      </c>
      <c r="AJ11" s="18" t="str">
        <f t="shared" si="36"/>
        <v>Wrong Account Name or FCM Account ID</v>
      </c>
      <c r="AK11" s="18" t="str">
        <f t="shared" si="37"/>
        <v>Wrong Account Name or FCM Account ID</v>
      </c>
      <c r="AL11" s="18" t="str">
        <f t="shared" si="38"/>
        <v>Wrong Account Name or FCM Account ID</v>
      </c>
      <c r="AM11" s="18" t="str">
        <f t="shared" si="39"/>
        <v>Wrong Account Name or FCM Account ID</v>
      </c>
      <c r="AN11" s="18" t="str">
        <f t="shared" si="40"/>
        <v>Wrong Account Name or FCM Account ID</v>
      </c>
      <c r="AO11" s="18" t="str">
        <f t="shared" si="41"/>
        <v>Wrong Account Name or FCM Account ID</v>
      </c>
      <c r="AP11" s="18" t="str">
        <f t="shared" si="42"/>
        <v>Wrong Account Name or FCM Account ID</v>
      </c>
      <c r="AQ11" s="18" t="str">
        <f t="shared" si="43"/>
        <v>Wrong Account Name or FCM Account ID</v>
      </c>
      <c r="AR11" s="18" t="str">
        <f t="shared" si="44"/>
        <v>Wrong Account Name or FCM Account ID</v>
      </c>
      <c r="AS11" s="18" t="str">
        <f t="shared" si="45"/>
        <v>Wrong Account Name or FCM Account ID</v>
      </c>
      <c r="AT11" s="18" t="str">
        <f t="shared" si="46"/>
        <v>Wrong Account Name or FCM Account ID</v>
      </c>
      <c r="AU11" s="18" t="str">
        <f t="shared" si="47"/>
        <v>Wrong Account Name or FCM Account ID</v>
      </c>
      <c r="AV11" s="18" t="str">
        <f t="shared" si="48"/>
        <v>Wrong Account Name or FCM Account ID</v>
      </c>
      <c r="AW11" s="18" t="str">
        <f t="shared" si="49"/>
        <v>Wrong Account Name or FCM Account ID</v>
      </c>
      <c r="AX11" s="18" t="str">
        <f t="shared" si="50"/>
        <v>Wrong Account Name or FCM Account ID</v>
      </c>
      <c r="AY11" s="18" t="str">
        <f t="shared" si="51"/>
        <v xml:space="preserve">Wrong Account Name or FCM A </v>
      </c>
      <c r="AZ11" s="18" t="str">
        <f t="shared" si="52"/>
        <v xml:space="preserve">Wrong Account Name or FCM A </v>
      </c>
      <c r="BA11" s="18" t="str">
        <f t="shared" si="53"/>
        <v>Wrong Account Name or FCM Account ID</v>
      </c>
    </row>
    <row r="12" spans="1:53" x14ac:dyDescent="0.3">
      <c r="A12">
        <f>Orders!A12</f>
        <v>10</v>
      </c>
      <c r="B12" t="str">
        <f>Orders!B12</f>
        <v>Wrong Account Name or FCM Account ID</v>
      </c>
      <c r="C12" t="str">
        <f>Orders!C12</f>
        <v>Wrong Account Name or FCM Account ID</v>
      </c>
      <c r="D12" t="str">
        <f>Orders!D12</f>
        <v>Wrong Account Name or FCM Account ID</v>
      </c>
      <c r="E12" t="str">
        <f>Orders!E12</f>
        <v>Wrong Account Name or FCM Account ID</v>
      </c>
      <c r="F12" t="str">
        <f>Orders!F12</f>
        <v>Wrong Account Name or FCM Account ID</v>
      </c>
      <c r="G12" t="str">
        <f>Orders!G12</f>
        <v>Wrong Account Name or FCM Account ID</v>
      </c>
      <c r="H12" t="str">
        <f>Orders!H12</f>
        <v>Wrong Account Name or FCM Account ID</v>
      </c>
      <c r="I12" t="str">
        <f>Orders!I12</f>
        <v>Wrong Account Name or FCM Account ID</v>
      </c>
      <c r="J12" t="str">
        <f>Orders!J12</f>
        <v>Wrong Account Name or FCM Account ID</v>
      </c>
      <c r="K12" t="str">
        <f>Orders!K12</f>
        <v>Wrong Account Name or FCM Account ID</v>
      </c>
      <c r="L12" t="str">
        <f>Orders!L12</f>
        <v>Wrong Account Name or FCM Account ID</v>
      </c>
      <c r="M12" t="str">
        <f>Orders!M12</f>
        <v>Wrong Account Name or FCM Account ID</v>
      </c>
      <c r="N12" t="str">
        <f>Orders!N12</f>
        <v>Wrong Account Name or FCM Account ID</v>
      </c>
      <c r="O12" t="str">
        <f>Orders!O12</f>
        <v>Wrong Account Name or FCM Account ID</v>
      </c>
      <c r="P12" t="str">
        <f>Orders!P12</f>
        <v>Wrong Account Name or FCM Account ID</v>
      </c>
      <c r="Q12" t="str">
        <f>Orders!Q12</f>
        <v>Wrong Account Name or FCM Account ID</v>
      </c>
      <c r="R12" t="str">
        <f>Orders!R12</f>
        <v>Wrong Account Name or FCM Account ID</v>
      </c>
      <c r="S12" t="str">
        <f>Orders!S12</f>
        <v>Wrong Account Name or FCM Account ID</v>
      </c>
      <c r="T12" t="str">
        <f>Orders!T12</f>
        <v>Wrong Account Name or FCM Account ID</v>
      </c>
      <c r="U12" t="str">
        <f t="shared" si="25"/>
        <v>Wrong Account Name or FCM A</v>
      </c>
      <c r="V12" s="5" t="str">
        <f t="shared" si="26"/>
        <v/>
      </c>
      <c r="W12" s="20" t="str">
        <f t="shared" si="27"/>
        <v/>
      </c>
      <c r="X12" s="8" t="str">
        <f t="shared" si="28"/>
        <v xml:space="preserve">Wrong Account Name or FCM A </v>
      </c>
      <c r="Y12" t="str">
        <f>Orders!U12</f>
        <v>Wrong Account Name or FCM Account ID</v>
      </c>
      <c r="Z12" t="str">
        <f>Orders!V12</f>
        <v>Wrong Account Name or FCM Account ID</v>
      </c>
      <c r="AA12" t="str">
        <f t="shared" si="29"/>
        <v>Wrong Account Name or FCM A</v>
      </c>
      <c r="AB12" s="5" t="str">
        <f t="shared" si="30"/>
        <v/>
      </c>
      <c r="AC12" s="8" t="str">
        <f t="shared" si="31"/>
        <v/>
      </c>
      <c r="AD12" s="8" t="str">
        <f t="shared" si="54"/>
        <v xml:space="preserve">Wrong Account Name or FCM A </v>
      </c>
      <c r="AE12" s="6" t="str">
        <f t="shared" si="32"/>
        <v/>
      </c>
      <c r="AF12" s="18" t="str">
        <f>IFERROR(RANK(AE12,$AE$2:$AE$101)+COUNTIF($AE$2:AE12,AE12)-1,"")</f>
        <v/>
      </c>
      <c r="AG12" s="18" t="str">
        <f t="shared" si="33"/>
        <v>Wrong Account Name or FCM Account ID</v>
      </c>
      <c r="AH12" s="18" t="str">
        <f t="shared" si="34"/>
        <v>Wrong Account Name or FCM Account ID</v>
      </c>
      <c r="AI12" s="18" t="str">
        <f t="shared" si="35"/>
        <v>Wrong Account Name or FCM Account ID</v>
      </c>
      <c r="AJ12" s="18" t="str">
        <f t="shared" si="36"/>
        <v>Wrong Account Name or FCM Account ID</v>
      </c>
      <c r="AK12" s="18" t="str">
        <f t="shared" si="37"/>
        <v>Wrong Account Name or FCM Account ID</v>
      </c>
      <c r="AL12" s="18" t="str">
        <f t="shared" si="38"/>
        <v>Wrong Account Name or FCM Account ID</v>
      </c>
      <c r="AM12" s="18" t="str">
        <f t="shared" si="39"/>
        <v>Wrong Account Name or FCM Account ID</v>
      </c>
      <c r="AN12" s="18" t="str">
        <f t="shared" si="40"/>
        <v>Wrong Account Name or FCM Account ID</v>
      </c>
      <c r="AO12" s="18" t="str">
        <f t="shared" si="41"/>
        <v>Wrong Account Name or FCM Account ID</v>
      </c>
      <c r="AP12" s="18" t="str">
        <f t="shared" si="42"/>
        <v>Wrong Account Name or FCM Account ID</v>
      </c>
      <c r="AQ12" s="18" t="str">
        <f t="shared" si="43"/>
        <v>Wrong Account Name or FCM Account ID</v>
      </c>
      <c r="AR12" s="18" t="str">
        <f t="shared" si="44"/>
        <v>Wrong Account Name or FCM Account ID</v>
      </c>
      <c r="AS12" s="18" t="str">
        <f t="shared" si="45"/>
        <v>Wrong Account Name or FCM Account ID</v>
      </c>
      <c r="AT12" s="18" t="str">
        <f t="shared" si="46"/>
        <v>Wrong Account Name or FCM Account ID</v>
      </c>
      <c r="AU12" s="18" t="str">
        <f t="shared" si="47"/>
        <v>Wrong Account Name or FCM Account ID</v>
      </c>
      <c r="AV12" s="18" t="str">
        <f t="shared" si="48"/>
        <v>Wrong Account Name or FCM Account ID</v>
      </c>
      <c r="AW12" s="18" t="str">
        <f t="shared" si="49"/>
        <v>Wrong Account Name or FCM Account ID</v>
      </c>
      <c r="AX12" s="18" t="str">
        <f t="shared" si="50"/>
        <v>Wrong Account Name or FCM Account ID</v>
      </c>
      <c r="AY12" s="18" t="str">
        <f t="shared" si="51"/>
        <v xml:space="preserve">Wrong Account Name or FCM A </v>
      </c>
      <c r="AZ12" s="18" t="str">
        <f t="shared" si="52"/>
        <v xml:space="preserve">Wrong Account Name or FCM A </v>
      </c>
      <c r="BA12" s="18" t="str">
        <f t="shared" si="53"/>
        <v>Wrong Account Name or FCM Account ID</v>
      </c>
    </row>
    <row r="13" spans="1:53" x14ac:dyDescent="0.3">
      <c r="A13">
        <f>Orders!A13</f>
        <v>11</v>
      </c>
      <c r="B13" t="str">
        <f>Orders!B13</f>
        <v>Wrong Account Name or FCM Account ID</v>
      </c>
      <c r="C13" t="str">
        <f>Orders!C13</f>
        <v>Wrong Account Name or FCM Account ID</v>
      </c>
      <c r="D13" t="str">
        <f>Orders!D13</f>
        <v>Wrong Account Name or FCM Account ID</v>
      </c>
      <c r="E13" t="str">
        <f>Orders!E13</f>
        <v>Wrong Account Name or FCM Account ID</v>
      </c>
      <c r="F13" t="str">
        <f>Orders!F13</f>
        <v>Wrong Account Name or FCM Account ID</v>
      </c>
      <c r="G13" t="str">
        <f>Orders!G13</f>
        <v>Wrong Account Name or FCM Account ID</v>
      </c>
      <c r="H13" t="str">
        <f>Orders!H13</f>
        <v>Wrong Account Name or FCM Account ID</v>
      </c>
      <c r="I13" t="str">
        <f>Orders!I13</f>
        <v>Wrong Account Name or FCM Account ID</v>
      </c>
      <c r="J13" t="str">
        <f>Orders!J13</f>
        <v>Wrong Account Name or FCM Account ID</v>
      </c>
      <c r="K13" t="str">
        <f>Orders!K13</f>
        <v>Wrong Account Name or FCM Account ID</v>
      </c>
      <c r="L13" t="str">
        <f>Orders!L13</f>
        <v>Wrong Account Name or FCM Account ID</v>
      </c>
      <c r="M13" t="str">
        <f>Orders!M13</f>
        <v>Wrong Account Name or FCM Account ID</v>
      </c>
      <c r="N13" t="str">
        <f>Orders!N13</f>
        <v>Wrong Account Name or FCM Account ID</v>
      </c>
      <c r="O13" t="str">
        <f>Orders!O13</f>
        <v>Wrong Account Name or FCM Account ID</v>
      </c>
      <c r="P13" t="str">
        <f>Orders!P13</f>
        <v>Wrong Account Name or FCM Account ID</v>
      </c>
      <c r="Q13" t="str">
        <f>Orders!Q13</f>
        <v>Wrong Account Name or FCM Account ID</v>
      </c>
      <c r="R13" t="str">
        <f>Orders!R13</f>
        <v>Wrong Account Name or FCM Account ID</v>
      </c>
      <c r="S13" t="str">
        <f>Orders!S13</f>
        <v>Wrong Account Name or FCM Account ID</v>
      </c>
      <c r="T13" t="str">
        <f>Orders!T13</f>
        <v>Wrong Account Name or FCM Account ID</v>
      </c>
      <c r="U13" t="str">
        <f t="shared" si="25"/>
        <v>Wrong Account Name or FCM A</v>
      </c>
      <c r="V13" s="5" t="str">
        <f t="shared" si="26"/>
        <v/>
      </c>
      <c r="W13" s="20" t="str">
        <f t="shared" si="27"/>
        <v/>
      </c>
      <c r="X13" s="8" t="str">
        <f t="shared" si="28"/>
        <v xml:space="preserve">Wrong Account Name or FCM A </v>
      </c>
      <c r="Y13" t="str">
        <f>Orders!U13</f>
        <v>Wrong Account Name or FCM Account ID</v>
      </c>
      <c r="Z13" t="str">
        <f>Orders!V13</f>
        <v>Wrong Account Name or FCM Account ID</v>
      </c>
      <c r="AA13" t="str">
        <f t="shared" si="29"/>
        <v>Wrong Account Name or FCM A</v>
      </c>
      <c r="AB13" s="5" t="str">
        <f t="shared" si="30"/>
        <v/>
      </c>
      <c r="AC13" s="8" t="str">
        <f t="shared" si="31"/>
        <v/>
      </c>
      <c r="AD13" s="8" t="str">
        <f t="shared" si="54"/>
        <v xml:space="preserve">Wrong Account Name or FCM A </v>
      </c>
      <c r="AE13" s="6" t="str">
        <f t="shared" si="32"/>
        <v/>
      </c>
      <c r="AF13" s="18" t="str">
        <f>IFERROR(RANK(AE13,$AE$2:$AE$101)+COUNTIF($AE$2:AE13,AE13)-1,"")</f>
        <v/>
      </c>
      <c r="AG13" s="18" t="str">
        <f t="shared" si="33"/>
        <v>Wrong Account Name or FCM Account ID</v>
      </c>
      <c r="AH13" s="18" t="str">
        <f t="shared" si="34"/>
        <v>Wrong Account Name or FCM Account ID</v>
      </c>
      <c r="AI13" s="18" t="str">
        <f t="shared" si="35"/>
        <v>Wrong Account Name or FCM Account ID</v>
      </c>
      <c r="AJ13" s="18" t="str">
        <f t="shared" si="36"/>
        <v>Wrong Account Name or FCM Account ID</v>
      </c>
      <c r="AK13" s="18" t="str">
        <f t="shared" si="37"/>
        <v>Wrong Account Name or FCM Account ID</v>
      </c>
      <c r="AL13" s="18" t="str">
        <f t="shared" si="38"/>
        <v>Wrong Account Name or FCM Account ID</v>
      </c>
      <c r="AM13" s="18" t="str">
        <f t="shared" si="39"/>
        <v>Wrong Account Name or FCM Account ID</v>
      </c>
      <c r="AN13" s="18" t="str">
        <f t="shared" si="40"/>
        <v>Wrong Account Name or FCM Account ID</v>
      </c>
      <c r="AO13" s="18" t="str">
        <f t="shared" si="41"/>
        <v>Wrong Account Name or FCM Account ID</v>
      </c>
      <c r="AP13" s="18" t="str">
        <f t="shared" si="42"/>
        <v>Wrong Account Name or FCM Account ID</v>
      </c>
      <c r="AQ13" s="18" t="str">
        <f t="shared" si="43"/>
        <v>Wrong Account Name or FCM Account ID</v>
      </c>
      <c r="AR13" s="18" t="str">
        <f t="shared" si="44"/>
        <v>Wrong Account Name or FCM Account ID</v>
      </c>
      <c r="AS13" s="18" t="str">
        <f t="shared" si="45"/>
        <v>Wrong Account Name or FCM Account ID</v>
      </c>
      <c r="AT13" s="18" t="str">
        <f t="shared" si="46"/>
        <v>Wrong Account Name or FCM Account ID</v>
      </c>
      <c r="AU13" s="18" t="str">
        <f t="shared" si="47"/>
        <v>Wrong Account Name or FCM Account ID</v>
      </c>
      <c r="AV13" s="18" t="str">
        <f t="shared" si="48"/>
        <v>Wrong Account Name or FCM Account ID</v>
      </c>
      <c r="AW13" s="18" t="str">
        <f t="shared" si="49"/>
        <v>Wrong Account Name or FCM Account ID</v>
      </c>
      <c r="AX13" s="18" t="str">
        <f t="shared" si="50"/>
        <v>Wrong Account Name or FCM Account ID</v>
      </c>
      <c r="AY13" s="18" t="str">
        <f t="shared" si="51"/>
        <v xml:space="preserve">Wrong Account Name or FCM A </v>
      </c>
      <c r="AZ13" s="18" t="str">
        <f t="shared" si="52"/>
        <v xml:space="preserve">Wrong Account Name or FCM A </v>
      </c>
      <c r="BA13" s="18" t="str">
        <f t="shared" si="53"/>
        <v>Wrong Account Name or FCM Account ID</v>
      </c>
    </row>
    <row r="14" spans="1:53" x14ac:dyDescent="0.3">
      <c r="A14">
        <f>Orders!A14</f>
        <v>12</v>
      </c>
      <c r="B14" t="str">
        <f>Orders!B14</f>
        <v>Wrong Account Name or FCM Account ID</v>
      </c>
      <c r="C14" t="str">
        <f>Orders!C14</f>
        <v>Wrong Account Name or FCM Account ID</v>
      </c>
      <c r="D14" t="str">
        <f>Orders!D14</f>
        <v>Wrong Account Name or FCM Account ID</v>
      </c>
      <c r="E14" t="str">
        <f>Orders!E14</f>
        <v>Wrong Account Name or FCM Account ID</v>
      </c>
      <c r="F14" t="str">
        <f>Orders!F14</f>
        <v>Wrong Account Name or FCM Account ID</v>
      </c>
      <c r="G14" t="str">
        <f>Orders!G14</f>
        <v>Wrong Account Name or FCM Account ID</v>
      </c>
      <c r="H14" t="str">
        <f>Orders!H14</f>
        <v>Wrong Account Name or FCM Account ID</v>
      </c>
      <c r="I14" t="str">
        <f>Orders!I14</f>
        <v>Wrong Account Name or FCM Account ID</v>
      </c>
      <c r="J14" t="str">
        <f>Orders!J14</f>
        <v>Wrong Account Name or FCM Account ID</v>
      </c>
      <c r="K14" t="str">
        <f>Orders!K14</f>
        <v>Wrong Account Name or FCM Account ID</v>
      </c>
      <c r="L14" t="str">
        <f>Orders!L14</f>
        <v>Wrong Account Name or FCM Account ID</v>
      </c>
      <c r="M14" t="str">
        <f>Orders!M14</f>
        <v>Wrong Account Name or FCM Account ID</v>
      </c>
      <c r="N14" t="str">
        <f>Orders!N14</f>
        <v>Wrong Account Name or FCM Account ID</v>
      </c>
      <c r="O14" t="str">
        <f>Orders!O14</f>
        <v>Wrong Account Name or FCM Account ID</v>
      </c>
      <c r="P14" t="str">
        <f>Orders!P14</f>
        <v>Wrong Account Name or FCM Account ID</v>
      </c>
      <c r="Q14" t="str">
        <f>Orders!Q14</f>
        <v>Wrong Account Name or FCM Account ID</v>
      </c>
      <c r="R14" t="str">
        <f>Orders!R14</f>
        <v>Wrong Account Name or FCM Account ID</v>
      </c>
      <c r="S14" t="str">
        <f>Orders!S14</f>
        <v>Wrong Account Name or FCM Account ID</v>
      </c>
      <c r="T14" t="str">
        <f>Orders!T14</f>
        <v>Wrong Account Name or FCM Account ID</v>
      </c>
      <c r="U14" t="str">
        <f t="shared" si="25"/>
        <v>Wrong Account Name or FCM A</v>
      </c>
      <c r="V14" s="5" t="str">
        <f t="shared" si="26"/>
        <v/>
      </c>
      <c r="W14" s="20" t="str">
        <f t="shared" si="27"/>
        <v/>
      </c>
      <c r="X14" s="8" t="str">
        <f t="shared" si="28"/>
        <v xml:space="preserve">Wrong Account Name or FCM A </v>
      </c>
      <c r="Y14" t="str">
        <f>Orders!U14</f>
        <v>Wrong Account Name or FCM Account ID</v>
      </c>
      <c r="Z14" t="str">
        <f>Orders!V14</f>
        <v>Wrong Account Name or FCM Account ID</v>
      </c>
      <c r="AA14" t="str">
        <f t="shared" si="29"/>
        <v>Wrong Account Name or FCM A</v>
      </c>
      <c r="AB14" s="5" t="str">
        <f t="shared" si="30"/>
        <v/>
      </c>
      <c r="AC14" s="8" t="str">
        <f t="shared" si="31"/>
        <v/>
      </c>
      <c r="AD14" s="8" t="str">
        <f t="shared" si="54"/>
        <v xml:space="preserve">Wrong Account Name or FCM A </v>
      </c>
      <c r="AE14" s="6" t="str">
        <f t="shared" si="32"/>
        <v/>
      </c>
      <c r="AF14" s="18" t="str">
        <f>IFERROR(RANK(AE14,$AE$2:$AE$101)+COUNTIF($AE$2:AE14,AE14)-1,"")</f>
        <v/>
      </c>
      <c r="AG14" s="18" t="str">
        <f t="shared" si="33"/>
        <v>Wrong Account Name or FCM Account ID</v>
      </c>
      <c r="AH14" s="18" t="str">
        <f t="shared" si="34"/>
        <v>Wrong Account Name or FCM Account ID</v>
      </c>
      <c r="AI14" s="18" t="str">
        <f t="shared" si="35"/>
        <v>Wrong Account Name or FCM Account ID</v>
      </c>
      <c r="AJ14" s="18" t="str">
        <f t="shared" si="36"/>
        <v>Wrong Account Name or FCM Account ID</v>
      </c>
      <c r="AK14" s="18" t="str">
        <f t="shared" si="37"/>
        <v>Wrong Account Name or FCM Account ID</v>
      </c>
      <c r="AL14" s="18" t="str">
        <f t="shared" si="38"/>
        <v>Wrong Account Name or FCM Account ID</v>
      </c>
      <c r="AM14" s="18" t="str">
        <f t="shared" si="39"/>
        <v>Wrong Account Name or FCM Account ID</v>
      </c>
      <c r="AN14" s="18" t="str">
        <f t="shared" si="40"/>
        <v>Wrong Account Name or FCM Account ID</v>
      </c>
      <c r="AO14" s="18" t="str">
        <f t="shared" si="41"/>
        <v>Wrong Account Name or FCM Account ID</v>
      </c>
      <c r="AP14" s="18" t="str">
        <f t="shared" si="42"/>
        <v>Wrong Account Name or FCM Account ID</v>
      </c>
      <c r="AQ14" s="18" t="str">
        <f t="shared" si="43"/>
        <v>Wrong Account Name or FCM Account ID</v>
      </c>
      <c r="AR14" s="18" t="str">
        <f t="shared" si="44"/>
        <v>Wrong Account Name or FCM Account ID</v>
      </c>
      <c r="AS14" s="18" t="str">
        <f t="shared" si="45"/>
        <v>Wrong Account Name or FCM Account ID</v>
      </c>
      <c r="AT14" s="18" t="str">
        <f t="shared" si="46"/>
        <v>Wrong Account Name or FCM Account ID</v>
      </c>
      <c r="AU14" s="18" t="str">
        <f t="shared" si="47"/>
        <v>Wrong Account Name or FCM Account ID</v>
      </c>
      <c r="AV14" s="18" t="str">
        <f t="shared" si="48"/>
        <v>Wrong Account Name or FCM Account ID</v>
      </c>
      <c r="AW14" s="18" t="str">
        <f t="shared" si="49"/>
        <v>Wrong Account Name or FCM Account ID</v>
      </c>
      <c r="AX14" s="18" t="str">
        <f t="shared" si="50"/>
        <v>Wrong Account Name or FCM Account ID</v>
      </c>
      <c r="AY14" s="18" t="str">
        <f t="shared" si="51"/>
        <v xml:space="preserve">Wrong Account Name or FCM A </v>
      </c>
      <c r="AZ14" s="18" t="str">
        <f t="shared" si="52"/>
        <v xml:space="preserve">Wrong Account Name or FCM A </v>
      </c>
      <c r="BA14" s="18" t="str">
        <f t="shared" si="53"/>
        <v>Wrong Account Name or FCM Account ID</v>
      </c>
    </row>
    <row r="15" spans="1:53" x14ac:dyDescent="0.3">
      <c r="A15">
        <f>Orders!A15</f>
        <v>13</v>
      </c>
      <c r="B15" t="str">
        <f>Orders!B15</f>
        <v>Wrong Account Name or FCM Account ID</v>
      </c>
      <c r="C15" t="str">
        <f>Orders!C15</f>
        <v>Wrong Account Name or FCM Account ID</v>
      </c>
      <c r="D15" t="str">
        <f>Orders!D15</f>
        <v>Wrong Account Name or FCM Account ID</v>
      </c>
      <c r="E15" t="str">
        <f>Orders!E15</f>
        <v>Wrong Account Name or FCM Account ID</v>
      </c>
      <c r="F15" t="str">
        <f>Orders!F15</f>
        <v>Wrong Account Name or FCM Account ID</v>
      </c>
      <c r="G15" t="str">
        <f>Orders!G15</f>
        <v>Wrong Account Name or FCM Account ID</v>
      </c>
      <c r="H15" t="str">
        <f>Orders!H15</f>
        <v>Wrong Account Name or FCM Account ID</v>
      </c>
      <c r="I15" t="str">
        <f>Orders!I15</f>
        <v>Wrong Account Name or FCM Account ID</v>
      </c>
      <c r="J15" t="str">
        <f>Orders!J15</f>
        <v>Wrong Account Name or FCM Account ID</v>
      </c>
      <c r="K15" t="str">
        <f>Orders!K15</f>
        <v>Wrong Account Name or FCM Account ID</v>
      </c>
      <c r="L15" t="str">
        <f>Orders!L15</f>
        <v>Wrong Account Name or FCM Account ID</v>
      </c>
      <c r="M15" t="str">
        <f>Orders!M15</f>
        <v>Wrong Account Name or FCM Account ID</v>
      </c>
      <c r="N15" t="str">
        <f>Orders!N15</f>
        <v>Wrong Account Name or FCM Account ID</v>
      </c>
      <c r="O15" t="str">
        <f>Orders!O15</f>
        <v>Wrong Account Name or FCM Account ID</v>
      </c>
      <c r="P15" t="str">
        <f>Orders!P15</f>
        <v>Wrong Account Name or FCM Account ID</v>
      </c>
      <c r="Q15" t="str">
        <f>Orders!Q15</f>
        <v>Wrong Account Name or FCM Account ID</v>
      </c>
      <c r="R15" t="str">
        <f>Orders!R15</f>
        <v>Wrong Account Name or FCM Account ID</v>
      </c>
      <c r="S15" t="str">
        <f>Orders!S15</f>
        <v>Wrong Account Name or FCM Account ID</v>
      </c>
      <c r="T15" t="str">
        <f>Orders!T15</f>
        <v>Wrong Account Name or FCM Account ID</v>
      </c>
      <c r="U15" t="str">
        <f t="shared" si="25"/>
        <v>Wrong Account Name or FCM A</v>
      </c>
      <c r="V15" s="5" t="str">
        <f t="shared" si="26"/>
        <v/>
      </c>
      <c r="W15" s="20" t="str">
        <f t="shared" si="27"/>
        <v/>
      </c>
      <c r="X15" s="8" t="str">
        <f t="shared" si="28"/>
        <v xml:space="preserve">Wrong Account Name or FCM A </v>
      </c>
      <c r="Y15" t="str">
        <f>Orders!U15</f>
        <v>Wrong Account Name or FCM Account ID</v>
      </c>
      <c r="Z15" t="str">
        <f>Orders!V15</f>
        <v>Wrong Account Name or FCM Account ID</v>
      </c>
      <c r="AA15" t="str">
        <f t="shared" si="29"/>
        <v>Wrong Account Name or FCM A</v>
      </c>
      <c r="AB15" s="5" t="str">
        <f t="shared" si="30"/>
        <v/>
      </c>
      <c r="AC15" s="8" t="str">
        <f t="shared" si="31"/>
        <v/>
      </c>
      <c r="AD15" s="8" t="str">
        <f t="shared" si="54"/>
        <v xml:space="preserve">Wrong Account Name or FCM A </v>
      </c>
      <c r="AE15" s="6" t="str">
        <f t="shared" si="32"/>
        <v/>
      </c>
      <c r="AF15" s="18" t="str">
        <f>IFERROR(RANK(AE15,$AE$2:$AE$101)+COUNTIF($AE$2:AE15,AE15)-1,"")</f>
        <v/>
      </c>
      <c r="AG15" s="18" t="str">
        <f t="shared" si="33"/>
        <v>Wrong Account Name or FCM Account ID</v>
      </c>
      <c r="AH15" s="18" t="str">
        <f t="shared" si="34"/>
        <v>Wrong Account Name or FCM Account ID</v>
      </c>
      <c r="AI15" s="18" t="str">
        <f t="shared" si="35"/>
        <v>Wrong Account Name or FCM Account ID</v>
      </c>
      <c r="AJ15" s="18" t="str">
        <f t="shared" si="36"/>
        <v>Wrong Account Name or FCM Account ID</v>
      </c>
      <c r="AK15" s="18" t="str">
        <f t="shared" si="37"/>
        <v>Wrong Account Name or FCM Account ID</v>
      </c>
      <c r="AL15" s="18" t="str">
        <f t="shared" si="38"/>
        <v>Wrong Account Name or FCM Account ID</v>
      </c>
      <c r="AM15" s="18" t="str">
        <f t="shared" si="39"/>
        <v>Wrong Account Name or FCM Account ID</v>
      </c>
      <c r="AN15" s="18" t="str">
        <f t="shared" si="40"/>
        <v>Wrong Account Name or FCM Account ID</v>
      </c>
      <c r="AO15" s="18" t="str">
        <f t="shared" si="41"/>
        <v>Wrong Account Name or FCM Account ID</v>
      </c>
      <c r="AP15" s="18" t="str">
        <f t="shared" si="42"/>
        <v>Wrong Account Name or FCM Account ID</v>
      </c>
      <c r="AQ15" s="18" t="str">
        <f t="shared" si="43"/>
        <v>Wrong Account Name or FCM Account ID</v>
      </c>
      <c r="AR15" s="18" t="str">
        <f t="shared" si="44"/>
        <v>Wrong Account Name or FCM Account ID</v>
      </c>
      <c r="AS15" s="18" t="str">
        <f t="shared" si="45"/>
        <v>Wrong Account Name or FCM Account ID</v>
      </c>
      <c r="AT15" s="18" t="str">
        <f t="shared" si="46"/>
        <v>Wrong Account Name or FCM Account ID</v>
      </c>
      <c r="AU15" s="18" t="str">
        <f t="shared" si="47"/>
        <v>Wrong Account Name or FCM Account ID</v>
      </c>
      <c r="AV15" s="18" t="str">
        <f t="shared" si="48"/>
        <v>Wrong Account Name or FCM Account ID</v>
      </c>
      <c r="AW15" s="18" t="str">
        <f t="shared" si="49"/>
        <v>Wrong Account Name or FCM Account ID</v>
      </c>
      <c r="AX15" s="18" t="str">
        <f t="shared" si="50"/>
        <v>Wrong Account Name or FCM Account ID</v>
      </c>
      <c r="AY15" s="18" t="str">
        <f t="shared" si="51"/>
        <v xml:space="preserve">Wrong Account Name or FCM A </v>
      </c>
      <c r="AZ15" s="18" t="str">
        <f t="shared" si="52"/>
        <v xml:space="preserve">Wrong Account Name or FCM A </v>
      </c>
      <c r="BA15" s="18" t="str">
        <f t="shared" si="53"/>
        <v>Wrong Account Name or FCM Account ID</v>
      </c>
    </row>
    <row r="16" spans="1:53" x14ac:dyDescent="0.3">
      <c r="A16">
        <f>Orders!A16</f>
        <v>14</v>
      </c>
      <c r="B16" t="str">
        <f>Orders!B16</f>
        <v>Wrong Account Name or FCM Account ID</v>
      </c>
      <c r="C16" t="str">
        <f>Orders!C16</f>
        <v>Wrong Account Name or FCM Account ID</v>
      </c>
      <c r="D16" t="str">
        <f>Orders!D16</f>
        <v>Wrong Account Name or FCM Account ID</v>
      </c>
      <c r="E16" t="str">
        <f>Orders!E16</f>
        <v>Wrong Account Name or FCM Account ID</v>
      </c>
      <c r="F16" t="str">
        <f>Orders!F16</f>
        <v>Wrong Account Name or FCM Account ID</v>
      </c>
      <c r="G16" t="str">
        <f>Orders!G16</f>
        <v>Wrong Account Name or FCM Account ID</v>
      </c>
      <c r="H16" t="str">
        <f>Orders!H16</f>
        <v>Wrong Account Name or FCM Account ID</v>
      </c>
      <c r="I16" t="str">
        <f>Orders!I16</f>
        <v>Wrong Account Name or FCM Account ID</v>
      </c>
      <c r="J16" t="str">
        <f>Orders!J16</f>
        <v>Wrong Account Name or FCM Account ID</v>
      </c>
      <c r="K16" t="str">
        <f>Orders!K16</f>
        <v>Wrong Account Name or FCM Account ID</v>
      </c>
      <c r="L16" t="str">
        <f>Orders!L16</f>
        <v>Wrong Account Name or FCM Account ID</v>
      </c>
      <c r="M16" t="str">
        <f>Orders!M16</f>
        <v>Wrong Account Name or FCM Account ID</v>
      </c>
      <c r="N16" t="str">
        <f>Orders!N16</f>
        <v>Wrong Account Name or FCM Account ID</v>
      </c>
      <c r="O16" t="str">
        <f>Orders!O16</f>
        <v>Wrong Account Name or FCM Account ID</v>
      </c>
      <c r="P16" t="str">
        <f>Orders!P16</f>
        <v>Wrong Account Name or FCM Account ID</v>
      </c>
      <c r="Q16" t="str">
        <f>Orders!Q16</f>
        <v>Wrong Account Name or FCM Account ID</v>
      </c>
      <c r="R16" t="str">
        <f>Orders!R16</f>
        <v>Wrong Account Name or FCM Account ID</v>
      </c>
      <c r="S16" t="str">
        <f>Orders!S16</f>
        <v>Wrong Account Name or FCM Account ID</v>
      </c>
      <c r="T16" t="str">
        <f>Orders!T16</f>
        <v>Wrong Account Name or FCM Account ID</v>
      </c>
      <c r="U16" t="str">
        <f t="shared" si="25"/>
        <v>Wrong Account Name or FCM A</v>
      </c>
      <c r="V16" s="5" t="str">
        <f t="shared" si="26"/>
        <v/>
      </c>
      <c r="W16" s="20" t="str">
        <f t="shared" si="27"/>
        <v/>
      </c>
      <c r="X16" s="8" t="str">
        <f t="shared" si="28"/>
        <v xml:space="preserve">Wrong Account Name or FCM A </v>
      </c>
      <c r="Y16" t="str">
        <f>Orders!U16</f>
        <v>Wrong Account Name or FCM Account ID</v>
      </c>
      <c r="Z16" t="str">
        <f>Orders!V16</f>
        <v>Wrong Account Name or FCM Account ID</v>
      </c>
      <c r="AA16" t="str">
        <f t="shared" si="29"/>
        <v>Wrong Account Name or FCM A</v>
      </c>
      <c r="AB16" s="5" t="str">
        <f t="shared" si="30"/>
        <v/>
      </c>
      <c r="AC16" s="8" t="str">
        <f t="shared" si="31"/>
        <v/>
      </c>
      <c r="AD16" s="8" t="str">
        <f t="shared" si="54"/>
        <v xml:space="preserve">Wrong Account Name or FCM A </v>
      </c>
      <c r="AE16" s="6" t="str">
        <f t="shared" si="32"/>
        <v/>
      </c>
      <c r="AF16" s="18" t="str">
        <f>IFERROR(RANK(AE16,$AE$2:$AE$101)+COUNTIF($AE$2:AE16,AE16)-1,"")</f>
        <v/>
      </c>
      <c r="AG16" s="18" t="str">
        <f t="shared" si="33"/>
        <v>Wrong Account Name or FCM Account ID</v>
      </c>
      <c r="AH16" s="18" t="str">
        <f t="shared" si="34"/>
        <v>Wrong Account Name or FCM Account ID</v>
      </c>
      <c r="AI16" s="18" t="str">
        <f t="shared" si="35"/>
        <v>Wrong Account Name or FCM Account ID</v>
      </c>
      <c r="AJ16" s="18" t="str">
        <f t="shared" si="36"/>
        <v>Wrong Account Name or FCM Account ID</v>
      </c>
      <c r="AK16" s="18" t="str">
        <f t="shared" si="37"/>
        <v>Wrong Account Name or FCM Account ID</v>
      </c>
      <c r="AL16" s="18" t="str">
        <f t="shared" si="38"/>
        <v>Wrong Account Name or FCM Account ID</v>
      </c>
      <c r="AM16" s="18" t="str">
        <f t="shared" si="39"/>
        <v>Wrong Account Name or FCM Account ID</v>
      </c>
      <c r="AN16" s="18" t="str">
        <f t="shared" si="40"/>
        <v>Wrong Account Name or FCM Account ID</v>
      </c>
      <c r="AO16" s="18" t="str">
        <f t="shared" si="41"/>
        <v>Wrong Account Name or FCM Account ID</v>
      </c>
      <c r="AP16" s="18" t="str">
        <f t="shared" si="42"/>
        <v>Wrong Account Name or FCM Account ID</v>
      </c>
      <c r="AQ16" s="18" t="str">
        <f t="shared" si="43"/>
        <v>Wrong Account Name or FCM Account ID</v>
      </c>
      <c r="AR16" s="18" t="str">
        <f t="shared" si="44"/>
        <v>Wrong Account Name or FCM Account ID</v>
      </c>
      <c r="AS16" s="18" t="str">
        <f t="shared" si="45"/>
        <v>Wrong Account Name or FCM Account ID</v>
      </c>
      <c r="AT16" s="18" t="str">
        <f t="shared" si="46"/>
        <v>Wrong Account Name or FCM Account ID</v>
      </c>
      <c r="AU16" s="18" t="str">
        <f t="shared" si="47"/>
        <v>Wrong Account Name or FCM Account ID</v>
      </c>
      <c r="AV16" s="18" t="str">
        <f t="shared" si="48"/>
        <v>Wrong Account Name or FCM Account ID</v>
      </c>
      <c r="AW16" s="18" t="str">
        <f t="shared" si="49"/>
        <v>Wrong Account Name or FCM Account ID</v>
      </c>
      <c r="AX16" s="18" t="str">
        <f t="shared" si="50"/>
        <v>Wrong Account Name or FCM Account ID</v>
      </c>
      <c r="AY16" s="18" t="str">
        <f t="shared" si="51"/>
        <v xml:space="preserve">Wrong Account Name or FCM A </v>
      </c>
      <c r="AZ16" s="18" t="str">
        <f t="shared" si="52"/>
        <v xml:space="preserve">Wrong Account Name or FCM A </v>
      </c>
      <c r="BA16" s="18" t="str">
        <f t="shared" si="53"/>
        <v>Wrong Account Name or FCM Account ID</v>
      </c>
    </row>
    <row r="17" spans="1:53" x14ac:dyDescent="0.3">
      <c r="A17">
        <f>Orders!A17</f>
        <v>15</v>
      </c>
      <c r="B17" t="str">
        <f>Orders!B17</f>
        <v>Wrong Account Name or FCM Account ID</v>
      </c>
      <c r="C17" t="str">
        <f>Orders!C17</f>
        <v>Wrong Account Name or FCM Account ID</v>
      </c>
      <c r="D17" t="str">
        <f>Orders!D17</f>
        <v>Wrong Account Name or FCM Account ID</v>
      </c>
      <c r="E17" t="str">
        <f>Orders!E17</f>
        <v>Wrong Account Name or FCM Account ID</v>
      </c>
      <c r="F17" t="str">
        <f>Orders!F17</f>
        <v>Wrong Account Name or FCM Account ID</v>
      </c>
      <c r="G17" t="str">
        <f>Orders!G17</f>
        <v>Wrong Account Name or FCM Account ID</v>
      </c>
      <c r="H17" t="str">
        <f>Orders!H17</f>
        <v>Wrong Account Name or FCM Account ID</v>
      </c>
      <c r="I17" t="str">
        <f>Orders!I17</f>
        <v>Wrong Account Name or FCM Account ID</v>
      </c>
      <c r="J17" t="str">
        <f>Orders!J17</f>
        <v>Wrong Account Name or FCM Account ID</v>
      </c>
      <c r="K17" t="str">
        <f>Orders!K17</f>
        <v>Wrong Account Name or FCM Account ID</v>
      </c>
      <c r="L17" t="str">
        <f>Orders!L17</f>
        <v>Wrong Account Name or FCM Account ID</v>
      </c>
      <c r="M17" t="str">
        <f>Orders!M17</f>
        <v>Wrong Account Name or FCM Account ID</v>
      </c>
      <c r="N17" t="str">
        <f>Orders!N17</f>
        <v>Wrong Account Name or FCM Account ID</v>
      </c>
      <c r="O17" t="str">
        <f>Orders!O17</f>
        <v>Wrong Account Name or FCM Account ID</v>
      </c>
      <c r="P17" t="str">
        <f>Orders!P17</f>
        <v>Wrong Account Name or FCM Account ID</v>
      </c>
      <c r="Q17" t="str">
        <f>Orders!Q17</f>
        <v>Wrong Account Name or FCM Account ID</v>
      </c>
      <c r="R17" t="str">
        <f>Orders!R17</f>
        <v>Wrong Account Name or FCM Account ID</v>
      </c>
      <c r="S17" t="str">
        <f>Orders!S17</f>
        <v>Wrong Account Name or FCM Account ID</v>
      </c>
      <c r="T17" t="str">
        <f>Orders!T17</f>
        <v>Wrong Account Name or FCM Account ID</v>
      </c>
      <c r="U17" t="str">
        <f t="shared" si="25"/>
        <v>Wrong Account Name or FCM A</v>
      </c>
      <c r="V17" s="5" t="str">
        <f t="shared" si="26"/>
        <v/>
      </c>
      <c r="W17" s="20" t="str">
        <f t="shared" si="27"/>
        <v/>
      </c>
      <c r="X17" s="8" t="str">
        <f t="shared" si="28"/>
        <v xml:space="preserve">Wrong Account Name or FCM A </v>
      </c>
      <c r="Y17" t="str">
        <f>Orders!U17</f>
        <v>Wrong Account Name or FCM Account ID</v>
      </c>
      <c r="Z17" t="str">
        <f>Orders!V17</f>
        <v>Wrong Account Name or FCM Account ID</v>
      </c>
      <c r="AA17" t="str">
        <f t="shared" si="29"/>
        <v>Wrong Account Name or FCM A</v>
      </c>
      <c r="AB17" s="5" t="str">
        <f t="shared" si="30"/>
        <v/>
      </c>
      <c r="AC17" s="8" t="str">
        <f t="shared" si="31"/>
        <v/>
      </c>
      <c r="AD17" s="8" t="str">
        <f t="shared" si="54"/>
        <v xml:space="preserve">Wrong Account Name or FCM A </v>
      </c>
      <c r="AE17" s="6" t="str">
        <f t="shared" si="32"/>
        <v/>
      </c>
      <c r="AF17" s="18" t="str">
        <f>IFERROR(RANK(AE17,$AE$2:$AE$101)+COUNTIF($AE$2:AE17,AE17)-1,"")</f>
        <v/>
      </c>
      <c r="AG17" s="18" t="str">
        <f t="shared" si="33"/>
        <v>Wrong Account Name or FCM Account ID</v>
      </c>
      <c r="AH17" s="18" t="str">
        <f t="shared" si="34"/>
        <v>Wrong Account Name or FCM Account ID</v>
      </c>
      <c r="AI17" s="18" t="str">
        <f t="shared" si="35"/>
        <v>Wrong Account Name or FCM Account ID</v>
      </c>
      <c r="AJ17" s="18" t="str">
        <f t="shared" si="36"/>
        <v>Wrong Account Name or FCM Account ID</v>
      </c>
      <c r="AK17" s="18" t="str">
        <f t="shared" si="37"/>
        <v>Wrong Account Name or FCM Account ID</v>
      </c>
      <c r="AL17" s="18" t="str">
        <f t="shared" si="38"/>
        <v>Wrong Account Name or FCM Account ID</v>
      </c>
      <c r="AM17" s="18" t="str">
        <f t="shared" si="39"/>
        <v>Wrong Account Name or FCM Account ID</v>
      </c>
      <c r="AN17" s="18" t="str">
        <f t="shared" si="40"/>
        <v>Wrong Account Name or FCM Account ID</v>
      </c>
      <c r="AO17" s="18" t="str">
        <f t="shared" si="41"/>
        <v>Wrong Account Name or FCM Account ID</v>
      </c>
      <c r="AP17" s="18" t="str">
        <f t="shared" si="42"/>
        <v>Wrong Account Name or FCM Account ID</v>
      </c>
      <c r="AQ17" s="18" t="str">
        <f t="shared" si="43"/>
        <v>Wrong Account Name or FCM Account ID</v>
      </c>
      <c r="AR17" s="18" t="str">
        <f t="shared" si="44"/>
        <v>Wrong Account Name or FCM Account ID</v>
      </c>
      <c r="AS17" s="18" t="str">
        <f t="shared" si="45"/>
        <v>Wrong Account Name or FCM Account ID</v>
      </c>
      <c r="AT17" s="18" t="str">
        <f t="shared" si="46"/>
        <v>Wrong Account Name or FCM Account ID</v>
      </c>
      <c r="AU17" s="18" t="str">
        <f t="shared" si="47"/>
        <v>Wrong Account Name or FCM Account ID</v>
      </c>
      <c r="AV17" s="18" t="str">
        <f t="shared" si="48"/>
        <v>Wrong Account Name or FCM Account ID</v>
      </c>
      <c r="AW17" s="18" t="str">
        <f t="shared" si="49"/>
        <v>Wrong Account Name or FCM Account ID</v>
      </c>
      <c r="AX17" s="18" t="str">
        <f t="shared" si="50"/>
        <v>Wrong Account Name or FCM Account ID</v>
      </c>
      <c r="AY17" s="18" t="str">
        <f t="shared" si="51"/>
        <v xml:space="preserve">Wrong Account Name or FCM A </v>
      </c>
      <c r="AZ17" s="18" t="str">
        <f t="shared" si="52"/>
        <v xml:space="preserve">Wrong Account Name or FCM A </v>
      </c>
      <c r="BA17" s="18" t="str">
        <f t="shared" si="53"/>
        <v>Wrong Account Name or FCM Account ID</v>
      </c>
    </row>
    <row r="18" spans="1:53" x14ac:dyDescent="0.3">
      <c r="A18">
        <f>Orders!A18</f>
        <v>16</v>
      </c>
      <c r="B18" t="str">
        <f>Orders!B18</f>
        <v>Wrong Account Name or FCM Account ID</v>
      </c>
      <c r="C18" t="str">
        <f>Orders!C18</f>
        <v>Wrong Account Name or FCM Account ID</v>
      </c>
      <c r="D18" t="str">
        <f>Orders!D18</f>
        <v>Wrong Account Name or FCM Account ID</v>
      </c>
      <c r="E18" t="str">
        <f>Orders!E18</f>
        <v>Wrong Account Name or FCM Account ID</v>
      </c>
      <c r="F18" t="str">
        <f>Orders!F18</f>
        <v>Wrong Account Name or FCM Account ID</v>
      </c>
      <c r="G18" t="str">
        <f>Orders!G18</f>
        <v>Wrong Account Name or FCM Account ID</v>
      </c>
      <c r="H18" t="str">
        <f>Orders!H18</f>
        <v>Wrong Account Name or FCM Account ID</v>
      </c>
      <c r="I18" t="str">
        <f>Orders!I18</f>
        <v>Wrong Account Name or FCM Account ID</v>
      </c>
      <c r="J18" t="str">
        <f>Orders!J18</f>
        <v>Wrong Account Name or FCM Account ID</v>
      </c>
      <c r="K18" t="str">
        <f>Orders!K18</f>
        <v>Wrong Account Name or FCM Account ID</v>
      </c>
      <c r="L18" t="str">
        <f>Orders!L18</f>
        <v>Wrong Account Name or FCM Account ID</v>
      </c>
      <c r="M18" t="str">
        <f>Orders!M18</f>
        <v>Wrong Account Name or FCM Account ID</v>
      </c>
      <c r="N18" t="str">
        <f>Orders!N18</f>
        <v>Wrong Account Name or FCM Account ID</v>
      </c>
      <c r="O18" t="str">
        <f>Orders!O18</f>
        <v>Wrong Account Name or FCM Account ID</v>
      </c>
      <c r="P18" t="str">
        <f>Orders!P18</f>
        <v>Wrong Account Name or FCM Account ID</v>
      </c>
      <c r="Q18" t="str">
        <f>Orders!Q18</f>
        <v>Wrong Account Name or FCM Account ID</v>
      </c>
      <c r="R18" t="str">
        <f>Orders!R18</f>
        <v>Wrong Account Name or FCM Account ID</v>
      </c>
      <c r="S18" t="str">
        <f>Orders!S18</f>
        <v>Wrong Account Name or FCM Account ID</v>
      </c>
      <c r="T18" t="str">
        <f>Orders!T18</f>
        <v>Wrong Account Name or FCM Account ID</v>
      </c>
      <c r="U18" t="str">
        <f t="shared" si="25"/>
        <v>Wrong Account Name or FCM A</v>
      </c>
      <c r="V18" s="5" t="str">
        <f t="shared" si="26"/>
        <v/>
      </c>
      <c r="W18" s="20" t="str">
        <f t="shared" si="27"/>
        <v/>
      </c>
      <c r="X18" s="8" t="str">
        <f t="shared" si="28"/>
        <v xml:space="preserve">Wrong Account Name or FCM A </v>
      </c>
      <c r="Y18" t="str">
        <f>Orders!U18</f>
        <v>Wrong Account Name or FCM Account ID</v>
      </c>
      <c r="Z18" t="str">
        <f>Orders!V18</f>
        <v>Wrong Account Name or FCM Account ID</v>
      </c>
      <c r="AA18" t="str">
        <f t="shared" si="29"/>
        <v>Wrong Account Name or FCM A</v>
      </c>
      <c r="AB18" s="5" t="str">
        <f t="shared" si="30"/>
        <v/>
      </c>
      <c r="AC18" s="8" t="str">
        <f t="shared" si="31"/>
        <v/>
      </c>
      <c r="AD18" s="8" t="str">
        <f t="shared" si="54"/>
        <v xml:space="preserve">Wrong Account Name or FCM A </v>
      </c>
      <c r="AE18" s="6" t="str">
        <f t="shared" si="32"/>
        <v/>
      </c>
      <c r="AF18" s="18" t="str">
        <f>IFERROR(RANK(AE18,$AE$2:$AE$101)+COUNTIF($AE$2:AE18,AE18)-1,"")</f>
        <v/>
      </c>
      <c r="AG18" s="18" t="str">
        <f t="shared" si="33"/>
        <v>Wrong Account Name or FCM Account ID</v>
      </c>
      <c r="AH18" s="18" t="str">
        <f t="shared" si="34"/>
        <v>Wrong Account Name or FCM Account ID</v>
      </c>
      <c r="AI18" s="18" t="str">
        <f t="shared" si="35"/>
        <v>Wrong Account Name or FCM Account ID</v>
      </c>
      <c r="AJ18" s="18" t="str">
        <f t="shared" si="36"/>
        <v>Wrong Account Name or FCM Account ID</v>
      </c>
      <c r="AK18" s="18" t="str">
        <f t="shared" si="37"/>
        <v>Wrong Account Name or FCM Account ID</v>
      </c>
      <c r="AL18" s="18" t="str">
        <f t="shared" si="38"/>
        <v>Wrong Account Name or FCM Account ID</v>
      </c>
      <c r="AM18" s="18" t="str">
        <f t="shared" si="39"/>
        <v>Wrong Account Name or FCM Account ID</v>
      </c>
      <c r="AN18" s="18" t="str">
        <f t="shared" si="40"/>
        <v>Wrong Account Name or FCM Account ID</v>
      </c>
      <c r="AO18" s="18" t="str">
        <f t="shared" si="41"/>
        <v>Wrong Account Name or FCM Account ID</v>
      </c>
      <c r="AP18" s="18" t="str">
        <f t="shared" si="42"/>
        <v>Wrong Account Name or FCM Account ID</v>
      </c>
      <c r="AQ18" s="18" t="str">
        <f t="shared" si="43"/>
        <v>Wrong Account Name or FCM Account ID</v>
      </c>
      <c r="AR18" s="18" t="str">
        <f t="shared" si="44"/>
        <v>Wrong Account Name or FCM Account ID</v>
      </c>
      <c r="AS18" s="18" t="str">
        <f t="shared" si="45"/>
        <v>Wrong Account Name or FCM Account ID</v>
      </c>
      <c r="AT18" s="18" t="str">
        <f t="shared" si="46"/>
        <v>Wrong Account Name or FCM Account ID</v>
      </c>
      <c r="AU18" s="18" t="str">
        <f t="shared" si="47"/>
        <v>Wrong Account Name or FCM Account ID</v>
      </c>
      <c r="AV18" s="18" t="str">
        <f t="shared" si="48"/>
        <v>Wrong Account Name or FCM Account ID</v>
      </c>
      <c r="AW18" s="18" t="str">
        <f t="shared" si="49"/>
        <v>Wrong Account Name or FCM Account ID</v>
      </c>
      <c r="AX18" s="18" t="str">
        <f t="shared" si="50"/>
        <v>Wrong Account Name or FCM Account ID</v>
      </c>
      <c r="AY18" s="18" t="str">
        <f t="shared" si="51"/>
        <v xml:space="preserve">Wrong Account Name or FCM A </v>
      </c>
      <c r="AZ18" s="18" t="str">
        <f t="shared" si="52"/>
        <v xml:space="preserve">Wrong Account Name or FCM A </v>
      </c>
      <c r="BA18" s="18" t="str">
        <f t="shared" si="53"/>
        <v>Wrong Account Name or FCM Account ID</v>
      </c>
    </row>
    <row r="19" spans="1:53" x14ac:dyDescent="0.3">
      <c r="A19">
        <f>Orders!A19</f>
        <v>17</v>
      </c>
      <c r="B19" t="str">
        <f>Orders!B19</f>
        <v>Wrong Account Name or FCM Account ID</v>
      </c>
      <c r="C19" t="str">
        <f>Orders!C19</f>
        <v>Wrong Account Name or FCM Account ID</v>
      </c>
      <c r="D19" t="str">
        <f>Orders!D19</f>
        <v>Wrong Account Name or FCM Account ID</v>
      </c>
      <c r="E19" t="str">
        <f>Orders!E19</f>
        <v>Wrong Account Name or FCM Account ID</v>
      </c>
      <c r="F19" t="str">
        <f>Orders!F19</f>
        <v>Wrong Account Name or FCM Account ID</v>
      </c>
      <c r="G19" t="str">
        <f>Orders!G19</f>
        <v>Wrong Account Name or FCM Account ID</v>
      </c>
      <c r="H19" t="str">
        <f>Orders!H19</f>
        <v>Wrong Account Name or FCM Account ID</v>
      </c>
      <c r="I19" t="str">
        <f>Orders!I19</f>
        <v>Wrong Account Name or FCM Account ID</v>
      </c>
      <c r="J19" t="str">
        <f>Orders!J19</f>
        <v>Wrong Account Name or FCM Account ID</v>
      </c>
      <c r="K19" t="str">
        <f>Orders!K19</f>
        <v>Wrong Account Name or FCM Account ID</v>
      </c>
      <c r="L19" t="str">
        <f>Orders!L19</f>
        <v>Wrong Account Name or FCM Account ID</v>
      </c>
      <c r="M19" t="str">
        <f>Orders!M19</f>
        <v>Wrong Account Name or FCM Account ID</v>
      </c>
      <c r="N19" t="str">
        <f>Orders!N19</f>
        <v>Wrong Account Name or FCM Account ID</v>
      </c>
      <c r="O19" t="str">
        <f>Orders!O19</f>
        <v>Wrong Account Name or FCM Account ID</v>
      </c>
      <c r="P19" t="str">
        <f>Orders!P19</f>
        <v>Wrong Account Name or FCM Account ID</v>
      </c>
      <c r="Q19" t="str">
        <f>Orders!Q19</f>
        <v>Wrong Account Name or FCM Account ID</v>
      </c>
      <c r="R19" t="str">
        <f>Orders!R19</f>
        <v>Wrong Account Name or FCM Account ID</v>
      </c>
      <c r="S19" t="str">
        <f>Orders!S19</f>
        <v>Wrong Account Name or FCM Account ID</v>
      </c>
      <c r="T19" t="str">
        <f>Orders!T19</f>
        <v>Wrong Account Name or FCM Account ID</v>
      </c>
      <c r="U19" t="str">
        <f t="shared" si="25"/>
        <v>Wrong Account Name or FCM A</v>
      </c>
      <c r="V19" s="5" t="str">
        <f t="shared" si="26"/>
        <v/>
      </c>
      <c r="W19" s="20" t="str">
        <f t="shared" si="27"/>
        <v/>
      </c>
      <c r="X19" s="8" t="str">
        <f t="shared" si="28"/>
        <v xml:space="preserve">Wrong Account Name or FCM A </v>
      </c>
      <c r="Y19" t="str">
        <f>Orders!U19</f>
        <v>Wrong Account Name or FCM Account ID</v>
      </c>
      <c r="Z19" t="str">
        <f>Orders!V19</f>
        <v>Wrong Account Name or FCM Account ID</v>
      </c>
      <c r="AA19" t="str">
        <f t="shared" si="29"/>
        <v>Wrong Account Name or FCM A</v>
      </c>
      <c r="AB19" s="5" t="str">
        <f t="shared" si="30"/>
        <v/>
      </c>
      <c r="AC19" s="8" t="str">
        <f t="shared" si="31"/>
        <v/>
      </c>
      <c r="AD19" s="8" t="str">
        <f t="shared" si="54"/>
        <v xml:space="preserve">Wrong Account Name or FCM A </v>
      </c>
      <c r="AE19" s="6" t="str">
        <f t="shared" si="32"/>
        <v/>
      </c>
      <c r="AF19" s="18" t="str">
        <f>IFERROR(RANK(AE19,$AE$2:$AE$101)+COUNTIF($AE$2:AE19,AE19)-1,"")</f>
        <v/>
      </c>
      <c r="AG19" s="18" t="str">
        <f t="shared" si="33"/>
        <v>Wrong Account Name or FCM Account ID</v>
      </c>
      <c r="AH19" s="18" t="str">
        <f t="shared" si="34"/>
        <v>Wrong Account Name or FCM Account ID</v>
      </c>
      <c r="AI19" s="18" t="str">
        <f t="shared" si="35"/>
        <v>Wrong Account Name or FCM Account ID</v>
      </c>
      <c r="AJ19" s="18" t="str">
        <f t="shared" si="36"/>
        <v>Wrong Account Name or FCM Account ID</v>
      </c>
      <c r="AK19" s="18" t="str">
        <f t="shared" si="37"/>
        <v>Wrong Account Name or FCM Account ID</v>
      </c>
      <c r="AL19" s="18" t="str">
        <f t="shared" si="38"/>
        <v>Wrong Account Name or FCM Account ID</v>
      </c>
      <c r="AM19" s="18" t="str">
        <f t="shared" si="39"/>
        <v>Wrong Account Name or FCM Account ID</v>
      </c>
      <c r="AN19" s="18" t="str">
        <f t="shared" si="40"/>
        <v>Wrong Account Name or FCM Account ID</v>
      </c>
      <c r="AO19" s="18" t="str">
        <f t="shared" si="41"/>
        <v>Wrong Account Name or FCM Account ID</v>
      </c>
      <c r="AP19" s="18" t="str">
        <f t="shared" si="42"/>
        <v>Wrong Account Name or FCM Account ID</v>
      </c>
      <c r="AQ19" s="18" t="str">
        <f t="shared" si="43"/>
        <v>Wrong Account Name or FCM Account ID</v>
      </c>
      <c r="AR19" s="18" t="str">
        <f t="shared" si="44"/>
        <v>Wrong Account Name or FCM Account ID</v>
      </c>
      <c r="AS19" s="18" t="str">
        <f t="shared" si="45"/>
        <v>Wrong Account Name or FCM Account ID</v>
      </c>
      <c r="AT19" s="18" t="str">
        <f t="shared" si="46"/>
        <v>Wrong Account Name or FCM Account ID</v>
      </c>
      <c r="AU19" s="18" t="str">
        <f t="shared" si="47"/>
        <v>Wrong Account Name or FCM Account ID</v>
      </c>
      <c r="AV19" s="18" t="str">
        <f t="shared" si="48"/>
        <v>Wrong Account Name or FCM Account ID</v>
      </c>
      <c r="AW19" s="18" t="str">
        <f t="shared" si="49"/>
        <v>Wrong Account Name or FCM Account ID</v>
      </c>
      <c r="AX19" s="18" t="str">
        <f t="shared" si="50"/>
        <v>Wrong Account Name or FCM Account ID</v>
      </c>
      <c r="AY19" s="18" t="str">
        <f t="shared" si="51"/>
        <v xml:space="preserve">Wrong Account Name or FCM A </v>
      </c>
      <c r="AZ19" s="18" t="str">
        <f t="shared" si="52"/>
        <v xml:space="preserve">Wrong Account Name or FCM A </v>
      </c>
      <c r="BA19" s="18" t="str">
        <f t="shared" si="53"/>
        <v>Wrong Account Name or FCM Account ID</v>
      </c>
    </row>
    <row r="20" spans="1:53" x14ac:dyDescent="0.3">
      <c r="A20">
        <f>Orders!A20</f>
        <v>18</v>
      </c>
      <c r="B20" t="str">
        <f>Orders!B20</f>
        <v>Wrong Account Name or FCM Account ID</v>
      </c>
      <c r="C20" t="str">
        <f>Orders!C20</f>
        <v>Wrong Account Name or FCM Account ID</v>
      </c>
      <c r="D20" t="str">
        <f>Orders!D20</f>
        <v>Wrong Account Name or FCM Account ID</v>
      </c>
      <c r="E20" t="str">
        <f>Orders!E20</f>
        <v>Wrong Account Name or FCM Account ID</v>
      </c>
      <c r="F20" t="str">
        <f>Orders!F20</f>
        <v>Wrong Account Name or FCM Account ID</v>
      </c>
      <c r="G20" t="str">
        <f>Orders!G20</f>
        <v>Wrong Account Name or FCM Account ID</v>
      </c>
      <c r="H20" t="str">
        <f>Orders!H20</f>
        <v>Wrong Account Name or FCM Account ID</v>
      </c>
      <c r="I20" t="str">
        <f>Orders!I20</f>
        <v>Wrong Account Name or FCM Account ID</v>
      </c>
      <c r="J20" t="str">
        <f>Orders!J20</f>
        <v>Wrong Account Name or FCM Account ID</v>
      </c>
      <c r="K20" t="str">
        <f>Orders!K20</f>
        <v>Wrong Account Name or FCM Account ID</v>
      </c>
      <c r="L20" t="str">
        <f>Orders!L20</f>
        <v>Wrong Account Name or FCM Account ID</v>
      </c>
      <c r="M20" t="str">
        <f>Orders!M20</f>
        <v>Wrong Account Name or FCM Account ID</v>
      </c>
      <c r="N20" t="str">
        <f>Orders!N20</f>
        <v>Wrong Account Name or FCM Account ID</v>
      </c>
      <c r="O20" t="str">
        <f>Orders!O20</f>
        <v>Wrong Account Name or FCM Account ID</v>
      </c>
      <c r="P20" t="str">
        <f>Orders!P20</f>
        <v>Wrong Account Name or FCM Account ID</v>
      </c>
      <c r="Q20" t="str">
        <f>Orders!Q20</f>
        <v>Wrong Account Name or FCM Account ID</v>
      </c>
      <c r="R20" t="str">
        <f>Orders!R20</f>
        <v>Wrong Account Name or FCM Account ID</v>
      </c>
      <c r="S20" t="str">
        <f>Orders!S20</f>
        <v>Wrong Account Name or FCM Account ID</v>
      </c>
      <c r="T20" t="str">
        <f>Orders!T20</f>
        <v>Wrong Account Name or FCM Account ID</v>
      </c>
      <c r="U20" t="str">
        <f t="shared" si="25"/>
        <v>Wrong Account Name or FCM A</v>
      </c>
      <c r="V20" s="5" t="str">
        <f t="shared" si="26"/>
        <v/>
      </c>
      <c r="W20" s="20" t="str">
        <f t="shared" si="27"/>
        <v/>
      </c>
      <c r="X20" s="8" t="str">
        <f t="shared" si="28"/>
        <v xml:space="preserve">Wrong Account Name or FCM A </v>
      </c>
      <c r="Y20" t="str">
        <f>Orders!U20</f>
        <v>Wrong Account Name or FCM Account ID</v>
      </c>
      <c r="Z20" t="str">
        <f>Orders!V20</f>
        <v>Wrong Account Name or FCM Account ID</v>
      </c>
      <c r="AA20" t="str">
        <f t="shared" si="29"/>
        <v>Wrong Account Name or FCM A</v>
      </c>
      <c r="AB20" s="5" t="str">
        <f t="shared" si="30"/>
        <v/>
      </c>
      <c r="AC20" s="8" t="str">
        <f t="shared" si="31"/>
        <v/>
      </c>
      <c r="AD20" s="8" t="str">
        <f t="shared" si="54"/>
        <v xml:space="preserve">Wrong Account Name or FCM A </v>
      </c>
      <c r="AE20" s="6" t="str">
        <f t="shared" si="32"/>
        <v/>
      </c>
      <c r="AF20" s="18" t="str">
        <f>IFERROR(RANK(AE20,$AE$2:$AE$101)+COUNTIF($AE$2:AE20,AE20)-1,"")</f>
        <v/>
      </c>
      <c r="AG20" s="18" t="str">
        <f t="shared" si="33"/>
        <v>Wrong Account Name or FCM Account ID</v>
      </c>
      <c r="AH20" s="18" t="str">
        <f t="shared" si="34"/>
        <v>Wrong Account Name or FCM Account ID</v>
      </c>
      <c r="AI20" s="18" t="str">
        <f t="shared" si="35"/>
        <v>Wrong Account Name or FCM Account ID</v>
      </c>
      <c r="AJ20" s="18" t="str">
        <f t="shared" si="36"/>
        <v>Wrong Account Name or FCM Account ID</v>
      </c>
      <c r="AK20" s="18" t="str">
        <f t="shared" si="37"/>
        <v>Wrong Account Name or FCM Account ID</v>
      </c>
      <c r="AL20" s="18" t="str">
        <f t="shared" si="38"/>
        <v>Wrong Account Name or FCM Account ID</v>
      </c>
      <c r="AM20" s="18" t="str">
        <f t="shared" si="39"/>
        <v>Wrong Account Name or FCM Account ID</v>
      </c>
      <c r="AN20" s="18" t="str">
        <f t="shared" si="40"/>
        <v>Wrong Account Name or FCM Account ID</v>
      </c>
      <c r="AO20" s="18" t="str">
        <f t="shared" si="41"/>
        <v>Wrong Account Name or FCM Account ID</v>
      </c>
      <c r="AP20" s="18" t="str">
        <f t="shared" si="42"/>
        <v>Wrong Account Name or FCM Account ID</v>
      </c>
      <c r="AQ20" s="18" t="str">
        <f t="shared" si="43"/>
        <v>Wrong Account Name or FCM Account ID</v>
      </c>
      <c r="AR20" s="18" t="str">
        <f t="shared" si="44"/>
        <v>Wrong Account Name or FCM Account ID</v>
      </c>
      <c r="AS20" s="18" t="str">
        <f t="shared" si="45"/>
        <v>Wrong Account Name or FCM Account ID</v>
      </c>
      <c r="AT20" s="18" t="str">
        <f t="shared" si="46"/>
        <v>Wrong Account Name or FCM Account ID</v>
      </c>
      <c r="AU20" s="18" t="str">
        <f t="shared" si="47"/>
        <v>Wrong Account Name or FCM Account ID</v>
      </c>
      <c r="AV20" s="18" t="str">
        <f t="shared" si="48"/>
        <v>Wrong Account Name or FCM Account ID</v>
      </c>
      <c r="AW20" s="18" t="str">
        <f t="shared" si="49"/>
        <v>Wrong Account Name or FCM Account ID</v>
      </c>
      <c r="AX20" s="18" t="str">
        <f t="shared" si="50"/>
        <v>Wrong Account Name or FCM Account ID</v>
      </c>
      <c r="AY20" s="18" t="str">
        <f t="shared" si="51"/>
        <v xml:space="preserve">Wrong Account Name or FCM A </v>
      </c>
      <c r="AZ20" s="18" t="str">
        <f t="shared" si="52"/>
        <v xml:space="preserve">Wrong Account Name or FCM A </v>
      </c>
      <c r="BA20" s="18" t="str">
        <f t="shared" si="53"/>
        <v>Wrong Account Name or FCM Account ID</v>
      </c>
    </row>
    <row r="21" spans="1:53" x14ac:dyDescent="0.3">
      <c r="A21">
        <f>Orders!A21</f>
        <v>19</v>
      </c>
      <c r="B21" t="str">
        <f>Orders!B21</f>
        <v>Wrong Account Name or FCM Account ID</v>
      </c>
      <c r="C21" t="str">
        <f>Orders!C21</f>
        <v>Wrong Account Name or FCM Account ID</v>
      </c>
      <c r="D21" t="str">
        <f>Orders!D21</f>
        <v>Wrong Account Name or FCM Account ID</v>
      </c>
      <c r="E21" t="str">
        <f>Orders!E21</f>
        <v>Wrong Account Name or FCM Account ID</v>
      </c>
      <c r="F21" t="str">
        <f>Orders!F21</f>
        <v>Wrong Account Name or FCM Account ID</v>
      </c>
      <c r="G21" t="str">
        <f>Orders!G21</f>
        <v>Wrong Account Name or FCM Account ID</v>
      </c>
      <c r="H21" t="str">
        <f>Orders!H21</f>
        <v>Wrong Account Name or FCM Account ID</v>
      </c>
      <c r="I21" t="str">
        <f>Orders!I21</f>
        <v>Wrong Account Name or FCM Account ID</v>
      </c>
      <c r="J21" t="str">
        <f>Orders!J21</f>
        <v>Wrong Account Name or FCM Account ID</v>
      </c>
      <c r="K21" t="str">
        <f>Orders!K21</f>
        <v>Wrong Account Name or FCM Account ID</v>
      </c>
      <c r="L21" t="str">
        <f>Orders!L21</f>
        <v>Wrong Account Name or FCM Account ID</v>
      </c>
      <c r="M21" t="str">
        <f>Orders!M21</f>
        <v>Wrong Account Name or FCM Account ID</v>
      </c>
      <c r="N21" t="str">
        <f>Orders!N21</f>
        <v>Wrong Account Name or FCM Account ID</v>
      </c>
      <c r="O21" t="str">
        <f>Orders!O21</f>
        <v>Wrong Account Name or FCM Account ID</v>
      </c>
      <c r="P21" t="str">
        <f>Orders!P21</f>
        <v>Wrong Account Name or FCM Account ID</v>
      </c>
      <c r="Q21" t="str">
        <f>Orders!Q21</f>
        <v>Wrong Account Name or FCM Account ID</v>
      </c>
      <c r="R21" t="str">
        <f>Orders!R21</f>
        <v>Wrong Account Name or FCM Account ID</v>
      </c>
      <c r="S21" t="str">
        <f>Orders!S21</f>
        <v>Wrong Account Name or FCM Account ID</v>
      </c>
      <c r="T21" t="str">
        <f>Orders!T21</f>
        <v>Wrong Account Name or FCM Account ID</v>
      </c>
      <c r="U21" t="str">
        <f t="shared" si="25"/>
        <v>Wrong Account Name or FCM A</v>
      </c>
      <c r="V21" s="5" t="str">
        <f t="shared" si="26"/>
        <v/>
      </c>
      <c r="W21" s="20" t="str">
        <f t="shared" si="27"/>
        <v/>
      </c>
      <c r="X21" s="8" t="str">
        <f t="shared" si="28"/>
        <v xml:space="preserve">Wrong Account Name or FCM A </v>
      </c>
      <c r="Y21" t="str">
        <f>Orders!U21</f>
        <v>Wrong Account Name or FCM Account ID</v>
      </c>
      <c r="Z21" t="str">
        <f>Orders!V21</f>
        <v>Wrong Account Name or FCM Account ID</v>
      </c>
      <c r="AA21" t="str">
        <f t="shared" si="29"/>
        <v>Wrong Account Name or FCM A</v>
      </c>
      <c r="AB21" s="5" t="str">
        <f t="shared" si="30"/>
        <v/>
      </c>
      <c r="AC21" s="8" t="str">
        <f t="shared" si="31"/>
        <v/>
      </c>
      <c r="AD21" s="8" t="str">
        <f t="shared" si="54"/>
        <v xml:space="preserve">Wrong Account Name or FCM A </v>
      </c>
      <c r="AE21" s="6" t="str">
        <f t="shared" si="32"/>
        <v/>
      </c>
      <c r="AF21" s="18" t="str">
        <f>IFERROR(RANK(AE21,$AE$2:$AE$101)+COUNTIF($AE$2:AE21,AE21)-1,"")</f>
        <v/>
      </c>
      <c r="AG21" s="18" t="str">
        <f t="shared" si="33"/>
        <v>Wrong Account Name or FCM Account ID</v>
      </c>
      <c r="AH21" s="18" t="str">
        <f t="shared" si="34"/>
        <v>Wrong Account Name or FCM Account ID</v>
      </c>
      <c r="AI21" s="18" t="str">
        <f t="shared" si="35"/>
        <v>Wrong Account Name or FCM Account ID</v>
      </c>
      <c r="AJ21" s="18" t="str">
        <f t="shared" si="36"/>
        <v>Wrong Account Name or FCM Account ID</v>
      </c>
      <c r="AK21" s="18" t="str">
        <f t="shared" si="37"/>
        <v>Wrong Account Name or FCM Account ID</v>
      </c>
      <c r="AL21" s="18" t="str">
        <f t="shared" si="38"/>
        <v>Wrong Account Name or FCM Account ID</v>
      </c>
      <c r="AM21" s="18" t="str">
        <f t="shared" si="39"/>
        <v>Wrong Account Name or FCM Account ID</v>
      </c>
      <c r="AN21" s="18" t="str">
        <f t="shared" si="40"/>
        <v>Wrong Account Name or FCM Account ID</v>
      </c>
      <c r="AO21" s="18" t="str">
        <f t="shared" si="41"/>
        <v>Wrong Account Name or FCM Account ID</v>
      </c>
      <c r="AP21" s="18" t="str">
        <f t="shared" si="42"/>
        <v>Wrong Account Name or FCM Account ID</v>
      </c>
      <c r="AQ21" s="18" t="str">
        <f t="shared" si="43"/>
        <v>Wrong Account Name or FCM Account ID</v>
      </c>
      <c r="AR21" s="18" t="str">
        <f t="shared" si="44"/>
        <v>Wrong Account Name or FCM Account ID</v>
      </c>
      <c r="AS21" s="18" t="str">
        <f t="shared" si="45"/>
        <v>Wrong Account Name or FCM Account ID</v>
      </c>
      <c r="AT21" s="18" t="str">
        <f t="shared" si="46"/>
        <v>Wrong Account Name or FCM Account ID</v>
      </c>
      <c r="AU21" s="18" t="str">
        <f t="shared" si="47"/>
        <v>Wrong Account Name or FCM Account ID</v>
      </c>
      <c r="AV21" s="18" t="str">
        <f t="shared" si="48"/>
        <v>Wrong Account Name or FCM Account ID</v>
      </c>
      <c r="AW21" s="18" t="str">
        <f t="shared" si="49"/>
        <v>Wrong Account Name or FCM Account ID</v>
      </c>
      <c r="AX21" s="18" t="str">
        <f t="shared" si="50"/>
        <v>Wrong Account Name or FCM Account ID</v>
      </c>
      <c r="AY21" s="18" t="str">
        <f t="shared" si="51"/>
        <v xml:space="preserve">Wrong Account Name or FCM A </v>
      </c>
      <c r="AZ21" s="18" t="str">
        <f t="shared" si="52"/>
        <v xml:space="preserve">Wrong Account Name or FCM A </v>
      </c>
      <c r="BA21" s="18" t="str">
        <f t="shared" si="53"/>
        <v>Wrong Account Name or FCM Account ID</v>
      </c>
    </row>
    <row r="22" spans="1:53" x14ac:dyDescent="0.3">
      <c r="A22">
        <f>Orders!A22</f>
        <v>20</v>
      </c>
      <c r="B22" t="str">
        <f>Orders!B22</f>
        <v>Wrong Account Name or FCM Account ID</v>
      </c>
      <c r="C22" t="str">
        <f>Orders!C22</f>
        <v>Wrong Account Name or FCM Account ID</v>
      </c>
      <c r="D22" t="str">
        <f>Orders!D22</f>
        <v>Wrong Account Name or FCM Account ID</v>
      </c>
      <c r="E22" t="str">
        <f>Orders!E22</f>
        <v>Wrong Account Name or FCM Account ID</v>
      </c>
      <c r="F22" t="str">
        <f>Orders!F22</f>
        <v>Wrong Account Name or FCM Account ID</v>
      </c>
      <c r="G22" t="str">
        <f>Orders!G22</f>
        <v>Wrong Account Name or FCM Account ID</v>
      </c>
      <c r="H22" t="str">
        <f>Orders!H22</f>
        <v>Wrong Account Name or FCM Account ID</v>
      </c>
      <c r="I22" t="str">
        <f>Orders!I22</f>
        <v>Wrong Account Name or FCM Account ID</v>
      </c>
      <c r="J22" t="str">
        <f>Orders!J22</f>
        <v>Wrong Account Name or FCM Account ID</v>
      </c>
      <c r="K22" t="str">
        <f>Orders!K22</f>
        <v>Wrong Account Name or FCM Account ID</v>
      </c>
      <c r="L22" t="str">
        <f>Orders!L22</f>
        <v>Wrong Account Name or FCM Account ID</v>
      </c>
      <c r="M22" t="str">
        <f>Orders!M22</f>
        <v>Wrong Account Name or FCM Account ID</v>
      </c>
      <c r="N22" t="str">
        <f>Orders!N22</f>
        <v>Wrong Account Name or FCM Account ID</v>
      </c>
      <c r="O22" t="str">
        <f>Orders!O22</f>
        <v>Wrong Account Name or FCM Account ID</v>
      </c>
      <c r="P22" t="str">
        <f>Orders!P22</f>
        <v>Wrong Account Name or FCM Account ID</v>
      </c>
      <c r="Q22" t="str">
        <f>Orders!Q22</f>
        <v>Wrong Account Name or FCM Account ID</v>
      </c>
      <c r="R22" t="str">
        <f>Orders!R22</f>
        <v>Wrong Account Name or FCM Account ID</v>
      </c>
      <c r="S22" t="str">
        <f>Orders!S22</f>
        <v>Wrong Account Name or FCM Account ID</v>
      </c>
      <c r="T22" t="str">
        <f>Orders!T22</f>
        <v>Wrong Account Name or FCM Account ID</v>
      </c>
      <c r="U22" t="str">
        <f t="shared" si="25"/>
        <v>Wrong Account Name or FCM A</v>
      </c>
      <c r="V22" s="5" t="str">
        <f t="shared" si="26"/>
        <v/>
      </c>
      <c r="W22" s="20" t="str">
        <f t="shared" si="27"/>
        <v/>
      </c>
      <c r="X22" s="8" t="str">
        <f t="shared" si="28"/>
        <v xml:space="preserve">Wrong Account Name or FCM A </v>
      </c>
      <c r="Y22" t="str">
        <f>Orders!U22</f>
        <v>Wrong Account Name or FCM Account ID</v>
      </c>
      <c r="Z22" t="str">
        <f>Orders!V22</f>
        <v>Wrong Account Name or FCM Account ID</v>
      </c>
      <c r="AA22" t="str">
        <f t="shared" si="29"/>
        <v>Wrong Account Name or FCM A</v>
      </c>
      <c r="AB22" s="5" t="str">
        <f t="shared" si="30"/>
        <v/>
      </c>
      <c r="AC22" s="8" t="str">
        <f t="shared" si="31"/>
        <v/>
      </c>
      <c r="AD22" s="8" t="str">
        <f t="shared" si="54"/>
        <v xml:space="preserve">Wrong Account Name or FCM A </v>
      </c>
      <c r="AE22" s="6" t="str">
        <f t="shared" si="32"/>
        <v/>
      </c>
      <c r="AF22" s="18" t="str">
        <f>IFERROR(RANK(AE22,$AE$2:$AE$101)+COUNTIF($AE$2:AE22,AE22)-1,"")</f>
        <v/>
      </c>
      <c r="AG22" s="18" t="str">
        <f t="shared" si="33"/>
        <v>Wrong Account Name or FCM Account ID</v>
      </c>
      <c r="AH22" s="18" t="str">
        <f t="shared" si="34"/>
        <v>Wrong Account Name or FCM Account ID</v>
      </c>
      <c r="AI22" s="18" t="str">
        <f t="shared" si="35"/>
        <v>Wrong Account Name or FCM Account ID</v>
      </c>
      <c r="AJ22" s="18" t="str">
        <f t="shared" si="36"/>
        <v>Wrong Account Name or FCM Account ID</v>
      </c>
      <c r="AK22" s="18" t="str">
        <f t="shared" si="37"/>
        <v>Wrong Account Name or FCM Account ID</v>
      </c>
      <c r="AL22" s="18" t="str">
        <f t="shared" si="38"/>
        <v>Wrong Account Name or FCM Account ID</v>
      </c>
      <c r="AM22" s="18" t="str">
        <f t="shared" si="39"/>
        <v>Wrong Account Name or FCM Account ID</v>
      </c>
      <c r="AN22" s="18" t="str">
        <f t="shared" si="40"/>
        <v>Wrong Account Name or FCM Account ID</v>
      </c>
      <c r="AO22" s="18" t="str">
        <f t="shared" si="41"/>
        <v>Wrong Account Name or FCM Account ID</v>
      </c>
      <c r="AP22" s="18" t="str">
        <f t="shared" si="42"/>
        <v>Wrong Account Name or FCM Account ID</v>
      </c>
      <c r="AQ22" s="18" t="str">
        <f t="shared" si="43"/>
        <v>Wrong Account Name or FCM Account ID</v>
      </c>
      <c r="AR22" s="18" t="str">
        <f t="shared" si="44"/>
        <v>Wrong Account Name or FCM Account ID</v>
      </c>
      <c r="AS22" s="18" t="str">
        <f t="shared" si="45"/>
        <v>Wrong Account Name or FCM Account ID</v>
      </c>
      <c r="AT22" s="18" t="str">
        <f t="shared" si="46"/>
        <v>Wrong Account Name or FCM Account ID</v>
      </c>
      <c r="AU22" s="18" t="str">
        <f t="shared" si="47"/>
        <v>Wrong Account Name or FCM Account ID</v>
      </c>
      <c r="AV22" s="18" t="str">
        <f t="shared" si="48"/>
        <v>Wrong Account Name or FCM Account ID</v>
      </c>
      <c r="AW22" s="18" t="str">
        <f t="shared" si="49"/>
        <v>Wrong Account Name or FCM Account ID</v>
      </c>
      <c r="AX22" s="18" t="str">
        <f t="shared" si="50"/>
        <v>Wrong Account Name or FCM Account ID</v>
      </c>
      <c r="AY22" s="18" t="str">
        <f t="shared" si="51"/>
        <v xml:space="preserve">Wrong Account Name or FCM A </v>
      </c>
      <c r="AZ22" s="18" t="str">
        <f t="shared" si="52"/>
        <v xml:space="preserve">Wrong Account Name or FCM A </v>
      </c>
      <c r="BA22" s="18" t="str">
        <f t="shared" si="53"/>
        <v>Wrong Account Name or FCM Account ID</v>
      </c>
    </row>
    <row r="23" spans="1:53" x14ac:dyDescent="0.3">
      <c r="A23">
        <f>Orders!A23</f>
        <v>21</v>
      </c>
      <c r="B23" t="str">
        <f>Orders!B23</f>
        <v>Wrong Account Name or FCM Account ID</v>
      </c>
      <c r="C23" t="str">
        <f>Orders!C23</f>
        <v>Wrong Account Name or FCM Account ID</v>
      </c>
      <c r="D23" t="str">
        <f>Orders!D23</f>
        <v>Wrong Account Name or FCM Account ID</v>
      </c>
      <c r="E23" t="str">
        <f>Orders!E23</f>
        <v>Wrong Account Name or FCM Account ID</v>
      </c>
      <c r="F23" t="str">
        <f>Orders!F23</f>
        <v>Wrong Account Name or FCM Account ID</v>
      </c>
      <c r="G23" t="str">
        <f>Orders!G23</f>
        <v>Wrong Account Name or FCM Account ID</v>
      </c>
      <c r="H23" t="str">
        <f>Orders!H23</f>
        <v>Wrong Account Name or FCM Account ID</v>
      </c>
      <c r="I23" t="str">
        <f>Orders!I23</f>
        <v>Wrong Account Name or FCM Account ID</v>
      </c>
      <c r="J23" t="str">
        <f>Orders!J23</f>
        <v>Wrong Account Name or FCM Account ID</v>
      </c>
      <c r="K23" t="str">
        <f>Orders!K23</f>
        <v>Wrong Account Name or FCM Account ID</v>
      </c>
      <c r="L23" t="str">
        <f>Orders!L23</f>
        <v>Wrong Account Name or FCM Account ID</v>
      </c>
      <c r="M23" t="str">
        <f>Orders!M23</f>
        <v>Wrong Account Name or FCM Account ID</v>
      </c>
      <c r="N23" t="str">
        <f>Orders!N23</f>
        <v>Wrong Account Name or FCM Account ID</v>
      </c>
      <c r="O23" t="str">
        <f>Orders!O23</f>
        <v>Wrong Account Name or FCM Account ID</v>
      </c>
      <c r="P23" t="str">
        <f>Orders!P23</f>
        <v>Wrong Account Name or FCM Account ID</v>
      </c>
      <c r="Q23" t="str">
        <f>Orders!Q23</f>
        <v>Wrong Account Name or FCM Account ID</v>
      </c>
      <c r="R23" t="str">
        <f>Orders!R23</f>
        <v>Wrong Account Name or FCM Account ID</v>
      </c>
      <c r="S23" t="str">
        <f>Orders!S23</f>
        <v>Wrong Account Name or FCM Account ID</v>
      </c>
      <c r="T23" t="str">
        <f>Orders!T23</f>
        <v>Wrong Account Name or FCM Account ID</v>
      </c>
      <c r="U23" t="str">
        <f t="shared" si="25"/>
        <v>Wrong Account Name or FCM A</v>
      </c>
      <c r="V23" s="5" t="str">
        <f t="shared" si="26"/>
        <v/>
      </c>
      <c r="W23" s="20" t="str">
        <f t="shared" si="27"/>
        <v/>
      </c>
      <c r="X23" s="8" t="str">
        <f t="shared" si="28"/>
        <v xml:space="preserve">Wrong Account Name or FCM A </v>
      </c>
      <c r="Y23" t="str">
        <f>Orders!U23</f>
        <v>Wrong Account Name or FCM Account ID</v>
      </c>
      <c r="Z23" t="str">
        <f>Orders!V23</f>
        <v>Wrong Account Name or FCM Account ID</v>
      </c>
      <c r="AA23" t="str">
        <f t="shared" si="29"/>
        <v>Wrong Account Name or FCM A</v>
      </c>
      <c r="AB23" s="5" t="str">
        <f t="shared" si="30"/>
        <v/>
      </c>
      <c r="AC23" s="8" t="str">
        <f t="shared" si="31"/>
        <v/>
      </c>
      <c r="AD23" s="8" t="str">
        <f t="shared" si="54"/>
        <v xml:space="preserve">Wrong Account Name or FCM A </v>
      </c>
      <c r="AE23" s="6" t="str">
        <f t="shared" si="32"/>
        <v/>
      </c>
      <c r="AF23" s="18" t="str">
        <f>IFERROR(RANK(AE23,$AE$2:$AE$101)+COUNTIF($AE$2:AE23,AE23)-1,"")</f>
        <v/>
      </c>
      <c r="AG23" s="18" t="str">
        <f t="shared" si="33"/>
        <v>Wrong Account Name or FCM Account ID</v>
      </c>
      <c r="AH23" s="18" t="str">
        <f t="shared" si="34"/>
        <v>Wrong Account Name or FCM Account ID</v>
      </c>
      <c r="AI23" s="18" t="str">
        <f t="shared" si="35"/>
        <v>Wrong Account Name or FCM Account ID</v>
      </c>
      <c r="AJ23" s="18" t="str">
        <f t="shared" si="36"/>
        <v>Wrong Account Name or FCM Account ID</v>
      </c>
      <c r="AK23" s="18" t="str">
        <f t="shared" si="37"/>
        <v>Wrong Account Name or FCM Account ID</v>
      </c>
      <c r="AL23" s="18" t="str">
        <f t="shared" si="38"/>
        <v>Wrong Account Name or FCM Account ID</v>
      </c>
      <c r="AM23" s="18" t="str">
        <f t="shared" si="39"/>
        <v>Wrong Account Name or FCM Account ID</v>
      </c>
      <c r="AN23" s="18" t="str">
        <f t="shared" si="40"/>
        <v>Wrong Account Name or FCM Account ID</v>
      </c>
      <c r="AO23" s="18" t="str">
        <f t="shared" si="41"/>
        <v>Wrong Account Name or FCM Account ID</v>
      </c>
      <c r="AP23" s="18" t="str">
        <f t="shared" si="42"/>
        <v>Wrong Account Name or FCM Account ID</v>
      </c>
      <c r="AQ23" s="18" t="str">
        <f t="shared" si="43"/>
        <v>Wrong Account Name or FCM Account ID</v>
      </c>
      <c r="AR23" s="18" t="str">
        <f t="shared" si="44"/>
        <v>Wrong Account Name or FCM Account ID</v>
      </c>
      <c r="AS23" s="18" t="str">
        <f t="shared" si="45"/>
        <v>Wrong Account Name or FCM Account ID</v>
      </c>
      <c r="AT23" s="18" t="str">
        <f t="shared" si="46"/>
        <v>Wrong Account Name or FCM Account ID</v>
      </c>
      <c r="AU23" s="18" t="str">
        <f t="shared" si="47"/>
        <v>Wrong Account Name or FCM Account ID</v>
      </c>
      <c r="AV23" s="18" t="str">
        <f t="shared" si="48"/>
        <v>Wrong Account Name or FCM Account ID</v>
      </c>
      <c r="AW23" s="18" t="str">
        <f t="shared" si="49"/>
        <v>Wrong Account Name or FCM Account ID</v>
      </c>
      <c r="AX23" s="18" t="str">
        <f t="shared" si="50"/>
        <v>Wrong Account Name or FCM Account ID</v>
      </c>
      <c r="AY23" s="18" t="str">
        <f t="shared" si="51"/>
        <v xml:space="preserve">Wrong Account Name or FCM A </v>
      </c>
      <c r="AZ23" s="18" t="str">
        <f t="shared" si="52"/>
        <v xml:space="preserve">Wrong Account Name or FCM A </v>
      </c>
      <c r="BA23" s="18" t="str">
        <f t="shared" si="53"/>
        <v>Wrong Account Name or FCM Account ID</v>
      </c>
    </row>
    <row r="24" spans="1:53" x14ac:dyDescent="0.3">
      <c r="A24">
        <f>Orders!A24</f>
        <v>22</v>
      </c>
      <c r="B24" t="str">
        <f>Orders!B24</f>
        <v>Wrong Account Name or FCM Account ID</v>
      </c>
      <c r="C24" t="str">
        <f>Orders!C24</f>
        <v>Wrong Account Name or FCM Account ID</v>
      </c>
      <c r="D24" t="str">
        <f>Orders!D24</f>
        <v>Wrong Account Name or FCM Account ID</v>
      </c>
      <c r="E24" t="str">
        <f>Orders!E24</f>
        <v>Wrong Account Name or FCM Account ID</v>
      </c>
      <c r="F24" t="str">
        <f>Orders!F24</f>
        <v>Wrong Account Name or FCM Account ID</v>
      </c>
      <c r="G24" t="str">
        <f>Orders!G24</f>
        <v>Wrong Account Name or FCM Account ID</v>
      </c>
      <c r="H24" t="str">
        <f>Orders!H24</f>
        <v>Wrong Account Name or FCM Account ID</v>
      </c>
      <c r="I24" t="str">
        <f>Orders!I24</f>
        <v>Wrong Account Name or FCM Account ID</v>
      </c>
      <c r="J24" t="str">
        <f>Orders!J24</f>
        <v>Wrong Account Name or FCM Account ID</v>
      </c>
      <c r="K24" t="str">
        <f>Orders!K24</f>
        <v>Wrong Account Name or FCM Account ID</v>
      </c>
      <c r="L24" t="str">
        <f>Orders!L24</f>
        <v>Wrong Account Name or FCM Account ID</v>
      </c>
      <c r="M24" t="str">
        <f>Orders!M24</f>
        <v>Wrong Account Name or FCM Account ID</v>
      </c>
      <c r="N24" t="str">
        <f>Orders!N24</f>
        <v>Wrong Account Name or FCM Account ID</v>
      </c>
      <c r="O24" t="str">
        <f>Orders!O24</f>
        <v>Wrong Account Name or FCM Account ID</v>
      </c>
      <c r="P24" t="str">
        <f>Orders!P24</f>
        <v>Wrong Account Name or FCM Account ID</v>
      </c>
      <c r="Q24" t="str">
        <f>Orders!Q24</f>
        <v>Wrong Account Name or FCM Account ID</v>
      </c>
      <c r="R24" t="str">
        <f>Orders!R24</f>
        <v>Wrong Account Name or FCM Account ID</v>
      </c>
      <c r="S24" t="str">
        <f>Orders!S24</f>
        <v>Wrong Account Name or FCM Account ID</v>
      </c>
      <c r="T24" t="str">
        <f>Orders!T24</f>
        <v>Wrong Account Name or FCM Account ID</v>
      </c>
      <c r="U24" t="str">
        <f t="shared" si="25"/>
        <v>Wrong Account Name or FCM A</v>
      </c>
      <c r="V24" s="5" t="str">
        <f t="shared" si="26"/>
        <v/>
      </c>
      <c r="W24" s="20" t="str">
        <f t="shared" si="27"/>
        <v/>
      </c>
      <c r="X24" s="8" t="str">
        <f t="shared" si="28"/>
        <v xml:space="preserve">Wrong Account Name or FCM A </v>
      </c>
      <c r="Y24" t="str">
        <f>Orders!U24</f>
        <v>Wrong Account Name or FCM Account ID</v>
      </c>
      <c r="Z24" t="str">
        <f>Orders!V24</f>
        <v>Wrong Account Name or FCM Account ID</v>
      </c>
      <c r="AA24" t="str">
        <f t="shared" si="29"/>
        <v>Wrong Account Name or FCM A</v>
      </c>
      <c r="AB24" s="5" t="str">
        <f t="shared" si="30"/>
        <v/>
      </c>
      <c r="AC24" s="8" t="str">
        <f t="shared" si="31"/>
        <v/>
      </c>
      <c r="AD24" s="8" t="str">
        <f t="shared" si="54"/>
        <v xml:space="preserve">Wrong Account Name or FCM A </v>
      </c>
      <c r="AE24" s="6" t="str">
        <f t="shared" si="32"/>
        <v/>
      </c>
      <c r="AF24" s="18" t="str">
        <f>IFERROR(RANK(AE24,$AE$2:$AE$101)+COUNTIF($AE$2:AE24,AE24)-1,"")</f>
        <v/>
      </c>
      <c r="AG24" s="18" t="str">
        <f t="shared" si="33"/>
        <v>Wrong Account Name or FCM Account ID</v>
      </c>
      <c r="AH24" s="18" t="str">
        <f t="shared" si="34"/>
        <v>Wrong Account Name or FCM Account ID</v>
      </c>
      <c r="AI24" s="18" t="str">
        <f t="shared" si="35"/>
        <v>Wrong Account Name or FCM Account ID</v>
      </c>
      <c r="AJ24" s="18" t="str">
        <f t="shared" si="36"/>
        <v>Wrong Account Name or FCM Account ID</v>
      </c>
      <c r="AK24" s="18" t="str">
        <f t="shared" si="37"/>
        <v>Wrong Account Name or FCM Account ID</v>
      </c>
      <c r="AL24" s="18" t="str">
        <f t="shared" si="38"/>
        <v>Wrong Account Name or FCM Account ID</v>
      </c>
      <c r="AM24" s="18" t="str">
        <f t="shared" si="39"/>
        <v>Wrong Account Name or FCM Account ID</v>
      </c>
      <c r="AN24" s="18" t="str">
        <f t="shared" si="40"/>
        <v>Wrong Account Name or FCM Account ID</v>
      </c>
      <c r="AO24" s="18" t="str">
        <f t="shared" si="41"/>
        <v>Wrong Account Name or FCM Account ID</v>
      </c>
      <c r="AP24" s="18" t="str">
        <f t="shared" si="42"/>
        <v>Wrong Account Name or FCM Account ID</v>
      </c>
      <c r="AQ24" s="18" t="str">
        <f t="shared" si="43"/>
        <v>Wrong Account Name or FCM Account ID</v>
      </c>
      <c r="AR24" s="18" t="str">
        <f t="shared" si="44"/>
        <v>Wrong Account Name or FCM Account ID</v>
      </c>
      <c r="AS24" s="18" t="str">
        <f t="shared" si="45"/>
        <v>Wrong Account Name or FCM Account ID</v>
      </c>
      <c r="AT24" s="18" t="str">
        <f t="shared" si="46"/>
        <v>Wrong Account Name or FCM Account ID</v>
      </c>
      <c r="AU24" s="18" t="str">
        <f t="shared" si="47"/>
        <v>Wrong Account Name or FCM Account ID</v>
      </c>
      <c r="AV24" s="18" t="str">
        <f t="shared" si="48"/>
        <v>Wrong Account Name or FCM Account ID</v>
      </c>
      <c r="AW24" s="18" t="str">
        <f t="shared" si="49"/>
        <v>Wrong Account Name or FCM Account ID</v>
      </c>
      <c r="AX24" s="18" t="str">
        <f t="shared" si="50"/>
        <v>Wrong Account Name or FCM Account ID</v>
      </c>
      <c r="AY24" s="18" t="str">
        <f t="shared" si="51"/>
        <v xml:space="preserve">Wrong Account Name or FCM A </v>
      </c>
      <c r="AZ24" s="18" t="str">
        <f t="shared" si="52"/>
        <v xml:space="preserve">Wrong Account Name or FCM A </v>
      </c>
      <c r="BA24" s="18" t="str">
        <f t="shared" si="53"/>
        <v>Wrong Account Name or FCM Account ID</v>
      </c>
    </row>
    <row r="25" spans="1:53" x14ac:dyDescent="0.3">
      <c r="A25">
        <f>Orders!A25</f>
        <v>23</v>
      </c>
      <c r="B25" t="str">
        <f>Orders!B25</f>
        <v>Wrong Account Name or FCM Account ID</v>
      </c>
      <c r="C25" t="str">
        <f>Orders!C25</f>
        <v>Wrong Account Name or FCM Account ID</v>
      </c>
      <c r="D25" t="str">
        <f>Orders!D25</f>
        <v>Wrong Account Name or FCM Account ID</v>
      </c>
      <c r="E25" t="str">
        <f>Orders!E25</f>
        <v>Wrong Account Name or FCM Account ID</v>
      </c>
      <c r="F25" t="str">
        <f>Orders!F25</f>
        <v>Wrong Account Name or FCM Account ID</v>
      </c>
      <c r="G25" t="str">
        <f>Orders!G25</f>
        <v>Wrong Account Name or FCM Account ID</v>
      </c>
      <c r="H25" t="str">
        <f>Orders!H25</f>
        <v>Wrong Account Name or FCM Account ID</v>
      </c>
      <c r="I25" t="str">
        <f>Orders!I25</f>
        <v>Wrong Account Name or FCM Account ID</v>
      </c>
      <c r="J25" t="str">
        <f>Orders!J25</f>
        <v>Wrong Account Name or FCM Account ID</v>
      </c>
      <c r="K25" t="str">
        <f>Orders!K25</f>
        <v>Wrong Account Name or FCM Account ID</v>
      </c>
      <c r="L25" t="str">
        <f>Orders!L25</f>
        <v>Wrong Account Name or FCM Account ID</v>
      </c>
      <c r="M25" t="str">
        <f>Orders!M25</f>
        <v>Wrong Account Name or FCM Account ID</v>
      </c>
      <c r="N25" t="str">
        <f>Orders!N25</f>
        <v>Wrong Account Name or FCM Account ID</v>
      </c>
      <c r="O25" t="str">
        <f>Orders!O25</f>
        <v>Wrong Account Name or FCM Account ID</v>
      </c>
      <c r="P25" t="str">
        <f>Orders!P25</f>
        <v>Wrong Account Name or FCM Account ID</v>
      </c>
      <c r="Q25" t="str">
        <f>Orders!Q25</f>
        <v>Wrong Account Name or FCM Account ID</v>
      </c>
      <c r="R25" t="str">
        <f>Orders!R25</f>
        <v>Wrong Account Name or FCM Account ID</v>
      </c>
      <c r="S25" t="str">
        <f>Orders!S25</f>
        <v>Wrong Account Name or FCM Account ID</v>
      </c>
      <c r="T25" t="str">
        <f>Orders!T25</f>
        <v>Wrong Account Name or FCM Account ID</v>
      </c>
      <c r="U25" t="str">
        <f t="shared" si="25"/>
        <v>Wrong Account Name or FCM A</v>
      </c>
      <c r="V25" s="5" t="str">
        <f t="shared" si="26"/>
        <v/>
      </c>
      <c r="W25" s="20" t="str">
        <f t="shared" si="27"/>
        <v/>
      </c>
      <c r="X25" s="8" t="str">
        <f t="shared" si="28"/>
        <v xml:space="preserve">Wrong Account Name or FCM A </v>
      </c>
      <c r="Y25" t="str">
        <f>Orders!U25</f>
        <v>Wrong Account Name or FCM Account ID</v>
      </c>
      <c r="Z25" t="str">
        <f>Orders!V25</f>
        <v>Wrong Account Name or FCM Account ID</v>
      </c>
      <c r="AA25" t="str">
        <f t="shared" si="29"/>
        <v>Wrong Account Name or FCM A</v>
      </c>
      <c r="AB25" s="5" t="str">
        <f t="shared" si="30"/>
        <v/>
      </c>
      <c r="AC25" s="8" t="str">
        <f t="shared" si="31"/>
        <v/>
      </c>
      <c r="AD25" s="8" t="str">
        <f t="shared" si="54"/>
        <v xml:space="preserve">Wrong Account Name or FCM A </v>
      </c>
      <c r="AE25" s="6" t="str">
        <f t="shared" si="32"/>
        <v/>
      </c>
      <c r="AF25" s="18" t="str">
        <f>IFERROR(RANK(AE25,$AE$2:$AE$101)+COUNTIF($AE$2:AE25,AE25)-1,"")</f>
        <v/>
      </c>
      <c r="AG25" s="18" t="str">
        <f t="shared" si="33"/>
        <v>Wrong Account Name or FCM Account ID</v>
      </c>
      <c r="AH25" s="18" t="str">
        <f t="shared" si="34"/>
        <v>Wrong Account Name or FCM Account ID</v>
      </c>
      <c r="AI25" s="18" t="str">
        <f t="shared" si="35"/>
        <v>Wrong Account Name or FCM Account ID</v>
      </c>
      <c r="AJ25" s="18" t="str">
        <f t="shared" si="36"/>
        <v>Wrong Account Name or FCM Account ID</v>
      </c>
      <c r="AK25" s="18" t="str">
        <f t="shared" si="37"/>
        <v>Wrong Account Name or FCM Account ID</v>
      </c>
      <c r="AL25" s="18" t="str">
        <f t="shared" si="38"/>
        <v>Wrong Account Name or FCM Account ID</v>
      </c>
      <c r="AM25" s="18" t="str">
        <f t="shared" si="39"/>
        <v>Wrong Account Name or FCM Account ID</v>
      </c>
      <c r="AN25" s="18" t="str">
        <f t="shared" si="40"/>
        <v>Wrong Account Name or FCM Account ID</v>
      </c>
      <c r="AO25" s="18" t="str">
        <f t="shared" si="41"/>
        <v>Wrong Account Name or FCM Account ID</v>
      </c>
      <c r="AP25" s="18" t="str">
        <f t="shared" si="42"/>
        <v>Wrong Account Name or FCM Account ID</v>
      </c>
      <c r="AQ25" s="18" t="str">
        <f t="shared" si="43"/>
        <v>Wrong Account Name or FCM Account ID</v>
      </c>
      <c r="AR25" s="18" t="str">
        <f t="shared" si="44"/>
        <v>Wrong Account Name or FCM Account ID</v>
      </c>
      <c r="AS25" s="18" t="str">
        <f t="shared" si="45"/>
        <v>Wrong Account Name or FCM Account ID</v>
      </c>
      <c r="AT25" s="18" t="str">
        <f t="shared" si="46"/>
        <v>Wrong Account Name or FCM Account ID</v>
      </c>
      <c r="AU25" s="18" t="str">
        <f t="shared" si="47"/>
        <v>Wrong Account Name or FCM Account ID</v>
      </c>
      <c r="AV25" s="18" t="str">
        <f t="shared" si="48"/>
        <v>Wrong Account Name or FCM Account ID</v>
      </c>
      <c r="AW25" s="18" t="str">
        <f t="shared" si="49"/>
        <v>Wrong Account Name or FCM Account ID</v>
      </c>
      <c r="AX25" s="18" t="str">
        <f t="shared" si="50"/>
        <v>Wrong Account Name or FCM Account ID</v>
      </c>
      <c r="AY25" s="18" t="str">
        <f t="shared" si="51"/>
        <v xml:space="preserve">Wrong Account Name or FCM A </v>
      </c>
      <c r="AZ25" s="18" t="str">
        <f t="shared" si="52"/>
        <v xml:space="preserve">Wrong Account Name or FCM A </v>
      </c>
      <c r="BA25" s="18" t="str">
        <f t="shared" si="53"/>
        <v>Wrong Account Name or FCM Account ID</v>
      </c>
    </row>
    <row r="26" spans="1:53" x14ac:dyDescent="0.3">
      <c r="A26">
        <f>Orders!A26</f>
        <v>24</v>
      </c>
      <c r="B26" t="str">
        <f>Orders!B26</f>
        <v>Wrong Account Name or FCM Account ID</v>
      </c>
      <c r="C26" t="str">
        <f>Orders!C26</f>
        <v>Wrong Account Name or FCM Account ID</v>
      </c>
      <c r="D26" t="str">
        <f>Orders!D26</f>
        <v>Wrong Account Name or FCM Account ID</v>
      </c>
      <c r="E26" t="str">
        <f>Orders!E26</f>
        <v>Wrong Account Name or FCM Account ID</v>
      </c>
      <c r="F26" t="str">
        <f>Orders!F26</f>
        <v>Wrong Account Name or FCM Account ID</v>
      </c>
      <c r="G26" t="str">
        <f>Orders!G26</f>
        <v>Wrong Account Name or FCM Account ID</v>
      </c>
      <c r="H26" t="str">
        <f>Orders!H26</f>
        <v>Wrong Account Name or FCM Account ID</v>
      </c>
      <c r="I26" t="str">
        <f>Orders!I26</f>
        <v>Wrong Account Name or FCM Account ID</v>
      </c>
      <c r="J26" t="str">
        <f>Orders!J26</f>
        <v>Wrong Account Name or FCM Account ID</v>
      </c>
      <c r="K26" t="str">
        <f>Orders!K26</f>
        <v>Wrong Account Name or FCM Account ID</v>
      </c>
      <c r="L26" t="str">
        <f>Orders!L26</f>
        <v>Wrong Account Name or FCM Account ID</v>
      </c>
      <c r="M26" t="str">
        <f>Orders!M26</f>
        <v>Wrong Account Name or FCM Account ID</v>
      </c>
      <c r="N26" t="str">
        <f>Orders!N26</f>
        <v>Wrong Account Name or FCM Account ID</v>
      </c>
      <c r="O26" t="str">
        <f>Orders!O26</f>
        <v>Wrong Account Name or FCM Account ID</v>
      </c>
      <c r="P26" t="str">
        <f>Orders!P26</f>
        <v>Wrong Account Name or FCM Account ID</v>
      </c>
      <c r="Q26" t="str">
        <f>Orders!Q26</f>
        <v>Wrong Account Name or FCM Account ID</v>
      </c>
      <c r="R26" t="str">
        <f>Orders!R26</f>
        <v>Wrong Account Name or FCM Account ID</v>
      </c>
      <c r="S26" t="str">
        <f>Orders!S26</f>
        <v>Wrong Account Name or FCM Account ID</v>
      </c>
      <c r="T26" t="str">
        <f>Orders!T26</f>
        <v>Wrong Account Name or FCM Account ID</v>
      </c>
      <c r="U26" t="str">
        <f t="shared" si="25"/>
        <v>Wrong Account Name or FCM A</v>
      </c>
      <c r="V26" s="5" t="str">
        <f t="shared" si="26"/>
        <v/>
      </c>
      <c r="W26" s="20" t="str">
        <f t="shared" si="27"/>
        <v/>
      </c>
      <c r="X26" s="8" t="str">
        <f t="shared" si="28"/>
        <v xml:space="preserve">Wrong Account Name or FCM A </v>
      </c>
      <c r="Y26" t="str">
        <f>Orders!U26</f>
        <v>Wrong Account Name or FCM Account ID</v>
      </c>
      <c r="Z26" t="str">
        <f>Orders!V26</f>
        <v>Wrong Account Name or FCM Account ID</v>
      </c>
      <c r="AA26" t="str">
        <f t="shared" si="29"/>
        <v>Wrong Account Name or FCM A</v>
      </c>
      <c r="AB26" s="5" t="str">
        <f t="shared" si="30"/>
        <v/>
      </c>
      <c r="AC26" s="8" t="str">
        <f t="shared" si="31"/>
        <v/>
      </c>
      <c r="AD26" s="8" t="str">
        <f t="shared" si="54"/>
        <v xml:space="preserve">Wrong Account Name or FCM A </v>
      </c>
      <c r="AE26" s="6" t="str">
        <f t="shared" si="32"/>
        <v/>
      </c>
      <c r="AF26" s="18" t="str">
        <f>IFERROR(RANK(AE26,$AE$2:$AE$101)+COUNTIF($AE$2:AE26,AE26)-1,"")</f>
        <v/>
      </c>
      <c r="AG26" s="18" t="str">
        <f t="shared" si="33"/>
        <v>Wrong Account Name or FCM Account ID</v>
      </c>
      <c r="AH26" s="18" t="str">
        <f t="shared" si="34"/>
        <v>Wrong Account Name or FCM Account ID</v>
      </c>
      <c r="AI26" s="18" t="str">
        <f t="shared" si="35"/>
        <v>Wrong Account Name or FCM Account ID</v>
      </c>
      <c r="AJ26" s="18" t="str">
        <f t="shared" si="36"/>
        <v>Wrong Account Name or FCM Account ID</v>
      </c>
      <c r="AK26" s="18" t="str">
        <f t="shared" si="37"/>
        <v>Wrong Account Name or FCM Account ID</v>
      </c>
      <c r="AL26" s="18" t="str">
        <f t="shared" si="38"/>
        <v>Wrong Account Name or FCM Account ID</v>
      </c>
      <c r="AM26" s="18" t="str">
        <f t="shared" si="39"/>
        <v>Wrong Account Name or FCM Account ID</v>
      </c>
      <c r="AN26" s="18" t="str">
        <f t="shared" si="40"/>
        <v>Wrong Account Name or FCM Account ID</v>
      </c>
      <c r="AO26" s="18" t="str">
        <f t="shared" si="41"/>
        <v>Wrong Account Name or FCM Account ID</v>
      </c>
      <c r="AP26" s="18" t="str">
        <f t="shared" si="42"/>
        <v>Wrong Account Name or FCM Account ID</v>
      </c>
      <c r="AQ26" s="18" t="str">
        <f t="shared" si="43"/>
        <v>Wrong Account Name or FCM Account ID</v>
      </c>
      <c r="AR26" s="18" t="str">
        <f t="shared" si="44"/>
        <v>Wrong Account Name or FCM Account ID</v>
      </c>
      <c r="AS26" s="18" t="str">
        <f t="shared" si="45"/>
        <v>Wrong Account Name or FCM Account ID</v>
      </c>
      <c r="AT26" s="18" t="str">
        <f t="shared" si="46"/>
        <v>Wrong Account Name or FCM Account ID</v>
      </c>
      <c r="AU26" s="18" t="str">
        <f t="shared" si="47"/>
        <v>Wrong Account Name or FCM Account ID</v>
      </c>
      <c r="AV26" s="18" t="str">
        <f t="shared" si="48"/>
        <v>Wrong Account Name or FCM Account ID</v>
      </c>
      <c r="AW26" s="18" t="str">
        <f t="shared" si="49"/>
        <v>Wrong Account Name or FCM Account ID</v>
      </c>
      <c r="AX26" s="18" t="str">
        <f t="shared" si="50"/>
        <v>Wrong Account Name or FCM Account ID</v>
      </c>
      <c r="AY26" s="18" t="str">
        <f t="shared" si="51"/>
        <v xml:space="preserve">Wrong Account Name or FCM A </v>
      </c>
      <c r="AZ26" s="18" t="str">
        <f t="shared" si="52"/>
        <v xml:space="preserve">Wrong Account Name or FCM A </v>
      </c>
      <c r="BA26" s="18" t="str">
        <f t="shared" si="53"/>
        <v>Wrong Account Name or FCM Account ID</v>
      </c>
    </row>
    <row r="27" spans="1:53" x14ac:dyDescent="0.3">
      <c r="A27">
        <f>Orders!A27</f>
        <v>25</v>
      </c>
      <c r="B27" t="str">
        <f>Orders!B27</f>
        <v>Wrong Account Name or FCM Account ID</v>
      </c>
      <c r="C27" t="str">
        <f>Orders!C27</f>
        <v>Wrong Account Name or FCM Account ID</v>
      </c>
      <c r="D27" t="str">
        <f>Orders!D27</f>
        <v>Wrong Account Name or FCM Account ID</v>
      </c>
      <c r="E27" t="str">
        <f>Orders!E27</f>
        <v>Wrong Account Name or FCM Account ID</v>
      </c>
      <c r="F27" t="str">
        <f>Orders!F27</f>
        <v>Wrong Account Name or FCM Account ID</v>
      </c>
      <c r="G27" t="str">
        <f>Orders!G27</f>
        <v>Wrong Account Name or FCM Account ID</v>
      </c>
      <c r="H27" t="str">
        <f>Orders!H27</f>
        <v>Wrong Account Name or FCM Account ID</v>
      </c>
      <c r="I27" t="str">
        <f>Orders!I27</f>
        <v>Wrong Account Name or FCM Account ID</v>
      </c>
      <c r="J27" t="str">
        <f>Orders!J27</f>
        <v>Wrong Account Name or FCM Account ID</v>
      </c>
      <c r="K27" t="str">
        <f>Orders!K27</f>
        <v>Wrong Account Name or FCM Account ID</v>
      </c>
      <c r="L27" t="str">
        <f>Orders!L27</f>
        <v>Wrong Account Name or FCM Account ID</v>
      </c>
      <c r="M27" t="str">
        <f>Orders!M27</f>
        <v>Wrong Account Name or FCM Account ID</v>
      </c>
      <c r="N27" t="str">
        <f>Orders!N27</f>
        <v>Wrong Account Name or FCM Account ID</v>
      </c>
      <c r="O27" t="str">
        <f>Orders!O27</f>
        <v>Wrong Account Name or FCM Account ID</v>
      </c>
      <c r="P27" t="str">
        <f>Orders!P27</f>
        <v>Wrong Account Name or FCM Account ID</v>
      </c>
      <c r="Q27" t="str">
        <f>Orders!Q27</f>
        <v>Wrong Account Name or FCM Account ID</v>
      </c>
      <c r="R27" t="str">
        <f>Orders!R27</f>
        <v>Wrong Account Name or FCM Account ID</v>
      </c>
      <c r="S27" t="str">
        <f>Orders!S27</f>
        <v>Wrong Account Name or FCM Account ID</v>
      </c>
      <c r="T27" t="str">
        <f>Orders!T27</f>
        <v>Wrong Account Name or FCM Account ID</v>
      </c>
      <c r="U27" t="str">
        <f t="shared" si="25"/>
        <v>Wrong Account Name or FCM A</v>
      </c>
      <c r="V27" s="5" t="str">
        <f t="shared" si="26"/>
        <v/>
      </c>
      <c r="W27" s="20" t="str">
        <f t="shared" si="27"/>
        <v/>
      </c>
      <c r="X27" s="8" t="str">
        <f t="shared" si="28"/>
        <v xml:space="preserve">Wrong Account Name or FCM A </v>
      </c>
      <c r="Y27" t="str">
        <f>Orders!U27</f>
        <v>Wrong Account Name or FCM Account ID</v>
      </c>
      <c r="Z27" t="str">
        <f>Orders!V27</f>
        <v>Wrong Account Name or FCM Account ID</v>
      </c>
      <c r="AA27" t="str">
        <f t="shared" si="29"/>
        <v>Wrong Account Name or FCM A</v>
      </c>
      <c r="AB27" s="5" t="str">
        <f t="shared" si="30"/>
        <v/>
      </c>
      <c r="AC27" s="8" t="str">
        <f t="shared" si="31"/>
        <v/>
      </c>
      <c r="AD27" s="8" t="str">
        <f t="shared" si="54"/>
        <v xml:space="preserve">Wrong Account Name or FCM A </v>
      </c>
      <c r="AE27" s="6" t="str">
        <f t="shared" si="32"/>
        <v/>
      </c>
      <c r="AF27" s="18" t="str">
        <f>IFERROR(RANK(AE27,$AE$2:$AE$101)+COUNTIF($AE$2:AE27,AE27)-1,"")</f>
        <v/>
      </c>
      <c r="AG27" s="18" t="str">
        <f t="shared" si="33"/>
        <v>Wrong Account Name or FCM Account ID</v>
      </c>
      <c r="AH27" s="18" t="str">
        <f t="shared" si="34"/>
        <v>Wrong Account Name or FCM Account ID</v>
      </c>
      <c r="AI27" s="18" t="str">
        <f t="shared" si="35"/>
        <v>Wrong Account Name or FCM Account ID</v>
      </c>
      <c r="AJ27" s="18" t="str">
        <f t="shared" si="36"/>
        <v>Wrong Account Name or FCM Account ID</v>
      </c>
      <c r="AK27" s="18" t="str">
        <f t="shared" si="37"/>
        <v>Wrong Account Name or FCM Account ID</v>
      </c>
      <c r="AL27" s="18" t="str">
        <f t="shared" si="38"/>
        <v>Wrong Account Name or FCM Account ID</v>
      </c>
      <c r="AM27" s="18" t="str">
        <f t="shared" si="39"/>
        <v>Wrong Account Name or FCM Account ID</v>
      </c>
      <c r="AN27" s="18" t="str">
        <f t="shared" si="40"/>
        <v>Wrong Account Name or FCM Account ID</v>
      </c>
      <c r="AO27" s="18" t="str">
        <f t="shared" si="41"/>
        <v>Wrong Account Name or FCM Account ID</v>
      </c>
      <c r="AP27" s="18" t="str">
        <f t="shared" si="42"/>
        <v>Wrong Account Name or FCM Account ID</v>
      </c>
      <c r="AQ27" s="18" t="str">
        <f t="shared" si="43"/>
        <v>Wrong Account Name or FCM Account ID</v>
      </c>
      <c r="AR27" s="18" t="str">
        <f t="shared" si="44"/>
        <v>Wrong Account Name or FCM Account ID</v>
      </c>
      <c r="AS27" s="18" t="str">
        <f t="shared" si="45"/>
        <v>Wrong Account Name or FCM Account ID</v>
      </c>
      <c r="AT27" s="18" t="str">
        <f t="shared" si="46"/>
        <v>Wrong Account Name or FCM Account ID</v>
      </c>
      <c r="AU27" s="18" t="str">
        <f t="shared" si="47"/>
        <v>Wrong Account Name or FCM Account ID</v>
      </c>
      <c r="AV27" s="18" t="str">
        <f t="shared" si="48"/>
        <v>Wrong Account Name or FCM Account ID</v>
      </c>
      <c r="AW27" s="18" t="str">
        <f t="shared" si="49"/>
        <v>Wrong Account Name or FCM Account ID</v>
      </c>
      <c r="AX27" s="18" t="str">
        <f t="shared" si="50"/>
        <v>Wrong Account Name or FCM Account ID</v>
      </c>
      <c r="AY27" s="18" t="str">
        <f t="shared" si="51"/>
        <v xml:space="preserve">Wrong Account Name or FCM A </v>
      </c>
      <c r="AZ27" s="18" t="str">
        <f t="shared" si="52"/>
        <v xml:space="preserve">Wrong Account Name or FCM A </v>
      </c>
      <c r="BA27" s="18" t="str">
        <f t="shared" si="53"/>
        <v>Wrong Account Name or FCM Account ID</v>
      </c>
    </row>
    <row r="28" spans="1:53" x14ac:dyDescent="0.3">
      <c r="A28">
        <f>Orders!A28</f>
        <v>26</v>
      </c>
      <c r="B28" t="str">
        <f>Orders!B28</f>
        <v>Wrong Account Name or FCM Account ID</v>
      </c>
      <c r="C28" t="str">
        <f>Orders!C28</f>
        <v>Wrong Account Name or FCM Account ID</v>
      </c>
      <c r="D28" t="str">
        <f>Orders!D28</f>
        <v>Wrong Account Name or FCM Account ID</v>
      </c>
      <c r="E28" t="str">
        <f>Orders!E28</f>
        <v>Wrong Account Name or FCM Account ID</v>
      </c>
      <c r="F28" t="str">
        <f>Orders!F28</f>
        <v>Wrong Account Name or FCM Account ID</v>
      </c>
      <c r="G28" t="str">
        <f>Orders!G28</f>
        <v>Wrong Account Name or FCM Account ID</v>
      </c>
      <c r="H28" t="str">
        <f>Orders!H28</f>
        <v>Wrong Account Name or FCM Account ID</v>
      </c>
      <c r="I28" t="str">
        <f>Orders!I28</f>
        <v>Wrong Account Name or FCM Account ID</v>
      </c>
      <c r="J28" t="str">
        <f>Orders!J28</f>
        <v>Wrong Account Name or FCM Account ID</v>
      </c>
      <c r="K28" t="str">
        <f>Orders!K28</f>
        <v>Wrong Account Name or FCM Account ID</v>
      </c>
      <c r="L28" t="str">
        <f>Orders!L28</f>
        <v>Wrong Account Name or FCM Account ID</v>
      </c>
      <c r="M28" t="str">
        <f>Orders!M28</f>
        <v>Wrong Account Name or FCM Account ID</v>
      </c>
      <c r="N28" t="str">
        <f>Orders!N28</f>
        <v>Wrong Account Name or FCM Account ID</v>
      </c>
      <c r="O28" t="str">
        <f>Orders!O28</f>
        <v>Wrong Account Name or FCM Account ID</v>
      </c>
      <c r="P28" t="str">
        <f>Orders!P28</f>
        <v>Wrong Account Name or FCM Account ID</v>
      </c>
      <c r="Q28" t="str">
        <f>Orders!Q28</f>
        <v>Wrong Account Name or FCM Account ID</v>
      </c>
      <c r="R28" t="str">
        <f>Orders!R28</f>
        <v>Wrong Account Name or FCM Account ID</v>
      </c>
      <c r="S28" t="str">
        <f>Orders!S28</f>
        <v>Wrong Account Name or FCM Account ID</v>
      </c>
      <c r="T28" t="str">
        <f>Orders!T28</f>
        <v>Wrong Account Name or FCM Account ID</v>
      </c>
      <c r="U28" t="str">
        <f t="shared" si="25"/>
        <v>Wrong Account Name or FCM A</v>
      </c>
      <c r="V28" s="5" t="str">
        <f t="shared" si="26"/>
        <v/>
      </c>
      <c r="W28" s="20" t="str">
        <f t="shared" si="27"/>
        <v/>
      </c>
      <c r="X28" s="8" t="str">
        <f t="shared" si="28"/>
        <v xml:space="preserve">Wrong Account Name or FCM A </v>
      </c>
      <c r="Y28" t="str">
        <f>Orders!U28</f>
        <v>Wrong Account Name or FCM Account ID</v>
      </c>
      <c r="Z28" t="str">
        <f>Orders!V28</f>
        <v>Wrong Account Name or FCM Account ID</v>
      </c>
      <c r="AA28" t="str">
        <f t="shared" si="29"/>
        <v>Wrong Account Name or FCM A</v>
      </c>
      <c r="AB28" s="5" t="str">
        <f t="shared" si="30"/>
        <v/>
      </c>
      <c r="AC28" s="8" t="str">
        <f t="shared" si="31"/>
        <v/>
      </c>
      <c r="AD28" s="8" t="str">
        <f t="shared" si="54"/>
        <v xml:space="preserve">Wrong Account Name or FCM A </v>
      </c>
      <c r="AE28" s="6" t="str">
        <f t="shared" si="32"/>
        <v/>
      </c>
      <c r="AF28" s="18" t="str">
        <f>IFERROR(RANK(AE28,$AE$2:$AE$101)+COUNTIF($AE$2:AE28,AE28)-1,"")</f>
        <v/>
      </c>
      <c r="AG28" s="18" t="str">
        <f t="shared" si="33"/>
        <v>Wrong Account Name or FCM Account ID</v>
      </c>
      <c r="AH28" s="18" t="str">
        <f t="shared" si="34"/>
        <v>Wrong Account Name or FCM Account ID</v>
      </c>
      <c r="AI28" s="18" t="str">
        <f t="shared" si="35"/>
        <v>Wrong Account Name or FCM Account ID</v>
      </c>
      <c r="AJ28" s="18" t="str">
        <f t="shared" si="36"/>
        <v>Wrong Account Name or FCM Account ID</v>
      </c>
      <c r="AK28" s="18" t="str">
        <f t="shared" si="37"/>
        <v>Wrong Account Name or FCM Account ID</v>
      </c>
      <c r="AL28" s="18" t="str">
        <f t="shared" si="38"/>
        <v>Wrong Account Name or FCM Account ID</v>
      </c>
      <c r="AM28" s="18" t="str">
        <f t="shared" si="39"/>
        <v>Wrong Account Name or FCM Account ID</v>
      </c>
      <c r="AN28" s="18" t="str">
        <f t="shared" si="40"/>
        <v>Wrong Account Name or FCM Account ID</v>
      </c>
      <c r="AO28" s="18" t="str">
        <f t="shared" si="41"/>
        <v>Wrong Account Name or FCM Account ID</v>
      </c>
      <c r="AP28" s="18" t="str">
        <f t="shared" si="42"/>
        <v>Wrong Account Name or FCM Account ID</v>
      </c>
      <c r="AQ28" s="18" t="str">
        <f t="shared" si="43"/>
        <v>Wrong Account Name or FCM Account ID</v>
      </c>
      <c r="AR28" s="18" t="str">
        <f t="shared" si="44"/>
        <v>Wrong Account Name or FCM Account ID</v>
      </c>
      <c r="AS28" s="18" t="str">
        <f t="shared" si="45"/>
        <v>Wrong Account Name or FCM Account ID</v>
      </c>
      <c r="AT28" s="18" t="str">
        <f t="shared" si="46"/>
        <v>Wrong Account Name or FCM Account ID</v>
      </c>
      <c r="AU28" s="18" t="str">
        <f t="shared" si="47"/>
        <v>Wrong Account Name or FCM Account ID</v>
      </c>
      <c r="AV28" s="18" t="str">
        <f t="shared" si="48"/>
        <v>Wrong Account Name or FCM Account ID</v>
      </c>
      <c r="AW28" s="18" t="str">
        <f t="shared" si="49"/>
        <v>Wrong Account Name or FCM Account ID</v>
      </c>
      <c r="AX28" s="18" t="str">
        <f t="shared" si="50"/>
        <v>Wrong Account Name or FCM Account ID</v>
      </c>
      <c r="AY28" s="18" t="str">
        <f t="shared" si="51"/>
        <v xml:space="preserve">Wrong Account Name or FCM A </v>
      </c>
      <c r="AZ28" s="18" t="str">
        <f t="shared" si="52"/>
        <v xml:space="preserve">Wrong Account Name or FCM A </v>
      </c>
      <c r="BA28" s="18" t="str">
        <f t="shared" si="53"/>
        <v>Wrong Account Name or FCM Account ID</v>
      </c>
    </row>
    <row r="29" spans="1:53" x14ac:dyDescent="0.3">
      <c r="A29">
        <f>Orders!A29</f>
        <v>27</v>
      </c>
      <c r="B29" t="str">
        <f>Orders!B29</f>
        <v>Wrong Account Name or FCM Account ID</v>
      </c>
      <c r="C29" t="str">
        <f>Orders!C29</f>
        <v>Wrong Account Name or FCM Account ID</v>
      </c>
      <c r="D29" t="str">
        <f>Orders!D29</f>
        <v>Wrong Account Name or FCM Account ID</v>
      </c>
      <c r="E29" t="str">
        <f>Orders!E29</f>
        <v>Wrong Account Name or FCM Account ID</v>
      </c>
      <c r="F29" t="str">
        <f>Orders!F29</f>
        <v>Wrong Account Name or FCM Account ID</v>
      </c>
      <c r="G29" t="str">
        <f>Orders!G29</f>
        <v>Wrong Account Name or FCM Account ID</v>
      </c>
      <c r="H29" t="str">
        <f>Orders!H29</f>
        <v>Wrong Account Name or FCM Account ID</v>
      </c>
      <c r="I29" t="str">
        <f>Orders!I29</f>
        <v>Wrong Account Name or FCM Account ID</v>
      </c>
      <c r="J29" t="str">
        <f>Orders!J29</f>
        <v>Wrong Account Name or FCM Account ID</v>
      </c>
      <c r="K29" t="str">
        <f>Orders!K29</f>
        <v>Wrong Account Name or FCM Account ID</v>
      </c>
      <c r="L29" t="str">
        <f>Orders!L29</f>
        <v>Wrong Account Name or FCM Account ID</v>
      </c>
      <c r="M29" t="str">
        <f>Orders!M29</f>
        <v>Wrong Account Name or FCM Account ID</v>
      </c>
      <c r="N29" t="str">
        <f>Orders!N29</f>
        <v>Wrong Account Name or FCM Account ID</v>
      </c>
      <c r="O29" t="str">
        <f>Orders!O29</f>
        <v>Wrong Account Name or FCM Account ID</v>
      </c>
      <c r="P29" t="str">
        <f>Orders!P29</f>
        <v>Wrong Account Name or FCM Account ID</v>
      </c>
      <c r="Q29" t="str">
        <f>Orders!Q29</f>
        <v>Wrong Account Name or FCM Account ID</v>
      </c>
      <c r="R29" t="str">
        <f>Orders!R29</f>
        <v>Wrong Account Name or FCM Account ID</v>
      </c>
      <c r="S29" t="str">
        <f>Orders!S29</f>
        <v>Wrong Account Name or FCM Account ID</v>
      </c>
      <c r="T29" t="str">
        <f>Orders!T29</f>
        <v>Wrong Account Name or FCM Account ID</v>
      </c>
      <c r="U29" t="str">
        <f t="shared" si="25"/>
        <v>Wrong Account Name or FCM A</v>
      </c>
      <c r="V29" s="5" t="str">
        <f t="shared" si="26"/>
        <v/>
      </c>
      <c r="W29" s="20" t="str">
        <f t="shared" si="27"/>
        <v/>
      </c>
      <c r="X29" s="8" t="str">
        <f t="shared" si="28"/>
        <v xml:space="preserve">Wrong Account Name or FCM A </v>
      </c>
      <c r="Y29" t="str">
        <f>Orders!U29</f>
        <v>Wrong Account Name or FCM Account ID</v>
      </c>
      <c r="Z29" t="str">
        <f>Orders!V29</f>
        <v>Wrong Account Name or FCM Account ID</v>
      </c>
      <c r="AA29" t="str">
        <f t="shared" si="29"/>
        <v>Wrong Account Name or FCM A</v>
      </c>
      <c r="AB29" s="5" t="str">
        <f t="shared" si="30"/>
        <v/>
      </c>
      <c r="AC29" s="8" t="str">
        <f t="shared" si="31"/>
        <v/>
      </c>
      <c r="AD29" s="8" t="str">
        <f t="shared" si="54"/>
        <v xml:space="preserve">Wrong Account Name or FCM A </v>
      </c>
      <c r="AE29" s="6" t="str">
        <f t="shared" si="32"/>
        <v/>
      </c>
      <c r="AF29" s="18" t="str">
        <f>IFERROR(RANK(AE29,$AE$2:$AE$101)+COUNTIF($AE$2:AE29,AE29)-1,"")</f>
        <v/>
      </c>
      <c r="AG29" s="18" t="str">
        <f t="shared" si="33"/>
        <v>Wrong Account Name or FCM Account ID</v>
      </c>
      <c r="AH29" s="18" t="str">
        <f t="shared" si="34"/>
        <v>Wrong Account Name or FCM Account ID</v>
      </c>
      <c r="AI29" s="18" t="str">
        <f t="shared" si="35"/>
        <v>Wrong Account Name or FCM Account ID</v>
      </c>
      <c r="AJ29" s="18" t="str">
        <f t="shared" si="36"/>
        <v>Wrong Account Name or FCM Account ID</v>
      </c>
      <c r="AK29" s="18" t="str">
        <f t="shared" si="37"/>
        <v>Wrong Account Name or FCM Account ID</v>
      </c>
      <c r="AL29" s="18" t="str">
        <f t="shared" si="38"/>
        <v>Wrong Account Name or FCM Account ID</v>
      </c>
      <c r="AM29" s="18" t="str">
        <f t="shared" si="39"/>
        <v>Wrong Account Name or FCM Account ID</v>
      </c>
      <c r="AN29" s="18" t="str">
        <f t="shared" si="40"/>
        <v>Wrong Account Name or FCM Account ID</v>
      </c>
      <c r="AO29" s="18" t="str">
        <f t="shared" si="41"/>
        <v>Wrong Account Name or FCM Account ID</v>
      </c>
      <c r="AP29" s="18" t="str">
        <f t="shared" si="42"/>
        <v>Wrong Account Name or FCM Account ID</v>
      </c>
      <c r="AQ29" s="18" t="str">
        <f t="shared" si="43"/>
        <v>Wrong Account Name or FCM Account ID</v>
      </c>
      <c r="AR29" s="18" t="str">
        <f t="shared" si="44"/>
        <v>Wrong Account Name or FCM Account ID</v>
      </c>
      <c r="AS29" s="18" t="str">
        <f t="shared" si="45"/>
        <v>Wrong Account Name or FCM Account ID</v>
      </c>
      <c r="AT29" s="18" t="str">
        <f t="shared" si="46"/>
        <v>Wrong Account Name or FCM Account ID</v>
      </c>
      <c r="AU29" s="18" t="str">
        <f t="shared" si="47"/>
        <v>Wrong Account Name or FCM Account ID</v>
      </c>
      <c r="AV29" s="18" t="str">
        <f t="shared" si="48"/>
        <v>Wrong Account Name or FCM Account ID</v>
      </c>
      <c r="AW29" s="18" t="str">
        <f t="shared" si="49"/>
        <v>Wrong Account Name or FCM Account ID</v>
      </c>
      <c r="AX29" s="18" t="str">
        <f t="shared" si="50"/>
        <v>Wrong Account Name or FCM Account ID</v>
      </c>
      <c r="AY29" s="18" t="str">
        <f t="shared" si="51"/>
        <v xml:space="preserve">Wrong Account Name or FCM A </v>
      </c>
      <c r="AZ29" s="18" t="str">
        <f t="shared" si="52"/>
        <v xml:space="preserve">Wrong Account Name or FCM A </v>
      </c>
      <c r="BA29" s="18" t="str">
        <f t="shared" si="53"/>
        <v>Wrong Account Name or FCM Account ID</v>
      </c>
    </row>
    <row r="30" spans="1:53" x14ac:dyDescent="0.3">
      <c r="A30">
        <f>Orders!A30</f>
        <v>28</v>
      </c>
      <c r="B30" t="str">
        <f>Orders!B30</f>
        <v>Wrong Account Name or FCM Account ID</v>
      </c>
      <c r="C30" t="str">
        <f>Orders!C30</f>
        <v>Wrong Account Name or FCM Account ID</v>
      </c>
      <c r="D30" t="str">
        <f>Orders!D30</f>
        <v>Wrong Account Name or FCM Account ID</v>
      </c>
      <c r="E30" t="str">
        <f>Orders!E30</f>
        <v>Wrong Account Name or FCM Account ID</v>
      </c>
      <c r="F30" t="str">
        <f>Orders!F30</f>
        <v>Wrong Account Name or FCM Account ID</v>
      </c>
      <c r="G30" t="str">
        <f>Orders!G30</f>
        <v>Wrong Account Name or FCM Account ID</v>
      </c>
      <c r="H30" t="str">
        <f>Orders!H30</f>
        <v>Wrong Account Name or FCM Account ID</v>
      </c>
      <c r="I30" t="str">
        <f>Orders!I30</f>
        <v>Wrong Account Name or FCM Account ID</v>
      </c>
      <c r="J30" t="str">
        <f>Orders!J30</f>
        <v>Wrong Account Name or FCM Account ID</v>
      </c>
      <c r="K30" t="str">
        <f>Orders!K30</f>
        <v>Wrong Account Name or FCM Account ID</v>
      </c>
      <c r="L30" t="str">
        <f>Orders!L30</f>
        <v>Wrong Account Name or FCM Account ID</v>
      </c>
      <c r="M30" t="str">
        <f>Orders!M30</f>
        <v>Wrong Account Name or FCM Account ID</v>
      </c>
      <c r="N30" t="str">
        <f>Orders!N30</f>
        <v>Wrong Account Name or FCM Account ID</v>
      </c>
      <c r="O30" t="str">
        <f>Orders!O30</f>
        <v>Wrong Account Name or FCM Account ID</v>
      </c>
      <c r="P30" t="str">
        <f>Orders!P30</f>
        <v>Wrong Account Name or FCM Account ID</v>
      </c>
      <c r="Q30" t="str">
        <f>Orders!Q30</f>
        <v>Wrong Account Name or FCM Account ID</v>
      </c>
      <c r="R30" t="str">
        <f>Orders!R30</f>
        <v>Wrong Account Name or FCM Account ID</v>
      </c>
      <c r="S30" t="str">
        <f>Orders!S30</f>
        <v>Wrong Account Name or FCM Account ID</v>
      </c>
      <c r="T30" t="str">
        <f>Orders!T30</f>
        <v>Wrong Account Name or FCM Account ID</v>
      </c>
      <c r="U30" t="str">
        <f t="shared" si="25"/>
        <v>Wrong Account Name or FCM A</v>
      </c>
      <c r="V30" s="5" t="str">
        <f t="shared" si="26"/>
        <v/>
      </c>
      <c r="W30" s="20" t="str">
        <f t="shared" si="27"/>
        <v/>
      </c>
      <c r="X30" s="8" t="str">
        <f t="shared" si="28"/>
        <v xml:space="preserve">Wrong Account Name or FCM A </v>
      </c>
      <c r="Y30" t="str">
        <f>Orders!U30</f>
        <v>Wrong Account Name or FCM Account ID</v>
      </c>
      <c r="Z30" t="str">
        <f>Orders!V30</f>
        <v>Wrong Account Name or FCM Account ID</v>
      </c>
      <c r="AA30" t="str">
        <f t="shared" si="29"/>
        <v>Wrong Account Name or FCM A</v>
      </c>
      <c r="AB30" s="5" t="str">
        <f t="shared" si="30"/>
        <v/>
      </c>
      <c r="AC30" s="8" t="str">
        <f t="shared" si="31"/>
        <v/>
      </c>
      <c r="AD30" s="8" t="str">
        <f t="shared" si="54"/>
        <v xml:space="preserve">Wrong Account Name or FCM A </v>
      </c>
      <c r="AE30" s="6" t="str">
        <f t="shared" si="32"/>
        <v/>
      </c>
      <c r="AF30" s="18" t="str">
        <f>IFERROR(RANK(AE30,$AE$2:$AE$101)+COUNTIF($AE$2:AE30,AE30)-1,"")</f>
        <v/>
      </c>
      <c r="AG30" s="18" t="str">
        <f t="shared" si="33"/>
        <v>Wrong Account Name or FCM Account ID</v>
      </c>
      <c r="AH30" s="18" t="str">
        <f t="shared" si="34"/>
        <v>Wrong Account Name or FCM Account ID</v>
      </c>
      <c r="AI30" s="18" t="str">
        <f t="shared" si="35"/>
        <v>Wrong Account Name or FCM Account ID</v>
      </c>
      <c r="AJ30" s="18" t="str">
        <f t="shared" si="36"/>
        <v>Wrong Account Name or FCM Account ID</v>
      </c>
      <c r="AK30" s="18" t="str">
        <f t="shared" si="37"/>
        <v>Wrong Account Name or FCM Account ID</v>
      </c>
      <c r="AL30" s="18" t="str">
        <f t="shared" si="38"/>
        <v>Wrong Account Name or FCM Account ID</v>
      </c>
      <c r="AM30" s="18" t="str">
        <f t="shared" si="39"/>
        <v>Wrong Account Name or FCM Account ID</v>
      </c>
      <c r="AN30" s="18" t="str">
        <f t="shared" si="40"/>
        <v>Wrong Account Name or FCM Account ID</v>
      </c>
      <c r="AO30" s="18" t="str">
        <f t="shared" si="41"/>
        <v>Wrong Account Name or FCM Account ID</v>
      </c>
      <c r="AP30" s="18" t="str">
        <f t="shared" si="42"/>
        <v>Wrong Account Name or FCM Account ID</v>
      </c>
      <c r="AQ30" s="18" t="str">
        <f t="shared" si="43"/>
        <v>Wrong Account Name or FCM Account ID</v>
      </c>
      <c r="AR30" s="18" t="str">
        <f t="shared" si="44"/>
        <v>Wrong Account Name or FCM Account ID</v>
      </c>
      <c r="AS30" s="18" t="str">
        <f t="shared" si="45"/>
        <v>Wrong Account Name or FCM Account ID</v>
      </c>
      <c r="AT30" s="18" t="str">
        <f t="shared" si="46"/>
        <v>Wrong Account Name or FCM Account ID</v>
      </c>
      <c r="AU30" s="18" t="str">
        <f t="shared" si="47"/>
        <v>Wrong Account Name or FCM Account ID</v>
      </c>
      <c r="AV30" s="18" t="str">
        <f t="shared" si="48"/>
        <v>Wrong Account Name or FCM Account ID</v>
      </c>
      <c r="AW30" s="18" t="str">
        <f t="shared" si="49"/>
        <v>Wrong Account Name or FCM Account ID</v>
      </c>
      <c r="AX30" s="18" t="str">
        <f t="shared" si="50"/>
        <v>Wrong Account Name or FCM Account ID</v>
      </c>
      <c r="AY30" s="18" t="str">
        <f t="shared" si="51"/>
        <v xml:space="preserve">Wrong Account Name or FCM A </v>
      </c>
      <c r="AZ30" s="18" t="str">
        <f t="shared" si="52"/>
        <v xml:space="preserve">Wrong Account Name or FCM A </v>
      </c>
      <c r="BA30" s="18" t="str">
        <f t="shared" si="53"/>
        <v>Wrong Account Name or FCM Account ID</v>
      </c>
    </row>
    <row r="31" spans="1:53" x14ac:dyDescent="0.3">
      <c r="A31">
        <f>Orders!A31</f>
        <v>29</v>
      </c>
      <c r="B31" t="str">
        <f>Orders!B31</f>
        <v>Wrong Account Name or FCM Account ID</v>
      </c>
      <c r="C31" t="str">
        <f>Orders!C31</f>
        <v>Wrong Account Name or FCM Account ID</v>
      </c>
      <c r="D31" t="str">
        <f>Orders!D31</f>
        <v>Wrong Account Name or FCM Account ID</v>
      </c>
      <c r="E31" t="str">
        <f>Orders!E31</f>
        <v>Wrong Account Name or FCM Account ID</v>
      </c>
      <c r="F31" t="str">
        <f>Orders!F31</f>
        <v>Wrong Account Name or FCM Account ID</v>
      </c>
      <c r="G31" t="str">
        <f>Orders!G31</f>
        <v>Wrong Account Name or FCM Account ID</v>
      </c>
      <c r="H31" t="str">
        <f>Orders!H31</f>
        <v>Wrong Account Name or FCM Account ID</v>
      </c>
      <c r="I31" t="str">
        <f>Orders!I31</f>
        <v>Wrong Account Name or FCM Account ID</v>
      </c>
      <c r="J31" t="str">
        <f>Orders!J31</f>
        <v>Wrong Account Name or FCM Account ID</v>
      </c>
      <c r="K31" t="str">
        <f>Orders!K31</f>
        <v>Wrong Account Name or FCM Account ID</v>
      </c>
      <c r="L31" t="str">
        <f>Orders!L31</f>
        <v>Wrong Account Name or FCM Account ID</v>
      </c>
      <c r="M31" t="str">
        <f>Orders!M31</f>
        <v>Wrong Account Name or FCM Account ID</v>
      </c>
      <c r="N31" t="str">
        <f>Orders!N31</f>
        <v>Wrong Account Name or FCM Account ID</v>
      </c>
      <c r="O31" t="str">
        <f>Orders!O31</f>
        <v>Wrong Account Name or FCM Account ID</v>
      </c>
      <c r="P31" t="str">
        <f>Orders!P31</f>
        <v>Wrong Account Name or FCM Account ID</v>
      </c>
      <c r="Q31" t="str">
        <f>Orders!Q31</f>
        <v>Wrong Account Name or FCM Account ID</v>
      </c>
      <c r="R31" t="str">
        <f>Orders!R31</f>
        <v>Wrong Account Name or FCM Account ID</v>
      </c>
      <c r="S31" t="str">
        <f>Orders!S31</f>
        <v>Wrong Account Name or FCM Account ID</v>
      </c>
      <c r="T31" t="str">
        <f>Orders!T31</f>
        <v>Wrong Account Name or FCM Account ID</v>
      </c>
      <c r="U31" t="str">
        <f t="shared" si="25"/>
        <v>Wrong Account Name or FCM A</v>
      </c>
      <c r="V31" s="5" t="str">
        <f t="shared" si="26"/>
        <v/>
      </c>
      <c r="W31" s="20" t="str">
        <f t="shared" si="27"/>
        <v/>
      </c>
      <c r="X31" s="8" t="str">
        <f t="shared" si="28"/>
        <v xml:space="preserve">Wrong Account Name or FCM A </v>
      </c>
      <c r="Y31" t="str">
        <f>Orders!U31</f>
        <v>Wrong Account Name or FCM Account ID</v>
      </c>
      <c r="Z31" t="str">
        <f>Orders!V31</f>
        <v>Wrong Account Name or FCM Account ID</v>
      </c>
      <c r="AA31" t="str">
        <f t="shared" si="29"/>
        <v>Wrong Account Name or FCM A</v>
      </c>
      <c r="AB31" s="5" t="str">
        <f t="shared" si="30"/>
        <v/>
      </c>
      <c r="AC31" s="8" t="str">
        <f t="shared" si="31"/>
        <v/>
      </c>
      <c r="AD31" s="8" t="str">
        <f t="shared" si="54"/>
        <v xml:space="preserve">Wrong Account Name or FCM A </v>
      </c>
      <c r="AE31" s="6" t="str">
        <f t="shared" si="32"/>
        <v/>
      </c>
      <c r="AF31" s="18" t="str">
        <f>IFERROR(RANK(AE31,$AE$2:$AE$101)+COUNTIF($AE$2:AE31,AE31)-1,"")</f>
        <v/>
      </c>
      <c r="AG31" s="18" t="str">
        <f t="shared" si="33"/>
        <v>Wrong Account Name or FCM Account ID</v>
      </c>
      <c r="AH31" s="18" t="str">
        <f t="shared" si="34"/>
        <v>Wrong Account Name or FCM Account ID</v>
      </c>
      <c r="AI31" s="18" t="str">
        <f t="shared" si="35"/>
        <v>Wrong Account Name or FCM Account ID</v>
      </c>
      <c r="AJ31" s="18" t="str">
        <f t="shared" si="36"/>
        <v>Wrong Account Name or FCM Account ID</v>
      </c>
      <c r="AK31" s="18" t="str">
        <f t="shared" si="37"/>
        <v>Wrong Account Name or FCM Account ID</v>
      </c>
      <c r="AL31" s="18" t="str">
        <f t="shared" si="38"/>
        <v>Wrong Account Name or FCM Account ID</v>
      </c>
      <c r="AM31" s="18" t="str">
        <f t="shared" si="39"/>
        <v>Wrong Account Name or FCM Account ID</v>
      </c>
      <c r="AN31" s="18" t="str">
        <f t="shared" si="40"/>
        <v>Wrong Account Name or FCM Account ID</v>
      </c>
      <c r="AO31" s="18" t="str">
        <f t="shared" si="41"/>
        <v>Wrong Account Name or FCM Account ID</v>
      </c>
      <c r="AP31" s="18" t="str">
        <f t="shared" si="42"/>
        <v>Wrong Account Name or FCM Account ID</v>
      </c>
      <c r="AQ31" s="18" t="str">
        <f t="shared" si="43"/>
        <v>Wrong Account Name or FCM Account ID</v>
      </c>
      <c r="AR31" s="18" t="str">
        <f t="shared" si="44"/>
        <v>Wrong Account Name or FCM Account ID</v>
      </c>
      <c r="AS31" s="18" t="str">
        <f t="shared" si="45"/>
        <v>Wrong Account Name or FCM Account ID</v>
      </c>
      <c r="AT31" s="18" t="str">
        <f t="shared" si="46"/>
        <v>Wrong Account Name or FCM Account ID</v>
      </c>
      <c r="AU31" s="18" t="str">
        <f t="shared" si="47"/>
        <v>Wrong Account Name or FCM Account ID</v>
      </c>
      <c r="AV31" s="18" t="str">
        <f t="shared" si="48"/>
        <v>Wrong Account Name or FCM Account ID</v>
      </c>
      <c r="AW31" s="18" t="str">
        <f t="shared" si="49"/>
        <v>Wrong Account Name or FCM Account ID</v>
      </c>
      <c r="AX31" s="18" t="str">
        <f t="shared" si="50"/>
        <v>Wrong Account Name or FCM Account ID</v>
      </c>
      <c r="AY31" s="18" t="str">
        <f t="shared" si="51"/>
        <v xml:space="preserve">Wrong Account Name or FCM A </v>
      </c>
      <c r="AZ31" s="18" t="str">
        <f t="shared" si="52"/>
        <v xml:space="preserve">Wrong Account Name or FCM A </v>
      </c>
      <c r="BA31" s="18" t="str">
        <f t="shared" si="53"/>
        <v>Wrong Account Name or FCM Account ID</v>
      </c>
    </row>
    <row r="32" spans="1:53" x14ac:dyDescent="0.3">
      <c r="A32">
        <f>Orders!A32</f>
        <v>30</v>
      </c>
      <c r="B32" t="str">
        <f>Orders!B32</f>
        <v>Wrong Account Name or FCM Account ID</v>
      </c>
      <c r="C32" t="str">
        <f>Orders!C32</f>
        <v>Wrong Account Name or FCM Account ID</v>
      </c>
      <c r="D32" t="str">
        <f>Orders!D32</f>
        <v>Wrong Account Name or FCM Account ID</v>
      </c>
      <c r="E32" t="str">
        <f>Orders!E32</f>
        <v>Wrong Account Name or FCM Account ID</v>
      </c>
      <c r="F32" t="str">
        <f>Orders!F32</f>
        <v>Wrong Account Name or FCM Account ID</v>
      </c>
      <c r="G32" t="str">
        <f>Orders!G32</f>
        <v>Wrong Account Name or FCM Account ID</v>
      </c>
      <c r="H32" t="str">
        <f>Orders!H32</f>
        <v>Wrong Account Name or FCM Account ID</v>
      </c>
      <c r="I32" t="str">
        <f>Orders!I32</f>
        <v>Wrong Account Name or FCM Account ID</v>
      </c>
      <c r="J32" t="str">
        <f>Orders!J32</f>
        <v>Wrong Account Name or FCM Account ID</v>
      </c>
      <c r="K32" t="str">
        <f>Orders!K32</f>
        <v>Wrong Account Name or FCM Account ID</v>
      </c>
      <c r="L32" t="str">
        <f>Orders!L32</f>
        <v>Wrong Account Name or FCM Account ID</v>
      </c>
      <c r="M32" t="str">
        <f>Orders!M32</f>
        <v>Wrong Account Name or FCM Account ID</v>
      </c>
      <c r="N32" t="str">
        <f>Orders!N32</f>
        <v>Wrong Account Name or FCM Account ID</v>
      </c>
      <c r="O32" t="str">
        <f>Orders!O32</f>
        <v>Wrong Account Name or FCM Account ID</v>
      </c>
      <c r="P32" t="str">
        <f>Orders!P32</f>
        <v>Wrong Account Name or FCM Account ID</v>
      </c>
      <c r="Q32" t="str">
        <f>Orders!Q32</f>
        <v>Wrong Account Name or FCM Account ID</v>
      </c>
      <c r="R32" t="str">
        <f>Orders!R32</f>
        <v>Wrong Account Name or FCM Account ID</v>
      </c>
      <c r="S32" t="str">
        <f>Orders!S32</f>
        <v>Wrong Account Name or FCM Account ID</v>
      </c>
      <c r="T32" t="str">
        <f>Orders!T32</f>
        <v>Wrong Account Name or FCM Account ID</v>
      </c>
      <c r="U32" t="str">
        <f t="shared" si="25"/>
        <v>Wrong Account Name or FCM A</v>
      </c>
      <c r="V32" s="5" t="str">
        <f t="shared" si="26"/>
        <v/>
      </c>
      <c r="W32" s="20" t="str">
        <f t="shared" si="27"/>
        <v/>
      </c>
      <c r="X32" s="8" t="str">
        <f t="shared" si="28"/>
        <v xml:space="preserve">Wrong Account Name or FCM A </v>
      </c>
      <c r="Y32" t="str">
        <f>Orders!U32</f>
        <v>Wrong Account Name or FCM Account ID</v>
      </c>
      <c r="Z32" t="str">
        <f>Orders!V32</f>
        <v>Wrong Account Name or FCM Account ID</v>
      </c>
      <c r="AA32" t="str">
        <f t="shared" si="29"/>
        <v>Wrong Account Name or FCM A</v>
      </c>
      <c r="AB32" s="5" t="str">
        <f t="shared" si="30"/>
        <v/>
      </c>
      <c r="AC32" s="8" t="str">
        <f t="shared" si="31"/>
        <v/>
      </c>
      <c r="AD32" s="8" t="str">
        <f t="shared" si="54"/>
        <v xml:space="preserve">Wrong Account Name or FCM A </v>
      </c>
      <c r="AE32" s="6" t="str">
        <f t="shared" si="32"/>
        <v/>
      </c>
      <c r="AF32" s="18" t="str">
        <f>IFERROR(RANK(AE32,$AE$2:$AE$101)+COUNTIF($AE$2:AE32,AE32)-1,"")</f>
        <v/>
      </c>
      <c r="AG32" s="18" t="str">
        <f t="shared" si="33"/>
        <v>Wrong Account Name or FCM Account ID</v>
      </c>
      <c r="AH32" s="18" t="str">
        <f t="shared" si="34"/>
        <v>Wrong Account Name or FCM Account ID</v>
      </c>
      <c r="AI32" s="18" t="str">
        <f t="shared" si="35"/>
        <v>Wrong Account Name or FCM Account ID</v>
      </c>
      <c r="AJ32" s="18" t="str">
        <f t="shared" si="36"/>
        <v>Wrong Account Name or FCM Account ID</v>
      </c>
      <c r="AK32" s="18" t="str">
        <f t="shared" si="37"/>
        <v>Wrong Account Name or FCM Account ID</v>
      </c>
      <c r="AL32" s="18" t="str">
        <f t="shared" si="38"/>
        <v>Wrong Account Name or FCM Account ID</v>
      </c>
      <c r="AM32" s="18" t="str">
        <f t="shared" si="39"/>
        <v>Wrong Account Name or FCM Account ID</v>
      </c>
      <c r="AN32" s="18" t="str">
        <f t="shared" si="40"/>
        <v>Wrong Account Name or FCM Account ID</v>
      </c>
      <c r="AO32" s="18" t="str">
        <f t="shared" si="41"/>
        <v>Wrong Account Name or FCM Account ID</v>
      </c>
      <c r="AP32" s="18" t="str">
        <f t="shared" si="42"/>
        <v>Wrong Account Name or FCM Account ID</v>
      </c>
      <c r="AQ32" s="18" t="str">
        <f t="shared" si="43"/>
        <v>Wrong Account Name or FCM Account ID</v>
      </c>
      <c r="AR32" s="18" t="str">
        <f t="shared" si="44"/>
        <v>Wrong Account Name or FCM Account ID</v>
      </c>
      <c r="AS32" s="18" t="str">
        <f t="shared" si="45"/>
        <v>Wrong Account Name or FCM Account ID</v>
      </c>
      <c r="AT32" s="18" t="str">
        <f t="shared" si="46"/>
        <v>Wrong Account Name or FCM Account ID</v>
      </c>
      <c r="AU32" s="18" t="str">
        <f t="shared" si="47"/>
        <v>Wrong Account Name or FCM Account ID</v>
      </c>
      <c r="AV32" s="18" t="str">
        <f t="shared" si="48"/>
        <v>Wrong Account Name or FCM Account ID</v>
      </c>
      <c r="AW32" s="18" t="str">
        <f t="shared" si="49"/>
        <v>Wrong Account Name or FCM Account ID</v>
      </c>
      <c r="AX32" s="18" t="str">
        <f t="shared" si="50"/>
        <v>Wrong Account Name or FCM Account ID</v>
      </c>
      <c r="AY32" s="18" t="str">
        <f t="shared" si="51"/>
        <v xml:space="preserve">Wrong Account Name or FCM A </v>
      </c>
      <c r="AZ32" s="18" t="str">
        <f t="shared" si="52"/>
        <v xml:space="preserve">Wrong Account Name or FCM A </v>
      </c>
      <c r="BA32" s="18" t="str">
        <f t="shared" si="53"/>
        <v>Wrong Account Name or FCM Account ID</v>
      </c>
    </row>
    <row r="33" spans="1:53" x14ac:dyDescent="0.3">
      <c r="A33">
        <f>Orders!A33</f>
        <v>31</v>
      </c>
      <c r="B33" t="str">
        <f>Orders!B33</f>
        <v>Wrong Account Name or FCM Account ID</v>
      </c>
      <c r="C33" t="str">
        <f>Orders!C33</f>
        <v>Wrong Account Name or FCM Account ID</v>
      </c>
      <c r="D33" t="str">
        <f>Orders!D33</f>
        <v>Wrong Account Name or FCM Account ID</v>
      </c>
      <c r="E33" t="str">
        <f>Orders!E33</f>
        <v>Wrong Account Name or FCM Account ID</v>
      </c>
      <c r="F33" t="str">
        <f>Orders!F33</f>
        <v>Wrong Account Name or FCM Account ID</v>
      </c>
      <c r="G33" t="str">
        <f>Orders!G33</f>
        <v>Wrong Account Name or FCM Account ID</v>
      </c>
      <c r="H33" t="str">
        <f>Orders!H33</f>
        <v>Wrong Account Name or FCM Account ID</v>
      </c>
      <c r="I33" t="str">
        <f>Orders!I33</f>
        <v>Wrong Account Name or FCM Account ID</v>
      </c>
      <c r="J33" t="str">
        <f>Orders!J33</f>
        <v>Wrong Account Name or FCM Account ID</v>
      </c>
      <c r="K33" t="str">
        <f>Orders!K33</f>
        <v>Wrong Account Name or FCM Account ID</v>
      </c>
      <c r="L33" t="str">
        <f>Orders!L33</f>
        <v>Wrong Account Name or FCM Account ID</v>
      </c>
      <c r="M33" t="str">
        <f>Orders!M33</f>
        <v>Wrong Account Name or FCM Account ID</v>
      </c>
      <c r="N33" t="str">
        <f>Orders!N33</f>
        <v>Wrong Account Name or FCM Account ID</v>
      </c>
      <c r="O33" t="str">
        <f>Orders!O33</f>
        <v>Wrong Account Name or FCM Account ID</v>
      </c>
      <c r="P33" t="str">
        <f>Orders!P33</f>
        <v>Wrong Account Name or FCM Account ID</v>
      </c>
      <c r="Q33" t="str">
        <f>Orders!Q33</f>
        <v>Wrong Account Name or FCM Account ID</v>
      </c>
      <c r="R33" t="str">
        <f>Orders!R33</f>
        <v>Wrong Account Name or FCM Account ID</v>
      </c>
      <c r="S33" t="str">
        <f>Orders!S33</f>
        <v>Wrong Account Name or FCM Account ID</v>
      </c>
      <c r="T33" t="str">
        <f>Orders!T33</f>
        <v>Wrong Account Name or FCM Account ID</v>
      </c>
      <c r="U33" t="str">
        <f t="shared" si="25"/>
        <v>Wrong Account Name or FCM A</v>
      </c>
      <c r="V33" s="5" t="str">
        <f t="shared" si="26"/>
        <v/>
      </c>
      <c r="W33" s="20" t="str">
        <f t="shared" si="27"/>
        <v/>
      </c>
      <c r="X33" s="8" t="str">
        <f t="shared" si="28"/>
        <v xml:space="preserve">Wrong Account Name or FCM A </v>
      </c>
      <c r="Y33" t="str">
        <f>Orders!U33</f>
        <v>Wrong Account Name or FCM Account ID</v>
      </c>
      <c r="Z33" t="str">
        <f>Orders!V33</f>
        <v>Wrong Account Name or FCM Account ID</v>
      </c>
      <c r="AA33" t="str">
        <f t="shared" si="29"/>
        <v>Wrong Account Name or FCM A</v>
      </c>
      <c r="AB33" s="5" t="str">
        <f t="shared" si="30"/>
        <v/>
      </c>
      <c r="AC33" s="8" t="str">
        <f t="shared" si="31"/>
        <v/>
      </c>
      <c r="AD33" s="8" t="str">
        <f t="shared" si="54"/>
        <v xml:space="preserve">Wrong Account Name or FCM A </v>
      </c>
      <c r="AE33" s="6" t="str">
        <f t="shared" si="32"/>
        <v/>
      </c>
      <c r="AF33" s="18" t="str">
        <f>IFERROR(RANK(AE33,$AE$2:$AE$101)+COUNTIF($AE$2:AE33,AE33)-1,"")</f>
        <v/>
      </c>
      <c r="AG33" s="18" t="str">
        <f t="shared" si="33"/>
        <v>Wrong Account Name or FCM Account ID</v>
      </c>
      <c r="AH33" s="18" t="str">
        <f t="shared" si="34"/>
        <v>Wrong Account Name or FCM Account ID</v>
      </c>
      <c r="AI33" s="18" t="str">
        <f t="shared" si="35"/>
        <v>Wrong Account Name or FCM Account ID</v>
      </c>
      <c r="AJ33" s="18" t="str">
        <f t="shared" si="36"/>
        <v>Wrong Account Name or FCM Account ID</v>
      </c>
      <c r="AK33" s="18" t="str">
        <f t="shared" si="37"/>
        <v>Wrong Account Name or FCM Account ID</v>
      </c>
      <c r="AL33" s="18" t="str">
        <f t="shared" si="38"/>
        <v>Wrong Account Name or FCM Account ID</v>
      </c>
      <c r="AM33" s="18" t="str">
        <f t="shared" si="39"/>
        <v>Wrong Account Name or FCM Account ID</v>
      </c>
      <c r="AN33" s="18" t="str">
        <f t="shared" si="40"/>
        <v>Wrong Account Name or FCM Account ID</v>
      </c>
      <c r="AO33" s="18" t="str">
        <f t="shared" si="41"/>
        <v>Wrong Account Name or FCM Account ID</v>
      </c>
      <c r="AP33" s="18" t="str">
        <f t="shared" si="42"/>
        <v>Wrong Account Name or FCM Account ID</v>
      </c>
      <c r="AQ33" s="18" t="str">
        <f t="shared" si="43"/>
        <v>Wrong Account Name or FCM Account ID</v>
      </c>
      <c r="AR33" s="18" t="str">
        <f t="shared" si="44"/>
        <v>Wrong Account Name or FCM Account ID</v>
      </c>
      <c r="AS33" s="18" t="str">
        <f t="shared" si="45"/>
        <v>Wrong Account Name or FCM Account ID</v>
      </c>
      <c r="AT33" s="18" t="str">
        <f t="shared" si="46"/>
        <v>Wrong Account Name or FCM Account ID</v>
      </c>
      <c r="AU33" s="18" t="str">
        <f t="shared" si="47"/>
        <v>Wrong Account Name or FCM Account ID</v>
      </c>
      <c r="AV33" s="18" t="str">
        <f t="shared" si="48"/>
        <v>Wrong Account Name or FCM Account ID</v>
      </c>
      <c r="AW33" s="18" t="str">
        <f t="shared" si="49"/>
        <v>Wrong Account Name or FCM Account ID</v>
      </c>
      <c r="AX33" s="18" t="str">
        <f t="shared" si="50"/>
        <v>Wrong Account Name or FCM Account ID</v>
      </c>
      <c r="AY33" s="18" t="str">
        <f t="shared" si="51"/>
        <v xml:space="preserve">Wrong Account Name or FCM A </v>
      </c>
      <c r="AZ33" s="18" t="str">
        <f t="shared" si="52"/>
        <v xml:space="preserve">Wrong Account Name or FCM A </v>
      </c>
      <c r="BA33" s="18" t="str">
        <f t="shared" si="53"/>
        <v>Wrong Account Name or FCM Account ID</v>
      </c>
    </row>
    <row r="34" spans="1:53" x14ac:dyDescent="0.3">
      <c r="A34">
        <f>Orders!A34</f>
        <v>32</v>
      </c>
      <c r="B34" t="str">
        <f>Orders!B34</f>
        <v>Wrong Account Name or FCM Account ID</v>
      </c>
      <c r="C34" t="str">
        <f>Orders!C34</f>
        <v>Wrong Account Name or FCM Account ID</v>
      </c>
      <c r="D34" t="str">
        <f>Orders!D34</f>
        <v>Wrong Account Name or FCM Account ID</v>
      </c>
      <c r="E34" t="str">
        <f>Orders!E34</f>
        <v>Wrong Account Name or FCM Account ID</v>
      </c>
      <c r="F34" t="str">
        <f>Orders!F34</f>
        <v>Wrong Account Name or FCM Account ID</v>
      </c>
      <c r="G34" t="str">
        <f>Orders!G34</f>
        <v>Wrong Account Name or FCM Account ID</v>
      </c>
      <c r="H34" t="str">
        <f>Orders!H34</f>
        <v>Wrong Account Name or FCM Account ID</v>
      </c>
      <c r="I34" t="str">
        <f>Orders!I34</f>
        <v>Wrong Account Name or FCM Account ID</v>
      </c>
      <c r="J34" t="str">
        <f>Orders!J34</f>
        <v>Wrong Account Name or FCM Account ID</v>
      </c>
      <c r="K34" t="str">
        <f>Orders!K34</f>
        <v>Wrong Account Name or FCM Account ID</v>
      </c>
      <c r="L34" t="str">
        <f>Orders!L34</f>
        <v>Wrong Account Name or FCM Account ID</v>
      </c>
      <c r="M34" t="str">
        <f>Orders!M34</f>
        <v>Wrong Account Name or FCM Account ID</v>
      </c>
      <c r="N34" t="str">
        <f>Orders!N34</f>
        <v>Wrong Account Name or FCM Account ID</v>
      </c>
      <c r="O34" t="str">
        <f>Orders!O34</f>
        <v>Wrong Account Name or FCM Account ID</v>
      </c>
      <c r="P34" t="str">
        <f>Orders!P34</f>
        <v>Wrong Account Name or FCM Account ID</v>
      </c>
      <c r="Q34" t="str">
        <f>Orders!Q34</f>
        <v>Wrong Account Name or FCM Account ID</v>
      </c>
      <c r="R34" t="str">
        <f>Orders!R34</f>
        <v>Wrong Account Name or FCM Account ID</v>
      </c>
      <c r="S34" t="str">
        <f>Orders!S34</f>
        <v>Wrong Account Name or FCM Account ID</v>
      </c>
      <c r="T34" t="str">
        <f>Orders!T34</f>
        <v>Wrong Account Name or FCM Account ID</v>
      </c>
      <c r="U34" t="str">
        <f t="shared" si="25"/>
        <v>Wrong Account Name or FCM A</v>
      </c>
      <c r="V34" s="5" t="str">
        <f t="shared" si="26"/>
        <v/>
      </c>
      <c r="W34" s="20" t="str">
        <f t="shared" si="27"/>
        <v/>
      </c>
      <c r="X34" s="8" t="str">
        <f t="shared" si="28"/>
        <v xml:space="preserve">Wrong Account Name or FCM A </v>
      </c>
      <c r="Y34" t="str">
        <f>Orders!U34</f>
        <v>Wrong Account Name or FCM Account ID</v>
      </c>
      <c r="Z34" t="str">
        <f>Orders!V34</f>
        <v>Wrong Account Name or FCM Account ID</v>
      </c>
      <c r="AA34" t="str">
        <f t="shared" si="29"/>
        <v>Wrong Account Name or FCM A</v>
      </c>
      <c r="AB34" s="5" t="str">
        <f t="shared" si="30"/>
        <v/>
      </c>
      <c r="AC34" s="8" t="str">
        <f t="shared" si="31"/>
        <v/>
      </c>
      <c r="AD34" s="8" t="str">
        <f t="shared" si="54"/>
        <v xml:space="preserve">Wrong Account Name or FCM A </v>
      </c>
      <c r="AE34" s="6" t="str">
        <f t="shared" si="32"/>
        <v/>
      </c>
      <c r="AF34" s="18" t="str">
        <f>IFERROR(RANK(AE34,$AE$2:$AE$101)+COUNTIF($AE$2:AE34,AE34)-1,"")</f>
        <v/>
      </c>
      <c r="AG34" s="18" t="str">
        <f t="shared" si="33"/>
        <v>Wrong Account Name or FCM Account ID</v>
      </c>
      <c r="AH34" s="18" t="str">
        <f t="shared" si="34"/>
        <v>Wrong Account Name or FCM Account ID</v>
      </c>
      <c r="AI34" s="18" t="str">
        <f t="shared" si="35"/>
        <v>Wrong Account Name or FCM Account ID</v>
      </c>
      <c r="AJ34" s="18" t="str">
        <f t="shared" si="36"/>
        <v>Wrong Account Name or FCM Account ID</v>
      </c>
      <c r="AK34" s="18" t="str">
        <f t="shared" si="37"/>
        <v>Wrong Account Name or FCM Account ID</v>
      </c>
      <c r="AL34" s="18" t="str">
        <f t="shared" si="38"/>
        <v>Wrong Account Name or FCM Account ID</v>
      </c>
      <c r="AM34" s="18" t="str">
        <f t="shared" si="39"/>
        <v>Wrong Account Name or FCM Account ID</v>
      </c>
      <c r="AN34" s="18" t="str">
        <f t="shared" si="40"/>
        <v>Wrong Account Name or FCM Account ID</v>
      </c>
      <c r="AO34" s="18" t="str">
        <f t="shared" si="41"/>
        <v>Wrong Account Name or FCM Account ID</v>
      </c>
      <c r="AP34" s="18" t="str">
        <f t="shared" si="42"/>
        <v>Wrong Account Name or FCM Account ID</v>
      </c>
      <c r="AQ34" s="18" t="str">
        <f t="shared" si="43"/>
        <v>Wrong Account Name or FCM Account ID</v>
      </c>
      <c r="AR34" s="18" t="str">
        <f t="shared" si="44"/>
        <v>Wrong Account Name or FCM Account ID</v>
      </c>
      <c r="AS34" s="18" t="str">
        <f t="shared" si="45"/>
        <v>Wrong Account Name or FCM Account ID</v>
      </c>
      <c r="AT34" s="18" t="str">
        <f t="shared" si="46"/>
        <v>Wrong Account Name or FCM Account ID</v>
      </c>
      <c r="AU34" s="18" t="str">
        <f t="shared" si="47"/>
        <v>Wrong Account Name or FCM Account ID</v>
      </c>
      <c r="AV34" s="18" t="str">
        <f t="shared" si="48"/>
        <v>Wrong Account Name or FCM Account ID</v>
      </c>
      <c r="AW34" s="18" t="str">
        <f t="shared" si="49"/>
        <v>Wrong Account Name or FCM Account ID</v>
      </c>
      <c r="AX34" s="18" t="str">
        <f t="shared" si="50"/>
        <v>Wrong Account Name or FCM Account ID</v>
      </c>
      <c r="AY34" s="18" t="str">
        <f t="shared" si="51"/>
        <v xml:space="preserve">Wrong Account Name or FCM A </v>
      </c>
      <c r="AZ34" s="18" t="str">
        <f t="shared" si="52"/>
        <v xml:space="preserve">Wrong Account Name or FCM A </v>
      </c>
      <c r="BA34" s="18" t="str">
        <f t="shared" si="53"/>
        <v>Wrong Account Name or FCM Account ID</v>
      </c>
    </row>
    <row r="35" spans="1:53" x14ac:dyDescent="0.3">
      <c r="A35">
        <f>Orders!A35</f>
        <v>33</v>
      </c>
      <c r="B35" t="str">
        <f>Orders!B35</f>
        <v>Wrong Account Name or FCM Account ID</v>
      </c>
      <c r="C35" t="str">
        <f>Orders!C35</f>
        <v>Wrong Account Name or FCM Account ID</v>
      </c>
      <c r="D35" t="str">
        <f>Orders!D35</f>
        <v>Wrong Account Name or FCM Account ID</v>
      </c>
      <c r="E35" t="str">
        <f>Orders!E35</f>
        <v>Wrong Account Name or FCM Account ID</v>
      </c>
      <c r="F35" t="str">
        <f>Orders!F35</f>
        <v>Wrong Account Name or FCM Account ID</v>
      </c>
      <c r="G35" t="str">
        <f>Orders!G35</f>
        <v>Wrong Account Name or FCM Account ID</v>
      </c>
      <c r="H35" t="str">
        <f>Orders!H35</f>
        <v>Wrong Account Name or FCM Account ID</v>
      </c>
      <c r="I35" t="str">
        <f>Orders!I35</f>
        <v>Wrong Account Name or FCM Account ID</v>
      </c>
      <c r="J35" t="str">
        <f>Orders!J35</f>
        <v>Wrong Account Name or FCM Account ID</v>
      </c>
      <c r="K35" t="str">
        <f>Orders!K35</f>
        <v>Wrong Account Name or FCM Account ID</v>
      </c>
      <c r="L35" t="str">
        <f>Orders!L35</f>
        <v>Wrong Account Name or FCM Account ID</v>
      </c>
      <c r="M35" t="str">
        <f>Orders!M35</f>
        <v>Wrong Account Name or FCM Account ID</v>
      </c>
      <c r="N35" t="str">
        <f>Orders!N35</f>
        <v>Wrong Account Name or FCM Account ID</v>
      </c>
      <c r="O35" t="str">
        <f>Orders!O35</f>
        <v>Wrong Account Name or FCM Account ID</v>
      </c>
      <c r="P35" t="str">
        <f>Orders!P35</f>
        <v>Wrong Account Name or FCM Account ID</v>
      </c>
      <c r="Q35" t="str">
        <f>Orders!Q35</f>
        <v>Wrong Account Name or FCM Account ID</v>
      </c>
      <c r="R35" t="str">
        <f>Orders!R35</f>
        <v>Wrong Account Name or FCM Account ID</v>
      </c>
      <c r="S35" t="str">
        <f>Orders!S35</f>
        <v>Wrong Account Name or FCM Account ID</v>
      </c>
      <c r="T35" t="str">
        <f>Orders!T35</f>
        <v>Wrong Account Name or FCM Account ID</v>
      </c>
      <c r="U35" t="str">
        <f t="shared" si="25"/>
        <v>Wrong Account Name or FCM A</v>
      </c>
      <c r="V35" s="5" t="str">
        <f t="shared" si="26"/>
        <v/>
      </c>
      <c r="W35" s="20" t="str">
        <f t="shared" si="27"/>
        <v/>
      </c>
      <c r="X35" s="8" t="str">
        <f t="shared" si="28"/>
        <v xml:space="preserve">Wrong Account Name or FCM A </v>
      </c>
      <c r="Y35" t="str">
        <f>Orders!U35</f>
        <v>Wrong Account Name or FCM Account ID</v>
      </c>
      <c r="Z35" t="str">
        <f>Orders!V35</f>
        <v>Wrong Account Name or FCM Account ID</v>
      </c>
      <c r="AA35" t="str">
        <f t="shared" si="29"/>
        <v>Wrong Account Name or FCM A</v>
      </c>
      <c r="AB35" s="5" t="str">
        <f t="shared" si="30"/>
        <v/>
      </c>
      <c r="AC35" s="8" t="str">
        <f t="shared" si="31"/>
        <v/>
      </c>
      <c r="AD35" s="8" t="str">
        <f t="shared" si="54"/>
        <v xml:space="preserve">Wrong Account Name or FCM A </v>
      </c>
      <c r="AE35" s="6" t="str">
        <f t="shared" si="32"/>
        <v/>
      </c>
      <c r="AF35" s="18" t="str">
        <f>IFERROR(RANK(AE35,$AE$2:$AE$101)+COUNTIF($AE$2:AE35,AE35)-1,"")</f>
        <v/>
      </c>
      <c r="AG35" s="18" t="str">
        <f t="shared" si="33"/>
        <v>Wrong Account Name or FCM Account ID</v>
      </c>
      <c r="AH35" s="18" t="str">
        <f t="shared" si="34"/>
        <v>Wrong Account Name or FCM Account ID</v>
      </c>
      <c r="AI35" s="18" t="str">
        <f t="shared" si="35"/>
        <v>Wrong Account Name or FCM Account ID</v>
      </c>
      <c r="AJ35" s="18" t="str">
        <f t="shared" si="36"/>
        <v>Wrong Account Name or FCM Account ID</v>
      </c>
      <c r="AK35" s="18" t="str">
        <f t="shared" si="37"/>
        <v>Wrong Account Name or FCM Account ID</v>
      </c>
      <c r="AL35" s="18" t="str">
        <f t="shared" si="38"/>
        <v>Wrong Account Name or FCM Account ID</v>
      </c>
      <c r="AM35" s="18" t="str">
        <f t="shared" si="39"/>
        <v>Wrong Account Name or FCM Account ID</v>
      </c>
      <c r="AN35" s="18" t="str">
        <f t="shared" si="40"/>
        <v>Wrong Account Name or FCM Account ID</v>
      </c>
      <c r="AO35" s="18" t="str">
        <f t="shared" si="41"/>
        <v>Wrong Account Name or FCM Account ID</v>
      </c>
      <c r="AP35" s="18" t="str">
        <f t="shared" si="42"/>
        <v>Wrong Account Name or FCM Account ID</v>
      </c>
      <c r="AQ35" s="18" t="str">
        <f t="shared" si="43"/>
        <v>Wrong Account Name or FCM Account ID</v>
      </c>
      <c r="AR35" s="18" t="str">
        <f t="shared" si="44"/>
        <v>Wrong Account Name or FCM Account ID</v>
      </c>
      <c r="AS35" s="18" t="str">
        <f t="shared" si="45"/>
        <v>Wrong Account Name or FCM Account ID</v>
      </c>
      <c r="AT35" s="18" t="str">
        <f t="shared" si="46"/>
        <v>Wrong Account Name or FCM Account ID</v>
      </c>
      <c r="AU35" s="18" t="str">
        <f t="shared" si="47"/>
        <v>Wrong Account Name or FCM Account ID</v>
      </c>
      <c r="AV35" s="18" t="str">
        <f t="shared" si="48"/>
        <v>Wrong Account Name or FCM Account ID</v>
      </c>
      <c r="AW35" s="18" t="str">
        <f t="shared" si="49"/>
        <v>Wrong Account Name or FCM Account ID</v>
      </c>
      <c r="AX35" s="18" t="str">
        <f t="shared" si="50"/>
        <v>Wrong Account Name or FCM Account ID</v>
      </c>
      <c r="AY35" s="18" t="str">
        <f t="shared" si="51"/>
        <v xml:space="preserve">Wrong Account Name or FCM A </v>
      </c>
      <c r="AZ35" s="18" t="str">
        <f t="shared" si="52"/>
        <v xml:space="preserve">Wrong Account Name or FCM A </v>
      </c>
      <c r="BA35" s="18" t="str">
        <f t="shared" si="53"/>
        <v>Wrong Account Name or FCM Account ID</v>
      </c>
    </row>
    <row r="36" spans="1:53" x14ac:dyDescent="0.3">
      <c r="A36">
        <f>Orders!A36</f>
        <v>34</v>
      </c>
      <c r="B36" t="str">
        <f>Orders!B36</f>
        <v>Wrong Account Name or FCM Account ID</v>
      </c>
      <c r="C36" t="str">
        <f>Orders!C36</f>
        <v>Wrong Account Name or FCM Account ID</v>
      </c>
      <c r="D36" t="str">
        <f>Orders!D36</f>
        <v>Wrong Account Name or FCM Account ID</v>
      </c>
      <c r="E36" t="str">
        <f>Orders!E36</f>
        <v>Wrong Account Name or FCM Account ID</v>
      </c>
      <c r="F36" t="str">
        <f>Orders!F36</f>
        <v>Wrong Account Name or FCM Account ID</v>
      </c>
      <c r="G36" t="str">
        <f>Orders!G36</f>
        <v>Wrong Account Name or FCM Account ID</v>
      </c>
      <c r="H36" t="str">
        <f>Orders!H36</f>
        <v>Wrong Account Name or FCM Account ID</v>
      </c>
      <c r="I36" t="str">
        <f>Orders!I36</f>
        <v>Wrong Account Name or FCM Account ID</v>
      </c>
      <c r="J36" t="str">
        <f>Orders!J36</f>
        <v>Wrong Account Name or FCM Account ID</v>
      </c>
      <c r="K36" t="str">
        <f>Orders!K36</f>
        <v>Wrong Account Name or FCM Account ID</v>
      </c>
      <c r="L36" t="str">
        <f>Orders!L36</f>
        <v>Wrong Account Name or FCM Account ID</v>
      </c>
      <c r="M36" t="str">
        <f>Orders!M36</f>
        <v>Wrong Account Name or FCM Account ID</v>
      </c>
      <c r="N36" t="str">
        <f>Orders!N36</f>
        <v>Wrong Account Name or FCM Account ID</v>
      </c>
      <c r="O36" t="str">
        <f>Orders!O36</f>
        <v>Wrong Account Name or FCM Account ID</v>
      </c>
      <c r="P36" t="str">
        <f>Orders!P36</f>
        <v>Wrong Account Name or FCM Account ID</v>
      </c>
      <c r="Q36" t="str">
        <f>Orders!Q36</f>
        <v>Wrong Account Name or FCM Account ID</v>
      </c>
      <c r="R36" t="str">
        <f>Orders!R36</f>
        <v>Wrong Account Name or FCM Account ID</v>
      </c>
      <c r="S36" t="str">
        <f>Orders!S36</f>
        <v>Wrong Account Name or FCM Account ID</v>
      </c>
      <c r="T36" t="str">
        <f>Orders!T36</f>
        <v>Wrong Account Name or FCM Account ID</v>
      </c>
      <c r="U36" t="str">
        <f t="shared" si="25"/>
        <v>Wrong Account Name or FCM A</v>
      </c>
      <c r="V36" s="5" t="str">
        <f t="shared" si="26"/>
        <v/>
      </c>
      <c r="W36" s="20" t="str">
        <f t="shared" si="27"/>
        <v/>
      </c>
      <c r="X36" s="8" t="str">
        <f t="shared" si="28"/>
        <v xml:space="preserve">Wrong Account Name or FCM A </v>
      </c>
      <c r="Y36" t="str">
        <f>Orders!U36</f>
        <v>Wrong Account Name or FCM Account ID</v>
      </c>
      <c r="Z36" t="str">
        <f>Orders!V36</f>
        <v>Wrong Account Name or FCM Account ID</v>
      </c>
      <c r="AA36" t="str">
        <f t="shared" si="29"/>
        <v>Wrong Account Name or FCM A</v>
      </c>
      <c r="AB36" s="5" t="str">
        <f t="shared" si="30"/>
        <v/>
      </c>
      <c r="AC36" s="8" t="str">
        <f t="shared" si="31"/>
        <v/>
      </c>
      <c r="AD36" s="8" t="str">
        <f t="shared" si="54"/>
        <v xml:space="preserve">Wrong Account Name or FCM A </v>
      </c>
      <c r="AE36" s="6" t="str">
        <f t="shared" si="32"/>
        <v/>
      </c>
      <c r="AF36" s="18" t="str">
        <f>IFERROR(RANK(AE36,$AE$2:$AE$101)+COUNTIF($AE$2:AE36,AE36)-1,"")</f>
        <v/>
      </c>
      <c r="AG36" s="18" t="str">
        <f t="shared" si="33"/>
        <v>Wrong Account Name or FCM Account ID</v>
      </c>
      <c r="AH36" s="18" t="str">
        <f t="shared" si="34"/>
        <v>Wrong Account Name or FCM Account ID</v>
      </c>
      <c r="AI36" s="18" t="str">
        <f t="shared" si="35"/>
        <v>Wrong Account Name or FCM Account ID</v>
      </c>
      <c r="AJ36" s="18" t="str">
        <f t="shared" si="36"/>
        <v>Wrong Account Name or FCM Account ID</v>
      </c>
      <c r="AK36" s="18" t="str">
        <f t="shared" si="37"/>
        <v>Wrong Account Name or FCM Account ID</v>
      </c>
      <c r="AL36" s="18" t="str">
        <f t="shared" si="38"/>
        <v>Wrong Account Name or FCM Account ID</v>
      </c>
      <c r="AM36" s="18" t="str">
        <f t="shared" si="39"/>
        <v>Wrong Account Name or FCM Account ID</v>
      </c>
      <c r="AN36" s="18" t="str">
        <f t="shared" si="40"/>
        <v>Wrong Account Name or FCM Account ID</v>
      </c>
      <c r="AO36" s="18" t="str">
        <f t="shared" si="41"/>
        <v>Wrong Account Name or FCM Account ID</v>
      </c>
      <c r="AP36" s="18" t="str">
        <f t="shared" si="42"/>
        <v>Wrong Account Name or FCM Account ID</v>
      </c>
      <c r="AQ36" s="18" t="str">
        <f t="shared" si="43"/>
        <v>Wrong Account Name or FCM Account ID</v>
      </c>
      <c r="AR36" s="18" t="str">
        <f t="shared" si="44"/>
        <v>Wrong Account Name or FCM Account ID</v>
      </c>
      <c r="AS36" s="18" t="str">
        <f t="shared" si="45"/>
        <v>Wrong Account Name or FCM Account ID</v>
      </c>
      <c r="AT36" s="18" t="str">
        <f t="shared" si="46"/>
        <v>Wrong Account Name or FCM Account ID</v>
      </c>
      <c r="AU36" s="18" t="str">
        <f t="shared" si="47"/>
        <v>Wrong Account Name or FCM Account ID</v>
      </c>
      <c r="AV36" s="18" t="str">
        <f t="shared" si="48"/>
        <v>Wrong Account Name or FCM Account ID</v>
      </c>
      <c r="AW36" s="18" t="str">
        <f t="shared" si="49"/>
        <v>Wrong Account Name or FCM Account ID</v>
      </c>
      <c r="AX36" s="18" t="str">
        <f t="shared" si="50"/>
        <v>Wrong Account Name or FCM Account ID</v>
      </c>
      <c r="AY36" s="18" t="str">
        <f t="shared" si="51"/>
        <v xml:space="preserve">Wrong Account Name or FCM A </v>
      </c>
      <c r="AZ36" s="18" t="str">
        <f t="shared" si="52"/>
        <v xml:space="preserve">Wrong Account Name or FCM A </v>
      </c>
      <c r="BA36" s="18" t="str">
        <f t="shared" si="53"/>
        <v>Wrong Account Name or FCM Account ID</v>
      </c>
    </row>
    <row r="37" spans="1:53" x14ac:dyDescent="0.3">
      <c r="A37">
        <f>Orders!A37</f>
        <v>35</v>
      </c>
      <c r="B37" t="str">
        <f>Orders!B37</f>
        <v>Wrong Account Name or FCM Account ID</v>
      </c>
      <c r="C37" t="str">
        <f>Orders!C37</f>
        <v>Wrong Account Name or FCM Account ID</v>
      </c>
      <c r="D37" t="str">
        <f>Orders!D37</f>
        <v>Wrong Account Name or FCM Account ID</v>
      </c>
      <c r="E37" t="str">
        <f>Orders!E37</f>
        <v>Wrong Account Name or FCM Account ID</v>
      </c>
      <c r="F37" t="str">
        <f>Orders!F37</f>
        <v>Wrong Account Name or FCM Account ID</v>
      </c>
      <c r="G37" t="str">
        <f>Orders!G37</f>
        <v>Wrong Account Name or FCM Account ID</v>
      </c>
      <c r="H37" t="str">
        <f>Orders!H37</f>
        <v>Wrong Account Name or FCM Account ID</v>
      </c>
      <c r="I37" t="str">
        <f>Orders!I37</f>
        <v>Wrong Account Name or FCM Account ID</v>
      </c>
      <c r="J37" t="str">
        <f>Orders!J37</f>
        <v>Wrong Account Name or FCM Account ID</v>
      </c>
      <c r="K37" t="str">
        <f>Orders!K37</f>
        <v>Wrong Account Name or FCM Account ID</v>
      </c>
      <c r="L37" t="str">
        <f>Orders!L37</f>
        <v>Wrong Account Name or FCM Account ID</v>
      </c>
      <c r="M37" t="str">
        <f>Orders!M37</f>
        <v>Wrong Account Name or FCM Account ID</v>
      </c>
      <c r="N37" t="str">
        <f>Orders!N37</f>
        <v>Wrong Account Name or FCM Account ID</v>
      </c>
      <c r="O37" t="str">
        <f>Orders!O37</f>
        <v>Wrong Account Name or FCM Account ID</v>
      </c>
      <c r="P37" t="str">
        <f>Orders!P37</f>
        <v>Wrong Account Name or FCM Account ID</v>
      </c>
      <c r="Q37" t="str">
        <f>Orders!Q37</f>
        <v>Wrong Account Name or FCM Account ID</v>
      </c>
      <c r="R37" t="str">
        <f>Orders!R37</f>
        <v>Wrong Account Name or FCM Account ID</v>
      </c>
      <c r="S37" t="str">
        <f>Orders!S37</f>
        <v>Wrong Account Name or FCM Account ID</v>
      </c>
      <c r="T37" t="str">
        <f>Orders!T37</f>
        <v>Wrong Account Name or FCM Account ID</v>
      </c>
      <c r="U37" t="str">
        <f t="shared" si="25"/>
        <v>Wrong Account Name or FCM A</v>
      </c>
      <c r="V37" s="5" t="str">
        <f t="shared" si="26"/>
        <v/>
      </c>
      <c r="W37" s="20" t="str">
        <f t="shared" si="27"/>
        <v/>
      </c>
      <c r="X37" s="8" t="str">
        <f t="shared" si="28"/>
        <v xml:space="preserve">Wrong Account Name or FCM A </v>
      </c>
      <c r="Y37" t="str">
        <f>Orders!U37</f>
        <v>Wrong Account Name or FCM Account ID</v>
      </c>
      <c r="Z37" t="str">
        <f>Orders!V37</f>
        <v>Wrong Account Name or FCM Account ID</v>
      </c>
      <c r="AA37" t="str">
        <f t="shared" si="29"/>
        <v>Wrong Account Name or FCM A</v>
      </c>
      <c r="AB37" s="5" t="str">
        <f t="shared" si="30"/>
        <v/>
      </c>
      <c r="AC37" s="8" t="str">
        <f t="shared" si="31"/>
        <v/>
      </c>
      <c r="AD37" s="8" t="str">
        <f t="shared" si="54"/>
        <v xml:space="preserve">Wrong Account Name or FCM A </v>
      </c>
      <c r="AE37" s="6" t="str">
        <f t="shared" si="32"/>
        <v/>
      </c>
      <c r="AF37" s="18" t="str">
        <f>IFERROR(RANK(AE37,$AE$2:$AE$101)+COUNTIF($AE$2:AE37,AE37)-1,"")</f>
        <v/>
      </c>
      <c r="AG37" s="18" t="str">
        <f t="shared" si="33"/>
        <v>Wrong Account Name or FCM Account ID</v>
      </c>
      <c r="AH37" s="18" t="str">
        <f t="shared" si="34"/>
        <v>Wrong Account Name or FCM Account ID</v>
      </c>
      <c r="AI37" s="18" t="str">
        <f t="shared" si="35"/>
        <v>Wrong Account Name or FCM Account ID</v>
      </c>
      <c r="AJ37" s="18" t="str">
        <f t="shared" si="36"/>
        <v>Wrong Account Name or FCM Account ID</v>
      </c>
      <c r="AK37" s="18" t="str">
        <f t="shared" si="37"/>
        <v>Wrong Account Name or FCM Account ID</v>
      </c>
      <c r="AL37" s="18" t="str">
        <f t="shared" si="38"/>
        <v>Wrong Account Name or FCM Account ID</v>
      </c>
      <c r="AM37" s="18" t="str">
        <f t="shared" si="39"/>
        <v>Wrong Account Name or FCM Account ID</v>
      </c>
      <c r="AN37" s="18" t="str">
        <f t="shared" si="40"/>
        <v>Wrong Account Name or FCM Account ID</v>
      </c>
      <c r="AO37" s="18" t="str">
        <f t="shared" si="41"/>
        <v>Wrong Account Name or FCM Account ID</v>
      </c>
      <c r="AP37" s="18" t="str">
        <f t="shared" si="42"/>
        <v>Wrong Account Name or FCM Account ID</v>
      </c>
      <c r="AQ37" s="18" t="str">
        <f t="shared" si="43"/>
        <v>Wrong Account Name or FCM Account ID</v>
      </c>
      <c r="AR37" s="18" t="str">
        <f t="shared" si="44"/>
        <v>Wrong Account Name or FCM Account ID</v>
      </c>
      <c r="AS37" s="18" t="str">
        <f t="shared" si="45"/>
        <v>Wrong Account Name or FCM Account ID</v>
      </c>
      <c r="AT37" s="18" t="str">
        <f t="shared" si="46"/>
        <v>Wrong Account Name or FCM Account ID</v>
      </c>
      <c r="AU37" s="18" t="str">
        <f t="shared" si="47"/>
        <v>Wrong Account Name or FCM Account ID</v>
      </c>
      <c r="AV37" s="18" t="str">
        <f t="shared" si="48"/>
        <v>Wrong Account Name or FCM Account ID</v>
      </c>
      <c r="AW37" s="18" t="str">
        <f t="shared" si="49"/>
        <v>Wrong Account Name or FCM Account ID</v>
      </c>
      <c r="AX37" s="18" t="str">
        <f t="shared" si="50"/>
        <v>Wrong Account Name or FCM Account ID</v>
      </c>
      <c r="AY37" s="18" t="str">
        <f t="shared" si="51"/>
        <v xml:space="preserve">Wrong Account Name or FCM A </v>
      </c>
      <c r="AZ37" s="18" t="str">
        <f t="shared" si="52"/>
        <v xml:space="preserve">Wrong Account Name or FCM A </v>
      </c>
      <c r="BA37" s="18" t="str">
        <f t="shared" si="53"/>
        <v>Wrong Account Name or FCM Account ID</v>
      </c>
    </row>
    <row r="38" spans="1:53" x14ac:dyDescent="0.3">
      <c r="A38">
        <f>Orders!A38</f>
        <v>36</v>
      </c>
      <c r="B38" t="str">
        <f>Orders!B38</f>
        <v>Wrong Account Name or FCM Account ID</v>
      </c>
      <c r="C38" t="str">
        <f>Orders!C38</f>
        <v>Wrong Account Name or FCM Account ID</v>
      </c>
      <c r="D38" t="str">
        <f>Orders!D38</f>
        <v>Wrong Account Name or FCM Account ID</v>
      </c>
      <c r="E38" t="str">
        <f>Orders!E38</f>
        <v>Wrong Account Name or FCM Account ID</v>
      </c>
      <c r="F38" t="str">
        <f>Orders!F38</f>
        <v>Wrong Account Name or FCM Account ID</v>
      </c>
      <c r="G38" t="str">
        <f>Orders!G38</f>
        <v>Wrong Account Name or FCM Account ID</v>
      </c>
      <c r="H38" t="str">
        <f>Orders!H38</f>
        <v>Wrong Account Name or FCM Account ID</v>
      </c>
      <c r="I38" t="str">
        <f>Orders!I38</f>
        <v>Wrong Account Name or FCM Account ID</v>
      </c>
      <c r="J38" t="str">
        <f>Orders!J38</f>
        <v>Wrong Account Name or FCM Account ID</v>
      </c>
      <c r="K38" t="str">
        <f>Orders!K38</f>
        <v>Wrong Account Name or FCM Account ID</v>
      </c>
      <c r="L38" t="str">
        <f>Orders!L38</f>
        <v>Wrong Account Name or FCM Account ID</v>
      </c>
      <c r="M38" t="str">
        <f>Orders!M38</f>
        <v>Wrong Account Name or FCM Account ID</v>
      </c>
      <c r="N38" t="str">
        <f>Orders!N38</f>
        <v>Wrong Account Name or FCM Account ID</v>
      </c>
      <c r="O38" t="str">
        <f>Orders!O38</f>
        <v>Wrong Account Name or FCM Account ID</v>
      </c>
      <c r="P38" t="str">
        <f>Orders!P38</f>
        <v>Wrong Account Name or FCM Account ID</v>
      </c>
      <c r="Q38" t="str">
        <f>Orders!Q38</f>
        <v>Wrong Account Name or FCM Account ID</v>
      </c>
      <c r="R38" t="str">
        <f>Orders!R38</f>
        <v>Wrong Account Name or FCM Account ID</v>
      </c>
      <c r="S38" t="str">
        <f>Orders!S38</f>
        <v>Wrong Account Name or FCM Account ID</v>
      </c>
      <c r="T38" t="str">
        <f>Orders!T38</f>
        <v>Wrong Account Name or FCM Account ID</v>
      </c>
      <c r="U38" t="str">
        <f t="shared" si="25"/>
        <v>Wrong Account Name or FCM A</v>
      </c>
      <c r="V38" s="5" t="str">
        <f t="shared" si="26"/>
        <v/>
      </c>
      <c r="W38" s="20" t="str">
        <f t="shared" si="27"/>
        <v/>
      </c>
      <c r="X38" s="8" t="str">
        <f t="shared" si="28"/>
        <v xml:space="preserve">Wrong Account Name or FCM A </v>
      </c>
      <c r="Y38" t="str">
        <f>Orders!U38</f>
        <v>Wrong Account Name or FCM Account ID</v>
      </c>
      <c r="Z38" t="str">
        <f>Orders!V38</f>
        <v>Wrong Account Name or FCM Account ID</v>
      </c>
      <c r="AA38" t="str">
        <f t="shared" si="29"/>
        <v>Wrong Account Name or FCM A</v>
      </c>
      <c r="AB38" s="5" t="str">
        <f t="shared" si="30"/>
        <v/>
      </c>
      <c r="AC38" s="8" t="str">
        <f t="shared" si="31"/>
        <v/>
      </c>
      <c r="AD38" s="8" t="str">
        <f t="shared" si="54"/>
        <v xml:space="preserve">Wrong Account Name or FCM A </v>
      </c>
      <c r="AE38" s="6" t="str">
        <f t="shared" si="32"/>
        <v/>
      </c>
      <c r="AF38" s="18" t="str">
        <f>IFERROR(RANK(AE38,$AE$2:$AE$101)+COUNTIF($AE$2:AE38,AE38)-1,"")</f>
        <v/>
      </c>
      <c r="AG38" s="18" t="str">
        <f t="shared" si="33"/>
        <v>Wrong Account Name or FCM Account ID</v>
      </c>
      <c r="AH38" s="18" t="str">
        <f t="shared" si="34"/>
        <v>Wrong Account Name or FCM Account ID</v>
      </c>
      <c r="AI38" s="18" t="str">
        <f t="shared" si="35"/>
        <v>Wrong Account Name or FCM Account ID</v>
      </c>
      <c r="AJ38" s="18" t="str">
        <f t="shared" si="36"/>
        <v>Wrong Account Name or FCM Account ID</v>
      </c>
      <c r="AK38" s="18" t="str">
        <f t="shared" si="37"/>
        <v>Wrong Account Name or FCM Account ID</v>
      </c>
      <c r="AL38" s="18" t="str">
        <f t="shared" si="38"/>
        <v>Wrong Account Name or FCM Account ID</v>
      </c>
      <c r="AM38" s="18" t="str">
        <f t="shared" si="39"/>
        <v>Wrong Account Name or FCM Account ID</v>
      </c>
      <c r="AN38" s="18" t="str">
        <f t="shared" si="40"/>
        <v>Wrong Account Name or FCM Account ID</v>
      </c>
      <c r="AO38" s="18" t="str">
        <f t="shared" si="41"/>
        <v>Wrong Account Name or FCM Account ID</v>
      </c>
      <c r="AP38" s="18" t="str">
        <f t="shared" si="42"/>
        <v>Wrong Account Name or FCM Account ID</v>
      </c>
      <c r="AQ38" s="18" t="str">
        <f t="shared" si="43"/>
        <v>Wrong Account Name or FCM Account ID</v>
      </c>
      <c r="AR38" s="18" t="str">
        <f t="shared" si="44"/>
        <v>Wrong Account Name or FCM Account ID</v>
      </c>
      <c r="AS38" s="18" t="str">
        <f t="shared" si="45"/>
        <v>Wrong Account Name or FCM Account ID</v>
      </c>
      <c r="AT38" s="18" t="str">
        <f t="shared" si="46"/>
        <v>Wrong Account Name or FCM Account ID</v>
      </c>
      <c r="AU38" s="18" t="str">
        <f t="shared" si="47"/>
        <v>Wrong Account Name or FCM Account ID</v>
      </c>
      <c r="AV38" s="18" t="str">
        <f t="shared" si="48"/>
        <v>Wrong Account Name or FCM Account ID</v>
      </c>
      <c r="AW38" s="18" t="str">
        <f t="shared" si="49"/>
        <v>Wrong Account Name or FCM Account ID</v>
      </c>
      <c r="AX38" s="18" t="str">
        <f t="shared" si="50"/>
        <v>Wrong Account Name or FCM Account ID</v>
      </c>
      <c r="AY38" s="18" t="str">
        <f t="shared" si="51"/>
        <v xml:space="preserve">Wrong Account Name or FCM A </v>
      </c>
      <c r="AZ38" s="18" t="str">
        <f t="shared" si="52"/>
        <v xml:space="preserve">Wrong Account Name or FCM A </v>
      </c>
      <c r="BA38" s="18" t="str">
        <f t="shared" si="53"/>
        <v>Wrong Account Name or FCM Account ID</v>
      </c>
    </row>
    <row r="39" spans="1:53" x14ac:dyDescent="0.3">
      <c r="A39">
        <f>Orders!A39</f>
        <v>37</v>
      </c>
      <c r="B39" t="str">
        <f>Orders!B39</f>
        <v>Wrong Account Name or FCM Account ID</v>
      </c>
      <c r="C39" t="str">
        <f>Orders!C39</f>
        <v>Wrong Account Name or FCM Account ID</v>
      </c>
      <c r="D39" t="str">
        <f>Orders!D39</f>
        <v>Wrong Account Name or FCM Account ID</v>
      </c>
      <c r="E39" t="str">
        <f>Orders!E39</f>
        <v>Wrong Account Name or FCM Account ID</v>
      </c>
      <c r="F39" t="str">
        <f>Orders!F39</f>
        <v>Wrong Account Name or FCM Account ID</v>
      </c>
      <c r="G39" t="str">
        <f>Orders!G39</f>
        <v>Wrong Account Name or FCM Account ID</v>
      </c>
      <c r="H39" t="str">
        <f>Orders!H39</f>
        <v>Wrong Account Name or FCM Account ID</v>
      </c>
      <c r="I39" t="str">
        <f>Orders!I39</f>
        <v>Wrong Account Name or FCM Account ID</v>
      </c>
      <c r="J39" t="str">
        <f>Orders!J39</f>
        <v>Wrong Account Name or FCM Account ID</v>
      </c>
      <c r="K39" t="str">
        <f>Orders!K39</f>
        <v>Wrong Account Name or FCM Account ID</v>
      </c>
      <c r="L39" t="str">
        <f>Orders!L39</f>
        <v>Wrong Account Name or FCM Account ID</v>
      </c>
      <c r="M39" t="str">
        <f>Orders!M39</f>
        <v>Wrong Account Name or FCM Account ID</v>
      </c>
      <c r="N39" t="str">
        <f>Orders!N39</f>
        <v>Wrong Account Name or FCM Account ID</v>
      </c>
      <c r="O39" t="str">
        <f>Orders!O39</f>
        <v>Wrong Account Name or FCM Account ID</v>
      </c>
      <c r="P39" t="str">
        <f>Orders!P39</f>
        <v>Wrong Account Name or FCM Account ID</v>
      </c>
      <c r="Q39" t="str">
        <f>Orders!Q39</f>
        <v>Wrong Account Name or FCM Account ID</v>
      </c>
      <c r="R39" t="str">
        <f>Orders!R39</f>
        <v>Wrong Account Name or FCM Account ID</v>
      </c>
      <c r="S39" t="str">
        <f>Orders!S39</f>
        <v>Wrong Account Name or FCM Account ID</v>
      </c>
      <c r="T39" t="str">
        <f>Orders!T39</f>
        <v>Wrong Account Name or FCM Account ID</v>
      </c>
      <c r="U39" t="str">
        <f t="shared" si="25"/>
        <v>Wrong Account Name or FCM A</v>
      </c>
      <c r="V39" s="5" t="str">
        <f t="shared" si="26"/>
        <v/>
      </c>
      <c r="W39" s="20" t="str">
        <f t="shared" si="27"/>
        <v/>
      </c>
      <c r="X39" s="8" t="str">
        <f t="shared" si="28"/>
        <v xml:space="preserve">Wrong Account Name or FCM A </v>
      </c>
      <c r="Y39" t="str">
        <f>Orders!U39</f>
        <v>Wrong Account Name or FCM Account ID</v>
      </c>
      <c r="Z39" t="str">
        <f>Orders!V39</f>
        <v>Wrong Account Name or FCM Account ID</v>
      </c>
      <c r="AA39" t="str">
        <f t="shared" si="29"/>
        <v>Wrong Account Name or FCM A</v>
      </c>
      <c r="AB39" s="5" t="str">
        <f t="shared" si="30"/>
        <v/>
      </c>
      <c r="AC39" s="8" t="str">
        <f t="shared" si="31"/>
        <v/>
      </c>
      <c r="AD39" s="8" t="str">
        <f t="shared" si="54"/>
        <v xml:space="preserve">Wrong Account Name or FCM A </v>
      </c>
      <c r="AE39" s="6" t="str">
        <f t="shared" si="32"/>
        <v/>
      </c>
      <c r="AF39" s="18" t="str">
        <f>IFERROR(RANK(AE39,$AE$2:$AE$101)+COUNTIF($AE$2:AE39,AE39)-1,"")</f>
        <v/>
      </c>
      <c r="AG39" s="18" t="str">
        <f t="shared" si="33"/>
        <v>Wrong Account Name or FCM Account ID</v>
      </c>
      <c r="AH39" s="18" t="str">
        <f t="shared" si="34"/>
        <v>Wrong Account Name or FCM Account ID</v>
      </c>
      <c r="AI39" s="18" t="str">
        <f t="shared" si="35"/>
        <v>Wrong Account Name or FCM Account ID</v>
      </c>
      <c r="AJ39" s="18" t="str">
        <f t="shared" si="36"/>
        <v>Wrong Account Name or FCM Account ID</v>
      </c>
      <c r="AK39" s="18" t="str">
        <f t="shared" si="37"/>
        <v>Wrong Account Name or FCM Account ID</v>
      </c>
      <c r="AL39" s="18" t="str">
        <f t="shared" si="38"/>
        <v>Wrong Account Name or FCM Account ID</v>
      </c>
      <c r="AM39" s="18" t="str">
        <f t="shared" si="39"/>
        <v>Wrong Account Name or FCM Account ID</v>
      </c>
      <c r="AN39" s="18" t="str">
        <f t="shared" si="40"/>
        <v>Wrong Account Name or FCM Account ID</v>
      </c>
      <c r="AO39" s="18" t="str">
        <f t="shared" si="41"/>
        <v>Wrong Account Name or FCM Account ID</v>
      </c>
      <c r="AP39" s="18" t="str">
        <f t="shared" si="42"/>
        <v>Wrong Account Name or FCM Account ID</v>
      </c>
      <c r="AQ39" s="18" t="str">
        <f t="shared" si="43"/>
        <v>Wrong Account Name or FCM Account ID</v>
      </c>
      <c r="AR39" s="18" t="str">
        <f t="shared" si="44"/>
        <v>Wrong Account Name or FCM Account ID</v>
      </c>
      <c r="AS39" s="18" t="str">
        <f t="shared" si="45"/>
        <v>Wrong Account Name or FCM Account ID</v>
      </c>
      <c r="AT39" s="18" t="str">
        <f t="shared" si="46"/>
        <v>Wrong Account Name or FCM Account ID</v>
      </c>
      <c r="AU39" s="18" t="str">
        <f t="shared" si="47"/>
        <v>Wrong Account Name or FCM Account ID</v>
      </c>
      <c r="AV39" s="18" t="str">
        <f t="shared" si="48"/>
        <v>Wrong Account Name or FCM Account ID</v>
      </c>
      <c r="AW39" s="18" t="str">
        <f t="shared" si="49"/>
        <v>Wrong Account Name or FCM Account ID</v>
      </c>
      <c r="AX39" s="18" t="str">
        <f t="shared" si="50"/>
        <v>Wrong Account Name or FCM Account ID</v>
      </c>
      <c r="AY39" s="18" t="str">
        <f t="shared" si="51"/>
        <v xml:space="preserve">Wrong Account Name or FCM A </v>
      </c>
      <c r="AZ39" s="18" t="str">
        <f t="shared" si="52"/>
        <v xml:space="preserve">Wrong Account Name or FCM A </v>
      </c>
      <c r="BA39" s="18" t="str">
        <f t="shared" si="53"/>
        <v>Wrong Account Name or FCM Account ID</v>
      </c>
    </row>
    <row r="40" spans="1:53" x14ac:dyDescent="0.3">
      <c r="A40">
        <f>Orders!A40</f>
        <v>38</v>
      </c>
      <c r="B40" t="str">
        <f>Orders!B40</f>
        <v>Wrong Account Name or FCM Account ID</v>
      </c>
      <c r="C40" t="str">
        <f>Orders!C40</f>
        <v>Wrong Account Name or FCM Account ID</v>
      </c>
      <c r="D40" t="str">
        <f>Orders!D40</f>
        <v>Wrong Account Name or FCM Account ID</v>
      </c>
      <c r="E40" t="str">
        <f>Orders!E40</f>
        <v>Wrong Account Name or FCM Account ID</v>
      </c>
      <c r="F40" t="str">
        <f>Orders!F40</f>
        <v>Wrong Account Name or FCM Account ID</v>
      </c>
      <c r="G40" t="str">
        <f>Orders!G40</f>
        <v>Wrong Account Name or FCM Account ID</v>
      </c>
      <c r="H40" t="str">
        <f>Orders!H40</f>
        <v>Wrong Account Name or FCM Account ID</v>
      </c>
      <c r="I40" t="str">
        <f>Orders!I40</f>
        <v>Wrong Account Name or FCM Account ID</v>
      </c>
      <c r="J40" t="str">
        <f>Orders!J40</f>
        <v>Wrong Account Name or FCM Account ID</v>
      </c>
      <c r="K40" t="str">
        <f>Orders!K40</f>
        <v>Wrong Account Name or FCM Account ID</v>
      </c>
      <c r="L40" t="str">
        <f>Orders!L40</f>
        <v>Wrong Account Name or FCM Account ID</v>
      </c>
      <c r="M40" t="str">
        <f>Orders!M40</f>
        <v>Wrong Account Name or FCM Account ID</v>
      </c>
      <c r="N40" t="str">
        <f>Orders!N40</f>
        <v>Wrong Account Name or FCM Account ID</v>
      </c>
      <c r="O40" t="str">
        <f>Orders!O40</f>
        <v>Wrong Account Name or FCM Account ID</v>
      </c>
      <c r="P40" t="str">
        <f>Orders!P40</f>
        <v>Wrong Account Name or FCM Account ID</v>
      </c>
      <c r="Q40" t="str">
        <f>Orders!Q40</f>
        <v>Wrong Account Name or FCM Account ID</v>
      </c>
      <c r="R40" t="str">
        <f>Orders!R40</f>
        <v>Wrong Account Name or FCM Account ID</v>
      </c>
      <c r="S40" t="str">
        <f>Orders!S40</f>
        <v>Wrong Account Name or FCM Account ID</v>
      </c>
      <c r="T40" t="str">
        <f>Orders!T40</f>
        <v>Wrong Account Name or FCM Account ID</v>
      </c>
      <c r="U40" t="str">
        <f t="shared" si="25"/>
        <v>Wrong Account Name or FCM A</v>
      </c>
      <c r="V40" s="5" t="str">
        <f t="shared" si="26"/>
        <v/>
      </c>
      <c r="W40" s="20" t="str">
        <f t="shared" si="27"/>
        <v/>
      </c>
      <c r="X40" s="8" t="str">
        <f t="shared" si="28"/>
        <v xml:space="preserve">Wrong Account Name or FCM A </v>
      </c>
      <c r="Y40" t="str">
        <f>Orders!U40</f>
        <v>Wrong Account Name or FCM Account ID</v>
      </c>
      <c r="Z40" t="str">
        <f>Orders!V40</f>
        <v>Wrong Account Name or FCM Account ID</v>
      </c>
      <c r="AA40" t="str">
        <f t="shared" si="29"/>
        <v>Wrong Account Name or FCM A</v>
      </c>
      <c r="AB40" s="5" t="str">
        <f t="shared" si="30"/>
        <v/>
      </c>
      <c r="AC40" s="8" t="str">
        <f t="shared" si="31"/>
        <v/>
      </c>
      <c r="AD40" s="8" t="str">
        <f t="shared" si="54"/>
        <v xml:space="preserve">Wrong Account Name or FCM A </v>
      </c>
      <c r="AE40" s="6" t="str">
        <f t="shared" si="32"/>
        <v/>
      </c>
      <c r="AF40" s="18" t="str">
        <f>IFERROR(RANK(AE40,$AE$2:$AE$101)+COUNTIF($AE$2:AE40,AE40)-1,"")</f>
        <v/>
      </c>
      <c r="AG40" s="18" t="str">
        <f t="shared" si="33"/>
        <v>Wrong Account Name or FCM Account ID</v>
      </c>
      <c r="AH40" s="18" t="str">
        <f t="shared" si="34"/>
        <v>Wrong Account Name or FCM Account ID</v>
      </c>
      <c r="AI40" s="18" t="str">
        <f t="shared" si="35"/>
        <v>Wrong Account Name or FCM Account ID</v>
      </c>
      <c r="AJ40" s="18" t="str">
        <f t="shared" si="36"/>
        <v>Wrong Account Name or FCM Account ID</v>
      </c>
      <c r="AK40" s="18" t="str">
        <f t="shared" si="37"/>
        <v>Wrong Account Name or FCM Account ID</v>
      </c>
      <c r="AL40" s="18" t="str">
        <f t="shared" si="38"/>
        <v>Wrong Account Name or FCM Account ID</v>
      </c>
      <c r="AM40" s="18" t="str">
        <f t="shared" si="39"/>
        <v>Wrong Account Name or FCM Account ID</v>
      </c>
      <c r="AN40" s="18" t="str">
        <f t="shared" si="40"/>
        <v>Wrong Account Name or FCM Account ID</v>
      </c>
      <c r="AO40" s="18" t="str">
        <f t="shared" si="41"/>
        <v>Wrong Account Name or FCM Account ID</v>
      </c>
      <c r="AP40" s="18" t="str">
        <f t="shared" si="42"/>
        <v>Wrong Account Name or FCM Account ID</v>
      </c>
      <c r="AQ40" s="18" t="str">
        <f t="shared" si="43"/>
        <v>Wrong Account Name or FCM Account ID</v>
      </c>
      <c r="AR40" s="18" t="str">
        <f t="shared" si="44"/>
        <v>Wrong Account Name or FCM Account ID</v>
      </c>
      <c r="AS40" s="18" t="str">
        <f t="shared" si="45"/>
        <v>Wrong Account Name or FCM Account ID</v>
      </c>
      <c r="AT40" s="18" t="str">
        <f t="shared" si="46"/>
        <v>Wrong Account Name or FCM Account ID</v>
      </c>
      <c r="AU40" s="18" t="str">
        <f t="shared" si="47"/>
        <v>Wrong Account Name or FCM Account ID</v>
      </c>
      <c r="AV40" s="18" t="str">
        <f t="shared" si="48"/>
        <v>Wrong Account Name or FCM Account ID</v>
      </c>
      <c r="AW40" s="18" t="str">
        <f t="shared" si="49"/>
        <v>Wrong Account Name or FCM Account ID</v>
      </c>
      <c r="AX40" s="18" t="str">
        <f t="shared" si="50"/>
        <v>Wrong Account Name or FCM Account ID</v>
      </c>
      <c r="AY40" s="18" t="str">
        <f t="shared" si="51"/>
        <v xml:space="preserve">Wrong Account Name or FCM A </v>
      </c>
      <c r="AZ40" s="18" t="str">
        <f t="shared" si="52"/>
        <v xml:space="preserve">Wrong Account Name or FCM A </v>
      </c>
      <c r="BA40" s="18" t="str">
        <f t="shared" si="53"/>
        <v>Wrong Account Name or FCM Account ID</v>
      </c>
    </row>
    <row r="41" spans="1:53" x14ac:dyDescent="0.3">
      <c r="A41">
        <f>Orders!A41</f>
        <v>39</v>
      </c>
      <c r="B41" t="str">
        <f>Orders!B41</f>
        <v>Wrong Account Name or FCM Account ID</v>
      </c>
      <c r="C41" t="str">
        <f>Orders!C41</f>
        <v>Wrong Account Name or FCM Account ID</v>
      </c>
      <c r="D41" t="str">
        <f>Orders!D41</f>
        <v>Wrong Account Name or FCM Account ID</v>
      </c>
      <c r="E41" t="str">
        <f>Orders!E41</f>
        <v>Wrong Account Name or FCM Account ID</v>
      </c>
      <c r="F41" t="str">
        <f>Orders!F41</f>
        <v>Wrong Account Name or FCM Account ID</v>
      </c>
      <c r="G41" t="str">
        <f>Orders!G41</f>
        <v>Wrong Account Name or FCM Account ID</v>
      </c>
      <c r="H41" t="str">
        <f>Orders!H41</f>
        <v>Wrong Account Name or FCM Account ID</v>
      </c>
      <c r="I41" t="str">
        <f>Orders!I41</f>
        <v>Wrong Account Name or FCM Account ID</v>
      </c>
      <c r="J41" t="str">
        <f>Orders!J41</f>
        <v>Wrong Account Name or FCM Account ID</v>
      </c>
      <c r="K41" t="str">
        <f>Orders!K41</f>
        <v>Wrong Account Name or FCM Account ID</v>
      </c>
      <c r="L41" t="str">
        <f>Orders!L41</f>
        <v>Wrong Account Name or FCM Account ID</v>
      </c>
      <c r="M41" t="str">
        <f>Orders!M41</f>
        <v>Wrong Account Name or FCM Account ID</v>
      </c>
      <c r="N41" t="str">
        <f>Orders!N41</f>
        <v>Wrong Account Name or FCM Account ID</v>
      </c>
      <c r="O41" t="str">
        <f>Orders!O41</f>
        <v>Wrong Account Name or FCM Account ID</v>
      </c>
      <c r="P41" t="str">
        <f>Orders!P41</f>
        <v>Wrong Account Name or FCM Account ID</v>
      </c>
      <c r="Q41" t="str">
        <f>Orders!Q41</f>
        <v>Wrong Account Name or FCM Account ID</v>
      </c>
      <c r="R41" t="str">
        <f>Orders!R41</f>
        <v>Wrong Account Name or FCM Account ID</v>
      </c>
      <c r="S41" t="str">
        <f>Orders!S41</f>
        <v>Wrong Account Name or FCM Account ID</v>
      </c>
      <c r="T41" t="str">
        <f>Orders!T41</f>
        <v>Wrong Account Name or FCM Account ID</v>
      </c>
      <c r="U41" t="str">
        <f t="shared" si="25"/>
        <v>Wrong Account Name or FCM A</v>
      </c>
      <c r="V41" s="5" t="str">
        <f t="shared" si="26"/>
        <v/>
      </c>
      <c r="W41" s="20" t="str">
        <f t="shared" si="27"/>
        <v/>
      </c>
      <c r="X41" s="8" t="str">
        <f t="shared" si="28"/>
        <v xml:space="preserve">Wrong Account Name or FCM A </v>
      </c>
      <c r="Y41" t="str">
        <f>Orders!U41</f>
        <v>Wrong Account Name or FCM Account ID</v>
      </c>
      <c r="Z41" t="str">
        <f>Orders!V41</f>
        <v>Wrong Account Name or FCM Account ID</v>
      </c>
      <c r="AA41" t="str">
        <f t="shared" si="29"/>
        <v>Wrong Account Name or FCM A</v>
      </c>
      <c r="AB41" s="5" t="str">
        <f t="shared" si="30"/>
        <v/>
      </c>
      <c r="AC41" s="8" t="str">
        <f t="shared" si="31"/>
        <v/>
      </c>
      <c r="AD41" s="8" t="str">
        <f t="shared" si="54"/>
        <v xml:space="preserve">Wrong Account Name or FCM A </v>
      </c>
      <c r="AE41" s="6" t="str">
        <f t="shared" si="32"/>
        <v/>
      </c>
      <c r="AF41" s="18" t="str">
        <f>IFERROR(RANK(AE41,$AE$2:$AE$101)+COUNTIF($AE$2:AE41,AE41)-1,"")</f>
        <v/>
      </c>
      <c r="AG41" s="18" t="str">
        <f t="shared" si="33"/>
        <v>Wrong Account Name or FCM Account ID</v>
      </c>
      <c r="AH41" s="18" t="str">
        <f t="shared" si="34"/>
        <v>Wrong Account Name or FCM Account ID</v>
      </c>
      <c r="AI41" s="18" t="str">
        <f t="shared" si="35"/>
        <v>Wrong Account Name or FCM Account ID</v>
      </c>
      <c r="AJ41" s="18" t="str">
        <f t="shared" si="36"/>
        <v>Wrong Account Name or FCM Account ID</v>
      </c>
      <c r="AK41" s="18" t="str">
        <f t="shared" si="37"/>
        <v>Wrong Account Name or FCM Account ID</v>
      </c>
      <c r="AL41" s="18" t="str">
        <f t="shared" si="38"/>
        <v>Wrong Account Name or FCM Account ID</v>
      </c>
      <c r="AM41" s="18" t="str">
        <f t="shared" si="39"/>
        <v>Wrong Account Name or FCM Account ID</v>
      </c>
      <c r="AN41" s="18" t="str">
        <f t="shared" si="40"/>
        <v>Wrong Account Name or FCM Account ID</v>
      </c>
      <c r="AO41" s="18" t="str">
        <f t="shared" si="41"/>
        <v>Wrong Account Name or FCM Account ID</v>
      </c>
      <c r="AP41" s="18" t="str">
        <f t="shared" si="42"/>
        <v>Wrong Account Name or FCM Account ID</v>
      </c>
      <c r="AQ41" s="18" t="str">
        <f t="shared" si="43"/>
        <v>Wrong Account Name or FCM Account ID</v>
      </c>
      <c r="AR41" s="18" t="str">
        <f t="shared" si="44"/>
        <v>Wrong Account Name or FCM Account ID</v>
      </c>
      <c r="AS41" s="18" t="str">
        <f t="shared" si="45"/>
        <v>Wrong Account Name or FCM Account ID</v>
      </c>
      <c r="AT41" s="18" t="str">
        <f t="shared" si="46"/>
        <v>Wrong Account Name or FCM Account ID</v>
      </c>
      <c r="AU41" s="18" t="str">
        <f t="shared" si="47"/>
        <v>Wrong Account Name or FCM Account ID</v>
      </c>
      <c r="AV41" s="18" t="str">
        <f t="shared" si="48"/>
        <v>Wrong Account Name or FCM Account ID</v>
      </c>
      <c r="AW41" s="18" t="str">
        <f t="shared" si="49"/>
        <v>Wrong Account Name or FCM Account ID</v>
      </c>
      <c r="AX41" s="18" t="str">
        <f t="shared" si="50"/>
        <v>Wrong Account Name or FCM Account ID</v>
      </c>
      <c r="AY41" s="18" t="str">
        <f t="shared" si="51"/>
        <v xml:space="preserve">Wrong Account Name or FCM A </v>
      </c>
      <c r="AZ41" s="18" t="str">
        <f t="shared" si="52"/>
        <v xml:space="preserve">Wrong Account Name or FCM A </v>
      </c>
      <c r="BA41" s="18" t="str">
        <f t="shared" si="53"/>
        <v>Wrong Account Name or FCM Account ID</v>
      </c>
    </row>
    <row r="42" spans="1:53" x14ac:dyDescent="0.3">
      <c r="A42">
        <f>Orders!A42</f>
        <v>40</v>
      </c>
      <c r="B42" t="str">
        <f>Orders!B42</f>
        <v>Wrong Account Name or FCM Account ID</v>
      </c>
      <c r="C42" t="str">
        <f>Orders!C42</f>
        <v>Wrong Account Name or FCM Account ID</v>
      </c>
      <c r="D42" t="str">
        <f>Orders!D42</f>
        <v>Wrong Account Name or FCM Account ID</v>
      </c>
      <c r="E42" t="str">
        <f>Orders!E42</f>
        <v>Wrong Account Name or FCM Account ID</v>
      </c>
      <c r="F42" t="str">
        <f>Orders!F42</f>
        <v>Wrong Account Name or FCM Account ID</v>
      </c>
      <c r="G42" t="str">
        <f>Orders!G42</f>
        <v>Wrong Account Name or FCM Account ID</v>
      </c>
      <c r="H42" t="str">
        <f>Orders!H42</f>
        <v>Wrong Account Name or FCM Account ID</v>
      </c>
      <c r="I42" t="str">
        <f>Orders!I42</f>
        <v>Wrong Account Name or FCM Account ID</v>
      </c>
      <c r="J42" t="str">
        <f>Orders!J42</f>
        <v>Wrong Account Name or FCM Account ID</v>
      </c>
      <c r="K42" t="str">
        <f>Orders!K42</f>
        <v>Wrong Account Name or FCM Account ID</v>
      </c>
      <c r="L42" t="str">
        <f>Orders!L42</f>
        <v>Wrong Account Name or FCM Account ID</v>
      </c>
      <c r="M42" t="str">
        <f>Orders!M42</f>
        <v>Wrong Account Name or FCM Account ID</v>
      </c>
      <c r="N42" t="str">
        <f>Orders!N42</f>
        <v>Wrong Account Name or FCM Account ID</v>
      </c>
      <c r="O42" t="str">
        <f>Orders!O42</f>
        <v>Wrong Account Name or FCM Account ID</v>
      </c>
      <c r="P42" t="str">
        <f>Orders!P42</f>
        <v>Wrong Account Name or FCM Account ID</v>
      </c>
      <c r="Q42" t="str">
        <f>Orders!Q42</f>
        <v>Wrong Account Name or FCM Account ID</v>
      </c>
      <c r="R42" t="str">
        <f>Orders!R42</f>
        <v>Wrong Account Name or FCM Account ID</v>
      </c>
      <c r="S42" t="str">
        <f>Orders!S42</f>
        <v>Wrong Account Name or FCM Account ID</v>
      </c>
      <c r="T42" t="str">
        <f>Orders!T42</f>
        <v>Wrong Account Name or FCM Account ID</v>
      </c>
      <c r="U42" t="str">
        <f t="shared" si="25"/>
        <v>Wrong Account Name or FCM A</v>
      </c>
      <c r="V42" s="5" t="str">
        <f t="shared" si="26"/>
        <v/>
      </c>
      <c r="W42" s="20" t="str">
        <f t="shared" si="27"/>
        <v/>
      </c>
      <c r="X42" s="8" t="str">
        <f t="shared" si="28"/>
        <v xml:space="preserve">Wrong Account Name or FCM A </v>
      </c>
      <c r="Y42" t="str">
        <f>Orders!U42</f>
        <v>Wrong Account Name or FCM Account ID</v>
      </c>
      <c r="Z42" t="str">
        <f>Orders!V42</f>
        <v>Wrong Account Name or FCM Account ID</v>
      </c>
      <c r="AA42" t="str">
        <f t="shared" si="29"/>
        <v>Wrong Account Name or FCM A</v>
      </c>
      <c r="AB42" s="5" t="str">
        <f t="shared" si="30"/>
        <v/>
      </c>
      <c r="AC42" s="8" t="str">
        <f t="shared" si="31"/>
        <v/>
      </c>
      <c r="AD42" s="8" t="str">
        <f t="shared" si="54"/>
        <v xml:space="preserve">Wrong Account Name or FCM A </v>
      </c>
      <c r="AE42" s="6" t="str">
        <f t="shared" si="32"/>
        <v/>
      </c>
      <c r="AF42" s="18" t="str">
        <f>IFERROR(RANK(AE42,$AE$2:$AE$101)+COUNTIF($AE$2:AE42,AE42)-1,"")</f>
        <v/>
      </c>
      <c r="AG42" s="18" t="str">
        <f t="shared" si="33"/>
        <v>Wrong Account Name or FCM Account ID</v>
      </c>
      <c r="AH42" s="18" t="str">
        <f t="shared" si="34"/>
        <v>Wrong Account Name or FCM Account ID</v>
      </c>
      <c r="AI42" s="18" t="str">
        <f t="shared" si="35"/>
        <v>Wrong Account Name or FCM Account ID</v>
      </c>
      <c r="AJ42" s="18" t="str">
        <f t="shared" si="36"/>
        <v>Wrong Account Name or FCM Account ID</v>
      </c>
      <c r="AK42" s="18" t="str">
        <f t="shared" si="37"/>
        <v>Wrong Account Name or FCM Account ID</v>
      </c>
      <c r="AL42" s="18" t="str">
        <f t="shared" si="38"/>
        <v>Wrong Account Name or FCM Account ID</v>
      </c>
      <c r="AM42" s="18" t="str">
        <f t="shared" si="39"/>
        <v>Wrong Account Name or FCM Account ID</v>
      </c>
      <c r="AN42" s="18" t="str">
        <f t="shared" si="40"/>
        <v>Wrong Account Name or FCM Account ID</v>
      </c>
      <c r="AO42" s="18" t="str">
        <f t="shared" si="41"/>
        <v>Wrong Account Name or FCM Account ID</v>
      </c>
      <c r="AP42" s="18" t="str">
        <f t="shared" si="42"/>
        <v>Wrong Account Name or FCM Account ID</v>
      </c>
      <c r="AQ42" s="18" t="str">
        <f t="shared" si="43"/>
        <v>Wrong Account Name or FCM Account ID</v>
      </c>
      <c r="AR42" s="18" t="str">
        <f t="shared" si="44"/>
        <v>Wrong Account Name or FCM Account ID</v>
      </c>
      <c r="AS42" s="18" t="str">
        <f t="shared" si="45"/>
        <v>Wrong Account Name or FCM Account ID</v>
      </c>
      <c r="AT42" s="18" t="str">
        <f t="shared" si="46"/>
        <v>Wrong Account Name or FCM Account ID</v>
      </c>
      <c r="AU42" s="18" t="str">
        <f t="shared" si="47"/>
        <v>Wrong Account Name or FCM Account ID</v>
      </c>
      <c r="AV42" s="18" t="str">
        <f t="shared" si="48"/>
        <v>Wrong Account Name or FCM Account ID</v>
      </c>
      <c r="AW42" s="18" t="str">
        <f t="shared" si="49"/>
        <v>Wrong Account Name or FCM Account ID</v>
      </c>
      <c r="AX42" s="18" t="str">
        <f t="shared" si="50"/>
        <v>Wrong Account Name or FCM Account ID</v>
      </c>
      <c r="AY42" s="18" t="str">
        <f t="shared" si="51"/>
        <v xml:space="preserve">Wrong Account Name or FCM A </v>
      </c>
      <c r="AZ42" s="18" t="str">
        <f t="shared" si="52"/>
        <v xml:space="preserve">Wrong Account Name or FCM A </v>
      </c>
      <c r="BA42" s="18" t="str">
        <f t="shared" si="53"/>
        <v>Wrong Account Name or FCM Account ID</v>
      </c>
    </row>
    <row r="43" spans="1:53" x14ac:dyDescent="0.3">
      <c r="A43">
        <f>Orders!A43</f>
        <v>41</v>
      </c>
      <c r="B43" t="str">
        <f>Orders!B43</f>
        <v>Wrong Account Name or FCM Account ID</v>
      </c>
      <c r="C43" t="str">
        <f>Orders!C43</f>
        <v>Wrong Account Name or FCM Account ID</v>
      </c>
      <c r="D43" t="str">
        <f>Orders!D43</f>
        <v>Wrong Account Name or FCM Account ID</v>
      </c>
      <c r="E43" t="str">
        <f>Orders!E43</f>
        <v>Wrong Account Name or FCM Account ID</v>
      </c>
      <c r="F43" t="str">
        <f>Orders!F43</f>
        <v>Wrong Account Name or FCM Account ID</v>
      </c>
      <c r="G43" t="str">
        <f>Orders!G43</f>
        <v>Wrong Account Name or FCM Account ID</v>
      </c>
      <c r="H43" t="str">
        <f>Orders!H43</f>
        <v>Wrong Account Name or FCM Account ID</v>
      </c>
      <c r="I43" t="str">
        <f>Orders!I43</f>
        <v>Wrong Account Name or FCM Account ID</v>
      </c>
      <c r="J43" t="str">
        <f>Orders!J43</f>
        <v>Wrong Account Name or FCM Account ID</v>
      </c>
      <c r="K43" t="str">
        <f>Orders!K43</f>
        <v>Wrong Account Name or FCM Account ID</v>
      </c>
      <c r="L43" t="str">
        <f>Orders!L43</f>
        <v>Wrong Account Name or FCM Account ID</v>
      </c>
      <c r="M43" t="str">
        <f>Orders!M43</f>
        <v>Wrong Account Name or FCM Account ID</v>
      </c>
      <c r="N43" t="str">
        <f>Orders!N43</f>
        <v>Wrong Account Name or FCM Account ID</v>
      </c>
      <c r="O43" t="str">
        <f>Orders!O43</f>
        <v>Wrong Account Name or FCM Account ID</v>
      </c>
      <c r="P43" t="str">
        <f>Orders!P43</f>
        <v>Wrong Account Name or FCM Account ID</v>
      </c>
      <c r="Q43" t="str">
        <f>Orders!Q43</f>
        <v>Wrong Account Name or FCM Account ID</v>
      </c>
      <c r="R43" t="str">
        <f>Orders!R43</f>
        <v>Wrong Account Name or FCM Account ID</v>
      </c>
      <c r="S43" t="str">
        <f>Orders!S43</f>
        <v>Wrong Account Name or FCM Account ID</v>
      </c>
      <c r="T43" t="str">
        <f>Orders!T43</f>
        <v>Wrong Account Name or FCM Account ID</v>
      </c>
      <c r="U43" t="str">
        <f t="shared" si="25"/>
        <v>Wrong Account Name or FCM A</v>
      </c>
      <c r="V43" s="5" t="str">
        <f t="shared" si="26"/>
        <v/>
      </c>
      <c r="W43" s="20" t="str">
        <f t="shared" si="27"/>
        <v/>
      </c>
      <c r="X43" s="8" t="str">
        <f t="shared" si="28"/>
        <v xml:space="preserve">Wrong Account Name or FCM A </v>
      </c>
      <c r="Y43" t="str">
        <f>Orders!U43</f>
        <v>Wrong Account Name or FCM Account ID</v>
      </c>
      <c r="Z43" t="str">
        <f>Orders!V43</f>
        <v>Wrong Account Name or FCM Account ID</v>
      </c>
      <c r="AA43" t="str">
        <f t="shared" si="29"/>
        <v>Wrong Account Name or FCM A</v>
      </c>
      <c r="AB43" s="5" t="str">
        <f t="shared" si="30"/>
        <v/>
      </c>
      <c r="AC43" s="8" t="str">
        <f t="shared" si="31"/>
        <v/>
      </c>
      <c r="AD43" s="8" t="str">
        <f t="shared" si="54"/>
        <v xml:space="preserve">Wrong Account Name or FCM A </v>
      </c>
      <c r="AE43" s="6" t="str">
        <f t="shared" si="32"/>
        <v/>
      </c>
      <c r="AF43" s="18" t="str">
        <f>IFERROR(RANK(AE43,$AE$2:$AE$101)+COUNTIF($AE$2:AE43,AE43)-1,"")</f>
        <v/>
      </c>
      <c r="AG43" s="18" t="str">
        <f t="shared" si="33"/>
        <v>Wrong Account Name or FCM Account ID</v>
      </c>
      <c r="AH43" s="18" t="str">
        <f t="shared" si="34"/>
        <v>Wrong Account Name or FCM Account ID</v>
      </c>
      <c r="AI43" s="18" t="str">
        <f t="shared" si="35"/>
        <v>Wrong Account Name or FCM Account ID</v>
      </c>
      <c r="AJ43" s="18" t="str">
        <f t="shared" si="36"/>
        <v>Wrong Account Name or FCM Account ID</v>
      </c>
      <c r="AK43" s="18" t="str">
        <f t="shared" si="37"/>
        <v>Wrong Account Name or FCM Account ID</v>
      </c>
      <c r="AL43" s="18" t="str">
        <f t="shared" si="38"/>
        <v>Wrong Account Name or FCM Account ID</v>
      </c>
      <c r="AM43" s="18" t="str">
        <f t="shared" si="39"/>
        <v>Wrong Account Name or FCM Account ID</v>
      </c>
      <c r="AN43" s="18" t="str">
        <f t="shared" si="40"/>
        <v>Wrong Account Name or FCM Account ID</v>
      </c>
      <c r="AO43" s="18" t="str">
        <f t="shared" si="41"/>
        <v>Wrong Account Name or FCM Account ID</v>
      </c>
      <c r="AP43" s="18" t="str">
        <f t="shared" si="42"/>
        <v>Wrong Account Name or FCM Account ID</v>
      </c>
      <c r="AQ43" s="18" t="str">
        <f t="shared" si="43"/>
        <v>Wrong Account Name or FCM Account ID</v>
      </c>
      <c r="AR43" s="18" t="str">
        <f t="shared" si="44"/>
        <v>Wrong Account Name or FCM Account ID</v>
      </c>
      <c r="AS43" s="18" t="str">
        <f t="shared" si="45"/>
        <v>Wrong Account Name or FCM Account ID</v>
      </c>
      <c r="AT43" s="18" t="str">
        <f t="shared" si="46"/>
        <v>Wrong Account Name or FCM Account ID</v>
      </c>
      <c r="AU43" s="18" t="str">
        <f t="shared" si="47"/>
        <v>Wrong Account Name or FCM Account ID</v>
      </c>
      <c r="AV43" s="18" t="str">
        <f t="shared" si="48"/>
        <v>Wrong Account Name or FCM Account ID</v>
      </c>
      <c r="AW43" s="18" t="str">
        <f t="shared" si="49"/>
        <v>Wrong Account Name or FCM Account ID</v>
      </c>
      <c r="AX43" s="18" t="str">
        <f t="shared" si="50"/>
        <v>Wrong Account Name or FCM Account ID</v>
      </c>
      <c r="AY43" s="18" t="str">
        <f t="shared" si="51"/>
        <v xml:space="preserve">Wrong Account Name or FCM A </v>
      </c>
      <c r="AZ43" s="18" t="str">
        <f t="shared" si="52"/>
        <v xml:space="preserve">Wrong Account Name or FCM A </v>
      </c>
      <c r="BA43" s="18" t="str">
        <f t="shared" si="53"/>
        <v>Wrong Account Name or FCM Account ID</v>
      </c>
    </row>
    <row r="44" spans="1:53" x14ac:dyDescent="0.3">
      <c r="A44">
        <f>Orders!A44</f>
        <v>42</v>
      </c>
      <c r="B44" t="str">
        <f>Orders!B44</f>
        <v>Wrong Account Name or FCM Account ID</v>
      </c>
      <c r="C44" t="str">
        <f>Orders!C44</f>
        <v>Wrong Account Name or FCM Account ID</v>
      </c>
      <c r="D44" t="str">
        <f>Orders!D44</f>
        <v>Wrong Account Name or FCM Account ID</v>
      </c>
      <c r="E44" t="str">
        <f>Orders!E44</f>
        <v>Wrong Account Name or FCM Account ID</v>
      </c>
      <c r="F44" t="str">
        <f>Orders!F44</f>
        <v>Wrong Account Name or FCM Account ID</v>
      </c>
      <c r="G44" t="str">
        <f>Orders!G44</f>
        <v>Wrong Account Name or FCM Account ID</v>
      </c>
      <c r="H44" t="str">
        <f>Orders!H44</f>
        <v>Wrong Account Name or FCM Account ID</v>
      </c>
      <c r="I44" t="str">
        <f>Orders!I44</f>
        <v>Wrong Account Name or FCM Account ID</v>
      </c>
      <c r="J44" t="str">
        <f>Orders!J44</f>
        <v>Wrong Account Name or FCM Account ID</v>
      </c>
      <c r="K44" t="str">
        <f>Orders!K44</f>
        <v>Wrong Account Name or FCM Account ID</v>
      </c>
      <c r="L44" t="str">
        <f>Orders!L44</f>
        <v>Wrong Account Name or FCM Account ID</v>
      </c>
      <c r="M44" t="str">
        <f>Orders!M44</f>
        <v>Wrong Account Name or FCM Account ID</v>
      </c>
      <c r="N44" t="str">
        <f>Orders!N44</f>
        <v>Wrong Account Name or FCM Account ID</v>
      </c>
      <c r="O44" t="str">
        <f>Orders!O44</f>
        <v>Wrong Account Name or FCM Account ID</v>
      </c>
      <c r="P44" t="str">
        <f>Orders!P44</f>
        <v>Wrong Account Name or FCM Account ID</v>
      </c>
      <c r="Q44" t="str">
        <f>Orders!Q44</f>
        <v>Wrong Account Name or FCM Account ID</v>
      </c>
      <c r="R44" t="str">
        <f>Orders!R44</f>
        <v>Wrong Account Name or FCM Account ID</v>
      </c>
      <c r="S44" t="str">
        <f>Orders!S44</f>
        <v>Wrong Account Name or FCM Account ID</v>
      </c>
      <c r="T44" t="str">
        <f>Orders!T44</f>
        <v>Wrong Account Name or FCM Account ID</v>
      </c>
      <c r="U44" t="str">
        <f t="shared" si="25"/>
        <v>Wrong Account Name or FCM A</v>
      </c>
      <c r="V44" s="5" t="str">
        <f t="shared" si="26"/>
        <v/>
      </c>
      <c r="W44" s="20" t="str">
        <f t="shared" si="27"/>
        <v/>
      </c>
      <c r="X44" s="8" t="str">
        <f t="shared" si="28"/>
        <v xml:space="preserve">Wrong Account Name or FCM A </v>
      </c>
      <c r="Y44" t="str">
        <f>Orders!U44</f>
        <v>Wrong Account Name or FCM Account ID</v>
      </c>
      <c r="Z44" t="str">
        <f>Orders!V44</f>
        <v>Wrong Account Name or FCM Account ID</v>
      </c>
      <c r="AA44" t="str">
        <f t="shared" si="29"/>
        <v>Wrong Account Name or FCM A</v>
      </c>
      <c r="AB44" s="5" t="str">
        <f t="shared" si="30"/>
        <v/>
      </c>
      <c r="AC44" s="8" t="str">
        <f t="shared" si="31"/>
        <v/>
      </c>
      <c r="AD44" s="8" t="str">
        <f t="shared" si="54"/>
        <v xml:space="preserve">Wrong Account Name or FCM A </v>
      </c>
      <c r="AE44" s="6" t="str">
        <f t="shared" si="32"/>
        <v/>
      </c>
      <c r="AF44" s="18" t="str">
        <f>IFERROR(RANK(AE44,$AE$2:$AE$101)+COUNTIF($AE$2:AE44,AE44)-1,"")</f>
        <v/>
      </c>
      <c r="AG44" s="18" t="str">
        <f t="shared" si="33"/>
        <v>Wrong Account Name or FCM Account ID</v>
      </c>
      <c r="AH44" s="18" t="str">
        <f t="shared" si="34"/>
        <v>Wrong Account Name or FCM Account ID</v>
      </c>
      <c r="AI44" s="18" t="str">
        <f t="shared" si="35"/>
        <v>Wrong Account Name or FCM Account ID</v>
      </c>
      <c r="AJ44" s="18" t="str">
        <f t="shared" si="36"/>
        <v>Wrong Account Name or FCM Account ID</v>
      </c>
      <c r="AK44" s="18" t="str">
        <f t="shared" si="37"/>
        <v>Wrong Account Name or FCM Account ID</v>
      </c>
      <c r="AL44" s="18" t="str">
        <f t="shared" si="38"/>
        <v>Wrong Account Name or FCM Account ID</v>
      </c>
      <c r="AM44" s="18" t="str">
        <f t="shared" si="39"/>
        <v>Wrong Account Name or FCM Account ID</v>
      </c>
      <c r="AN44" s="18" t="str">
        <f t="shared" si="40"/>
        <v>Wrong Account Name or FCM Account ID</v>
      </c>
      <c r="AO44" s="18" t="str">
        <f t="shared" si="41"/>
        <v>Wrong Account Name or FCM Account ID</v>
      </c>
      <c r="AP44" s="18" t="str">
        <f t="shared" si="42"/>
        <v>Wrong Account Name or FCM Account ID</v>
      </c>
      <c r="AQ44" s="18" t="str">
        <f t="shared" si="43"/>
        <v>Wrong Account Name or FCM Account ID</v>
      </c>
      <c r="AR44" s="18" t="str">
        <f t="shared" si="44"/>
        <v>Wrong Account Name or FCM Account ID</v>
      </c>
      <c r="AS44" s="18" t="str">
        <f t="shared" si="45"/>
        <v>Wrong Account Name or FCM Account ID</v>
      </c>
      <c r="AT44" s="18" t="str">
        <f t="shared" si="46"/>
        <v>Wrong Account Name or FCM Account ID</v>
      </c>
      <c r="AU44" s="18" t="str">
        <f t="shared" si="47"/>
        <v>Wrong Account Name or FCM Account ID</v>
      </c>
      <c r="AV44" s="18" t="str">
        <f t="shared" si="48"/>
        <v>Wrong Account Name or FCM Account ID</v>
      </c>
      <c r="AW44" s="18" t="str">
        <f t="shared" si="49"/>
        <v>Wrong Account Name or FCM Account ID</v>
      </c>
      <c r="AX44" s="18" t="str">
        <f t="shared" si="50"/>
        <v>Wrong Account Name or FCM Account ID</v>
      </c>
      <c r="AY44" s="18" t="str">
        <f t="shared" si="51"/>
        <v xml:space="preserve">Wrong Account Name or FCM A </v>
      </c>
      <c r="AZ44" s="18" t="str">
        <f t="shared" si="52"/>
        <v xml:space="preserve">Wrong Account Name or FCM A </v>
      </c>
      <c r="BA44" s="18" t="str">
        <f t="shared" si="53"/>
        <v>Wrong Account Name or FCM Account ID</v>
      </c>
    </row>
    <row r="45" spans="1:53" x14ac:dyDescent="0.3">
      <c r="A45">
        <f>Orders!A45</f>
        <v>43</v>
      </c>
      <c r="B45" t="str">
        <f>Orders!B45</f>
        <v>Wrong Account Name or FCM Account ID</v>
      </c>
      <c r="C45" t="str">
        <f>Orders!C45</f>
        <v>Wrong Account Name or FCM Account ID</v>
      </c>
      <c r="D45" t="str">
        <f>Orders!D45</f>
        <v>Wrong Account Name or FCM Account ID</v>
      </c>
      <c r="E45" t="str">
        <f>Orders!E45</f>
        <v>Wrong Account Name or FCM Account ID</v>
      </c>
      <c r="F45" t="str">
        <f>Orders!F45</f>
        <v>Wrong Account Name or FCM Account ID</v>
      </c>
      <c r="G45" t="str">
        <f>Orders!G45</f>
        <v>Wrong Account Name or FCM Account ID</v>
      </c>
      <c r="H45" t="str">
        <f>Orders!H45</f>
        <v>Wrong Account Name or FCM Account ID</v>
      </c>
      <c r="I45" t="str">
        <f>Orders!I45</f>
        <v>Wrong Account Name or FCM Account ID</v>
      </c>
      <c r="J45" t="str">
        <f>Orders!J45</f>
        <v>Wrong Account Name or FCM Account ID</v>
      </c>
      <c r="K45" t="str">
        <f>Orders!K45</f>
        <v>Wrong Account Name or FCM Account ID</v>
      </c>
      <c r="L45" t="str">
        <f>Orders!L45</f>
        <v>Wrong Account Name or FCM Account ID</v>
      </c>
      <c r="M45" t="str">
        <f>Orders!M45</f>
        <v>Wrong Account Name or FCM Account ID</v>
      </c>
      <c r="N45" t="str">
        <f>Orders!N45</f>
        <v>Wrong Account Name or FCM Account ID</v>
      </c>
      <c r="O45" t="str">
        <f>Orders!O45</f>
        <v>Wrong Account Name or FCM Account ID</v>
      </c>
      <c r="P45" t="str">
        <f>Orders!P45</f>
        <v>Wrong Account Name or FCM Account ID</v>
      </c>
      <c r="Q45" t="str">
        <f>Orders!Q45</f>
        <v>Wrong Account Name or FCM Account ID</v>
      </c>
      <c r="R45" t="str">
        <f>Orders!R45</f>
        <v>Wrong Account Name or FCM Account ID</v>
      </c>
      <c r="S45" t="str">
        <f>Orders!S45</f>
        <v>Wrong Account Name or FCM Account ID</v>
      </c>
      <c r="T45" t="str">
        <f>Orders!T45</f>
        <v>Wrong Account Name or FCM Account ID</v>
      </c>
      <c r="U45" t="str">
        <f t="shared" si="25"/>
        <v>Wrong Account Name or FCM A</v>
      </c>
      <c r="V45" s="5" t="str">
        <f t="shared" si="26"/>
        <v/>
      </c>
      <c r="W45" s="20" t="str">
        <f t="shared" si="27"/>
        <v/>
      </c>
      <c r="X45" s="8" t="str">
        <f t="shared" si="28"/>
        <v xml:space="preserve">Wrong Account Name or FCM A </v>
      </c>
      <c r="Y45" t="str">
        <f>Orders!U45</f>
        <v>Wrong Account Name or FCM Account ID</v>
      </c>
      <c r="Z45" t="str">
        <f>Orders!V45</f>
        <v>Wrong Account Name or FCM Account ID</v>
      </c>
      <c r="AA45" t="str">
        <f t="shared" si="29"/>
        <v>Wrong Account Name or FCM A</v>
      </c>
      <c r="AB45" s="5" t="str">
        <f t="shared" si="30"/>
        <v/>
      </c>
      <c r="AC45" s="8" t="str">
        <f t="shared" si="31"/>
        <v/>
      </c>
      <c r="AD45" s="8" t="str">
        <f t="shared" si="54"/>
        <v xml:space="preserve">Wrong Account Name or FCM A </v>
      </c>
      <c r="AE45" s="6" t="str">
        <f t="shared" si="32"/>
        <v/>
      </c>
      <c r="AF45" s="18" t="str">
        <f>IFERROR(RANK(AE45,$AE$2:$AE$101)+COUNTIF($AE$2:AE45,AE45)-1,"")</f>
        <v/>
      </c>
      <c r="AG45" s="18" t="str">
        <f t="shared" si="33"/>
        <v>Wrong Account Name or FCM Account ID</v>
      </c>
      <c r="AH45" s="18" t="str">
        <f t="shared" si="34"/>
        <v>Wrong Account Name or FCM Account ID</v>
      </c>
      <c r="AI45" s="18" t="str">
        <f t="shared" si="35"/>
        <v>Wrong Account Name or FCM Account ID</v>
      </c>
      <c r="AJ45" s="18" t="str">
        <f t="shared" si="36"/>
        <v>Wrong Account Name or FCM Account ID</v>
      </c>
      <c r="AK45" s="18" t="str">
        <f t="shared" si="37"/>
        <v>Wrong Account Name or FCM Account ID</v>
      </c>
      <c r="AL45" s="18" t="str">
        <f t="shared" si="38"/>
        <v>Wrong Account Name or FCM Account ID</v>
      </c>
      <c r="AM45" s="18" t="str">
        <f t="shared" si="39"/>
        <v>Wrong Account Name or FCM Account ID</v>
      </c>
      <c r="AN45" s="18" t="str">
        <f t="shared" si="40"/>
        <v>Wrong Account Name or FCM Account ID</v>
      </c>
      <c r="AO45" s="18" t="str">
        <f t="shared" si="41"/>
        <v>Wrong Account Name or FCM Account ID</v>
      </c>
      <c r="AP45" s="18" t="str">
        <f t="shared" si="42"/>
        <v>Wrong Account Name or FCM Account ID</v>
      </c>
      <c r="AQ45" s="18" t="str">
        <f t="shared" si="43"/>
        <v>Wrong Account Name or FCM Account ID</v>
      </c>
      <c r="AR45" s="18" t="str">
        <f t="shared" si="44"/>
        <v>Wrong Account Name or FCM Account ID</v>
      </c>
      <c r="AS45" s="18" t="str">
        <f t="shared" si="45"/>
        <v>Wrong Account Name or FCM Account ID</v>
      </c>
      <c r="AT45" s="18" t="str">
        <f t="shared" si="46"/>
        <v>Wrong Account Name or FCM Account ID</v>
      </c>
      <c r="AU45" s="18" t="str">
        <f t="shared" si="47"/>
        <v>Wrong Account Name or FCM Account ID</v>
      </c>
      <c r="AV45" s="18" t="str">
        <f t="shared" si="48"/>
        <v>Wrong Account Name or FCM Account ID</v>
      </c>
      <c r="AW45" s="18" t="str">
        <f t="shared" si="49"/>
        <v>Wrong Account Name or FCM Account ID</v>
      </c>
      <c r="AX45" s="18" t="str">
        <f t="shared" si="50"/>
        <v>Wrong Account Name or FCM Account ID</v>
      </c>
      <c r="AY45" s="18" t="str">
        <f t="shared" si="51"/>
        <v xml:space="preserve">Wrong Account Name or FCM A </v>
      </c>
      <c r="AZ45" s="18" t="str">
        <f t="shared" si="52"/>
        <v xml:space="preserve">Wrong Account Name or FCM A </v>
      </c>
      <c r="BA45" s="18" t="str">
        <f t="shared" si="53"/>
        <v>Wrong Account Name or FCM Account ID</v>
      </c>
    </row>
    <row r="46" spans="1:53" x14ac:dyDescent="0.3">
      <c r="A46">
        <f>Orders!A46</f>
        <v>44</v>
      </c>
      <c r="B46" t="str">
        <f>Orders!B46</f>
        <v>Wrong Account Name or FCM Account ID</v>
      </c>
      <c r="C46" t="str">
        <f>Orders!C46</f>
        <v>Wrong Account Name or FCM Account ID</v>
      </c>
      <c r="D46" t="str">
        <f>Orders!D46</f>
        <v>Wrong Account Name or FCM Account ID</v>
      </c>
      <c r="E46" t="str">
        <f>Orders!E46</f>
        <v>Wrong Account Name or FCM Account ID</v>
      </c>
      <c r="F46" t="str">
        <f>Orders!F46</f>
        <v>Wrong Account Name or FCM Account ID</v>
      </c>
      <c r="G46" t="str">
        <f>Orders!G46</f>
        <v>Wrong Account Name or FCM Account ID</v>
      </c>
      <c r="H46" t="str">
        <f>Orders!H46</f>
        <v>Wrong Account Name or FCM Account ID</v>
      </c>
      <c r="I46" t="str">
        <f>Orders!I46</f>
        <v>Wrong Account Name or FCM Account ID</v>
      </c>
      <c r="J46" t="str">
        <f>Orders!J46</f>
        <v>Wrong Account Name or FCM Account ID</v>
      </c>
      <c r="K46" t="str">
        <f>Orders!K46</f>
        <v>Wrong Account Name or FCM Account ID</v>
      </c>
      <c r="L46" t="str">
        <f>Orders!L46</f>
        <v>Wrong Account Name or FCM Account ID</v>
      </c>
      <c r="M46" t="str">
        <f>Orders!M46</f>
        <v>Wrong Account Name or FCM Account ID</v>
      </c>
      <c r="N46" t="str">
        <f>Orders!N46</f>
        <v>Wrong Account Name or FCM Account ID</v>
      </c>
      <c r="O46" t="str">
        <f>Orders!O46</f>
        <v>Wrong Account Name or FCM Account ID</v>
      </c>
      <c r="P46" t="str">
        <f>Orders!P46</f>
        <v>Wrong Account Name or FCM Account ID</v>
      </c>
      <c r="Q46" t="str">
        <f>Orders!Q46</f>
        <v>Wrong Account Name or FCM Account ID</v>
      </c>
      <c r="R46" t="str">
        <f>Orders!R46</f>
        <v>Wrong Account Name or FCM Account ID</v>
      </c>
      <c r="S46" t="str">
        <f>Orders!S46</f>
        <v>Wrong Account Name or FCM Account ID</v>
      </c>
      <c r="T46" t="str">
        <f>Orders!T46</f>
        <v>Wrong Account Name or FCM Account ID</v>
      </c>
      <c r="U46" t="str">
        <f t="shared" si="25"/>
        <v>Wrong Account Name or FCM A</v>
      </c>
      <c r="V46" s="5" t="str">
        <f t="shared" si="26"/>
        <v/>
      </c>
      <c r="W46" s="20" t="str">
        <f t="shared" si="27"/>
        <v/>
      </c>
      <c r="X46" s="8" t="str">
        <f t="shared" si="28"/>
        <v xml:space="preserve">Wrong Account Name or FCM A </v>
      </c>
      <c r="Y46" t="str">
        <f>Orders!U46</f>
        <v>Wrong Account Name or FCM Account ID</v>
      </c>
      <c r="Z46" t="str">
        <f>Orders!V46</f>
        <v>Wrong Account Name or FCM Account ID</v>
      </c>
      <c r="AA46" t="str">
        <f t="shared" si="29"/>
        <v>Wrong Account Name or FCM A</v>
      </c>
      <c r="AB46" s="5" t="str">
        <f t="shared" si="30"/>
        <v/>
      </c>
      <c r="AC46" s="8" t="str">
        <f t="shared" si="31"/>
        <v/>
      </c>
      <c r="AD46" s="8" t="str">
        <f t="shared" si="54"/>
        <v xml:space="preserve">Wrong Account Name or FCM A </v>
      </c>
      <c r="AE46" s="6" t="str">
        <f t="shared" si="32"/>
        <v/>
      </c>
      <c r="AF46" s="18" t="str">
        <f>IFERROR(RANK(AE46,$AE$2:$AE$101)+COUNTIF($AE$2:AE46,AE46)-1,"")</f>
        <v/>
      </c>
      <c r="AG46" s="18" t="str">
        <f t="shared" si="33"/>
        <v>Wrong Account Name or FCM Account ID</v>
      </c>
      <c r="AH46" s="18" t="str">
        <f t="shared" si="34"/>
        <v>Wrong Account Name or FCM Account ID</v>
      </c>
      <c r="AI46" s="18" t="str">
        <f t="shared" si="35"/>
        <v>Wrong Account Name or FCM Account ID</v>
      </c>
      <c r="AJ46" s="18" t="str">
        <f t="shared" si="36"/>
        <v>Wrong Account Name or FCM Account ID</v>
      </c>
      <c r="AK46" s="18" t="str">
        <f t="shared" si="37"/>
        <v>Wrong Account Name or FCM Account ID</v>
      </c>
      <c r="AL46" s="18" t="str">
        <f t="shared" si="38"/>
        <v>Wrong Account Name or FCM Account ID</v>
      </c>
      <c r="AM46" s="18" t="str">
        <f t="shared" si="39"/>
        <v>Wrong Account Name or FCM Account ID</v>
      </c>
      <c r="AN46" s="18" t="str">
        <f t="shared" si="40"/>
        <v>Wrong Account Name or FCM Account ID</v>
      </c>
      <c r="AO46" s="18" t="str">
        <f t="shared" si="41"/>
        <v>Wrong Account Name or FCM Account ID</v>
      </c>
      <c r="AP46" s="18" t="str">
        <f t="shared" si="42"/>
        <v>Wrong Account Name or FCM Account ID</v>
      </c>
      <c r="AQ46" s="18" t="str">
        <f t="shared" si="43"/>
        <v>Wrong Account Name or FCM Account ID</v>
      </c>
      <c r="AR46" s="18" t="str">
        <f t="shared" si="44"/>
        <v>Wrong Account Name or FCM Account ID</v>
      </c>
      <c r="AS46" s="18" t="str">
        <f t="shared" si="45"/>
        <v>Wrong Account Name or FCM Account ID</v>
      </c>
      <c r="AT46" s="18" t="str">
        <f t="shared" si="46"/>
        <v>Wrong Account Name or FCM Account ID</v>
      </c>
      <c r="AU46" s="18" t="str">
        <f t="shared" si="47"/>
        <v>Wrong Account Name or FCM Account ID</v>
      </c>
      <c r="AV46" s="18" t="str">
        <f t="shared" si="48"/>
        <v>Wrong Account Name or FCM Account ID</v>
      </c>
      <c r="AW46" s="18" t="str">
        <f t="shared" si="49"/>
        <v>Wrong Account Name or FCM Account ID</v>
      </c>
      <c r="AX46" s="18" t="str">
        <f t="shared" si="50"/>
        <v>Wrong Account Name or FCM Account ID</v>
      </c>
      <c r="AY46" s="18" t="str">
        <f t="shared" si="51"/>
        <v xml:space="preserve">Wrong Account Name or FCM A </v>
      </c>
      <c r="AZ46" s="18" t="str">
        <f t="shared" si="52"/>
        <v xml:space="preserve">Wrong Account Name or FCM A </v>
      </c>
      <c r="BA46" s="18" t="str">
        <f t="shared" si="53"/>
        <v>Wrong Account Name or FCM Account ID</v>
      </c>
    </row>
    <row r="47" spans="1:53" x14ac:dyDescent="0.3">
      <c r="A47">
        <f>Orders!A47</f>
        <v>45</v>
      </c>
      <c r="B47" t="str">
        <f>Orders!B47</f>
        <v>Wrong Account Name or FCM Account ID</v>
      </c>
      <c r="C47" t="str">
        <f>Orders!C47</f>
        <v>Wrong Account Name or FCM Account ID</v>
      </c>
      <c r="D47" t="str">
        <f>Orders!D47</f>
        <v>Wrong Account Name or FCM Account ID</v>
      </c>
      <c r="E47" t="str">
        <f>Orders!E47</f>
        <v>Wrong Account Name or FCM Account ID</v>
      </c>
      <c r="F47" t="str">
        <f>Orders!F47</f>
        <v>Wrong Account Name or FCM Account ID</v>
      </c>
      <c r="G47" t="str">
        <f>Orders!G47</f>
        <v>Wrong Account Name or FCM Account ID</v>
      </c>
      <c r="H47" t="str">
        <f>Orders!H47</f>
        <v>Wrong Account Name or FCM Account ID</v>
      </c>
      <c r="I47" t="str">
        <f>Orders!I47</f>
        <v>Wrong Account Name or FCM Account ID</v>
      </c>
      <c r="J47" t="str">
        <f>Orders!J47</f>
        <v>Wrong Account Name or FCM Account ID</v>
      </c>
      <c r="K47" t="str">
        <f>Orders!K47</f>
        <v>Wrong Account Name or FCM Account ID</v>
      </c>
      <c r="L47" t="str">
        <f>Orders!L47</f>
        <v>Wrong Account Name or FCM Account ID</v>
      </c>
      <c r="M47" t="str">
        <f>Orders!M47</f>
        <v>Wrong Account Name or FCM Account ID</v>
      </c>
      <c r="N47" t="str">
        <f>Orders!N47</f>
        <v>Wrong Account Name or FCM Account ID</v>
      </c>
      <c r="O47" t="str">
        <f>Orders!O47</f>
        <v>Wrong Account Name or FCM Account ID</v>
      </c>
      <c r="P47" t="str">
        <f>Orders!P47</f>
        <v>Wrong Account Name or FCM Account ID</v>
      </c>
      <c r="Q47" t="str">
        <f>Orders!Q47</f>
        <v>Wrong Account Name or FCM Account ID</v>
      </c>
      <c r="R47" t="str">
        <f>Orders!R47</f>
        <v>Wrong Account Name or FCM Account ID</v>
      </c>
      <c r="S47" t="str">
        <f>Orders!S47</f>
        <v>Wrong Account Name or FCM Account ID</v>
      </c>
      <c r="T47" t="str">
        <f>Orders!T47</f>
        <v>Wrong Account Name or FCM Account ID</v>
      </c>
      <c r="U47" t="str">
        <f t="shared" si="25"/>
        <v>Wrong Account Name or FCM A</v>
      </c>
      <c r="V47" s="5" t="str">
        <f t="shared" si="26"/>
        <v/>
      </c>
      <c r="W47" s="20" t="str">
        <f t="shared" si="27"/>
        <v/>
      </c>
      <c r="X47" s="8" t="str">
        <f t="shared" si="28"/>
        <v xml:space="preserve">Wrong Account Name or FCM A </v>
      </c>
      <c r="Y47" t="str">
        <f>Orders!U47</f>
        <v>Wrong Account Name or FCM Account ID</v>
      </c>
      <c r="Z47" t="str">
        <f>Orders!V47</f>
        <v>Wrong Account Name or FCM Account ID</v>
      </c>
      <c r="AA47" t="str">
        <f t="shared" si="29"/>
        <v>Wrong Account Name or FCM A</v>
      </c>
      <c r="AB47" s="5" t="str">
        <f t="shared" si="30"/>
        <v/>
      </c>
      <c r="AC47" s="8" t="str">
        <f t="shared" si="31"/>
        <v/>
      </c>
      <c r="AD47" s="8" t="str">
        <f t="shared" si="54"/>
        <v xml:space="preserve">Wrong Account Name or FCM A </v>
      </c>
      <c r="AE47" s="6" t="str">
        <f t="shared" si="32"/>
        <v/>
      </c>
      <c r="AF47" s="18" t="str">
        <f>IFERROR(RANK(AE47,$AE$2:$AE$101)+COUNTIF($AE$2:AE47,AE47)-1,"")</f>
        <v/>
      </c>
      <c r="AG47" s="18" t="str">
        <f t="shared" si="33"/>
        <v>Wrong Account Name or FCM Account ID</v>
      </c>
      <c r="AH47" s="18" t="str">
        <f t="shared" si="34"/>
        <v>Wrong Account Name or FCM Account ID</v>
      </c>
      <c r="AI47" s="18" t="str">
        <f t="shared" si="35"/>
        <v>Wrong Account Name or FCM Account ID</v>
      </c>
      <c r="AJ47" s="18" t="str">
        <f t="shared" si="36"/>
        <v>Wrong Account Name or FCM Account ID</v>
      </c>
      <c r="AK47" s="18" t="str">
        <f t="shared" si="37"/>
        <v>Wrong Account Name or FCM Account ID</v>
      </c>
      <c r="AL47" s="18" t="str">
        <f t="shared" si="38"/>
        <v>Wrong Account Name or FCM Account ID</v>
      </c>
      <c r="AM47" s="18" t="str">
        <f t="shared" si="39"/>
        <v>Wrong Account Name or FCM Account ID</v>
      </c>
      <c r="AN47" s="18" t="str">
        <f t="shared" si="40"/>
        <v>Wrong Account Name or FCM Account ID</v>
      </c>
      <c r="AO47" s="18" t="str">
        <f t="shared" si="41"/>
        <v>Wrong Account Name or FCM Account ID</v>
      </c>
      <c r="AP47" s="18" t="str">
        <f t="shared" si="42"/>
        <v>Wrong Account Name or FCM Account ID</v>
      </c>
      <c r="AQ47" s="18" t="str">
        <f t="shared" si="43"/>
        <v>Wrong Account Name or FCM Account ID</v>
      </c>
      <c r="AR47" s="18" t="str">
        <f t="shared" si="44"/>
        <v>Wrong Account Name or FCM Account ID</v>
      </c>
      <c r="AS47" s="18" t="str">
        <f t="shared" si="45"/>
        <v>Wrong Account Name or FCM Account ID</v>
      </c>
      <c r="AT47" s="18" t="str">
        <f t="shared" si="46"/>
        <v>Wrong Account Name or FCM Account ID</v>
      </c>
      <c r="AU47" s="18" t="str">
        <f t="shared" si="47"/>
        <v>Wrong Account Name or FCM Account ID</v>
      </c>
      <c r="AV47" s="18" t="str">
        <f t="shared" si="48"/>
        <v>Wrong Account Name or FCM Account ID</v>
      </c>
      <c r="AW47" s="18" t="str">
        <f t="shared" si="49"/>
        <v>Wrong Account Name or FCM Account ID</v>
      </c>
      <c r="AX47" s="18" t="str">
        <f t="shared" si="50"/>
        <v>Wrong Account Name or FCM Account ID</v>
      </c>
      <c r="AY47" s="18" t="str">
        <f t="shared" si="51"/>
        <v xml:space="preserve">Wrong Account Name or FCM A </v>
      </c>
      <c r="AZ47" s="18" t="str">
        <f t="shared" si="52"/>
        <v xml:space="preserve">Wrong Account Name or FCM A </v>
      </c>
      <c r="BA47" s="18" t="str">
        <f t="shared" si="53"/>
        <v>Wrong Account Name or FCM Account ID</v>
      </c>
    </row>
    <row r="48" spans="1:53" x14ac:dyDescent="0.3">
      <c r="A48">
        <f>Orders!A48</f>
        <v>46</v>
      </c>
      <c r="B48" t="str">
        <f>Orders!B48</f>
        <v>Wrong Account Name or FCM Account ID</v>
      </c>
      <c r="C48" t="str">
        <f>Orders!C48</f>
        <v>Wrong Account Name or FCM Account ID</v>
      </c>
      <c r="D48" t="str">
        <f>Orders!D48</f>
        <v>Wrong Account Name or FCM Account ID</v>
      </c>
      <c r="E48" t="str">
        <f>Orders!E48</f>
        <v>Wrong Account Name or FCM Account ID</v>
      </c>
      <c r="F48" t="str">
        <f>Orders!F48</f>
        <v>Wrong Account Name or FCM Account ID</v>
      </c>
      <c r="G48" t="str">
        <f>Orders!G48</f>
        <v>Wrong Account Name or FCM Account ID</v>
      </c>
      <c r="H48" t="str">
        <f>Orders!H48</f>
        <v>Wrong Account Name or FCM Account ID</v>
      </c>
      <c r="I48" t="str">
        <f>Orders!I48</f>
        <v>Wrong Account Name or FCM Account ID</v>
      </c>
      <c r="J48" t="str">
        <f>Orders!J48</f>
        <v>Wrong Account Name or FCM Account ID</v>
      </c>
      <c r="K48" t="str">
        <f>Orders!K48</f>
        <v>Wrong Account Name or FCM Account ID</v>
      </c>
      <c r="L48" t="str">
        <f>Orders!L48</f>
        <v>Wrong Account Name or FCM Account ID</v>
      </c>
      <c r="M48" t="str">
        <f>Orders!M48</f>
        <v>Wrong Account Name or FCM Account ID</v>
      </c>
      <c r="N48" t="str">
        <f>Orders!N48</f>
        <v>Wrong Account Name or FCM Account ID</v>
      </c>
      <c r="O48" t="str">
        <f>Orders!O48</f>
        <v>Wrong Account Name or FCM Account ID</v>
      </c>
      <c r="P48" t="str">
        <f>Orders!P48</f>
        <v>Wrong Account Name or FCM Account ID</v>
      </c>
      <c r="Q48" t="str">
        <f>Orders!Q48</f>
        <v>Wrong Account Name or FCM Account ID</v>
      </c>
      <c r="R48" t="str">
        <f>Orders!R48</f>
        <v>Wrong Account Name or FCM Account ID</v>
      </c>
      <c r="S48" t="str">
        <f>Orders!S48</f>
        <v>Wrong Account Name or FCM Account ID</v>
      </c>
      <c r="T48" t="str">
        <f>Orders!T48</f>
        <v>Wrong Account Name or FCM Account ID</v>
      </c>
      <c r="U48" t="str">
        <f t="shared" si="25"/>
        <v>Wrong Account Name or FCM A</v>
      </c>
      <c r="V48" s="5" t="str">
        <f t="shared" si="26"/>
        <v/>
      </c>
      <c r="W48" s="20" t="str">
        <f t="shared" si="27"/>
        <v/>
      </c>
      <c r="X48" s="8" t="str">
        <f t="shared" si="28"/>
        <v xml:space="preserve">Wrong Account Name or FCM A </v>
      </c>
      <c r="Y48" t="str">
        <f>Orders!U48</f>
        <v>Wrong Account Name or FCM Account ID</v>
      </c>
      <c r="Z48" t="str">
        <f>Orders!V48</f>
        <v>Wrong Account Name or FCM Account ID</v>
      </c>
      <c r="AA48" t="str">
        <f t="shared" si="29"/>
        <v>Wrong Account Name or FCM A</v>
      </c>
      <c r="AB48" s="5" t="str">
        <f t="shared" si="30"/>
        <v/>
      </c>
      <c r="AC48" s="8" t="str">
        <f t="shared" si="31"/>
        <v/>
      </c>
      <c r="AD48" s="8" t="str">
        <f t="shared" si="54"/>
        <v xml:space="preserve">Wrong Account Name or FCM A </v>
      </c>
      <c r="AE48" s="6" t="str">
        <f t="shared" si="32"/>
        <v/>
      </c>
      <c r="AF48" s="18" t="str">
        <f>IFERROR(RANK(AE48,$AE$2:$AE$101)+COUNTIF($AE$2:AE48,AE48)-1,"")</f>
        <v/>
      </c>
      <c r="AG48" s="18" t="str">
        <f t="shared" si="33"/>
        <v>Wrong Account Name or FCM Account ID</v>
      </c>
      <c r="AH48" s="18" t="str">
        <f t="shared" si="34"/>
        <v>Wrong Account Name or FCM Account ID</v>
      </c>
      <c r="AI48" s="18" t="str">
        <f t="shared" si="35"/>
        <v>Wrong Account Name or FCM Account ID</v>
      </c>
      <c r="AJ48" s="18" t="str">
        <f t="shared" si="36"/>
        <v>Wrong Account Name or FCM Account ID</v>
      </c>
      <c r="AK48" s="18" t="str">
        <f t="shared" si="37"/>
        <v>Wrong Account Name or FCM Account ID</v>
      </c>
      <c r="AL48" s="18" t="str">
        <f t="shared" si="38"/>
        <v>Wrong Account Name or FCM Account ID</v>
      </c>
      <c r="AM48" s="18" t="str">
        <f t="shared" si="39"/>
        <v>Wrong Account Name or FCM Account ID</v>
      </c>
      <c r="AN48" s="18" t="str">
        <f t="shared" si="40"/>
        <v>Wrong Account Name or FCM Account ID</v>
      </c>
      <c r="AO48" s="18" t="str">
        <f t="shared" si="41"/>
        <v>Wrong Account Name or FCM Account ID</v>
      </c>
      <c r="AP48" s="18" t="str">
        <f t="shared" si="42"/>
        <v>Wrong Account Name or FCM Account ID</v>
      </c>
      <c r="AQ48" s="18" t="str">
        <f t="shared" si="43"/>
        <v>Wrong Account Name or FCM Account ID</v>
      </c>
      <c r="AR48" s="18" t="str">
        <f t="shared" si="44"/>
        <v>Wrong Account Name or FCM Account ID</v>
      </c>
      <c r="AS48" s="18" t="str">
        <f t="shared" si="45"/>
        <v>Wrong Account Name or FCM Account ID</v>
      </c>
      <c r="AT48" s="18" t="str">
        <f t="shared" si="46"/>
        <v>Wrong Account Name or FCM Account ID</v>
      </c>
      <c r="AU48" s="18" t="str">
        <f t="shared" si="47"/>
        <v>Wrong Account Name or FCM Account ID</v>
      </c>
      <c r="AV48" s="18" t="str">
        <f t="shared" si="48"/>
        <v>Wrong Account Name or FCM Account ID</v>
      </c>
      <c r="AW48" s="18" t="str">
        <f t="shared" si="49"/>
        <v>Wrong Account Name or FCM Account ID</v>
      </c>
      <c r="AX48" s="18" t="str">
        <f t="shared" si="50"/>
        <v>Wrong Account Name or FCM Account ID</v>
      </c>
      <c r="AY48" s="18" t="str">
        <f t="shared" si="51"/>
        <v xml:space="preserve">Wrong Account Name or FCM A </v>
      </c>
      <c r="AZ48" s="18" t="str">
        <f t="shared" si="52"/>
        <v xml:space="preserve">Wrong Account Name or FCM A </v>
      </c>
      <c r="BA48" s="18" t="str">
        <f t="shared" si="53"/>
        <v>Wrong Account Name or FCM Account ID</v>
      </c>
    </row>
    <row r="49" spans="1:53" x14ac:dyDescent="0.3">
      <c r="A49">
        <f>Orders!A49</f>
        <v>47</v>
      </c>
      <c r="B49" t="str">
        <f>Orders!B49</f>
        <v>Wrong Account Name or FCM Account ID</v>
      </c>
      <c r="C49" t="str">
        <f>Orders!C49</f>
        <v>Wrong Account Name or FCM Account ID</v>
      </c>
      <c r="D49" t="str">
        <f>Orders!D49</f>
        <v>Wrong Account Name or FCM Account ID</v>
      </c>
      <c r="E49" t="str">
        <f>Orders!E49</f>
        <v>Wrong Account Name or FCM Account ID</v>
      </c>
      <c r="F49" t="str">
        <f>Orders!F49</f>
        <v>Wrong Account Name or FCM Account ID</v>
      </c>
      <c r="G49" t="str">
        <f>Orders!G49</f>
        <v>Wrong Account Name or FCM Account ID</v>
      </c>
      <c r="H49" t="str">
        <f>Orders!H49</f>
        <v>Wrong Account Name or FCM Account ID</v>
      </c>
      <c r="I49" t="str">
        <f>Orders!I49</f>
        <v>Wrong Account Name or FCM Account ID</v>
      </c>
      <c r="J49" t="str">
        <f>Orders!J49</f>
        <v>Wrong Account Name or FCM Account ID</v>
      </c>
      <c r="K49" t="str">
        <f>Orders!K49</f>
        <v>Wrong Account Name or FCM Account ID</v>
      </c>
      <c r="L49" t="str">
        <f>Orders!L49</f>
        <v>Wrong Account Name or FCM Account ID</v>
      </c>
      <c r="M49" t="str">
        <f>Orders!M49</f>
        <v>Wrong Account Name or FCM Account ID</v>
      </c>
      <c r="N49" t="str">
        <f>Orders!N49</f>
        <v>Wrong Account Name or FCM Account ID</v>
      </c>
      <c r="O49" t="str">
        <f>Orders!O49</f>
        <v>Wrong Account Name or FCM Account ID</v>
      </c>
      <c r="P49" t="str">
        <f>Orders!P49</f>
        <v>Wrong Account Name or FCM Account ID</v>
      </c>
      <c r="Q49" t="str">
        <f>Orders!Q49</f>
        <v>Wrong Account Name or FCM Account ID</v>
      </c>
      <c r="R49" t="str">
        <f>Orders!R49</f>
        <v>Wrong Account Name or FCM Account ID</v>
      </c>
      <c r="S49" t="str">
        <f>Orders!S49</f>
        <v>Wrong Account Name or FCM Account ID</v>
      </c>
      <c r="T49" t="str">
        <f>Orders!T49</f>
        <v>Wrong Account Name or FCM Account ID</v>
      </c>
      <c r="U49" t="str">
        <f t="shared" si="25"/>
        <v>Wrong Account Name or FCM A</v>
      </c>
      <c r="V49" s="5" t="str">
        <f t="shared" si="26"/>
        <v/>
      </c>
      <c r="W49" s="20" t="str">
        <f t="shared" si="27"/>
        <v/>
      </c>
      <c r="X49" s="8" t="str">
        <f t="shared" si="28"/>
        <v xml:space="preserve">Wrong Account Name or FCM A </v>
      </c>
      <c r="Y49" t="str">
        <f>Orders!U49</f>
        <v>Wrong Account Name or FCM Account ID</v>
      </c>
      <c r="Z49" t="str">
        <f>Orders!V49</f>
        <v>Wrong Account Name or FCM Account ID</v>
      </c>
      <c r="AA49" t="str">
        <f t="shared" si="29"/>
        <v>Wrong Account Name or FCM A</v>
      </c>
      <c r="AB49" s="5" t="str">
        <f t="shared" si="30"/>
        <v/>
      </c>
      <c r="AC49" s="8" t="str">
        <f t="shared" si="31"/>
        <v/>
      </c>
      <c r="AD49" s="8" t="str">
        <f t="shared" si="54"/>
        <v xml:space="preserve">Wrong Account Name or FCM A </v>
      </c>
      <c r="AE49" s="6" t="str">
        <f t="shared" si="32"/>
        <v/>
      </c>
      <c r="AF49" s="18" t="str">
        <f>IFERROR(RANK(AE49,$AE$2:$AE$101)+COUNTIF($AE$2:AE49,AE49)-1,"")</f>
        <v/>
      </c>
      <c r="AG49" s="18" t="str">
        <f t="shared" si="33"/>
        <v>Wrong Account Name or FCM Account ID</v>
      </c>
      <c r="AH49" s="18" t="str">
        <f t="shared" si="34"/>
        <v>Wrong Account Name or FCM Account ID</v>
      </c>
      <c r="AI49" s="18" t="str">
        <f t="shared" si="35"/>
        <v>Wrong Account Name or FCM Account ID</v>
      </c>
      <c r="AJ49" s="18" t="str">
        <f t="shared" si="36"/>
        <v>Wrong Account Name or FCM Account ID</v>
      </c>
      <c r="AK49" s="18" t="str">
        <f t="shared" si="37"/>
        <v>Wrong Account Name or FCM Account ID</v>
      </c>
      <c r="AL49" s="18" t="str">
        <f t="shared" si="38"/>
        <v>Wrong Account Name or FCM Account ID</v>
      </c>
      <c r="AM49" s="18" t="str">
        <f t="shared" si="39"/>
        <v>Wrong Account Name or FCM Account ID</v>
      </c>
      <c r="AN49" s="18" t="str">
        <f t="shared" si="40"/>
        <v>Wrong Account Name or FCM Account ID</v>
      </c>
      <c r="AO49" s="18" t="str">
        <f t="shared" si="41"/>
        <v>Wrong Account Name or FCM Account ID</v>
      </c>
      <c r="AP49" s="18" t="str">
        <f t="shared" si="42"/>
        <v>Wrong Account Name or FCM Account ID</v>
      </c>
      <c r="AQ49" s="18" t="str">
        <f t="shared" si="43"/>
        <v>Wrong Account Name or FCM Account ID</v>
      </c>
      <c r="AR49" s="18" t="str">
        <f t="shared" si="44"/>
        <v>Wrong Account Name or FCM Account ID</v>
      </c>
      <c r="AS49" s="18" t="str">
        <f t="shared" si="45"/>
        <v>Wrong Account Name or FCM Account ID</v>
      </c>
      <c r="AT49" s="18" t="str">
        <f t="shared" si="46"/>
        <v>Wrong Account Name or FCM Account ID</v>
      </c>
      <c r="AU49" s="18" t="str">
        <f t="shared" si="47"/>
        <v>Wrong Account Name or FCM Account ID</v>
      </c>
      <c r="AV49" s="18" t="str">
        <f t="shared" si="48"/>
        <v>Wrong Account Name or FCM Account ID</v>
      </c>
      <c r="AW49" s="18" t="str">
        <f t="shared" si="49"/>
        <v>Wrong Account Name or FCM Account ID</v>
      </c>
      <c r="AX49" s="18" t="str">
        <f t="shared" si="50"/>
        <v>Wrong Account Name or FCM Account ID</v>
      </c>
      <c r="AY49" s="18" t="str">
        <f t="shared" si="51"/>
        <v xml:space="preserve">Wrong Account Name or FCM A </v>
      </c>
      <c r="AZ49" s="18" t="str">
        <f t="shared" si="52"/>
        <v xml:space="preserve">Wrong Account Name or FCM A </v>
      </c>
      <c r="BA49" s="18" t="str">
        <f t="shared" si="53"/>
        <v>Wrong Account Name or FCM Account ID</v>
      </c>
    </row>
    <row r="50" spans="1:53" x14ac:dyDescent="0.3">
      <c r="A50">
        <f>Orders!A50</f>
        <v>48</v>
      </c>
      <c r="B50" t="str">
        <f>Orders!B50</f>
        <v>Wrong Account Name or FCM Account ID</v>
      </c>
      <c r="C50" t="str">
        <f>Orders!C50</f>
        <v>Wrong Account Name or FCM Account ID</v>
      </c>
      <c r="D50" t="str">
        <f>Orders!D50</f>
        <v>Wrong Account Name or FCM Account ID</v>
      </c>
      <c r="E50" t="str">
        <f>Orders!E50</f>
        <v>Wrong Account Name or FCM Account ID</v>
      </c>
      <c r="F50" t="str">
        <f>Orders!F50</f>
        <v>Wrong Account Name or FCM Account ID</v>
      </c>
      <c r="G50" t="str">
        <f>Orders!G50</f>
        <v>Wrong Account Name or FCM Account ID</v>
      </c>
      <c r="H50" t="str">
        <f>Orders!H50</f>
        <v>Wrong Account Name or FCM Account ID</v>
      </c>
      <c r="I50" t="str">
        <f>Orders!I50</f>
        <v>Wrong Account Name or FCM Account ID</v>
      </c>
      <c r="J50" t="str">
        <f>Orders!J50</f>
        <v>Wrong Account Name or FCM Account ID</v>
      </c>
      <c r="K50" t="str">
        <f>Orders!K50</f>
        <v>Wrong Account Name or FCM Account ID</v>
      </c>
      <c r="L50" t="str">
        <f>Orders!L50</f>
        <v>Wrong Account Name or FCM Account ID</v>
      </c>
      <c r="M50" t="str">
        <f>Orders!M50</f>
        <v>Wrong Account Name or FCM Account ID</v>
      </c>
      <c r="N50" t="str">
        <f>Orders!N50</f>
        <v>Wrong Account Name or FCM Account ID</v>
      </c>
      <c r="O50" t="str">
        <f>Orders!O50</f>
        <v>Wrong Account Name or FCM Account ID</v>
      </c>
      <c r="P50" t="str">
        <f>Orders!P50</f>
        <v>Wrong Account Name or FCM Account ID</v>
      </c>
      <c r="Q50" t="str">
        <f>Orders!Q50</f>
        <v>Wrong Account Name or FCM Account ID</v>
      </c>
      <c r="R50" t="str">
        <f>Orders!R50</f>
        <v>Wrong Account Name or FCM Account ID</v>
      </c>
      <c r="S50" t="str">
        <f>Orders!S50</f>
        <v>Wrong Account Name or FCM Account ID</v>
      </c>
      <c r="T50" t="str">
        <f>Orders!T50</f>
        <v>Wrong Account Name or FCM Account ID</v>
      </c>
      <c r="U50" t="str">
        <f t="shared" si="25"/>
        <v>Wrong Account Name or FCM A</v>
      </c>
      <c r="V50" s="5" t="str">
        <f t="shared" si="26"/>
        <v/>
      </c>
      <c r="W50" s="20" t="str">
        <f t="shared" si="27"/>
        <v/>
      </c>
      <c r="X50" s="8" t="str">
        <f t="shared" si="28"/>
        <v xml:space="preserve">Wrong Account Name or FCM A </v>
      </c>
      <c r="Y50" t="str">
        <f>Orders!U50</f>
        <v>Wrong Account Name or FCM Account ID</v>
      </c>
      <c r="Z50" t="str">
        <f>Orders!V50</f>
        <v>Wrong Account Name or FCM Account ID</v>
      </c>
      <c r="AA50" t="str">
        <f t="shared" si="29"/>
        <v>Wrong Account Name or FCM A</v>
      </c>
      <c r="AB50" s="5" t="str">
        <f t="shared" si="30"/>
        <v/>
      </c>
      <c r="AC50" s="8" t="str">
        <f t="shared" si="31"/>
        <v/>
      </c>
      <c r="AD50" s="8" t="str">
        <f t="shared" si="54"/>
        <v xml:space="preserve">Wrong Account Name or FCM A </v>
      </c>
      <c r="AE50" s="6" t="str">
        <f t="shared" si="32"/>
        <v/>
      </c>
      <c r="AF50" s="18" t="str">
        <f>IFERROR(RANK(AE50,$AE$2:$AE$101)+COUNTIF($AE$2:AE50,AE50)-1,"")</f>
        <v/>
      </c>
      <c r="AG50" s="18" t="str">
        <f t="shared" si="33"/>
        <v>Wrong Account Name or FCM Account ID</v>
      </c>
      <c r="AH50" s="18" t="str">
        <f t="shared" si="34"/>
        <v>Wrong Account Name or FCM Account ID</v>
      </c>
      <c r="AI50" s="18" t="str">
        <f t="shared" si="35"/>
        <v>Wrong Account Name or FCM Account ID</v>
      </c>
      <c r="AJ50" s="18" t="str">
        <f t="shared" si="36"/>
        <v>Wrong Account Name or FCM Account ID</v>
      </c>
      <c r="AK50" s="18" t="str">
        <f t="shared" si="37"/>
        <v>Wrong Account Name or FCM Account ID</v>
      </c>
      <c r="AL50" s="18" t="str">
        <f t="shared" si="38"/>
        <v>Wrong Account Name or FCM Account ID</v>
      </c>
      <c r="AM50" s="18" t="str">
        <f t="shared" si="39"/>
        <v>Wrong Account Name or FCM Account ID</v>
      </c>
      <c r="AN50" s="18" t="str">
        <f t="shared" si="40"/>
        <v>Wrong Account Name or FCM Account ID</v>
      </c>
      <c r="AO50" s="18" t="str">
        <f t="shared" si="41"/>
        <v>Wrong Account Name or FCM Account ID</v>
      </c>
      <c r="AP50" s="18" t="str">
        <f t="shared" si="42"/>
        <v>Wrong Account Name or FCM Account ID</v>
      </c>
      <c r="AQ50" s="18" t="str">
        <f t="shared" si="43"/>
        <v>Wrong Account Name or FCM Account ID</v>
      </c>
      <c r="AR50" s="18" t="str">
        <f t="shared" si="44"/>
        <v>Wrong Account Name or FCM Account ID</v>
      </c>
      <c r="AS50" s="18" t="str">
        <f t="shared" si="45"/>
        <v>Wrong Account Name or FCM Account ID</v>
      </c>
      <c r="AT50" s="18" t="str">
        <f t="shared" si="46"/>
        <v>Wrong Account Name or FCM Account ID</v>
      </c>
      <c r="AU50" s="18" t="str">
        <f t="shared" si="47"/>
        <v>Wrong Account Name or FCM Account ID</v>
      </c>
      <c r="AV50" s="18" t="str">
        <f t="shared" si="48"/>
        <v>Wrong Account Name or FCM Account ID</v>
      </c>
      <c r="AW50" s="18" t="str">
        <f t="shared" si="49"/>
        <v>Wrong Account Name or FCM Account ID</v>
      </c>
      <c r="AX50" s="18" t="str">
        <f t="shared" si="50"/>
        <v>Wrong Account Name or FCM Account ID</v>
      </c>
      <c r="AY50" s="18" t="str">
        <f t="shared" si="51"/>
        <v xml:space="preserve">Wrong Account Name or FCM A </v>
      </c>
      <c r="AZ50" s="18" t="str">
        <f t="shared" si="52"/>
        <v xml:space="preserve">Wrong Account Name or FCM A </v>
      </c>
      <c r="BA50" s="18" t="str">
        <f t="shared" si="53"/>
        <v>Wrong Account Name or FCM Account ID</v>
      </c>
    </row>
    <row r="51" spans="1:53" x14ac:dyDescent="0.3">
      <c r="A51">
        <f>Orders!A51</f>
        <v>49</v>
      </c>
      <c r="B51" t="str">
        <f>Orders!B51</f>
        <v>Wrong Account Name or FCM Account ID</v>
      </c>
      <c r="C51" t="str">
        <f>Orders!C51</f>
        <v>Wrong Account Name or FCM Account ID</v>
      </c>
      <c r="D51" t="str">
        <f>Orders!D51</f>
        <v>Wrong Account Name or FCM Account ID</v>
      </c>
      <c r="E51" t="str">
        <f>Orders!E51</f>
        <v>Wrong Account Name or FCM Account ID</v>
      </c>
      <c r="F51" t="str">
        <f>Orders!F51</f>
        <v>Wrong Account Name or FCM Account ID</v>
      </c>
      <c r="G51" t="str">
        <f>Orders!G51</f>
        <v>Wrong Account Name or FCM Account ID</v>
      </c>
      <c r="H51" t="str">
        <f>Orders!H51</f>
        <v>Wrong Account Name or FCM Account ID</v>
      </c>
      <c r="I51" t="str">
        <f>Orders!I51</f>
        <v>Wrong Account Name or FCM Account ID</v>
      </c>
      <c r="J51" t="str">
        <f>Orders!J51</f>
        <v>Wrong Account Name or FCM Account ID</v>
      </c>
      <c r="K51" t="str">
        <f>Orders!K51</f>
        <v>Wrong Account Name or FCM Account ID</v>
      </c>
      <c r="L51" t="str">
        <f>Orders!L51</f>
        <v>Wrong Account Name or FCM Account ID</v>
      </c>
      <c r="M51" t="str">
        <f>Orders!M51</f>
        <v>Wrong Account Name or FCM Account ID</v>
      </c>
      <c r="N51" t="str">
        <f>Orders!N51</f>
        <v>Wrong Account Name or FCM Account ID</v>
      </c>
      <c r="O51" t="str">
        <f>Orders!O51</f>
        <v>Wrong Account Name or FCM Account ID</v>
      </c>
      <c r="P51" t="str">
        <f>Orders!P51</f>
        <v>Wrong Account Name or FCM Account ID</v>
      </c>
      <c r="Q51" t="str">
        <f>Orders!Q51</f>
        <v>Wrong Account Name or FCM Account ID</v>
      </c>
      <c r="R51" t="str">
        <f>Orders!R51</f>
        <v>Wrong Account Name or FCM Account ID</v>
      </c>
      <c r="S51" t="str">
        <f>Orders!S51</f>
        <v>Wrong Account Name or FCM Account ID</v>
      </c>
      <c r="T51" t="str">
        <f>Orders!T51</f>
        <v>Wrong Account Name or FCM Account ID</v>
      </c>
      <c r="U51" t="str">
        <f t="shared" si="25"/>
        <v>Wrong Account Name or FCM A</v>
      </c>
      <c r="V51" s="5" t="str">
        <f t="shared" si="26"/>
        <v/>
      </c>
      <c r="W51" s="20" t="str">
        <f t="shared" si="27"/>
        <v/>
      </c>
      <c r="X51" s="8" t="str">
        <f t="shared" si="28"/>
        <v xml:space="preserve">Wrong Account Name or FCM A </v>
      </c>
      <c r="Y51" t="str">
        <f>Orders!U51</f>
        <v>Wrong Account Name or FCM Account ID</v>
      </c>
      <c r="Z51" t="str">
        <f>Orders!V51</f>
        <v>Wrong Account Name or FCM Account ID</v>
      </c>
      <c r="AA51" t="str">
        <f t="shared" si="29"/>
        <v>Wrong Account Name or FCM A</v>
      </c>
      <c r="AB51" s="5" t="str">
        <f t="shared" si="30"/>
        <v/>
      </c>
      <c r="AC51" s="8" t="str">
        <f t="shared" si="31"/>
        <v/>
      </c>
      <c r="AD51" s="8" t="str">
        <f t="shared" si="54"/>
        <v xml:space="preserve">Wrong Account Name or FCM A </v>
      </c>
      <c r="AE51" s="6" t="str">
        <f t="shared" si="32"/>
        <v/>
      </c>
      <c r="AF51" s="18" t="str">
        <f>IFERROR(RANK(AE51,$AE$2:$AE$101)+COUNTIF($AE$2:AE51,AE51)-1,"")</f>
        <v/>
      </c>
      <c r="AG51" s="18" t="str">
        <f t="shared" si="33"/>
        <v>Wrong Account Name or FCM Account ID</v>
      </c>
      <c r="AH51" s="18" t="str">
        <f t="shared" si="34"/>
        <v>Wrong Account Name or FCM Account ID</v>
      </c>
      <c r="AI51" s="18" t="str">
        <f t="shared" si="35"/>
        <v>Wrong Account Name or FCM Account ID</v>
      </c>
      <c r="AJ51" s="18" t="str">
        <f t="shared" si="36"/>
        <v>Wrong Account Name or FCM Account ID</v>
      </c>
      <c r="AK51" s="18" t="str">
        <f t="shared" si="37"/>
        <v>Wrong Account Name or FCM Account ID</v>
      </c>
      <c r="AL51" s="18" t="str">
        <f t="shared" si="38"/>
        <v>Wrong Account Name or FCM Account ID</v>
      </c>
      <c r="AM51" s="18" t="str">
        <f t="shared" si="39"/>
        <v>Wrong Account Name or FCM Account ID</v>
      </c>
      <c r="AN51" s="18" t="str">
        <f t="shared" si="40"/>
        <v>Wrong Account Name or FCM Account ID</v>
      </c>
      <c r="AO51" s="18" t="str">
        <f t="shared" si="41"/>
        <v>Wrong Account Name or FCM Account ID</v>
      </c>
      <c r="AP51" s="18" t="str">
        <f t="shared" si="42"/>
        <v>Wrong Account Name or FCM Account ID</v>
      </c>
      <c r="AQ51" s="18" t="str">
        <f t="shared" si="43"/>
        <v>Wrong Account Name or FCM Account ID</v>
      </c>
      <c r="AR51" s="18" t="str">
        <f t="shared" si="44"/>
        <v>Wrong Account Name or FCM Account ID</v>
      </c>
      <c r="AS51" s="18" t="str">
        <f t="shared" si="45"/>
        <v>Wrong Account Name or FCM Account ID</v>
      </c>
      <c r="AT51" s="18" t="str">
        <f t="shared" si="46"/>
        <v>Wrong Account Name or FCM Account ID</v>
      </c>
      <c r="AU51" s="18" t="str">
        <f t="shared" si="47"/>
        <v>Wrong Account Name or FCM Account ID</v>
      </c>
      <c r="AV51" s="18" t="str">
        <f t="shared" si="48"/>
        <v>Wrong Account Name or FCM Account ID</v>
      </c>
      <c r="AW51" s="18" t="str">
        <f t="shared" si="49"/>
        <v>Wrong Account Name or FCM Account ID</v>
      </c>
      <c r="AX51" s="18" t="str">
        <f t="shared" si="50"/>
        <v>Wrong Account Name or FCM Account ID</v>
      </c>
      <c r="AY51" s="18" t="str">
        <f t="shared" si="51"/>
        <v xml:space="preserve">Wrong Account Name or FCM A </v>
      </c>
      <c r="AZ51" s="18" t="str">
        <f t="shared" si="52"/>
        <v xml:space="preserve">Wrong Account Name or FCM A </v>
      </c>
      <c r="BA51" s="18" t="str">
        <f t="shared" si="53"/>
        <v>Wrong Account Name or FCM Account ID</v>
      </c>
    </row>
    <row r="52" spans="1:53" x14ac:dyDescent="0.3">
      <c r="A52">
        <f>Orders!A52</f>
        <v>50</v>
      </c>
      <c r="B52" t="str">
        <f>Orders!B52</f>
        <v>Wrong Account Name or FCM Account ID</v>
      </c>
      <c r="C52" t="str">
        <f>Orders!C52</f>
        <v>Wrong Account Name or FCM Account ID</v>
      </c>
      <c r="D52" t="str">
        <f>Orders!D52</f>
        <v>Wrong Account Name or FCM Account ID</v>
      </c>
      <c r="E52" t="str">
        <f>Orders!E52</f>
        <v>Wrong Account Name or FCM Account ID</v>
      </c>
      <c r="F52" t="str">
        <f>Orders!F52</f>
        <v>Wrong Account Name or FCM Account ID</v>
      </c>
      <c r="G52" t="str">
        <f>Orders!G52</f>
        <v>Wrong Account Name or FCM Account ID</v>
      </c>
      <c r="H52" t="str">
        <f>Orders!H52</f>
        <v>Wrong Account Name or FCM Account ID</v>
      </c>
      <c r="I52" t="str">
        <f>Orders!I52</f>
        <v>Wrong Account Name or FCM Account ID</v>
      </c>
      <c r="J52" t="str">
        <f>Orders!J52</f>
        <v>Wrong Account Name or FCM Account ID</v>
      </c>
      <c r="K52" t="str">
        <f>Orders!K52</f>
        <v>Wrong Account Name or FCM Account ID</v>
      </c>
      <c r="L52" t="str">
        <f>Orders!L52</f>
        <v>Wrong Account Name or FCM Account ID</v>
      </c>
      <c r="M52" t="str">
        <f>Orders!M52</f>
        <v>Wrong Account Name or FCM Account ID</v>
      </c>
      <c r="N52" t="str">
        <f>Orders!N52</f>
        <v>Wrong Account Name or FCM Account ID</v>
      </c>
      <c r="O52" t="str">
        <f>Orders!O52</f>
        <v>Wrong Account Name or FCM Account ID</v>
      </c>
      <c r="P52" t="str">
        <f>Orders!P52</f>
        <v>Wrong Account Name or FCM Account ID</v>
      </c>
      <c r="Q52" t="str">
        <f>Orders!Q52</f>
        <v>Wrong Account Name or FCM Account ID</v>
      </c>
      <c r="R52" t="str">
        <f>Orders!R52</f>
        <v>Wrong Account Name or FCM Account ID</v>
      </c>
      <c r="S52" t="str">
        <f>Orders!S52</f>
        <v>Wrong Account Name or FCM Account ID</v>
      </c>
      <c r="T52" t="str">
        <f>Orders!T52</f>
        <v>Wrong Account Name or FCM Account ID</v>
      </c>
      <c r="U52" t="str">
        <f t="shared" si="25"/>
        <v>Wrong Account Name or FCM A</v>
      </c>
      <c r="V52" s="5" t="str">
        <f t="shared" si="26"/>
        <v/>
      </c>
      <c r="W52" s="20" t="str">
        <f t="shared" si="27"/>
        <v/>
      </c>
      <c r="X52" s="8" t="str">
        <f t="shared" si="28"/>
        <v xml:space="preserve">Wrong Account Name or FCM A </v>
      </c>
      <c r="Y52" t="str">
        <f>Orders!U52</f>
        <v>Wrong Account Name or FCM Account ID</v>
      </c>
      <c r="Z52" t="str">
        <f>Orders!V52</f>
        <v>Wrong Account Name or FCM Account ID</v>
      </c>
      <c r="AA52" t="str">
        <f t="shared" si="29"/>
        <v>Wrong Account Name or FCM A</v>
      </c>
      <c r="AB52" s="5" t="str">
        <f t="shared" si="30"/>
        <v/>
      </c>
      <c r="AC52" s="8" t="str">
        <f t="shared" si="31"/>
        <v/>
      </c>
      <c r="AD52" s="8" t="str">
        <f t="shared" si="54"/>
        <v xml:space="preserve">Wrong Account Name or FCM A </v>
      </c>
      <c r="AE52" s="6" t="str">
        <f t="shared" si="32"/>
        <v/>
      </c>
      <c r="AF52" s="18" t="str">
        <f>IFERROR(RANK(AE52,$AE$2:$AE$101)+COUNTIF($AE$2:AE52,AE52)-1,"")</f>
        <v/>
      </c>
      <c r="AG52" s="18" t="str">
        <f t="shared" si="33"/>
        <v>Wrong Account Name or FCM Account ID</v>
      </c>
      <c r="AH52" s="18" t="str">
        <f t="shared" si="34"/>
        <v>Wrong Account Name or FCM Account ID</v>
      </c>
      <c r="AI52" s="18" t="str">
        <f t="shared" si="35"/>
        <v>Wrong Account Name or FCM Account ID</v>
      </c>
      <c r="AJ52" s="18" t="str">
        <f t="shared" si="36"/>
        <v>Wrong Account Name or FCM Account ID</v>
      </c>
      <c r="AK52" s="18" t="str">
        <f t="shared" si="37"/>
        <v>Wrong Account Name or FCM Account ID</v>
      </c>
      <c r="AL52" s="18" t="str">
        <f t="shared" si="38"/>
        <v>Wrong Account Name or FCM Account ID</v>
      </c>
      <c r="AM52" s="18" t="str">
        <f t="shared" si="39"/>
        <v>Wrong Account Name or FCM Account ID</v>
      </c>
      <c r="AN52" s="18" t="str">
        <f t="shared" si="40"/>
        <v>Wrong Account Name or FCM Account ID</v>
      </c>
      <c r="AO52" s="18" t="str">
        <f t="shared" si="41"/>
        <v>Wrong Account Name or FCM Account ID</v>
      </c>
      <c r="AP52" s="18" t="str">
        <f t="shared" si="42"/>
        <v>Wrong Account Name or FCM Account ID</v>
      </c>
      <c r="AQ52" s="18" t="str">
        <f t="shared" si="43"/>
        <v>Wrong Account Name or FCM Account ID</v>
      </c>
      <c r="AR52" s="18" t="str">
        <f t="shared" si="44"/>
        <v>Wrong Account Name or FCM Account ID</v>
      </c>
      <c r="AS52" s="18" t="str">
        <f t="shared" si="45"/>
        <v>Wrong Account Name or FCM Account ID</v>
      </c>
      <c r="AT52" s="18" t="str">
        <f t="shared" si="46"/>
        <v>Wrong Account Name or FCM Account ID</v>
      </c>
      <c r="AU52" s="18" t="str">
        <f t="shared" si="47"/>
        <v>Wrong Account Name or FCM Account ID</v>
      </c>
      <c r="AV52" s="18" t="str">
        <f t="shared" si="48"/>
        <v>Wrong Account Name or FCM Account ID</v>
      </c>
      <c r="AW52" s="18" t="str">
        <f t="shared" si="49"/>
        <v>Wrong Account Name or FCM Account ID</v>
      </c>
      <c r="AX52" s="18" t="str">
        <f t="shared" si="50"/>
        <v>Wrong Account Name or FCM Account ID</v>
      </c>
      <c r="AY52" s="18" t="str">
        <f t="shared" si="51"/>
        <v xml:space="preserve">Wrong Account Name or FCM A </v>
      </c>
      <c r="AZ52" s="18" t="str">
        <f t="shared" si="52"/>
        <v xml:space="preserve">Wrong Account Name or FCM A </v>
      </c>
      <c r="BA52" s="18" t="str">
        <f t="shared" si="53"/>
        <v>Wrong Account Name or FCM Account ID</v>
      </c>
    </row>
    <row r="53" spans="1:53" x14ac:dyDescent="0.3">
      <c r="A53">
        <f>Orders!A53</f>
        <v>51</v>
      </c>
      <c r="B53" t="str">
        <f>Orders!B53</f>
        <v>Wrong Account Name or FCM Account ID</v>
      </c>
      <c r="C53" t="str">
        <f>Orders!C53</f>
        <v>Wrong Account Name or FCM Account ID</v>
      </c>
      <c r="D53" t="str">
        <f>Orders!D53</f>
        <v>Wrong Account Name or FCM Account ID</v>
      </c>
      <c r="E53" t="str">
        <f>Orders!E53</f>
        <v>Wrong Account Name or FCM Account ID</v>
      </c>
      <c r="F53" t="str">
        <f>Orders!F53</f>
        <v>Wrong Account Name or FCM Account ID</v>
      </c>
      <c r="G53" t="str">
        <f>Orders!G53</f>
        <v>Wrong Account Name or FCM Account ID</v>
      </c>
      <c r="H53" t="str">
        <f>Orders!H53</f>
        <v>Wrong Account Name or FCM Account ID</v>
      </c>
      <c r="I53" t="str">
        <f>Orders!I53</f>
        <v>Wrong Account Name or FCM Account ID</v>
      </c>
      <c r="J53" t="str">
        <f>Orders!J53</f>
        <v>Wrong Account Name or FCM Account ID</v>
      </c>
      <c r="K53" t="str">
        <f>Orders!K53</f>
        <v>Wrong Account Name or FCM Account ID</v>
      </c>
      <c r="L53" t="str">
        <f>Orders!L53</f>
        <v>Wrong Account Name or FCM Account ID</v>
      </c>
      <c r="M53" t="str">
        <f>Orders!M53</f>
        <v>Wrong Account Name or FCM Account ID</v>
      </c>
      <c r="N53" t="str">
        <f>Orders!N53</f>
        <v>Wrong Account Name or FCM Account ID</v>
      </c>
      <c r="O53" t="str">
        <f>Orders!O53</f>
        <v>Wrong Account Name or FCM Account ID</v>
      </c>
      <c r="P53" t="str">
        <f>Orders!P53</f>
        <v>Wrong Account Name or FCM Account ID</v>
      </c>
      <c r="Q53" t="str">
        <f>Orders!Q53</f>
        <v>Wrong Account Name or FCM Account ID</v>
      </c>
      <c r="R53" t="str">
        <f>Orders!R53</f>
        <v>Wrong Account Name or FCM Account ID</v>
      </c>
      <c r="S53" t="str">
        <f>Orders!S53</f>
        <v>Wrong Account Name or FCM Account ID</v>
      </c>
      <c r="T53" t="str">
        <f>Orders!T53</f>
        <v>Wrong Account Name or FCM Account ID</v>
      </c>
      <c r="U53" t="str">
        <f t="shared" si="25"/>
        <v>Wrong Account Name or FCM A</v>
      </c>
      <c r="V53" s="5" t="str">
        <f t="shared" si="26"/>
        <v/>
      </c>
      <c r="W53" s="20" t="str">
        <f t="shared" si="27"/>
        <v/>
      </c>
      <c r="X53" s="8" t="str">
        <f t="shared" si="28"/>
        <v xml:space="preserve">Wrong Account Name or FCM A </v>
      </c>
      <c r="Y53" t="str">
        <f>Orders!U53</f>
        <v>Wrong Account Name or FCM Account ID</v>
      </c>
      <c r="Z53" t="str">
        <f>Orders!V53</f>
        <v>Wrong Account Name or FCM Account ID</v>
      </c>
      <c r="AA53" t="str">
        <f t="shared" si="29"/>
        <v>Wrong Account Name or FCM A</v>
      </c>
      <c r="AB53" s="5" t="str">
        <f t="shared" si="30"/>
        <v/>
      </c>
      <c r="AC53" s="8" t="str">
        <f t="shared" si="31"/>
        <v/>
      </c>
      <c r="AD53" s="8" t="str">
        <f t="shared" si="54"/>
        <v xml:space="preserve">Wrong Account Name or FCM A </v>
      </c>
      <c r="AE53" s="6" t="str">
        <f t="shared" si="32"/>
        <v/>
      </c>
      <c r="AF53" s="18" t="str">
        <f>IFERROR(RANK(AE53,$AE$2:$AE$101)+COUNTIF($AE$2:AE53,AE53)-1,"")</f>
        <v/>
      </c>
      <c r="AG53" s="18" t="str">
        <f t="shared" si="33"/>
        <v>Wrong Account Name or FCM Account ID</v>
      </c>
      <c r="AH53" s="18" t="str">
        <f t="shared" si="34"/>
        <v>Wrong Account Name or FCM Account ID</v>
      </c>
      <c r="AI53" s="18" t="str">
        <f t="shared" si="35"/>
        <v>Wrong Account Name or FCM Account ID</v>
      </c>
      <c r="AJ53" s="18" t="str">
        <f t="shared" si="36"/>
        <v>Wrong Account Name or FCM Account ID</v>
      </c>
      <c r="AK53" s="18" t="str">
        <f t="shared" si="37"/>
        <v>Wrong Account Name or FCM Account ID</v>
      </c>
      <c r="AL53" s="18" t="str">
        <f t="shared" si="38"/>
        <v>Wrong Account Name or FCM Account ID</v>
      </c>
      <c r="AM53" s="18" t="str">
        <f t="shared" si="39"/>
        <v>Wrong Account Name or FCM Account ID</v>
      </c>
      <c r="AN53" s="18" t="str">
        <f t="shared" si="40"/>
        <v>Wrong Account Name or FCM Account ID</v>
      </c>
      <c r="AO53" s="18" t="str">
        <f t="shared" si="41"/>
        <v>Wrong Account Name or FCM Account ID</v>
      </c>
      <c r="AP53" s="18" t="str">
        <f t="shared" si="42"/>
        <v>Wrong Account Name or FCM Account ID</v>
      </c>
      <c r="AQ53" s="18" t="str">
        <f t="shared" si="43"/>
        <v>Wrong Account Name or FCM Account ID</v>
      </c>
      <c r="AR53" s="18" t="str">
        <f t="shared" si="44"/>
        <v>Wrong Account Name or FCM Account ID</v>
      </c>
      <c r="AS53" s="18" t="str">
        <f t="shared" si="45"/>
        <v>Wrong Account Name or FCM Account ID</v>
      </c>
      <c r="AT53" s="18" t="str">
        <f t="shared" si="46"/>
        <v>Wrong Account Name or FCM Account ID</v>
      </c>
      <c r="AU53" s="18" t="str">
        <f t="shared" si="47"/>
        <v>Wrong Account Name or FCM Account ID</v>
      </c>
      <c r="AV53" s="18" t="str">
        <f t="shared" si="48"/>
        <v>Wrong Account Name or FCM Account ID</v>
      </c>
      <c r="AW53" s="18" t="str">
        <f t="shared" si="49"/>
        <v>Wrong Account Name or FCM Account ID</v>
      </c>
      <c r="AX53" s="18" t="str">
        <f t="shared" si="50"/>
        <v>Wrong Account Name or FCM Account ID</v>
      </c>
      <c r="AY53" s="18" t="str">
        <f t="shared" si="51"/>
        <v xml:space="preserve">Wrong Account Name or FCM A </v>
      </c>
      <c r="AZ53" s="18" t="str">
        <f t="shared" si="52"/>
        <v xml:space="preserve">Wrong Account Name or FCM A </v>
      </c>
      <c r="BA53" s="18" t="str">
        <f t="shared" si="53"/>
        <v>Wrong Account Name or FCM Account ID</v>
      </c>
    </row>
    <row r="54" spans="1:53" x14ac:dyDescent="0.3">
      <c r="A54">
        <f>Orders!A54</f>
        <v>52</v>
      </c>
      <c r="B54" t="str">
        <f>Orders!B54</f>
        <v>Wrong Account Name or FCM Account ID</v>
      </c>
      <c r="C54" t="str">
        <f>Orders!C54</f>
        <v>Wrong Account Name or FCM Account ID</v>
      </c>
      <c r="D54" t="str">
        <f>Orders!D54</f>
        <v>Wrong Account Name or FCM Account ID</v>
      </c>
      <c r="E54" t="str">
        <f>Orders!E54</f>
        <v>Wrong Account Name or FCM Account ID</v>
      </c>
      <c r="F54" t="str">
        <f>Orders!F54</f>
        <v>Wrong Account Name or FCM Account ID</v>
      </c>
      <c r="G54" t="str">
        <f>Orders!G54</f>
        <v>Wrong Account Name or FCM Account ID</v>
      </c>
      <c r="H54" t="str">
        <f>Orders!H54</f>
        <v>Wrong Account Name or FCM Account ID</v>
      </c>
      <c r="I54" t="str">
        <f>Orders!I54</f>
        <v>Wrong Account Name or FCM Account ID</v>
      </c>
      <c r="J54" t="str">
        <f>Orders!J54</f>
        <v>Wrong Account Name or FCM Account ID</v>
      </c>
      <c r="K54" t="str">
        <f>Orders!K54</f>
        <v>Wrong Account Name or FCM Account ID</v>
      </c>
      <c r="L54" t="str">
        <f>Orders!L54</f>
        <v>Wrong Account Name or FCM Account ID</v>
      </c>
      <c r="M54" t="str">
        <f>Orders!M54</f>
        <v>Wrong Account Name or FCM Account ID</v>
      </c>
      <c r="N54" t="str">
        <f>Orders!N54</f>
        <v>Wrong Account Name or FCM Account ID</v>
      </c>
      <c r="O54" t="str">
        <f>Orders!O54</f>
        <v>Wrong Account Name or FCM Account ID</v>
      </c>
      <c r="P54" t="str">
        <f>Orders!P54</f>
        <v>Wrong Account Name or FCM Account ID</v>
      </c>
      <c r="Q54" t="str">
        <f>Orders!Q54</f>
        <v>Wrong Account Name or FCM Account ID</v>
      </c>
      <c r="R54" t="str">
        <f>Orders!R54</f>
        <v>Wrong Account Name or FCM Account ID</v>
      </c>
      <c r="S54" t="str">
        <f>Orders!S54</f>
        <v>Wrong Account Name or FCM Account ID</v>
      </c>
      <c r="T54" t="str">
        <f>Orders!T54</f>
        <v>Wrong Account Name or FCM Account ID</v>
      </c>
      <c r="U54" t="str">
        <f t="shared" si="25"/>
        <v>Wrong Account Name or FCM A</v>
      </c>
      <c r="V54" s="5" t="str">
        <f t="shared" si="26"/>
        <v/>
      </c>
      <c r="W54" s="20" t="str">
        <f t="shared" si="27"/>
        <v/>
      </c>
      <c r="X54" s="8" t="str">
        <f t="shared" si="28"/>
        <v xml:space="preserve">Wrong Account Name or FCM A </v>
      </c>
      <c r="Y54" t="str">
        <f>Orders!U54</f>
        <v>Wrong Account Name or FCM Account ID</v>
      </c>
      <c r="Z54" t="str">
        <f>Orders!V54</f>
        <v>Wrong Account Name or FCM Account ID</v>
      </c>
      <c r="AA54" t="str">
        <f t="shared" si="29"/>
        <v>Wrong Account Name or FCM A</v>
      </c>
      <c r="AB54" s="5" t="str">
        <f t="shared" si="30"/>
        <v/>
      </c>
      <c r="AC54" s="8" t="str">
        <f t="shared" si="31"/>
        <v/>
      </c>
      <c r="AD54" s="8" t="str">
        <f t="shared" si="54"/>
        <v xml:space="preserve">Wrong Account Name or FCM A </v>
      </c>
      <c r="AE54" s="6" t="str">
        <f t="shared" si="32"/>
        <v/>
      </c>
      <c r="AF54" s="18" t="str">
        <f>IFERROR(RANK(AE54,$AE$2:$AE$101)+COUNTIF($AE$2:AE54,AE54)-1,"")</f>
        <v/>
      </c>
      <c r="AG54" s="18" t="str">
        <f t="shared" si="33"/>
        <v>Wrong Account Name or FCM Account ID</v>
      </c>
      <c r="AH54" s="18" t="str">
        <f t="shared" si="34"/>
        <v>Wrong Account Name or FCM Account ID</v>
      </c>
      <c r="AI54" s="18" t="str">
        <f t="shared" si="35"/>
        <v>Wrong Account Name or FCM Account ID</v>
      </c>
      <c r="AJ54" s="18" t="str">
        <f t="shared" si="36"/>
        <v>Wrong Account Name or FCM Account ID</v>
      </c>
      <c r="AK54" s="18" t="str">
        <f t="shared" si="37"/>
        <v>Wrong Account Name or FCM Account ID</v>
      </c>
      <c r="AL54" s="18" t="str">
        <f t="shared" si="38"/>
        <v>Wrong Account Name or FCM Account ID</v>
      </c>
      <c r="AM54" s="18" t="str">
        <f t="shared" si="39"/>
        <v>Wrong Account Name or FCM Account ID</v>
      </c>
      <c r="AN54" s="18" t="str">
        <f t="shared" si="40"/>
        <v>Wrong Account Name or FCM Account ID</v>
      </c>
      <c r="AO54" s="18" t="str">
        <f t="shared" si="41"/>
        <v>Wrong Account Name or FCM Account ID</v>
      </c>
      <c r="AP54" s="18" t="str">
        <f t="shared" si="42"/>
        <v>Wrong Account Name or FCM Account ID</v>
      </c>
      <c r="AQ54" s="18" t="str">
        <f t="shared" si="43"/>
        <v>Wrong Account Name or FCM Account ID</v>
      </c>
      <c r="AR54" s="18" t="str">
        <f t="shared" si="44"/>
        <v>Wrong Account Name or FCM Account ID</v>
      </c>
      <c r="AS54" s="18" t="str">
        <f t="shared" si="45"/>
        <v>Wrong Account Name or FCM Account ID</v>
      </c>
      <c r="AT54" s="18" t="str">
        <f t="shared" si="46"/>
        <v>Wrong Account Name or FCM Account ID</v>
      </c>
      <c r="AU54" s="18" t="str">
        <f t="shared" si="47"/>
        <v>Wrong Account Name or FCM Account ID</v>
      </c>
      <c r="AV54" s="18" t="str">
        <f t="shared" si="48"/>
        <v>Wrong Account Name or FCM Account ID</v>
      </c>
      <c r="AW54" s="18" t="str">
        <f t="shared" si="49"/>
        <v>Wrong Account Name or FCM Account ID</v>
      </c>
      <c r="AX54" s="18" t="str">
        <f t="shared" si="50"/>
        <v>Wrong Account Name or FCM Account ID</v>
      </c>
      <c r="AY54" s="18" t="str">
        <f t="shared" si="51"/>
        <v xml:space="preserve">Wrong Account Name or FCM A </v>
      </c>
      <c r="AZ54" s="18" t="str">
        <f t="shared" si="52"/>
        <v xml:space="preserve">Wrong Account Name or FCM A </v>
      </c>
      <c r="BA54" s="18" t="str">
        <f t="shared" si="53"/>
        <v>Wrong Account Name or FCM Account ID</v>
      </c>
    </row>
    <row r="55" spans="1:53" x14ac:dyDescent="0.3">
      <c r="A55">
        <f>Orders!A55</f>
        <v>53</v>
      </c>
      <c r="B55" t="str">
        <f>Orders!B55</f>
        <v>Wrong Account Name or FCM Account ID</v>
      </c>
      <c r="C55" t="str">
        <f>Orders!C55</f>
        <v>Wrong Account Name or FCM Account ID</v>
      </c>
      <c r="D55" t="str">
        <f>Orders!D55</f>
        <v>Wrong Account Name or FCM Account ID</v>
      </c>
      <c r="E55" t="str">
        <f>Orders!E55</f>
        <v>Wrong Account Name or FCM Account ID</v>
      </c>
      <c r="F55" t="str">
        <f>Orders!F55</f>
        <v>Wrong Account Name or FCM Account ID</v>
      </c>
      <c r="G55" t="str">
        <f>Orders!G55</f>
        <v>Wrong Account Name or FCM Account ID</v>
      </c>
      <c r="H55" t="str">
        <f>Orders!H55</f>
        <v>Wrong Account Name or FCM Account ID</v>
      </c>
      <c r="I55" t="str">
        <f>Orders!I55</f>
        <v>Wrong Account Name or FCM Account ID</v>
      </c>
      <c r="J55" t="str">
        <f>Orders!J55</f>
        <v>Wrong Account Name or FCM Account ID</v>
      </c>
      <c r="K55" t="str">
        <f>Orders!K55</f>
        <v>Wrong Account Name or FCM Account ID</v>
      </c>
      <c r="L55" t="str">
        <f>Orders!L55</f>
        <v>Wrong Account Name or FCM Account ID</v>
      </c>
      <c r="M55" t="str">
        <f>Orders!M55</f>
        <v>Wrong Account Name or FCM Account ID</v>
      </c>
      <c r="N55" t="str">
        <f>Orders!N55</f>
        <v>Wrong Account Name or FCM Account ID</v>
      </c>
      <c r="O55" t="str">
        <f>Orders!O55</f>
        <v>Wrong Account Name or FCM Account ID</v>
      </c>
      <c r="P55" t="str">
        <f>Orders!P55</f>
        <v>Wrong Account Name or FCM Account ID</v>
      </c>
      <c r="Q55" t="str">
        <f>Orders!Q55</f>
        <v>Wrong Account Name or FCM Account ID</v>
      </c>
      <c r="R55" t="str">
        <f>Orders!R55</f>
        <v>Wrong Account Name or FCM Account ID</v>
      </c>
      <c r="S55" t="str">
        <f>Orders!S55</f>
        <v>Wrong Account Name or FCM Account ID</v>
      </c>
      <c r="T55" t="str">
        <f>Orders!T55</f>
        <v>Wrong Account Name or FCM Account ID</v>
      </c>
      <c r="U55" t="str">
        <f t="shared" si="25"/>
        <v>Wrong Account Name or FCM A</v>
      </c>
      <c r="V55" s="5" t="str">
        <f t="shared" si="26"/>
        <v/>
      </c>
      <c r="W55" s="20" t="str">
        <f t="shared" si="27"/>
        <v/>
      </c>
      <c r="X55" s="8" t="str">
        <f t="shared" si="28"/>
        <v xml:space="preserve">Wrong Account Name or FCM A </v>
      </c>
      <c r="Y55" t="str">
        <f>Orders!U55</f>
        <v>Wrong Account Name or FCM Account ID</v>
      </c>
      <c r="Z55" t="str">
        <f>Orders!V55</f>
        <v>Wrong Account Name or FCM Account ID</v>
      </c>
      <c r="AA55" t="str">
        <f t="shared" si="29"/>
        <v>Wrong Account Name or FCM A</v>
      </c>
      <c r="AB55" s="5" t="str">
        <f t="shared" si="30"/>
        <v/>
      </c>
      <c r="AC55" s="8" t="str">
        <f t="shared" si="31"/>
        <v/>
      </c>
      <c r="AD55" s="8" t="str">
        <f t="shared" si="54"/>
        <v xml:space="preserve">Wrong Account Name or FCM A </v>
      </c>
      <c r="AE55" s="6" t="str">
        <f t="shared" si="32"/>
        <v/>
      </c>
      <c r="AF55" s="18" t="str">
        <f>IFERROR(RANK(AE55,$AE$2:$AE$101)+COUNTIF($AE$2:AE55,AE55)-1,"")</f>
        <v/>
      </c>
      <c r="AG55" s="18" t="str">
        <f t="shared" si="33"/>
        <v>Wrong Account Name or FCM Account ID</v>
      </c>
      <c r="AH55" s="18" t="str">
        <f t="shared" si="34"/>
        <v>Wrong Account Name or FCM Account ID</v>
      </c>
      <c r="AI55" s="18" t="str">
        <f t="shared" si="35"/>
        <v>Wrong Account Name or FCM Account ID</v>
      </c>
      <c r="AJ55" s="18" t="str">
        <f t="shared" si="36"/>
        <v>Wrong Account Name or FCM Account ID</v>
      </c>
      <c r="AK55" s="18" t="str">
        <f t="shared" si="37"/>
        <v>Wrong Account Name or FCM Account ID</v>
      </c>
      <c r="AL55" s="18" t="str">
        <f t="shared" si="38"/>
        <v>Wrong Account Name or FCM Account ID</v>
      </c>
      <c r="AM55" s="18" t="str">
        <f t="shared" si="39"/>
        <v>Wrong Account Name or FCM Account ID</v>
      </c>
      <c r="AN55" s="18" t="str">
        <f t="shared" si="40"/>
        <v>Wrong Account Name or FCM Account ID</v>
      </c>
      <c r="AO55" s="18" t="str">
        <f t="shared" si="41"/>
        <v>Wrong Account Name or FCM Account ID</v>
      </c>
      <c r="AP55" s="18" t="str">
        <f t="shared" si="42"/>
        <v>Wrong Account Name or FCM Account ID</v>
      </c>
      <c r="AQ55" s="18" t="str">
        <f t="shared" si="43"/>
        <v>Wrong Account Name or FCM Account ID</v>
      </c>
      <c r="AR55" s="18" t="str">
        <f t="shared" si="44"/>
        <v>Wrong Account Name or FCM Account ID</v>
      </c>
      <c r="AS55" s="18" t="str">
        <f t="shared" si="45"/>
        <v>Wrong Account Name or FCM Account ID</v>
      </c>
      <c r="AT55" s="18" t="str">
        <f t="shared" si="46"/>
        <v>Wrong Account Name or FCM Account ID</v>
      </c>
      <c r="AU55" s="18" t="str">
        <f t="shared" si="47"/>
        <v>Wrong Account Name or FCM Account ID</v>
      </c>
      <c r="AV55" s="18" t="str">
        <f t="shared" si="48"/>
        <v>Wrong Account Name or FCM Account ID</v>
      </c>
      <c r="AW55" s="18" t="str">
        <f t="shared" si="49"/>
        <v>Wrong Account Name or FCM Account ID</v>
      </c>
      <c r="AX55" s="18" t="str">
        <f t="shared" si="50"/>
        <v>Wrong Account Name or FCM Account ID</v>
      </c>
      <c r="AY55" s="18" t="str">
        <f t="shared" si="51"/>
        <v xml:space="preserve">Wrong Account Name or FCM A </v>
      </c>
      <c r="AZ55" s="18" t="str">
        <f t="shared" si="52"/>
        <v xml:space="preserve">Wrong Account Name or FCM A </v>
      </c>
      <c r="BA55" s="18" t="str">
        <f t="shared" si="53"/>
        <v>Wrong Account Name or FCM Account ID</v>
      </c>
    </row>
    <row r="56" spans="1:53" x14ac:dyDescent="0.3">
      <c r="A56">
        <f>Orders!A56</f>
        <v>54</v>
      </c>
      <c r="B56" t="str">
        <f>Orders!B56</f>
        <v>Wrong Account Name or FCM Account ID</v>
      </c>
      <c r="C56" t="str">
        <f>Orders!C56</f>
        <v>Wrong Account Name or FCM Account ID</v>
      </c>
      <c r="D56" t="str">
        <f>Orders!D56</f>
        <v>Wrong Account Name or FCM Account ID</v>
      </c>
      <c r="E56" t="str">
        <f>Orders!E56</f>
        <v>Wrong Account Name or FCM Account ID</v>
      </c>
      <c r="F56" t="str">
        <f>Orders!F56</f>
        <v>Wrong Account Name or FCM Account ID</v>
      </c>
      <c r="G56" t="str">
        <f>Orders!G56</f>
        <v>Wrong Account Name or FCM Account ID</v>
      </c>
      <c r="H56" t="str">
        <f>Orders!H56</f>
        <v>Wrong Account Name or FCM Account ID</v>
      </c>
      <c r="I56" t="str">
        <f>Orders!I56</f>
        <v>Wrong Account Name or FCM Account ID</v>
      </c>
      <c r="J56" t="str">
        <f>Orders!J56</f>
        <v>Wrong Account Name or FCM Account ID</v>
      </c>
      <c r="K56" t="str">
        <f>Orders!K56</f>
        <v>Wrong Account Name or FCM Account ID</v>
      </c>
      <c r="L56" t="str">
        <f>Orders!L56</f>
        <v>Wrong Account Name or FCM Account ID</v>
      </c>
      <c r="M56" t="str">
        <f>Orders!M56</f>
        <v>Wrong Account Name or FCM Account ID</v>
      </c>
      <c r="N56" t="str">
        <f>Orders!N56</f>
        <v>Wrong Account Name or FCM Account ID</v>
      </c>
      <c r="O56" t="str">
        <f>Orders!O56</f>
        <v>Wrong Account Name or FCM Account ID</v>
      </c>
      <c r="P56" t="str">
        <f>Orders!P56</f>
        <v>Wrong Account Name or FCM Account ID</v>
      </c>
      <c r="Q56" t="str">
        <f>Orders!Q56</f>
        <v>Wrong Account Name or FCM Account ID</v>
      </c>
      <c r="R56" t="str">
        <f>Orders!R56</f>
        <v>Wrong Account Name or FCM Account ID</v>
      </c>
      <c r="S56" t="str">
        <f>Orders!S56</f>
        <v>Wrong Account Name or FCM Account ID</v>
      </c>
      <c r="T56" t="str">
        <f>Orders!T56</f>
        <v>Wrong Account Name or FCM Account ID</v>
      </c>
      <c r="U56" t="str">
        <f t="shared" si="25"/>
        <v>Wrong Account Name or FCM A</v>
      </c>
      <c r="V56" s="5" t="str">
        <f t="shared" si="26"/>
        <v/>
      </c>
      <c r="W56" s="20" t="str">
        <f t="shared" si="27"/>
        <v/>
      </c>
      <c r="X56" s="8" t="str">
        <f t="shared" si="28"/>
        <v xml:space="preserve">Wrong Account Name or FCM A </v>
      </c>
      <c r="Y56" t="str">
        <f>Orders!U56</f>
        <v>Wrong Account Name or FCM Account ID</v>
      </c>
      <c r="Z56" t="str">
        <f>Orders!V56</f>
        <v>Wrong Account Name or FCM Account ID</v>
      </c>
      <c r="AA56" t="str">
        <f t="shared" si="29"/>
        <v>Wrong Account Name or FCM A</v>
      </c>
      <c r="AB56" s="5" t="str">
        <f t="shared" si="30"/>
        <v/>
      </c>
      <c r="AC56" s="8" t="str">
        <f t="shared" si="31"/>
        <v/>
      </c>
      <c r="AD56" s="8" t="str">
        <f t="shared" si="54"/>
        <v xml:space="preserve">Wrong Account Name or FCM A </v>
      </c>
      <c r="AE56" s="6" t="str">
        <f t="shared" si="32"/>
        <v/>
      </c>
      <c r="AF56" s="18" t="str">
        <f>IFERROR(RANK(AE56,$AE$2:$AE$101)+COUNTIF($AE$2:AE56,AE56)-1,"")</f>
        <v/>
      </c>
      <c r="AG56" s="18" t="str">
        <f t="shared" si="33"/>
        <v>Wrong Account Name or FCM Account ID</v>
      </c>
      <c r="AH56" s="18" t="str">
        <f t="shared" si="34"/>
        <v>Wrong Account Name or FCM Account ID</v>
      </c>
      <c r="AI56" s="18" t="str">
        <f t="shared" si="35"/>
        <v>Wrong Account Name or FCM Account ID</v>
      </c>
      <c r="AJ56" s="18" t="str">
        <f t="shared" si="36"/>
        <v>Wrong Account Name or FCM Account ID</v>
      </c>
      <c r="AK56" s="18" t="str">
        <f t="shared" si="37"/>
        <v>Wrong Account Name or FCM Account ID</v>
      </c>
      <c r="AL56" s="18" t="str">
        <f t="shared" si="38"/>
        <v>Wrong Account Name or FCM Account ID</v>
      </c>
      <c r="AM56" s="18" t="str">
        <f t="shared" si="39"/>
        <v>Wrong Account Name or FCM Account ID</v>
      </c>
      <c r="AN56" s="18" t="str">
        <f t="shared" si="40"/>
        <v>Wrong Account Name or FCM Account ID</v>
      </c>
      <c r="AO56" s="18" t="str">
        <f t="shared" si="41"/>
        <v>Wrong Account Name or FCM Account ID</v>
      </c>
      <c r="AP56" s="18" t="str">
        <f t="shared" si="42"/>
        <v>Wrong Account Name or FCM Account ID</v>
      </c>
      <c r="AQ56" s="18" t="str">
        <f t="shared" si="43"/>
        <v>Wrong Account Name or FCM Account ID</v>
      </c>
      <c r="AR56" s="18" t="str">
        <f t="shared" si="44"/>
        <v>Wrong Account Name or FCM Account ID</v>
      </c>
      <c r="AS56" s="18" t="str">
        <f t="shared" si="45"/>
        <v>Wrong Account Name or FCM Account ID</v>
      </c>
      <c r="AT56" s="18" t="str">
        <f t="shared" si="46"/>
        <v>Wrong Account Name or FCM Account ID</v>
      </c>
      <c r="AU56" s="18" t="str">
        <f t="shared" si="47"/>
        <v>Wrong Account Name or FCM Account ID</v>
      </c>
      <c r="AV56" s="18" t="str">
        <f t="shared" si="48"/>
        <v>Wrong Account Name or FCM Account ID</v>
      </c>
      <c r="AW56" s="18" t="str">
        <f t="shared" si="49"/>
        <v>Wrong Account Name or FCM Account ID</v>
      </c>
      <c r="AX56" s="18" t="str">
        <f t="shared" si="50"/>
        <v>Wrong Account Name or FCM Account ID</v>
      </c>
      <c r="AY56" s="18" t="str">
        <f t="shared" si="51"/>
        <v xml:space="preserve">Wrong Account Name or FCM A </v>
      </c>
      <c r="AZ56" s="18" t="str">
        <f t="shared" si="52"/>
        <v xml:space="preserve">Wrong Account Name or FCM A </v>
      </c>
      <c r="BA56" s="18" t="str">
        <f t="shared" si="53"/>
        <v>Wrong Account Name or FCM Account ID</v>
      </c>
    </row>
    <row r="57" spans="1:53" x14ac:dyDescent="0.3">
      <c r="A57">
        <f>Orders!A57</f>
        <v>55</v>
      </c>
      <c r="B57" t="str">
        <f>Orders!B57</f>
        <v>Wrong Account Name or FCM Account ID</v>
      </c>
      <c r="C57" t="str">
        <f>Orders!C57</f>
        <v>Wrong Account Name or FCM Account ID</v>
      </c>
      <c r="D57" t="str">
        <f>Orders!D57</f>
        <v>Wrong Account Name or FCM Account ID</v>
      </c>
      <c r="E57" t="str">
        <f>Orders!E57</f>
        <v>Wrong Account Name or FCM Account ID</v>
      </c>
      <c r="F57" t="str">
        <f>Orders!F57</f>
        <v>Wrong Account Name or FCM Account ID</v>
      </c>
      <c r="G57" t="str">
        <f>Orders!G57</f>
        <v>Wrong Account Name or FCM Account ID</v>
      </c>
      <c r="H57" t="str">
        <f>Orders!H57</f>
        <v>Wrong Account Name or FCM Account ID</v>
      </c>
      <c r="I57" t="str">
        <f>Orders!I57</f>
        <v>Wrong Account Name or FCM Account ID</v>
      </c>
      <c r="J57" t="str">
        <f>Orders!J57</f>
        <v>Wrong Account Name or FCM Account ID</v>
      </c>
      <c r="K57" t="str">
        <f>Orders!K57</f>
        <v>Wrong Account Name or FCM Account ID</v>
      </c>
      <c r="L57" t="str">
        <f>Orders!L57</f>
        <v>Wrong Account Name or FCM Account ID</v>
      </c>
      <c r="M57" t="str">
        <f>Orders!M57</f>
        <v>Wrong Account Name or FCM Account ID</v>
      </c>
      <c r="N57" t="str">
        <f>Orders!N57</f>
        <v>Wrong Account Name or FCM Account ID</v>
      </c>
      <c r="O57" t="str">
        <f>Orders!O57</f>
        <v>Wrong Account Name or FCM Account ID</v>
      </c>
      <c r="P57" t="str">
        <f>Orders!P57</f>
        <v>Wrong Account Name or FCM Account ID</v>
      </c>
      <c r="Q57" t="str">
        <f>Orders!Q57</f>
        <v>Wrong Account Name or FCM Account ID</v>
      </c>
      <c r="R57" t="str">
        <f>Orders!R57</f>
        <v>Wrong Account Name or FCM Account ID</v>
      </c>
      <c r="S57" t="str">
        <f>Orders!S57</f>
        <v>Wrong Account Name or FCM Account ID</v>
      </c>
      <c r="T57" t="str">
        <f>Orders!T57</f>
        <v>Wrong Account Name or FCM Account ID</v>
      </c>
      <c r="U57" t="str">
        <f t="shared" si="25"/>
        <v>Wrong Account Name or FCM A</v>
      </c>
      <c r="V57" s="5" t="str">
        <f t="shared" si="26"/>
        <v/>
      </c>
      <c r="W57" s="20" t="str">
        <f t="shared" si="27"/>
        <v/>
      </c>
      <c r="X57" s="8" t="str">
        <f t="shared" si="28"/>
        <v xml:space="preserve">Wrong Account Name or FCM A </v>
      </c>
      <c r="Y57" t="str">
        <f>Orders!U57</f>
        <v>Wrong Account Name or FCM Account ID</v>
      </c>
      <c r="Z57" t="str">
        <f>Orders!V57</f>
        <v>Wrong Account Name or FCM Account ID</v>
      </c>
      <c r="AA57" t="str">
        <f t="shared" si="29"/>
        <v>Wrong Account Name or FCM A</v>
      </c>
      <c r="AB57" s="5" t="str">
        <f t="shared" si="30"/>
        <v/>
      </c>
      <c r="AC57" s="8" t="str">
        <f t="shared" si="31"/>
        <v/>
      </c>
      <c r="AD57" s="8" t="str">
        <f t="shared" si="54"/>
        <v xml:space="preserve">Wrong Account Name or FCM A </v>
      </c>
      <c r="AE57" s="6" t="str">
        <f t="shared" si="32"/>
        <v/>
      </c>
      <c r="AF57" s="18" t="str">
        <f>IFERROR(RANK(AE57,$AE$2:$AE$101)+COUNTIF($AE$2:AE57,AE57)-1,"")</f>
        <v/>
      </c>
      <c r="AG57" s="18" t="str">
        <f t="shared" si="33"/>
        <v>Wrong Account Name or FCM Account ID</v>
      </c>
      <c r="AH57" s="18" t="str">
        <f t="shared" si="34"/>
        <v>Wrong Account Name or FCM Account ID</v>
      </c>
      <c r="AI57" s="18" t="str">
        <f t="shared" si="35"/>
        <v>Wrong Account Name or FCM Account ID</v>
      </c>
      <c r="AJ57" s="18" t="str">
        <f t="shared" si="36"/>
        <v>Wrong Account Name or FCM Account ID</v>
      </c>
      <c r="AK57" s="18" t="str">
        <f t="shared" si="37"/>
        <v>Wrong Account Name or FCM Account ID</v>
      </c>
      <c r="AL57" s="18" t="str">
        <f t="shared" si="38"/>
        <v>Wrong Account Name or FCM Account ID</v>
      </c>
      <c r="AM57" s="18" t="str">
        <f t="shared" si="39"/>
        <v>Wrong Account Name or FCM Account ID</v>
      </c>
      <c r="AN57" s="18" t="str">
        <f t="shared" si="40"/>
        <v>Wrong Account Name or FCM Account ID</v>
      </c>
      <c r="AO57" s="18" t="str">
        <f t="shared" si="41"/>
        <v>Wrong Account Name or FCM Account ID</v>
      </c>
      <c r="AP57" s="18" t="str">
        <f t="shared" si="42"/>
        <v>Wrong Account Name or FCM Account ID</v>
      </c>
      <c r="AQ57" s="18" t="str">
        <f t="shared" si="43"/>
        <v>Wrong Account Name or FCM Account ID</v>
      </c>
      <c r="AR57" s="18" t="str">
        <f t="shared" si="44"/>
        <v>Wrong Account Name or FCM Account ID</v>
      </c>
      <c r="AS57" s="18" t="str">
        <f t="shared" si="45"/>
        <v>Wrong Account Name or FCM Account ID</v>
      </c>
      <c r="AT57" s="18" t="str">
        <f t="shared" si="46"/>
        <v>Wrong Account Name or FCM Account ID</v>
      </c>
      <c r="AU57" s="18" t="str">
        <f t="shared" si="47"/>
        <v>Wrong Account Name or FCM Account ID</v>
      </c>
      <c r="AV57" s="18" t="str">
        <f t="shared" si="48"/>
        <v>Wrong Account Name or FCM Account ID</v>
      </c>
      <c r="AW57" s="18" t="str">
        <f t="shared" si="49"/>
        <v>Wrong Account Name or FCM Account ID</v>
      </c>
      <c r="AX57" s="18" t="str">
        <f t="shared" si="50"/>
        <v>Wrong Account Name or FCM Account ID</v>
      </c>
      <c r="AY57" s="18" t="str">
        <f t="shared" si="51"/>
        <v xml:space="preserve">Wrong Account Name or FCM A </v>
      </c>
      <c r="AZ57" s="18" t="str">
        <f t="shared" si="52"/>
        <v xml:space="preserve">Wrong Account Name or FCM A </v>
      </c>
      <c r="BA57" s="18" t="str">
        <f t="shared" si="53"/>
        <v>Wrong Account Name or FCM Account ID</v>
      </c>
    </row>
    <row r="58" spans="1:53" x14ac:dyDescent="0.3">
      <c r="A58">
        <f>Orders!A58</f>
        <v>56</v>
      </c>
      <c r="B58" t="str">
        <f>Orders!B58</f>
        <v>Wrong Account Name or FCM Account ID</v>
      </c>
      <c r="C58" t="str">
        <f>Orders!C58</f>
        <v>Wrong Account Name or FCM Account ID</v>
      </c>
      <c r="D58" t="str">
        <f>Orders!D58</f>
        <v>Wrong Account Name or FCM Account ID</v>
      </c>
      <c r="E58" t="str">
        <f>Orders!E58</f>
        <v>Wrong Account Name or FCM Account ID</v>
      </c>
      <c r="F58" t="str">
        <f>Orders!F58</f>
        <v>Wrong Account Name or FCM Account ID</v>
      </c>
      <c r="G58" t="str">
        <f>Orders!G58</f>
        <v>Wrong Account Name or FCM Account ID</v>
      </c>
      <c r="H58" t="str">
        <f>Orders!H58</f>
        <v>Wrong Account Name or FCM Account ID</v>
      </c>
      <c r="I58" t="str">
        <f>Orders!I58</f>
        <v>Wrong Account Name or FCM Account ID</v>
      </c>
      <c r="J58" t="str">
        <f>Orders!J58</f>
        <v>Wrong Account Name or FCM Account ID</v>
      </c>
      <c r="K58" t="str">
        <f>Orders!K58</f>
        <v>Wrong Account Name or FCM Account ID</v>
      </c>
      <c r="L58" t="str">
        <f>Orders!L58</f>
        <v>Wrong Account Name or FCM Account ID</v>
      </c>
      <c r="M58" t="str">
        <f>Orders!M58</f>
        <v>Wrong Account Name or FCM Account ID</v>
      </c>
      <c r="N58" t="str">
        <f>Orders!N58</f>
        <v>Wrong Account Name or FCM Account ID</v>
      </c>
      <c r="O58" t="str">
        <f>Orders!O58</f>
        <v>Wrong Account Name or FCM Account ID</v>
      </c>
      <c r="P58" t="str">
        <f>Orders!P58</f>
        <v>Wrong Account Name or FCM Account ID</v>
      </c>
      <c r="Q58" t="str">
        <f>Orders!Q58</f>
        <v>Wrong Account Name or FCM Account ID</v>
      </c>
      <c r="R58" t="str">
        <f>Orders!R58</f>
        <v>Wrong Account Name or FCM Account ID</v>
      </c>
      <c r="S58" t="str">
        <f>Orders!S58</f>
        <v>Wrong Account Name or FCM Account ID</v>
      </c>
      <c r="T58" t="str">
        <f>Orders!T58</f>
        <v>Wrong Account Name or FCM Account ID</v>
      </c>
      <c r="U58" t="str">
        <f t="shared" si="25"/>
        <v>Wrong Account Name or FCM A</v>
      </c>
      <c r="V58" s="5" t="str">
        <f t="shared" si="26"/>
        <v/>
      </c>
      <c r="W58" s="20" t="str">
        <f t="shared" si="27"/>
        <v/>
      </c>
      <c r="X58" s="8" t="str">
        <f t="shared" si="28"/>
        <v xml:space="preserve">Wrong Account Name or FCM A </v>
      </c>
      <c r="Y58" t="str">
        <f>Orders!U58</f>
        <v>Wrong Account Name or FCM Account ID</v>
      </c>
      <c r="Z58" t="str">
        <f>Orders!V58</f>
        <v>Wrong Account Name or FCM Account ID</v>
      </c>
      <c r="AA58" t="str">
        <f t="shared" si="29"/>
        <v>Wrong Account Name or FCM A</v>
      </c>
      <c r="AB58" s="5" t="str">
        <f t="shared" si="30"/>
        <v/>
      </c>
      <c r="AC58" s="8" t="str">
        <f t="shared" si="31"/>
        <v/>
      </c>
      <c r="AD58" s="8" t="str">
        <f t="shared" si="54"/>
        <v xml:space="preserve">Wrong Account Name or FCM A </v>
      </c>
      <c r="AE58" s="6" t="str">
        <f t="shared" si="32"/>
        <v/>
      </c>
      <c r="AF58" s="18" t="str">
        <f>IFERROR(RANK(AE58,$AE$2:$AE$101)+COUNTIF($AE$2:AE58,AE58)-1,"")</f>
        <v/>
      </c>
      <c r="AG58" s="18" t="str">
        <f t="shared" si="33"/>
        <v>Wrong Account Name or FCM Account ID</v>
      </c>
      <c r="AH58" s="18" t="str">
        <f t="shared" si="34"/>
        <v>Wrong Account Name or FCM Account ID</v>
      </c>
      <c r="AI58" s="18" t="str">
        <f t="shared" si="35"/>
        <v>Wrong Account Name or FCM Account ID</v>
      </c>
      <c r="AJ58" s="18" t="str">
        <f t="shared" si="36"/>
        <v>Wrong Account Name or FCM Account ID</v>
      </c>
      <c r="AK58" s="18" t="str">
        <f t="shared" si="37"/>
        <v>Wrong Account Name or FCM Account ID</v>
      </c>
      <c r="AL58" s="18" t="str">
        <f t="shared" si="38"/>
        <v>Wrong Account Name or FCM Account ID</v>
      </c>
      <c r="AM58" s="18" t="str">
        <f t="shared" si="39"/>
        <v>Wrong Account Name or FCM Account ID</v>
      </c>
      <c r="AN58" s="18" t="str">
        <f t="shared" si="40"/>
        <v>Wrong Account Name or FCM Account ID</v>
      </c>
      <c r="AO58" s="18" t="str">
        <f t="shared" si="41"/>
        <v>Wrong Account Name or FCM Account ID</v>
      </c>
      <c r="AP58" s="18" t="str">
        <f t="shared" si="42"/>
        <v>Wrong Account Name or FCM Account ID</v>
      </c>
      <c r="AQ58" s="18" t="str">
        <f t="shared" si="43"/>
        <v>Wrong Account Name or FCM Account ID</v>
      </c>
      <c r="AR58" s="18" t="str">
        <f t="shared" si="44"/>
        <v>Wrong Account Name or FCM Account ID</v>
      </c>
      <c r="AS58" s="18" t="str">
        <f t="shared" si="45"/>
        <v>Wrong Account Name or FCM Account ID</v>
      </c>
      <c r="AT58" s="18" t="str">
        <f t="shared" si="46"/>
        <v>Wrong Account Name or FCM Account ID</v>
      </c>
      <c r="AU58" s="18" t="str">
        <f t="shared" si="47"/>
        <v>Wrong Account Name or FCM Account ID</v>
      </c>
      <c r="AV58" s="18" t="str">
        <f t="shared" si="48"/>
        <v>Wrong Account Name or FCM Account ID</v>
      </c>
      <c r="AW58" s="18" t="str">
        <f t="shared" si="49"/>
        <v>Wrong Account Name or FCM Account ID</v>
      </c>
      <c r="AX58" s="18" t="str">
        <f t="shared" si="50"/>
        <v>Wrong Account Name or FCM Account ID</v>
      </c>
      <c r="AY58" s="18" t="str">
        <f t="shared" si="51"/>
        <v xml:space="preserve">Wrong Account Name or FCM A </v>
      </c>
      <c r="AZ58" s="18" t="str">
        <f t="shared" si="52"/>
        <v xml:space="preserve">Wrong Account Name or FCM A </v>
      </c>
      <c r="BA58" s="18" t="str">
        <f t="shared" si="53"/>
        <v>Wrong Account Name or FCM Account ID</v>
      </c>
    </row>
    <row r="59" spans="1:53" x14ac:dyDescent="0.3">
      <c r="A59">
        <f>Orders!A59</f>
        <v>57</v>
      </c>
      <c r="B59" t="str">
        <f>Orders!B59</f>
        <v>Wrong Account Name or FCM Account ID</v>
      </c>
      <c r="C59" t="str">
        <f>Orders!C59</f>
        <v>Wrong Account Name or FCM Account ID</v>
      </c>
      <c r="D59" t="str">
        <f>Orders!D59</f>
        <v>Wrong Account Name or FCM Account ID</v>
      </c>
      <c r="E59" t="str">
        <f>Orders!E59</f>
        <v>Wrong Account Name or FCM Account ID</v>
      </c>
      <c r="F59" t="str">
        <f>Orders!F59</f>
        <v>Wrong Account Name or FCM Account ID</v>
      </c>
      <c r="G59" t="str">
        <f>Orders!G59</f>
        <v>Wrong Account Name or FCM Account ID</v>
      </c>
      <c r="H59" t="str">
        <f>Orders!H59</f>
        <v>Wrong Account Name or FCM Account ID</v>
      </c>
      <c r="I59" t="str">
        <f>Orders!I59</f>
        <v>Wrong Account Name or FCM Account ID</v>
      </c>
      <c r="J59" t="str">
        <f>Orders!J59</f>
        <v>Wrong Account Name or FCM Account ID</v>
      </c>
      <c r="K59" t="str">
        <f>Orders!K59</f>
        <v>Wrong Account Name or FCM Account ID</v>
      </c>
      <c r="L59" t="str">
        <f>Orders!L59</f>
        <v>Wrong Account Name or FCM Account ID</v>
      </c>
      <c r="M59" t="str">
        <f>Orders!M59</f>
        <v>Wrong Account Name or FCM Account ID</v>
      </c>
      <c r="N59" t="str">
        <f>Orders!N59</f>
        <v>Wrong Account Name or FCM Account ID</v>
      </c>
      <c r="O59" t="str">
        <f>Orders!O59</f>
        <v>Wrong Account Name or FCM Account ID</v>
      </c>
      <c r="P59" t="str">
        <f>Orders!P59</f>
        <v>Wrong Account Name or FCM Account ID</v>
      </c>
      <c r="Q59" t="str">
        <f>Orders!Q59</f>
        <v>Wrong Account Name or FCM Account ID</v>
      </c>
      <c r="R59" t="str">
        <f>Orders!R59</f>
        <v>Wrong Account Name or FCM Account ID</v>
      </c>
      <c r="S59" t="str">
        <f>Orders!S59</f>
        <v>Wrong Account Name or FCM Account ID</v>
      </c>
      <c r="T59" t="str">
        <f>Orders!T59</f>
        <v>Wrong Account Name or FCM Account ID</v>
      </c>
      <c r="U59" t="str">
        <f t="shared" si="25"/>
        <v>Wrong Account Name or FCM A</v>
      </c>
      <c r="V59" s="5" t="str">
        <f t="shared" si="26"/>
        <v/>
      </c>
      <c r="W59" s="20" t="str">
        <f t="shared" si="27"/>
        <v/>
      </c>
      <c r="X59" s="8" t="str">
        <f t="shared" si="28"/>
        <v xml:space="preserve">Wrong Account Name or FCM A </v>
      </c>
      <c r="Y59" t="str">
        <f>Orders!U59</f>
        <v>Wrong Account Name or FCM Account ID</v>
      </c>
      <c r="Z59" t="str">
        <f>Orders!V59</f>
        <v>Wrong Account Name or FCM Account ID</v>
      </c>
      <c r="AA59" t="str">
        <f t="shared" si="29"/>
        <v>Wrong Account Name or FCM A</v>
      </c>
      <c r="AB59" s="5" t="str">
        <f t="shared" si="30"/>
        <v/>
      </c>
      <c r="AC59" s="8" t="str">
        <f t="shared" si="31"/>
        <v/>
      </c>
      <c r="AD59" s="8" t="str">
        <f t="shared" si="54"/>
        <v xml:space="preserve">Wrong Account Name or FCM A </v>
      </c>
      <c r="AE59" s="6" t="str">
        <f t="shared" si="32"/>
        <v/>
      </c>
      <c r="AF59" s="18" t="str">
        <f>IFERROR(RANK(AE59,$AE$2:$AE$101)+COUNTIF($AE$2:AE59,AE59)-1,"")</f>
        <v/>
      </c>
      <c r="AG59" s="18" t="str">
        <f t="shared" si="33"/>
        <v>Wrong Account Name or FCM Account ID</v>
      </c>
      <c r="AH59" s="18" t="str">
        <f t="shared" si="34"/>
        <v>Wrong Account Name or FCM Account ID</v>
      </c>
      <c r="AI59" s="18" t="str">
        <f t="shared" si="35"/>
        <v>Wrong Account Name or FCM Account ID</v>
      </c>
      <c r="AJ59" s="18" t="str">
        <f t="shared" si="36"/>
        <v>Wrong Account Name or FCM Account ID</v>
      </c>
      <c r="AK59" s="18" t="str">
        <f t="shared" si="37"/>
        <v>Wrong Account Name or FCM Account ID</v>
      </c>
      <c r="AL59" s="18" t="str">
        <f t="shared" si="38"/>
        <v>Wrong Account Name or FCM Account ID</v>
      </c>
      <c r="AM59" s="18" t="str">
        <f t="shared" si="39"/>
        <v>Wrong Account Name or FCM Account ID</v>
      </c>
      <c r="AN59" s="18" t="str">
        <f t="shared" si="40"/>
        <v>Wrong Account Name or FCM Account ID</v>
      </c>
      <c r="AO59" s="18" t="str">
        <f t="shared" si="41"/>
        <v>Wrong Account Name or FCM Account ID</v>
      </c>
      <c r="AP59" s="18" t="str">
        <f t="shared" si="42"/>
        <v>Wrong Account Name or FCM Account ID</v>
      </c>
      <c r="AQ59" s="18" t="str">
        <f t="shared" si="43"/>
        <v>Wrong Account Name or FCM Account ID</v>
      </c>
      <c r="AR59" s="18" t="str">
        <f t="shared" si="44"/>
        <v>Wrong Account Name or FCM Account ID</v>
      </c>
      <c r="AS59" s="18" t="str">
        <f t="shared" si="45"/>
        <v>Wrong Account Name or FCM Account ID</v>
      </c>
      <c r="AT59" s="18" t="str">
        <f t="shared" si="46"/>
        <v>Wrong Account Name or FCM Account ID</v>
      </c>
      <c r="AU59" s="18" t="str">
        <f t="shared" si="47"/>
        <v>Wrong Account Name or FCM Account ID</v>
      </c>
      <c r="AV59" s="18" t="str">
        <f t="shared" si="48"/>
        <v>Wrong Account Name or FCM Account ID</v>
      </c>
      <c r="AW59" s="18" t="str">
        <f t="shared" si="49"/>
        <v>Wrong Account Name or FCM Account ID</v>
      </c>
      <c r="AX59" s="18" t="str">
        <f t="shared" si="50"/>
        <v>Wrong Account Name or FCM Account ID</v>
      </c>
      <c r="AY59" s="18" t="str">
        <f t="shared" si="51"/>
        <v xml:space="preserve">Wrong Account Name or FCM A </v>
      </c>
      <c r="AZ59" s="18" t="str">
        <f t="shared" si="52"/>
        <v xml:space="preserve">Wrong Account Name or FCM A </v>
      </c>
      <c r="BA59" s="18" t="str">
        <f t="shared" si="53"/>
        <v>Wrong Account Name or FCM Account ID</v>
      </c>
    </row>
    <row r="60" spans="1:53" x14ac:dyDescent="0.3">
      <c r="A60">
        <f>Orders!A60</f>
        <v>58</v>
      </c>
      <c r="B60" t="str">
        <f>Orders!B60</f>
        <v>Wrong Account Name or FCM Account ID</v>
      </c>
      <c r="C60" t="str">
        <f>Orders!C60</f>
        <v>Wrong Account Name or FCM Account ID</v>
      </c>
      <c r="D60" t="str">
        <f>Orders!D60</f>
        <v>Wrong Account Name or FCM Account ID</v>
      </c>
      <c r="E60" t="str">
        <f>Orders!E60</f>
        <v>Wrong Account Name or FCM Account ID</v>
      </c>
      <c r="F60" t="str">
        <f>Orders!F60</f>
        <v>Wrong Account Name or FCM Account ID</v>
      </c>
      <c r="G60" t="str">
        <f>Orders!G60</f>
        <v>Wrong Account Name or FCM Account ID</v>
      </c>
      <c r="H60" t="str">
        <f>Orders!H60</f>
        <v>Wrong Account Name or FCM Account ID</v>
      </c>
      <c r="I60" t="str">
        <f>Orders!I60</f>
        <v>Wrong Account Name or FCM Account ID</v>
      </c>
      <c r="J60" t="str">
        <f>Orders!J60</f>
        <v>Wrong Account Name or FCM Account ID</v>
      </c>
      <c r="K60" t="str">
        <f>Orders!K60</f>
        <v>Wrong Account Name or FCM Account ID</v>
      </c>
      <c r="L60" t="str">
        <f>Orders!L60</f>
        <v>Wrong Account Name or FCM Account ID</v>
      </c>
      <c r="M60" t="str">
        <f>Orders!M60</f>
        <v>Wrong Account Name or FCM Account ID</v>
      </c>
      <c r="N60" t="str">
        <f>Orders!N60</f>
        <v>Wrong Account Name or FCM Account ID</v>
      </c>
      <c r="O60" t="str">
        <f>Orders!O60</f>
        <v>Wrong Account Name or FCM Account ID</v>
      </c>
      <c r="P60" t="str">
        <f>Orders!P60</f>
        <v>Wrong Account Name or FCM Account ID</v>
      </c>
      <c r="Q60" t="str">
        <f>Orders!Q60</f>
        <v>Wrong Account Name or FCM Account ID</v>
      </c>
      <c r="R60" t="str">
        <f>Orders!R60</f>
        <v>Wrong Account Name or FCM Account ID</v>
      </c>
      <c r="S60" t="str">
        <f>Orders!S60</f>
        <v>Wrong Account Name or FCM Account ID</v>
      </c>
      <c r="T60" t="str">
        <f>Orders!T60</f>
        <v>Wrong Account Name or FCM Account ID</v>
      </c>
      <c r="U60" t="str">
        <f t="shared" si="25"/>
        <v>Wrong Account Name or FCM A</v>
      </c>
      <c r="V60" s="5" t="str">
        <f t="shared" si="26"/>
        <v/>
      </c>
      <c r="W60" s="20" t="str">
        <f t="shared" si="27"/>
        <v/>
      </c>
      <c r="X60" s="8" t="str">
        <f t="shared" si="28"/>
        <v xml:space="preserve">Wrong Account Name or FCM A </v>
      </c>
      <c r="Y60" t="str">
        <f>Orders!U60</f>
        <v>Wrong Account Name or FCM Account ID</v>
      </c>
      <c r="Z60" t="str">
        <f>Orders!V60</f>
        <v>Wrong Account Name or FCM Account ID</v>
      </c>
      <c r="AA60" t="str">
        <f t="shared" si="29"/>
        <v>Wrong Account Name or FCM A</v>
      </c>
      <c r="AB60" s="5" t="str">
        <f t="shared" si="30"/>
        <v/>
      </c>
      <c r="AC60" s="8" t="str">
        <f t="shared" si="31"/>
        <v/>
      </c>
      <c r="AD60" s="8" t="str">
        <f t="shared" si="54"/>
        <v xml:space="preserve">Wrong Account Name or FCM A </v>
      </c>
      <c r="AE60" s="6" t="str">
        <f t="shared" si="32"/>
        <v/>
      </c>
      <c r="AF60" s="18" t="str">
        <f>IFERROR(RANK(AE60,$AE$2:$AE$101)+COUNTIF($AE$2:AE60,AE60)-1,"")</f>
        <v/>
      </c>
      <c r="AG60" s="18" t="str">
        <f t="shared" si="33"/>
        <v>Wrong Account Name or FCM Account ID</v>
      </c>
      <c r="AH60" s="18" t="str">
        <f t="shared" si="34"/>
        <v>Wrong Account Name or FCM Account ID</v>
      </c>
      <c r="AI60" s="18" t="str">
        <f t="shared" si="35"/>
        <v>Wrong Account Name or FCM Account ID</v>
      </c>
      <c r="AJ60" s="18" t="str">
        <f t="shared" si="36"/>
        <v>Wrong Account Name or FCM Account ID</v>
      </c>
      <c r="AK60" s="18" t="str">
        <f t="shared" si="37"/>
        <v>Wrong Account Name or FCM Account ID</v>
      </c>
      <c r="AL60" s="18" t="str">
        <f t="shared" si="38"/>
        <v>Wrong Account Name or FCM Account ID</v>
      </c>
      <c r="AM60" s="18" t="str">
        <f t="shared" si="39"/>
        <v>Wrong Account Name or FCM Account ID</v>
      </c>
      <c r="AN60" s="18" t="str">
        <f t="shared" si="40"/>
        <v>Wrong Account Name or FCM Account ID</v>
      </c>
      <c r="AO60" s="18" t="str">
        <f t="shared" si="41"/>
        <v>Wrong Account Name or FCM Account ID</v>
      </c>
      <c r="AP60" s="18" t="str">
        <f t="shared" si="42"/>
        <v>Wrong Account Name or FCM Account ID</v>
      </c>
      <c r="AQ60" s="18" t="str">
        <f t="shared" si="43"/>
        <v>Wrong Account Name or FCM Account ID</v>
      </c>
      <c r="AR60" s="18" t="str">
        <f t="shared" si="44"/>
        <v>Wrong Account Name or FCM Account ID</v>
      </c>
      <c r="AS60" s="18" t="str">
        <f t="shared" si="45"/>
        <v>Wrong Account Name or FCM Account ID</v>
      </c>
      <c r="AT60" s="18" t="str">
        <f t="shared" si="46"/>
        <v>Wrong Account Name or FCM Account ID</v>
      </c>
      <c r="AU60" s="18" t="str">
        <f t="shared" si="47"/>
        <v>Wrong Account Name or FCM Account ID</v>
      </c>
      <c r="AV60" s="18" t="str">
        <f t="shared" si="48"/>
        <v>Wrong Account Name or FCM Account ID</v>
      </c>
      <c r="AW60" s="18" t="str">
        <f t="shared" si="49"/>
        <v>Wrong Account Name or FCM Account ID</v>
      </c>
      <c r="AX60" s="18" t="str">
        <f t="shared" si="50"/>
        <v>Wrong Account Name or FCM Account ID</v>
      </c>
      <c r="AY60" s="18" t="str">
        <f t="shared" si="51"/>
        <v xml:space="preserve">Wrong Account Name or FCM A </v>
      </c>
      <c r="AZ60" s="18" t="str">
        <f t="shared" si="52"/>
        <v xml:space="preserve">Wrong Account Name or FCM A </v>
      </c>
      <c r="BA60" s="18" t="str">
        <f t="shared" si="53"/>
        <v>Wrong Account Name or FCM Account ID</v>
      </c>
    </row>
    <row r="61" spans="1:53" x14ac:dyDescent="0.3">
      <c r="A61">
        <f>Orders!A61</f>
        <v>59</v>
      </c>
      <c r="B61" t="str">
        <f>Orders!B61</f>
        <v>Wrong Account Name or FCM Account ID</v>
      </c>
      <c r="C61" t="str">
        <f>Orders!C61</f>
        <v>Wrong Account Name or FCM Account ID</v>
      </c>
      <c r="D61" t="str">
        <f>Orders!D61</f>
        <v>Wrong Account Name or FCM Account ID</v>
      </c>
      <c r="E61" t="str">
        <f>Orders!E61</f>
        <v>Wrong Account Name or FCM Account ID</v>
      </c>
      <c r="F61" t="str">
        <f>Orders!F61</f>
        <v>Wrong Account Name or FCM Account ID</v>
      </c>
      <c r="G61" t="str">
        <f>Orders!G61</f>
        <v>Wrong Account Name or FCM Account ID</v>
      </c>
      <c r="H61" t="str">
        <f>Orders!H61</f>
        <v>Wrong Account Name or FCM Account ID</v>
      </c>
      <c r="I61" t="str">
        <f>Orders!I61</f>
        <v>Wrong Account Name or FCM Account ID</v>
      </c>
      <c r="J61" t="str">
        <f>Orders!J61</f>
        <v>Wrong Account Name or FCM Account ID</v>
      </c>
      <c r="K61" t="str">
        <f>Orders!K61</f>
        <v>Wrong Account Name or FCM Account ID</v>
      </c>
      <c r="L61" t="str">
        <f>Orders!L61</f>
        <v>Wrong Account Name or FCM Account ID</v>
      </c>
      <c r="M61" t="str">
        <f>Orders!M61</f>
        <v>Wrong Account Name or FCM Account ID</v>
      </c>
      <c r="N61" t="str">
        <f>Orders!N61</f>
        <v>Wrong Account Name or FCM Account ID</v>
      </c>
      <c r="O61" t="str">
        <f>Orders!O61</f>
        <v>Wrong Account Name or FCM Account ID</v>
      </c>
      <c r="P61" t="str">
        <f>Orders!P61</f>
        <v>Wrong Account Name or FCM Account ID</v>
      </c>
      <c r="Q61" t="str">
        <f>Orders!Q61</f>
        <v>Wrong Account Name or FCM Account ID</v>
      </c>
      <c r="R61" t="str">
        <f>Orders!R61</f>
        <v>Wrong Account Name or FCM Account ID</v>
      </c>
      <c r="S61" t="str">
        <f>Orders!S61</f>
        <v>Wrong Account Name or FCM Account ID</v>
      </c>
      <c r="T61" t="str">
        <f>Orders!T61</f>
        <v>Wrong Account Name or FCM Account ID</v>
      </c>
      <c r="U61" t="str">
        <f t="shared" si="25"/>
        <v>Wrong Account Name or FCM A</v>
      </c>
      <c r="V61" s="5" t="str">
        <f t="shared" si="26"/>
        <v/>
      </c>
      <c r="W61" s="20" t="str">
        <f t="shared" si="27"/>
        <v/>
      </c>
      <c r="X61" s="8" t="str">
        <f t="shared" si="28"/>
        <v xml:space="preserve">Wrong Account Name or FCM A </v>
      </c>
      <c r="Y61" t="str">
        <f>Orders!U61</f>
        <v>Wrong Account Name or FCM Account ID</v>
      </c>
      <c r="Z61" t="str">
        <f>Orders!V61</f>
        <v>Wrong Account Name or FCM Account ID</v>
      </c>
      <c r="AA61" t="str">
        <f t="shared" si="29"/>
        <v>Wrong Account Name or FCM A</v>
      </c>
      <c r="AB61" s="5" t="str">
        <f t="shared" si="30"/>
        <v/>
      </c>
      <c r="AC61" s="8" t="str">
        <f t="shared" si="31"/>
        <v/>
      </c>
      <c r="AD61" s="8" t="str">
        <f t="shared" si="54"/>
        <v xml:space="preserve">Wrong Account Name or FCM A </v>
      </c>
      <c r="AE61" s="6" t="str">
        <f t="shared" si="32"/>
        <v/>
      </c>
      <c r="AF61" s="18" t="str">
        <f>IFERROR(RANK(AE61,$AE$2:$AE$101)+COUNTIF($AE$2:AE61,AE61)-1,"")</f>
        <v/>
      </c>
      <c r="AG61" s="18" t="str">
        <f t="shared" si="33"/>
        <v>Wrong Account Name or FCM Account ID</v>
      </c>
      <c r="AH61" s="18" t="str">
        <f t="shared" si="34"/>
        <v>Wrong Account Name or FCM Account ID</v>
      </c>
      <c r="AI61" s="18" t="str">
        <f t="shared" si="35"/>
        <v>Wrong Account Name or FCM Account ID</v>
      </c>
      <c r="AJ61" s="18" t="str">
        <f t="shared" si="36"/>
        <v>Wrong Account Name or FCM Account ID</v>
      </c>
      <c r="AK61" s="18" t="str">
        <f t="shared" si="37"/>
        <v>Wrong Account Name or FCM Account ID</v>
      </c>
      <c r="AL61" s="18" t="str">
        <f t="shared" si="38"/>
        <v>Wrong Account Name or FCM Account ID</v>
      </c>
      <c r="AM61" s="18" t="str">
        <f t="shared" si="39"/>
        <v>Wrong Account Name or FCM Account ID</v>
      </c>
      <c r="AN61" s="18" t="str">
        <f t="shared" si="40"/>
        <v>Wrong Account Name or FCM Account ID</v>
      </c>
      <c r="AO61" s="18" t="str">
        <f t="shared" si="41"/>
        <v>Wrong Account Name or FCM Account ID</v>
      </c>
      <c r="AP61" s="18" t="str">
        <f t="shared" si="42"/>
        <v>Wrong Account Name or FCM Account ID</v>
      </c>
      <c r="AQ61" s="18" t="str">
        <f t="shared" si="43"/>
        <v>Wrong Account Name or FCM Account ID</v>
      </c>
      <c r="AR61" s="18" t="str">
        <f t="shared" si="44"/>
        <v>Wrong Account Name or FCM Account ID</v>
      </c>
      <c r="AS61" s="18" t="str">
        <f t="shared" si="45"/>
        <v>Wrong Account Name or FCM Account ID</v>
      </c>
      <c r="AT61" s="18" t="str">
        <f t="shared" si="46"/>
        <v>Wrong Account Name or FCM Account ID</v>
      </c>
      <c r="AU61" s="18" t="str">
        <f t="shared" si="47"/>
        <v>Wrong Account Name or FCM Account ID</v>
      </c>
      <c r="AV61" s="18" t="str">
        <f t="shared" si="48"/>
        <v>Wrong Account Name or FCM Account ID</v>
      </c>
      <c r="AW61" s="18" t="str">
        <f t="shared" si="49"/>
        <v>Wrong Account Name or FCM Account ID</v>
      </c>
      <c r="AX61" s="18" t="str">
        <f t="shared" si="50"/>
        <v>Wrong Account Name or FCM Account ID</v>
      </c>
      <c r="AY61" s="18" t="str">
        <f t="shared" si="51"/>
        <v xml:space="preserve">Wrong Account Name or FCM A </v>
      </c>
      <c r="AZ61" s="18" t="str">
        <f t="shared" si="52"/>
        <v xml:space="preserve">Wrong Account Name or FCM A </v>
      </c>
      <c r="BA61" s="18" t="str">
        <f t="shared" si="53"/>
        <v>Wrong Account Name or FCM Account ID</v>
      </c>
    </row>
    <row r="62" spans="1:53" x14ac:dyDescent="0.3">
      <c r="A62">
        <f>Orders!A62</f>
        <v>60</v>
      </c>
      <c r="B62" t="str">
        <f>Orders!B62</f>
        <v>Wrong Account Name or FCM Account ID</v>
      </c>
      <c r="C62" t="str">
        <f>Orders!C62</f>
        <v>Wrong Account Name or FCM Account ID</v>
      </c>
      <c r="D62" t="str">
        <f>Orders!D62</f>
        <v>Wrong Account Name or FCM Account ID</v>
      </c>
      <c r="E62" t="str">
        <f>Orders!E62</f>
        <v>Wrong Account Name or FCM Account ID</v>
      </c>
      <c r="F62" t="str">
        <f>Orders!F62</f>
        <v>Wrong Account Name or FCM Account ID</v>
      </c>
      <c r="G62" t="str">
        <f>Orders!G62</f>
        <v>Wrong Account Name or FCM Account ID</v>
      </c>
      <c r="H62" t="str">
        <f>Orders!H62</f>
        <v>Wrong Account Name or FCM Account ID</v>
      </c>
      <c r="I62" t="str">
        <f>Orders!I62</f>
        <v>Wrong Account Name or FCM Account ID</v>
      </c>
      <c r="J62" t="str">
        <f>Orders!J62</f>
        <v>Wrong Account Name or FCM Account ID</v>
      </c>
      <c r="K62" t="str">
        <f>Orders!K62</f>
        <v>Wrong Account Name or FCM Account ID</v>
      </c>
      <c r="L62" t="str">
        <f>Orders!L62</f>
        <v>Wrong Account Name or FCM Account ID</v>
      </c>
      <c r="M62" t="str">
        <f>Orders!M62</f>
        <v>Wrong Account Name or FCM Account ID</v>
      </c>
      <c r="N62" t="str">
        <f>Orders!N62</f>
        <v>Wrong Account Name or FCM Account ID</v>
      </c>
      <c r="O62" t="str">
        <f>Orders!O62</f>
        <v>Wrong Account Name or FCM Account ID</v>
      </c>
      <c r="P62" t="str">
        <f>Orders!P62</f>
        <v>Wrong Account Name or FCM Account ID</v>
      </c>
      <c r="Q62" t="str">
        <f>Orders!Q62</f>
        <v>Wrong Account Name or FCM Account ID</v>
      </c>
      <c r="R62" t="str">
        <f>Orders!R62</f>
        <v>Wrong Account Name or FCM Account ID</v>
      </c>
      <c r="S62" t="str">
        <f>Orders!S62</f>
        <v>Wrong Account Name or FCM Account ID</v>
      </c>
      <c r="T62" t="str">
        <f>Orders!T62</f>
        <v>Wrong Account Name or FCM Account ID</v>
      </c>
      <c r="U62" t="str">
        <f t="shared" si="25"/>
        <v>Wrong Account Name or FCM A</v>
      </c>
      <c r="V62" s="5" t="str">
        <f t="shared" si="26"/>
        <v/>
      </c>
      <c r="W62" s="20" t="str">
        <f t="shared" si="27"/>
        <v/>
      </c>
      <c r="X62" s="8" t="str">
        <f t="shared" si="28"/>
        <v xml:space="preserve">Wrong Account Name or FCM A </v>
      </c>
      <c r="Y62" t="str">
        <f>Orders!U62</f>
        <v>Wrong Account Name or FCM Account ID</v>
      </c>
      <c r="Z62" t="str">
        <f>Orders!V62</f>
        <v>Wrong Account Name or FCM Account ID</v>
      </c>
      <c r="AA62" t="str">
        <f t="shared" si="29"/>
        <v>Wrong Account Name or FCM A</v>
      </c>
      <c r="AB62" s="5" t="str">
        <f t="shared" si="30"/>
        <v/>
      </c>
      <c r="AC62" s="8" t="str">
        <f t="shared" si="31"/>
        <v/>
      </c>
      <c r="AD62" s="8" t="str">
        <f t="shared" si="54"/>
        <v xml:space="preserve">Wrong Account Name or FCM A </v>
      </c>
      <c r="AE62" s="6" t="str">
        <f t="shared" si="32"/>
        <v/>
      </c>
      <c r="AF62" s="18" t="str">
        <f>IFERROR(RANK(AE62,$AE$2:$AE$101)+COUNTIF($AE$2:AE62,AE62)-1,"")</f>
        <v/>
      </c>
      <c r="AG62" s="18" t="str">
        <f t="shared" si="33"/>
        <v>Wrong Account Name or FCM Account ID</v>
      </c>
      <c r="AH62" s="18" t="str">
        <f t="shared" si="34"/>
        <v>Wrong Account Name or FCM Account ID</v>
      </c>
      <c r="AI62" s="18" t="str">
        <f t="shared" si="35"/>
        <v>Wrong Account Name or FCM Account ID</v>
      </c>
      <c r="AJ62" s="18" t="str">
        <f t="shared" si="36"/>
        <v>Wrong Account Name or FCM Account ID</v>
      </c>
      <c r="AK62" s="18" t="str">
        <f t="shared" si="37"/>
        <v>Wrong Account Name or FCM Account ID</v>
      </c>
      <c r="AL62" s="18" t="str">
        <f t="shared" si="38"/>
        <v>Wrong Account Name or FCM Account ID</v>
      </c>
      <c r="AM62" s="18" t="str">
        <f t="shared" si="39"/>
        <v>Wrong Account Name or FCM Account ID</v>
      </c>
      <c r="AN62" s="18" t="str">
        <f t="shared" si="40"/>
        <v>Wrong Account Name or FCM Account ID</v>
      </c>
      <c r="AO62" s="18" t="str">
        <f t="shared" si="41"/>
        <v>Wrong Account Name or FCM Account ID</v>
      </c>
      <c r="AP62" s="18" t="str">
        <f t="shared" si="42"/>
        <v>Wrong Account Name or FCM Account ID</v>
      </c>
      <c r="AQ62" s="18" t="str">
        <f t="shared" si="43"/>
        <v>Wrong Account Name or FCM Account ID</v>
      </c>
      <c r="AR62" s="18" t="str">
        <f t="shared" si="44"/>
        <v>Wrong Account Name or FCM Account ID</v>
      </c>
      <c r="AS62" s="18" t="str">
        <f t="shared" si="45"/>
        <v>Wrong Account Name or FCM Account ID</v>
      </c>
      <c r="AT62" s="18" t="str">
        <f t="shared" si="46"/>
        <v>Wrong Account Name or FCM Account ID</v>
      </c>
      <c r="AU62" s="18" t="str">
        <f t="shared" si="47"/>
        <v>Wrong Account Name or FCM Account ID</v>
      </c>
      <c r="AV62" s="18" t="str">
        <f t="shared" si="48"/>
        <v>Wrong Account Name or FCM Account ID</v>
      </c>
      <c r="AW62" s="18" t="str">
        <f t="shared" si="49"/>
        <v>Wrong Account Name or FCM Account ID</v>
      </c>
      <c r="AX62" s="18" t="str">
        <f t="shared" si="50"/>
        <v>Wrong Account Name or FCM Account ID</v>
      </c>
      <c r="AY62" s="18" t="str">
        <f t="shared" si="51"/>
        <v xml:space="preserve">Wrong Account Name or FCM A </v>
      </c>
      <c r="AZ62" s="18" t="str">
        <f t="shared" si="52"/>
        <v xml:space="preserve">Wrong Account Name or FCM A </v>
      </c>
      <c r="BA62" s="18" t="str">
        <f t="shared" si="53"/>
        <v>Wrong Account Name or FCM Account ID</v>
      </c>
    </row>
    <row r="63" spans="1:53" x14ac:dyDescent="0.3">
      <c r="A63">
        <f>Orders!A63</f>
        <v>61</v>
      </c>
      <c r="B63" t="str">
        <f>Orders!B63</f>
        <v>Wrong Account Name or FCM Account ID</v>
      </c>
      <c r="C63" t="str">
        <f>Orders!C63</f>
        <v>Wrong Account Name or FCM Account ID</v>
      </c>
      <c r="D63" t="str">
        <f>Orders!D63</f>
        <v>Wrong Account Name or FCM Account ID</v>
      </c>
      <c r="E63" t="str">
        <f>Orders!E63</f>
        <v>Wrong Account Name or FCM Account ID</v>
      </c>
      <c r="F63" t="str">
        <f>Orders!F63</f>
        <v>Wrong Account Name or FCM Account ID</v>
      </c>
      <c r="G63" t="str">
        <f>Orders!G63</f>
        <v>Wrong Account Name or FCM Account ID</v>
      </c>
      <c r="H63" t="str">
        <f>Orders!H63</f>
        <v>Wrong Account Name or FCM Account ID</v>
      </c>
      <c r="I63" t="str">
        <f>Orders!I63</f>
        <v>Wrong Account Name or FCM Account ID</v>
      </c>
      <c r="J63" t="str">
        <f>Orders!J63</f>
        <v>Wrong Account Name or FCM Account ID</v>
      </c>
      <c r="K63" t="str">
        <f>Orders!K63</f>
        <v>Wrong Account Name or FCM Account ID</v>
      </c>
      <c r="L63" t="str">
        <f>Orders!L63</f>
        <v>Wrong Account Name or FCM Account ID</v>
      </c>
      <c r="M63" t="str">
        <f>Orders!M63</f>
        <v>Wrong Account Name or FCM Account ID</v>
      </c>
      <c r="N63" t="str">
        <f>Orders!N63</f>
        <v>Wrong Account Name or FCM Account ID</v>
      </c>
      <c r="O63" t="str">
        <f>Orders!O63</f>
        <v>Wrong Account Name or FCM Account ID</v>
      </c>
      <c r="P63" t="str">
        <f>Orders!P63</f>
        <v>Wrong Account Name or FCM Account ID</v>
      </c>
      <c r="Q63" t="str">
        <f>Orders!Q63</f>
        <v>Wrong Account Name or FCM Account ID</v>
      </c>
      <c r="R63" t="str">
        <f>Orders!R63</f>
        <v>Wrong Account Name or FCM Account ID</v>
      </c>
      <c r="S63" t="str">
        <f>Orders!S63</f>
        <v>Wrong Account Name or FCM Account ID</v>
      </c>
      <c r="T63" t="str">
        <f>Orders!T63</f>
        <v>Wrong Account Name or FCM Account ID</v>
      </c>
      <c r="U63" t="str">
        <f t="shared" si="25"/>
        <v>Wrong Account Name or FCM A</v>
      </c>
      <c r="V63" s="5" t="str">
        <f t="shared" si="26"/>
        <v/>
      </c>
      <c r="W63" s="20" t="str">
        <f t="shared" si="27"/>
        <v/>
      </c>
      <c r="X63" s="8" t="str">
        <f t="shared" si="28"/>
        <v xml:space="preserve">Wrong Account Name or FCM A </v>
      </c>
      <c r="Y63" t="str">
        <f>Orders!U63</f>
        <v>Wrong Account Name or FCM Account ID</v>
      </c>
      <c r="Z63" t="str">
        <f>Orders!V63</f>
        <v>Wrong Account Name or FCM Account ID</v>
      </c>
      <c r="AA63" t="str">
        <f t="shared" si="29"/>
        <v>Wrong Account Name or FCM A</v>
      </c>
      <c r="AB63" s="5" t="str">
        <f t="shared" si="30"/>
        <v/>
      </c>
      <c r="AC63" s="8" t="str">
        <f t="shared" si="31"/>
        <v/>
      </c>
      <c r="AD63" s="8" t="str">
        <f t="shared" si="54"/>
        <v xml:space="preserve">Wrong Account Name or FCM A </v>
      </c>
      <c r="AE63" s="6" t="str">
        <f t="shared" si="32"/>
        <v/>
      </c>
      <c r="AF63" s="18" t="str">
        <f>IFERROR(RANK(AE63,$AE$2:$AE$101)+COUNTIF($AE$2:AE63,AE63)-1,"")</f>
        <v/>
      </c>
      <c r="AG63" s="18" t="str">
        <f t="shared" si="33"/>
        <v>Wrong Account Name or FCM Account ID</v>
      </c>
      <c r="AH63" s="18" t="str">
        <f t="shared" si="34"/>
        <v>Wrong Account Name or FCM Account ID</v>
      </c>
      <c r="AI63" s="18" t="str">
        <f t="shared" si="35"/>
        <v>Wrong Account Name or FCM Account ID</v>
      </c>
      <c r="AJ63" s="18" t="str">
        <f t="shared" si="36"/>
        <v>Wrong Account Name or FCM Account ID</v>
      </c>
      <c r="AK63" s="18" t="str">
        <f t="shared" si="37"/>
        <v>Wrong Account Name or FCM Account ID</v>
      </c>
      <c r="AL63" s="18" t="str">
        <f t="shared" si="38"/>
        <v>Wrong Account Name or FCM Account ID</v>
      </c>
      <c r="AM63" s="18" t="str">
        <f t="shared" si="39"/>
        <v>Wrong Account Name or FCM Account ID</v>
      </c>
      <c r="AN63" s="18" t="str">
        <f t="shared" si="40"/>
        <v>Wrong Account Name or FCM Account ID</v>
      </c>
      <c r="AO63" s="18" t="str">
        <f t="shared" si="41"/>
        <v>Wrong Account Name or FCM Account ID</v>
      </c>
      <c r="AP63" s="18" t="str">
        <f t="shared" si="42"/>
        <v>Wrong Account Name or FCM Account ID</v>
      </c>
      <c r="AQ63" s="18" t="str">
        <f t="shared" si="43"/>
        <v>Wrong Account Name or FCM Account ID</v>
      </c>
      <c r="AR63" s="18" t="str">
        <f t="shared" si="44"/>
        <v>Wrong Account Name or FCM Account ID</v>
      </c>
      <c r="AS63" s="18" t="str">
        <f t="shared" si="45"/>
        <v>Wrong Account Name or FCM Account ID</v>
      </c>
      <c r="AT63" s="18" t="str">
        <f t="shared" si="46"/>
        <v>Wrong Account Name or FCM Account ID</v>
      </c>
      <c r="AU63" s="18" t="str">
        <f t="shared" si="47"/>
        <v>Wrong Account Name or FCM Account ID</v>
      </c>
      <c r="AV63" s="18" t="str">
        <f t="shared" si="48"/>
        <v>Wrong Account Name or FCM Account ID</v>
      </c>
      <c r="AW63" s="18" t="str">
        <f t="shared" si="49"/>
        <v>Wrong Account Name or FCM Account ID</v>
      </c>
      <c r="AX63" s="18" t="str">
        <f t="shared" si="50"/>
        <v>Wrong Account Name or FCM Account ID</v>
      </c>
      <c r="AY63" s="18" t="str">
        <f t="shared" si="51"/>
        <v xml:space="preserve">Wrong Account Name or FCM A </v>
      </c>
      <c r="AZ63" s="18" t="str">
        <f t="shared" si="52"/>
        <v xml:space="preserve">Wrong Account Name or FCM A </v>
      </c>
      <c r="BA63" s="18" t="str">
        <f t="shared" si="53"/>
        <v>Wrong Account Name or FCM Account ID</v>
      </c>
    </row>
    <row r="64" spans="1:53" x14ac:dyDescent="0.3">
      <c r="A64">
        <f>Orders!A64</f>
        <v>62</v>
      </c>
      <c r="B64" t="str">
        <f>Orders!B64</f>
        <v>Wrong Account Name or FCM Account ID</v>
      </c>
      <c r="C64" t="str">
        <f>Orders!C64</f>
        <v>Wrong Account Name or FCM Account ID</v>
      </c>
      <c r="D64" t="str">
        <f>Orders!D64</f>
        <v>Wrong Account Name or FCM Account ID</v>
      </c>
      <c r="E64" t="str">
        <f>Orders!E64</f>
        <v>Wrong Account Name or FCM Account ID</v>
      </c>
      <c r="F64" t="str">
        <f>Orders!F64</f>
        <v>Wrong Account Name or FCM Account ID</v>
      </c>
      <c r="G64" t="str">
        <f>Orders!G64</f>
        <v>Wrong Account Name or FCM Account ID</v>
      </c>
      <c r="H64" t="str">
        <f>Orders!H64</f>
        <v>Wrong Account Name or FCM Account ID</v>
      </c>
      <c r="I64" t="str">
        <f>Orders!I64</f>
        <v>Wrong Account Name or FCM Account ID</v>
      </c>
      <c r="J64" t="str">
        <f>Orders!J64</f>
        <v>Wrong Account Name or FCM Account ID</v>
      </c>
      <c r="K64" t="str">
        <f>Orders!K64</f>
        <v>Wrong Account Name or FCM Account ID</v>
      </c>
      <c r="L64" t="str">
        <f>Orders!L64</f>
        <v>Wrong Account Name or FCM Account ID</v>
      </c>
      <c r="M64" t="str">
        <f>Orders!M64</f>
        <v>Wrong Account Name or FCM Account ID</v>
      </c>
      <c r="N64" t="str">
        <f>Orders!N64</f>
        <v>Wrong Account Name or FCM Account ID</v>
      </c>
      <c r="O64" t="str">
        <f>Orders!O64</f>
        <v>Wrong Account Name or FCM Account ID</v>
      </c>
      <c r="P64" t="str">
        <f>Orders!P64</f>
        <v>Wrong Account Name or FCM Account ID</v>
      </c>
      <c r="Q64" t="str">
        <f>Orders!Q64</f>
        <v>Wrong Account Name or FCM Account ID</v>
      </c>
      <c r="R64" t="str">
        <f>Orders!R64</f>
        <v>Wrong Account Name or FCM Account ID</v>
      </c>
      <c r="S64" t="str">
        <f>Orders!S64</f>
        <v>Wrong Account Name or FCM Account ID</v>
      </c>
      <c r="T64" t="str">
        <f>Orders!T64</f>
        <v>Wrong Account Name or FCM Account ID</v>
      </c>
      <c r="U64" t="str">
        <f t="shared" si="25"/>
        <v>Wrong Account Name or FCM A</v>
      </c>
      <c r="V64" s="5" t="str">
        <f t="shared" si="26"/>
        <v/>
      </c>
      <c r="W64" s="20" t="str">
        <f t="shared" si="27"/>
        <v/>
      </c>
      <c r="X64" s="8" t="str">
        <f t="shared" si="28"/>
        <v xml:space="preserve">Wrong Account Name or FCM A </v>
      </c>
      <c r="Y64" t="str">
        <f>Orders!U64</f>
        <v>Wrong Account Name or FCM Account ID</v>
      </c>
      <c r="Z64" t="str">
        <f>Orders!V64</f>
        <v>Wrong Account Name or FCM Account ID</v>
      </c>
      <c r="AA64" t="str">
        <f t="shared" si="29"/>
        <v>Wrong Account Name or FCM A</v>
      </c>
      <c r="AB64" s="5" t="str">
        <f t="shared" si="30"/>
        <v/>
      </c>
      <c r="AC64" s="8" t="str">
        <f t="shared" si="31"/>
        <v/>
      </c>
      <c r="AD64" s="8" t="str">
        <f t="shared" si="54"/>
        <v xml:space="preserve">Wrong Account Name or FCM A </v>
      </c>
      <c r="AE64" s="6" t="str">
        <f t="shared" si="32"/>
        <v/>
      </c>
      <c r="AF64" s="18" t="str">
        <f>IFERROR(RANK(AE64,$AE$2:$AE$101)+COUNTIF($AE$2:AE64,AE64)-1,"")</f>
        <v/>
      </c>
      <c r="AG64" s="18" t="str">
        <f t="shared" si="33"/>
        <v>Wrong Account Name or FCM Account ID</v>
      </c>
      <c r="AH64" s="18" t="str">
        <f t="shared" si="34"/>
        <v>Wrong Account Name or FCM Account ID</v>
      </c>
      <c r="AI64" s="18" t="str">
        <f t="shared" si="35"/>
        <v>Wrong Account Name or FCM Account ID</v>
      </c>
      <c r="AJ64" s="18" t="str">
        <f t="shared" si="36"/>
        <v>Wrong Account Name or FCM Account ID</v>
      </c>
      <c r="AK64" s="18" t="str">
        <f t="shared" si="37"/>
        <v>Wrong Account Name or FCM Account ID</v>
      </c>
      <c r="AL64" s="18" t="str">
        <f t="shared" si="38"/>
        <v>Wrong Account Name or FCM Account ID</v>
      </c>
      <c r="AM64" s="18" t="str">
        <f t="shared" si="39"/>
        <v>Wrong Account Name or FCM Account ID</v>
      </c>
      <c r="AN64" s="18" t="str">
        <f t="shared" si="40"/>
        <v>Wrong Account Name or FCM Account ID</v>
      </c>
      <c r="AO64" s="18" t="str">
        <f t="shared" si="41"/>
        <v>Wrong Account Name or FCM Account ID</v>
      </c>
      <c r="AP64" s="18" t="str">
        <f t="shared" si="42"/>
        <v>Wrong Account Name or FCM Account ID</v>
      </c>
      <c r="AQ64" s="18" t="str">
        <f t="shared" si="43"/>
        <v>Wrong Account Name or FCM Account ID</v>
      </c>
      <c r="AR64" s="18" t="str">
        <f t="shared" si="44"/>
        <v>Wrong Account Name or FCM Account ID</v>
      </c>
      <c r="AS64" s="18" t="str">
        <f t="shared" si="45"/>
        <v>Wrong Account Name or FCM Account ID</v>
      </c>
      <c r="AT64" s="18" t="str">
        <f t="shared" si="46"/>
        <v>Wrong Account Name or FCM Account ID</v>
      </c>
      <c r="AU64" s="18" t="str">
        <f t="shared" si="47"/>
        <v>Wrong Account Name or FCM Account ID</v>
      </c>
      <c r="AV64" s="18" t="str">
        <f t="shared" si="48"/>
        <v>Wrong Account Name or FCM Account ID</v>
      </c>
      <c r="AW64" s="18" t="str">
        <f t="shared" si="49"/>
        <v>Wrong Account Name or FCM Account ID</v>
      </c>
      <c r="AX64" s="18" t="str">
        <f t="shared" si="50"/>
        <v>Wrong Account Name or FCM Account ID</v>
      </c>
      <c r="AY64" s="18" t="str">
        <f t="shared" si="51"/>
        <v xml:space="preserve">Wrong Account Name or FCM A </v>
      </c>
      <c r="AZ64" s="18" t="str">
        <f t="shared" si="52"/>
        <v xml:space="preserve">Wrong Account Name or FCM A </v>
      </c>
      <c r="BA64" s="18" t="str">
        <f t="shared" si="53"/>
        <v>Wrong Account Name or FCM Account ID</v>
      </c>
    </row>
    <row r="65" spans="1:53" x14ac:dyDescent="0.3">
      <c r="A65">
        <f>Orders!A65</f>
        <v>63</v>
      </c>
      <c r="B65" t="str">
        <f>Orders!B65</f>
        <v>Wrong Account Name or FCM Account ID</v>
      </c>
      <c r="C65" t="str">
        <f>Orders!C65</f>
        <v>Wrong Account Name or FCM Account ID</v>
      </c>
      <c r="D65" t="str">
        <f>Orders!D65</f>
        <v>Wrong Account Name or FCM Account ID</v>
      </c>
      <c r="E65" t="str">
        <f>Orders!E65</f>
        <v>Wrong Account Name or FCM Account ID</v>
      </c>
      <c r="F65" t="str">
        <f>Orders!F65</f>
        <v>Wrong Account Name or FCM Account ID</v>
      </c>
      <c r="G65" t="str">
        <f>Orders!G65</f>
        <v>Wrong Account Name or FCM Account ID</v>
      </c>
      <c r="H65" t="str">
        <f>Orders!H65</f>
        <v>Wrong Account Name or FCM Account ID</v>
      </c>
      <c r="I65" t="str">
        <f>Orders!I65</f>
        <v>Wrong Account Name or FCM Account ID</v>
      </c>
      <c r="J65" t="str">
        <f>Orders!J65</f>
        <v>Wrong Account Name or FCM Account ID</v>
      </c>
      <c r="K65" t="str">
        <f>Orders!K65</f>
        <v>Wrong Account Name or FCM Account ID</v>
      </c>
      <c r="L65" t="str">
        <f>Orders!L65</f>
        <v>Wrong Account Name or FCM Account ID</v>
      </c>
      <c r="M65" t="str">
        <f>Orders!M65</f>
        <v>Wrong Account Name or FCM Account ID</v>
      </c>
      <c r="N65" t="str">
        <f>Orders!N65</f>
        <v>Wrong Account Name or FCM Account ID</v>
      </c>
      <c r="O65" t="str">
        <f>Orders!O65</f>
        <v>Wrong Account Name or FCM Account ID</v>
      </c>
      <c r="P65" t="str">
        <f>Orders!P65</f>
        <v>Wrong Account Name or FCM Account ID</v>
      </c>
      <c r="Q65" t="str">
        <f>Orders!Q65</f>
        <v>Wrong Account Name or FCM Account ID</v>
      </c>
      <c r="R65" t="str">
        <f>Orders!R65</f>
        <v>Wrong Account Name or FCM Account ID</v>
      </c>
      <c r="S65" t="str">
        <f>Orders!S65</f>
        <v>Wrong Account Name or FCM Account ID</v>
      </c>
      <c r="T65" t="str">
        <f>Orders!T65</f>
        <v>Wrong Account Name or FCM Account ID</v>
      </c>
      <c r="U65" t="str">
        <f t="shared" si="25"/>
        <v>Wrong Account Name or FCM A</v>
      </c>
      <c r="V65" s="5" t="str">
        <f t="shared" si="26"/>
        <v/>
      </c>
      <c r="W65" s="20" t="str">
        <f t="shared" si="27"/>
        <v/>
      </c>
      <c r="X65" s="8" t="str">
        <f t="shared" si="28"/>
        <v xml:space="preserve">Wrong Account Name or FCM A </v>
      </c>
      <c r="Y65" t="str">
        <f>Orders!U65</f>
        <v>Wrong Account Name or FCM Account ID</v>
      </c>
      <c r="Z65" t="str">
        <f>Orders!V65</f>
        <v>Wrong Account Name or FCM Account ID</v>
      </c>
      <c r="AA65" t="str">
        <f t="shared" si="29"/>
        <v>Wrong Account Name or FCM A</v>
      </c>
      <c r="AB65" s="5" t="str">
        <f t="shared" si="30"/>
        <v/>
      </c>
      <c r="AC65" s="8" t="str">
        <f t="shared" si="31"/>
        <v/>
      </c>
      <c r="AD65" s="8" t="str">
        <f t="shared" si="54"/>
        <v xml:space="preserve">Wrong Account Name or FCM A </v>
      </c>
      <c r="AE65" s="6" t="str">
        <f t="shared" si="32"/>
        <v/>
      </c>
      <c r="AF65" s="18" t="str">
        <f>IFERROR(RANK(AE65,$AE$2:$AE$101)+COUNTIF($AE$2:AE65,AE65)-1,"")</f>
        <v/>
      </c>
      <c r="AG65" s="18" t="str">
        <f t="shared" si="33"/>
        <v>Wrong Account Name or FCM Account ID</v>
      </c>
      <c r="AH65" s="18" t="str">
        <f t="shared" si="34"/>
        <v>Wrong Account Name or FCM Account ID</v>
      </c>
      <c r="AI65" s="18" t="str">
        <f t="shared" si="35"/>
        <v>Wrong Account Name or FCM Account ID</v>
      </c>
      <c r="AJ65" s="18" t="str">
        <f t="shared" si="36"/>
        <v>Wrong Account Name or FCM Account ID</v>
      </c>
      <c r="AK65" s="18" t="str">
        <f t="shared" si="37"/>
        <v>Wrong Account Name or FCM Account ID</v>
      </c>
      <c r="AL65" s="18" t="str">
        <f t="shared" si="38"/>
        <v>Wrong Account Name or FCM Account ID</v>
      </c>
      <c r="AM65" s="18" t="str">
        <f t="shared" si="39"/>
        <v>Wrong Account Name or FCM Account ID</v>
      </c>
      <c r="AN65" s="18" t="str">
        <f t="shared" si="40"/>
        <v>Wrong Account Name or FCM Account ID</v>
      </c>
      <c r="AO65" s="18" t="str">
        <f t="shared" si="41"/>
        <v>Wrong Account Name or FCM Account ID</v>
      </c>
      <c r="AP65" s="18" t="str">
        <f t="shared" si="42"/>
        <v>Wrong Account Name or FCM Account ID</v>
      </c>
      <c r="AQ65" s="18" t="str">
        <f t="shared" si="43"/>
        <v>Wrong Account Name or FCM Account ID</v>
      </c>
      <c r="AR65" s="18" t="str">
        <f t="shared" si="44"/>
        <v>Wrong Account Name or FCM Account ID</v>
      </c>
      <c r="AS65" s="18" t="str">
        <f t="shared" si="45"/>
        <v>Wrong Account Name or FCM Account ID</v>
      </c>
      <c r="AT65" s="18" t="str">
        <f t="shared" si="46"/>
        <v>Wrong Account Name or FCM Account ID</v>
      </c>
      <c r="AU65" s="18" t="str">
        <f t="shared" si="47"/>
        <v>Wrong Account Name or FCM Account ID</v>
      </c>
      <c r="AV65" s="18" t="str">
        <f t="shared" si="48"/>
        <v>Wrong Account Name or FCM Account ID</v>
      </c>
      <c r="AW65" s="18" t="str">
        <f t="shared" si="49"/>
        <v>Wrong Account Name or FCM Account ID</v>
      </c>
      <c r="AX65" s="18" t="str">
        <f t="shared" si="50"/>
        <v>Wrong Account Name or FCM Account ID</v>
      </c>
      <c r="AY65" s="18" t="str">
        <f t="shared" si="51"/>
        <v xml:space="preserve">Wrong Account Name or FCM A </v>
      </c>
      <c r="AZ65" s="18" t="str">
        <f t="shared" si="52"/>
        <v xml:space="preserve">Wrong Account Name or FCM A </v>
      </c>
      <c r="BA65" s="18" t="str">
        <f t="shared" si="53"/>
        <v>Wrong Account Name or FCM Account ID</v>
      </c>
    </row>
    <row r="66" spans="1:53" x14ac:dyDescent="0.3">
      <c r="A66">
        <f>Orders!A66</f>
        <v>64</v>
      </c>
      <c r="B66" t="str">
        <f>Orders!B66</f>
        <v>Wrong Account Name or FCM Account ID</v>
      </c>
      <c r="C66" t="str">
        <f>Orders!C66</f>
        <v>Wrong Account Name or FCM Account ID</v>
      </c>
      <c r="D66" t="str">
        <f>Orders!D66</f>
        <v>Wrong Account Name or FCM Account ID</v>
      </c>
      <c r="E66" t="str">
        <f>Orders!E66</f>
        <v>Wrong Account Name or FCM Account ID</v>
      </c>
      <c r="F66" t="str">
        <f>Orders!F66</f>
        <v>Wrong Account Name or FCM Account ID</v>
      </c>
      <c r="G66" t="str">
        <f>Orders!G66</f>
        <v>Wrong Account Name or FCM Account ID</v>
      </c>
      <c r="H66" t="str">
        <f>Orders!H66</f>
        <v>Wrong Account Name or FCM Account ID</v>
      </c>
      <c r="I66" t="str">
        <f>Orders!I66</f>
        <v>Wrong Account Name or FCM Account ID</v>
      </c>
      <c r="J66" t="str">
        <f>Orders!J66</f>
        <v>Wrong Account Name or FCM Account ID</v>
      </c>
      <c r="K66" t="str">
        <f>Orders!K66</f>
        <v>Wrong Account Name or FCM Account ID</v>
      </c>
      <c r="L66" t="str">
        <f>Orders!L66</f>
        <v>Wrong Account Name or FCM Account ID</v>
      </c>
      <c r="M66" t="str">
        <f>Orders!M66</f>
        <v>Wrong Account Name or FCM Account ID</v>
      </c>
      <c r="N66" t="str">
        <f>Orders!N66</f>
        <v>Wrong Account Name or FCM Account ID</v>
      </c>
      <c r="O66" t="str">
        <f>Orders!O66</f>
        <v>Wrong Account Name or FCM Account ID</v>
      </c>
      <c r="P66" t="str">
        <f>Orders!P66</f>
        <v>Wrong Account Name or FCM Account ID</v>
      </c>
      <c r="Q66" t="str">
        <f>Orders!Q66</f>
        <v>Wrong Account Name or FCM Account ID</v>
      </c>
      <c r="R66" t="str">
        <f>Orders!R66</f>
        <v>Wrong Account Name or FCM Account ID</v>
      </c>
      <c r="S66" t="str">
        <f>Orders!S66</f>
        <v>Wrong Account Name or FCM Account ID</v>
      </c>
      <c r="T66" t="str">
        <f>Orders!T66</f>
        <v>Wrong Account Name or FCM Account ID</v>
      </c>
      <c r="U66" t="str">
        <f t="shared" si="25"/>
        <v>Wrong Account Name or FCM A</v>
      </c>
      <c r="V66" s="5" t="str">
        <f t="shared" si="26"/>
        <v/>
      </c>
      <c r="W66" s="20" t="str">
        <f t="shared" si="27"/>
        <v/>
      </c>
      <c r="X66" s="8" t="str">
        <f t="shared" si="28"/>
        <v xml:space="preserve">Wrong Account Name or FCM A </v>
      </c>
      <c r="Y66" t="str">
        <f>Orders!U66</f>
        <v>Wrong Account Name or FCM Account ID</v>
      </c>
      <c r="Z66" t="str">
        <f>Orders!V66</f>
        <v>Wrong Account Name or FCM Account ID</v>
      </c>
      <c r="AA66" t="str">
        <f t="shared" si="29"/>
        <v>Wrong Account Name or FCM A</v>
      </c>
      <c r="AB66" s="5" t="str">
        <f t="shared" si="30"/>
        <v/>
      </c>
      <c r="AC66" s="8" t="str">
        <f t="shared" si="31"/>
        <v/>
      </c>
      <c r="AD66" s="8" t="str">
        <f t="shared" si="54"/>
        <v xml:space="preserve">Wrong Account Name or FCM A </v>
      </c>
      <c r="AE66" s="6" t="str">
        <f t="shared" si="32"/>
        <v/>
      </c>
      <c r="AF66" s="18" t="str">
        <f>IFERROR(RANK(AE66,$AE$2:$AE$101)+COUNTIF($AE$2:AE66,AE66)-1,"")</f>
        <v/>
      </c>
      <c r="AG66" s="18" t="str">
        <f t="shared" si="33"/>
        <v>Wrong Account Name or FCM Account ID</v>
      </c>
      <c r="AH66" s="18" t="str">
        <f t="shared" si="34"/>
        <v>Wrong Account Name or FCM Account ID</v>
      </c>
      <c r="AI66" s="18" t="str">
        <f t="shared" si="35"/>
        <v>Wrong Account Name or FCM Account ID</v>
      </c>
      <c r="AJ66" s="18" t="str">
        <f t="shared" si="36"/>
        <v>Wrong Account Name or FCM Account ID</v>
      </c>
      <c r="AK66" s="18" t="str">
        <f t="shared" si="37"/>
        <v>Wrong Account Name or FCM Account ID</v>
      </c>
      <c r="AL66" s="18" t="str">
        <f t="shared" si="38"/>
        <v>Wrong Account Name or FCM Account ID</v>
      </c>
      <c r="AM66" s="18" t="str">
        <f t="shared" si="39"/>
        <v>Wrong Account Name or FCM Account ID</v>
      </c>
      <c r="AN66" s="18" t="str">
        <f t="shared" si="40"/>
        <v>Wrong Account Name or FCM Account ID</v>
      </c>
      <c r="AO66" s="18" t="str">
        <f t="shared" si="41"/>
        <v>Wrong Account Name or FCM Account ID</v>
      </c>
      <c r="AP66" s="18" t="str">
        <f t="shared" si="42"/>
        <v>Wrong Account Name or FCM Account ID</v>
      </c>
      <c r="AQ66" s="18" t="str">
        <f t="shared" si="43"/>
        <v>Wrong Account Name or FCM Account ID</v>
      </c>
      <c r="AR66" s="18" t="str">
        <f t="shared" si="44"/>
        <v>Wrong Account Name or FCM Account ID</v>
      </c>
      <c r="AS66" s="18" t="str">
        <f t="shared" si="45"/>
        <v>Wrong Account Name or FCM Account ID</v>
      </c>
      <c r="AT66" s="18" t="str">
        <f t="shared" si="46"/>
        <v>Wrong Account Name or FCM Account ID</v>
      </c>
      <c r="AU66" s="18" t="str">
        <f t="shared" si="47"/>
        <v>Wrong Account Name or FCM Account ID</v>
      </c>
      <c r="AV66" s="18" t="str">
        <f t="shared" si="48"/>
        <v>Wrong Account Name or FCM Account ID</v>
      </c>
      <c r="AW66" s="18" t="str">
        <f t="shared" si="49"/>
        <v>Wrong Account Name or FCM Account ID</v>
      </c>
      <c r="AX66" s="18" t="str">
        <f t="shared" si="50"/>
        <v>Wrong Account Name or FCM Account ID</v>
      </c>
      <c r="AY66" s="18" t="str">
        <f t="shared" si="51"/>
        <v xml:space="preserve">Wrong Account Name or FCM A </v>
      </c>
      <c r="AZ66" s="18" t="str">
        <f t="shared" si="52"/>
        <v xml:space="preserve">Wrong Account Name or FCM A </v>
      </c>
      <c r="BA66" s="18" t="str">
        <f t="shared" si="53"/>
        <v>Wrong Account Name or FCM Account ID</v>
      </c>
    </row>
    <row r="67" spans="1:53" x14ac:dyDescent="0.3">
      <c r="A67">
        <f>Orders!A67</f>
        <v>65</v>
      </c>
      <c r="B67" t="str">
        <f>Orders!B67</f>
        <v>Wrong Account Name or FCM Account ID</v>
      </c>
      <c r="C67" t="str">
        <f>Orders!C67</f>
        <v>Wrong Account Name or FCM Account ID</v>
      </c>
      <c r="D67" t="str">
        <f>Orders!D67</f>
        <v>Wrong Account Name or FCM Account ID</v>
      </c>
      <c r="E67" t="str">
        <f>Orders!E67</f>
        <v>Wrong Account Name or FCM Account ID</v>
      </c>
      <c r="F67" t="str">
        <f>Orders!F67</f>
        <v>Wrong Account Name or FCM Account ID</v>
      </c>
      <c r="G67" t="str">
        <f>Orders!G67</f>
        <v>Wrong Account Name or FCM Account ID</v>
      </c>
      <c r="H67" t="str">
        <f>Orders!H67</f>
        <v>Wrong Account Name or FCM Account ID</v>
      </c>
      <c r="I67" t="str">
        <f>Orders!I67</f>
        <v>Wrong Account Name or FCM Account ID</v>
      </c>
      <c r="J67" t="str">
        <f>Orders!J67</f>
        <v>Wrong Account Name or FCM Account ID</v>
      </c>
      <c r="K67" t="str">
        <f>Orders!K67</f>
        <v>Wrong Account Name or FCM Account ID</v>
      </c>
      <c r="L67" t="str">
        <f>Orders!L67</f>
        <v>Wrong Account Name or FCM Account ID</v>
      </c>
      <c r="M67" t="str">
        <f>Orders!M67</f>
        <v>Wrong Account Name or FCM Account ID</v>
      </c>
      <c r="N67" t="str">
        <f>Orders!N67</f>
        <v>Wrong Account Name or FCM Account ID</v>
      </c>
      <c r="O67" t="str">
        <f>Orders!O67</f>
        <v>Wrong Account Name or FCM Account ID</v>
      </c>
      <c r="P67" t="str">
        <f>Orders!P67</f>
        <v>Wrong Account Name or FCM Account ID</v>
      </c>
      <c r="Q67" t="str">
        <f>Orders!Q67</f>
        <v>Wrong Account Name or FCM Account ID</v>
      </c>
      <c r="R67" t="str">
        <f>Orders!R67</f>
        <v>Wrong Account Name or FCM Account ID</v>
      </c>
      <c r="S67" t="str">
        <f>Orders!S67</f>
        <v>Wrong Account Name or FCM Account ID</v>
      </c>
      <c r="T67" t="str">
        <f>Orders!T67</f>
        <v>Wrong Account Name or FCM Account ID</v>
      </c>
      <c r="U67" t="str">
        <f t="shared" ref="U67:U101" si="55">IFERROR(LEFT(T67,LEN(Y67)-9),"")</f>
        <v>Wrong Account Name or FCM A</v>
      </c>
      <c r="V67" s="5" t="str">
        <f t="shared" ref="V67:V101" si="56">IFERROR(DATE(LEFT(U67,4)*1,IF(LEFT(RIGHT(U67,LEN(U67)-5),3)="Jan",1,IF(LEFT(RIGHT(U67,LEN(U67)-5),3)="Feb",2,IF(LEFT(RIGHT(U67,LEN(U67)-5),3)="Mar",3,IF(LEFT(RIGHT(U67,LEN(U67)-5),3)="Apr",4,IF(LEFT(RIGHT(U67,LEN(U67)-5),3)="May",5,IF(LEFT(RIGHT(U67,LEN(U67)-5),3)="Jun",6,IF(LEFT(RIGHT(U67,LEN(U67)-5),3)="Jul",7,IF(LEFT(RIGHT(U67,LEN(U67)-5),3)="Aug",8,IF(LEFT(RIGHT(U67,LEN(U67)-5),3)="Sep",9,IF(LEFT(RIGHT(U67,LEN(U67)-5),3)="Oct",10,IF(LEFT(RIGHT(U67,LEN(U67)-5),3)="Nov",11,IF(LEFT(RIGHT(U67,LEN(U67)-5),3)="Dec",12)))))))))))),RIGHT(U67,2)*1),"")</f>
        <v/>
      </c>
      <c r="W67" s="20" t="str">
        <f t="shared" ref="W67:W101" si="57">IFERROR(IFERROR((RIGHT(T67,8)*1)+$W$1,(RIGHT(T67,8)*1)+$V$1),"")</f>
        <v/>
      </c>
      <c r="X67" s="8" t="str">
        <f t="shared" ref="X67:X101" si="58">IFERROR(U67&amp;" "&amp;TEXT(W67,"hh:mm:ss.000"),"")</f>
        <v xml:space="preserve">Wrong Account Name or FCM A </v>
      </c>
      <c r="Y67" t="str">
        <f>Orders!U67</f>
        <v>Wrong Account Name or FCM Account ID</v>
      </c>
      <c r="Z67" t="str">
        <f>Orders!V67</f>
        <v>Wrong Account Name or FCM Account ID</v>
      </c>
      <c r="AA67" t="str">
        <f t="shared" ref="AA67:AA101" si="59">IFERROR(LEFT(Y67,LEN(Y67)-9),"")</f>
        <v>Wrong Account Name or FCM A</v>
      </c>
      <c r="AB67" s="5" t="str">
        <f t="shared" ref="AB67:AB101" si="60">IFERROR(DATE(LEFT(AA67,4)*1,IF(LEFT(RIGHT(AA67,LEN(AA67)-5),3)="Jan",1,IF(LEFT(RIGHT(AA67,LEN(AA67)-5),3)="Feb",2,IF(LEFT(RIGHT(AA67,LEN(AA67)-5),3)="Mar",3,IF(LEFT(RIGHT(AA67,LEN(AA67)-5),3)="Apr",4,IF(LEFT(RIGHT(AA67,LEN(AA67)-5),3)="May",5,IF(LEFT(RIGHT(AA67,LEN(AA67)-5),3)="Jun",6,IF(LEFT(RIGHT(AA67,LEN(AA67)-5),3)="Jul",7,IF(LEFT(RIGHT(AA67,LEN(AA67)-5),3)="Aug",8,IF(LEFT(RIGHT(AA67,LEN(AA67)-5),3)="Sep",9,IF(LEFT(RIGHT(AA67,LEN(AA67)-5),3)="Oct",10,IF(LEFT(RIGHT(AA67,LEN(AA67)-5),3)="Nov",11,IF(LEFT(RIGHT(AA67,LEN(AA67)-5),3)="Dec",12)))))))))))),RIGHT(AA67,2)*1),"")</f>
        <v/>
      </c>
      <c r="AC67" s="8" t="str">
        <f t="shared" ref="AC67:AC101" si="61">IFERROR(IFERROR((RIGHT(Y67,8)*1)+$AC$1,(RIGHT(Y67,8)*1)+$AB$1),"")</f>
        <v/>
      </c>
      <c r="AD67" s="8" t="str">
        <f t="shared" si="54"/>
        <v xml:space="preserve">Wrong Account Name or FCM A </v>
      </c>
      <c r="AE67" s="6" t="str">
        <f t="shared" ref="AE67:AE101" si="62">IFERROR((AB67&amp;AC67)*1,"")</f>
        <v/>
      </c>
      <c r="AF67" s="18" t="str">
        <f>IFERROR(RANK(AE67,$AE$2:$AE$101)+COUNTIF($AE$2:AE67,AE67)-1,"")</f>
        <v/>
      </c>
      <c r="AG67" s="18" t="str">
        <f t="shared" ref="AG67:AG101" si="63">IF(B67="","",B67)</f>
        <v>Wrong Account Name or FCM Account ID</v>
      </c>
      <c r="AH67" s="18" t="str">
        <f t="shared" ref="AH67:AH101" si="64">IF(C67="","",C67)</f>
        <v>Wrong Account Name or FCM Account ID</v>
      </c>
      <c r="AI67" s="18" t="str">
        <f t="shared" ref="AI67:AI101" si="65">IF(D67="","",D67)</f>
        <v>Wrong Account Name or FCM Account ID</v>
      </c>
      <c r="AJ67" s="18" t="str">
        <f t="shared" ref="AJ67:AJ101" si="66">IF(E67="","",E67)</f>
        <v>Wrong Account Name or FCM Account ID</v>
      </c>
      <c r="AK67" s="18" t="str">
        <f t="shared" ref="AK67:AK101" si="67">IF(F67="","",F67)</f>
        <v>Wrong Account Name or FCM Account ID</v>
      </c>
      <c r="AL67" s="18" t="str">
        <f t="shared" ref="AL67:AL101" si="68">IF(G67="","",G67)</f>
        <v>Wrong Account Name or FCM Account ID</v>
      </c>
      <c r="AM67" s="18" t="str">
        <f t="shared" ref="AM67:AM101" si="69">IF(H67="","",H67)</f>
        <v>Wrong Account Name or FCM Account ID</v>
      </c>
      <c r="AN67" s="18" t="str">
        <f t="shared" ref="AN67:AN101" si="70">IF(I67="","",I67)</f>
        <v>Wrong Account Name or FCM Account ID</v>
      </c>
      <c r="AO67" s="18" t="str">
        <f t="shared" ref="AO67:AO101" si="71">IF(J67="","",J67)</f>
        <v>Wrong Account Name or FCM Account ID</v>
      </c>
      <c r="AP67" s="18" t="str">
        <f t="shared" ref="AP67:AP101" si="72">IF(K67="","",K67)</f>
        <v>Wrong Account Name or FCM Account ID</v>
      </c>
      <c r="AQ67" s="18" t="str">
        <f t="shared" ref="AQ67:AQ101" si="73">IF(L67="","",L67)</f>
        <v>Wrong Account Name or FCM Account ID</v>
      </c>
      <c r="AR67" s="18" t="str">
        <f t="shared" ref="AR67:AR101" si="74">IF(M67="","",M67)</f>
        <v>Wrong Account Name or FCM Account ID</v>
      </c>
      <c r="AS67" s="18" t="str">
        <f t="shared" ref="AS67:AS101" si="75">IF(N67="","",N67)</f>
        <v>Wrong Account Name or FCM Account ID</v>
      </c>
      <c r="AT67" s="18" t="str">
        <f t="shared" ref="AT67:AT101" si="76">IF(O67="","",O67)</f>
        <v>Wrong Account Name or FCM Account ID</v>
      </c>
      <c r="AU67" s="18" t="str">
        <f t="shared" ref="AU67:AU101" si="77">IF(P67="","",P67)</f>
        <v>Wrong Account Name or FCM Account ID</v>
      </c>
      <c r="AV67" s="18" t="str">
        <f t="shared" ref="AV67:AV101" si="78">IF(Q67="","",Q67)</f>
        <v>Wrong Account Name or FCM Account ID</v>
      </c>
      <c r="AW67" s="18" t="str">
        <f t="shared" ref="AW67:AW101" si="79">IF(R67="","",R67)</f>
        <v>Wrong Account Name or FCM Account ID</v>
      </c>
      <c r="AX67" s="18" t="str">
        <f t="shared" ref="AX67:AX101" si="80">IF(S67="","",S67)</f>
        <v>Wrong Account Name or FCM Account ID</v>
      </c>
      <c r="AY67" s="18" t="str">
        <f t="shared" ref="AY67:AY101" si="81">IF(X67="","",X67)</f>
        <v xml:space="preserve">Wrong Account Name or FCM A </v>
      </c>
      <c r="AZ67" s="18" t="str">
        <f t="shared" ref="AZ67:AZ101" si="82">IF(AD67="","",AD67)</f>
        <v xml:space="preserve">Wrong Account Name or FCM A </v>
      </c>
      <c r="BA67" s="18" t="str">
        <f t="shared" ref="BA67:BA101" si="83">IF(Z67="","",Z67)</f>
        <v>Wrong Account Name or FCM Account ID</v>
      </c>
    </row>
    <row r="68" spans="1:53" x14ac:dyDescent="0.3">
      <c r="A68">
        <f>Orders!A68</f>
        <v>66</v>
      </c>
      <c r="B68" t="str">
        <f>Orders!B68</f>
        <v>Wrong Account Name or FCM Account ID</v>
      </c>
      <c r="C68" t="str">
        <f>Orders!C68</f>
        <v>Wrong Account Name or FCM Account ID</v>
      </c>
      <c r="D68" t="str">
        <f>Orders!D68</f>
        <v>Wrong Account Name or FCM Account ID</v>
      </c>
      <c r="E68" t="str">
        <f>Orders!E68</f>
        <v>Wrong Account Name or FCM Account ID</v>
      </c>
      <c r="F68" t="str">
        <f>Orders!F68</f>
        <v>Wrong Account Name or FCM Account ID</v>
      </c>
      <c r="G68" t="str">
        <f>Orders!G68</f>
        <v>Wrong Account Name or FCM Account ID</v>
      </c>
      <c r="H68" t="str">
        <f>Orders!H68</f>
        <v>Wrong Account Name or FCM Account ID</v>
      </c>
      <c r="I68" t="str">
        <f>Orders!I68</f>
        <v>Wrong Account Name or FCM Account ID</v>
      </c>
      <c r="J68" t="str">
        <f>Orders!J68</f>
        <v>Wrong Account Name or FCM Account ID</v>
      </c>
      <c r="K68" t="str">
        <f>Orders!K68</f>
        <v>Wrong Account Name or FCM Account ID</v>
      </c>
      <c r="L68" t="str">
        <f>Orders!L68</f>
        <v>Wrong Account Name or FCM Account ID</v>
      </c>
      <c r="M68" t="str">
        <f>Orders!M68</f>
        <v>Wrong Account Name or FCM Account ID</v>
      </c>
      <c r="N68" t="str">
        <f>Orders!N68</f>
        <v>Wrong Account Name or FCM Account ID</v>
      </c>
      <c r="O68" t="str">
        <f>Orders!O68</f>
        <v>Wrong Account Name or FCM Account ID</v>
      </c>
      <c r="P68" t="str">
        <f>Orders!P68</f>
        <v>Wrong Account Name or FCM Account ID</v>
      </c>
      <c r="Q68" t="str">
        <f>Orders!Q68</f>
        <v>Wrong Account Name or FCM Account ID</v>
      </c>
      <c r="R68" t="str">
        <f>Orders!R68</f>
        <v>Wrong Account Name or FCM Account ID</v>
      </c>
      <c r="S68" t="str">
        <f>Orders!S68</f>
        <v>Wrong Account Name or FCM Account ID</v>
      </c>
      <c r="T68" t="str">
        <f>Orders!T68</f>
        <v>Wrong Account Name or FCM Account ID</v>
      </c>
      <c r="U68" t="str">
        <f t="shared" si="55"/>
        <v>Wrong Account Name or FCM A</v>
      </c>
      <c r="V68" s="5" t="str">
        <f t="shared" si="56"/>
        <v/>
      </c>
      <c r="W68" s="20" t="str">
        <f t="shared" si="57"/>
        <v/>
      </c>
      <c r="X68" s="8" t="str">
        <f t="shared" si="58"/>
        <v xml:space="preserve">Wrong Account Name or FCM A </v>
      </c>
      <c r="Y68" t="str">
        <f>Orders!U68</f>
        <v>Wrong Account Name or FCM Account ID</v>
      </c>
      <c r="Z68" t="str">
        <f>Orders!V68</f>
        <v>Wrong Account Name or FCM Account ID</v>
      </c>
      <c r="AA68" t="str">
        <f t="shared" si="59"/>
        <v>Wrong Account Name or FCM A</v>
      </c>
      <c r="AB68" s="5" t="str">
        <f t="shared" si="60"/>
        <v/>
      </c>
      <c r="AC68" s="8" t="str">
        <f t="shared" si="61"/>
        <v/>
      </c>
      <c r="AD68" s="8" t="str">
        <f t="shared" ref="AD68:AD101" si="84">IFERROR(AA68&amp;" "&amp;TEXT(AC68,"hh:mm:ss.000"),"")</f>
        <v xml:space="preserve">Wrong Account Name or FCM A </v>
      </c>
      <c r="AE68" s="6" t="str">
        <f t="shared" si="62"/>
        <v/>
      </c>
      <c r="AF68" s="18" t="str">
        <f>IFERROR(RANK(AE68,$AE$2:$AE$101)+COUNTIF($AE$2:AE68,AE68)-1,"")</f>
        <v/>
      </c>
      <c r="AG68" s="18" t="str">
        <f t="shared" si="63"/>
        <v>Wrong Account Name or FCM Account ID</v>
      </c>
      <c r="AH68" s="18" t="str">
        <f t="shared" si="64"/>
        <v>Wrong Account Name or FCM Account ID</v>
      </c>
      <c r="AI68" s="18" t="str">
        <f t="shared" si="65"/>
        <v>Wrong Account Name or FCM Account ID</v>
      </c>
      <c r="AJ68" s="18" t="str">
        <f t="shared" si="66"/>
        <v>Wrong Account Name or FCM Account ID</v>
      </c>
      <c r="AK68" s="18" t="str">
        <f t="shared" si="67"/>
        <v>Wrong Account Name or FCM Account ID</v>
      </c>
      <c r="AL68" s="18" t="str">
        <f t="shared" si="68"/>
        <v>Wrong Account Name or FCM Account ID</v>
      </c>
      <c r="AM68" s="18" t="str">
        <f t="shared" si="69"/>
        <v>Wrong Account Name or FCM Account ID</v>
      </c>
      <c r="AN68" s="18" t="str">
        <f t="shared" si="70"/>
        <v>Wrong Account Name or FCM Account ID</v>
      </c>
      <c r="AO68" s="18" t="str">
        <f t="shared" si="71"/>
        <v>Wrong Account Name or FCM Account ID</v>
      </c>
      <c r="AP68" s="18" t="str">
        <f t="shared" si="72"/>
        <v>Wrong Account Name or FCM Account ID</v>
      </c>
      <c r="AQ68" s="18" t="str">
        <f t="shared" si="73"/>
        <v>Wrong Account Name or FCM Account ID</v>
      </c>
      <c r="AR68" s="18" t="str">
        <f t="shared" si="74"/>
        <v>Wrong Account Name or FCM Account ID</v>
      </c>
      <c r="AS68" s="18" t="str">
        <f t="shared" si="75"/>
        <v>Wrong Account Name or FCM Account ID</v>
      </c>
      <c r="AT68" s="18" t="str">
        <f t="shared" si="76"/>
        <v>Wrong Account Name or FCM Account ID</v>
      </c>
      <c r="AU68" s="18" t="str">
        <f t="shared" si="77"/>
        <v>Wrong Account Name or FCM Account ID</v>
      </c>
      <c r="AV68" s="18" t="str">
        <f t="shared" si="78"/>
        <v>Wrong Account Name or FCM Account ID</v>
      </c>
      <c r="AW68" s="18" t="str">
        <f t="shared" si="79"/>
        <v>Wrong Account Name or FCM Account ID</v>
      </c>
      <c r="AX68" s="18" t="str">
        <f t="shared" si="80"/>
        <v>Wrong Account Name or FCM Account ID</v>
      </c>
      <c r="AY68" s="18" t="str">
        <f t="shared" si="81"/>
        <v xml:space="preserve">Wrong Account Name or FCM A </v>
      </c>
      <c r="AZ68" s="18" t="str">
        <f t="shared" si="82"/>
        <v xml:space="preserve">Wrong Account Name or FCM A </v>
      </c>
      <c r="BA68" s="18" t="str">
        <f t="shared" si="83"/>
        <v>Wrong Account Name or FCM Account ID</v>
      </c>
    </row>
    <row r="69" spans="1:53" x14ac:dyDescent="0.3">
      <c r="A69">
        <f>Orders!A69</f>
        <v>67</v>
      </c>
      <c r="B69" t="str">
        <f>Orders!B69</f>
        <v>Wrong Account Name or FCM Account ID</v>
      </c>
      <c r="C69" t="str">
        <f>Orders!C69</f>
        <v>Wrong Account Name or FCM Account ID</v>
      </c>
      <c r="D69" t="str">
        <f>Orders!D69</f>
        <v>Wrong Account Name or FCM Account ID</v>
      </c>
      <c r="E69" t="str">
        <f>Orders!E69</f>
        <v>Wrong Account Name or FCM Account ID</v>
      </c>
      <c r="F69" t="str">
        <f>Orders!F69</f>
        <v>Wrong Account Name or FCM Account ID</v>
      </c>
      <c r="G69" t="str">
        <f>Orders!G69</f>
        <v>Wrong Account Name or FCM Account ID</v>
      </c>
      <c r="H69" t="str">
        <f>Orders!H69</f>
        <v>Wrong Account Name or FCM Account ID</v>
      </c>
      <c r="I69" t="str">
        <f>Orders!I69</f>
        <v>Wrong Account Name or FCM Account ID</v>
      </c>
      <c r="J69" t="str">
        <f>Orders!J69</f>
        <v>Wrong Account Name or FCM Account ID</v>
      </c>
      <c r="K69" t="str">
        <f>Orders!K69</f>
        <v>Wrong Account Name or FCM Account ID</v>
      </c>
      <c r="L69" t="str">
        <f>Orders!L69</f>
        <v>Wrong Account Name or FCM Account ID</v>
      </c>
      <c r="M69" t="str">
        <f>Orders!M69</f>
        <v>Wrong Account Name or FCM Account ID</v>
      </c>
      <c r="N69" t="str">
        <f>Orders!N69</f>
        <v>Wrong Account Name or FCM Account ID</v>
      </c>
      <c r="O69" t="str">
        <f>Orders!O69</f>
        <v>Wrong Account Name or FCM Account ID</v>
      </c>
      <c r="P69" t="str">
        <f>Orders!P69</f>
        <v>Wrong Account Name or FCM Account ID</v>
      </c>
      <c r="Q69" t="str">
        <f>Orders!Q69</f>
        <v>Wrong Account Name or FCM Account ID</v>
      </c>
      <c r="R69" t="str">
        <f>Orders!R69</f>
        <v>Wrong Account Name or FCM Account ID</v>
      </c>
      <c r="S69" t="str">
        <f>Orders!S69</f>
        <v>Wrong Account Name or FCM Account ID</v>
      </c>
      <c r="T69" t="str">
        <f>Orders!T69</f>
        <v>Wrong Account Name or FCM Account ID</v>
      </c>
      <c r="U69" t="str">
        <f t="shared" si="55"/>
        <v>Wrong Account Name or FCM A</v>
      </c>
      <c r="V69" s="5" t="str">
        <f t="shared" si="56"/>
        <v/>
      </c>
      <c r="W69" s="20" t="str">
        <f t="shared" si="57"/>
        <v/>
      </c>
      <c r="X69" s="8" t="str">
        <f t="shared" si="58"/>
        <v xml:space="preserve">Wrong Account Name or FCM A </v>
      </c>
      <c r="Y69" t="str">
        <f>Orders!U69</f>
        <v>Wrong Account Name or FCM Account ID</v>
      </c>
      <c r="Z69" t="str">
        <f>Orders!V69</f>
        <v>Wrong Account Name or FCM Account ID</v>
      </c>
      <c r="AA69" t="str">
        <f t="shared" si="59"/>
        <v>Wrong Account Name or FCM A</v>
      </c>
      <c r="AB69" s="5" t="str">
        <f t="shared" si="60"/>
        <v/>
      </c>
      <c r="AC69" s="8" t="str">
        <f t="shared" si="61"/>
        <v/>
      </c>
      <c r="AD69" s="8" t="str">
        <f t="shared" si="84"/>
        <v xml:space="preserve">Wrong Account Name or FCM A </v>
      </c>
      <c r="AE69" s="6" t="str">
        <f t="shared" si="62"/>
        <v/>
      </c>
      <c r="AF69" s="18" t="str">
        <f>IFERROR(RANK(AE69,$AE$2:$AE$101)+COUNTIF($AE$2:AE69,AE69)-1,"")</f>
        <v/>
      </c>
      <c r="AG69" s="18" t="str">
        <f t="shared" si="63"/>
        <v>Wrong Account Name or FCM Account ID</v>
      </c>
      <c r="AH69" s="18" t="str">
        <f t="shared" si="64"/>
        <v>Wrong Account Name or FCM Account ID</v>
      </c>
      <c r="AI69" s="18" t="str">
        <f t="shared" si="65"/>
        <v>Wrong Account Name or FCM Account ID</v>
      </c>
      <c r="AJ69" s="18" t="str">
        <f t="shared" si="66"/>
        <v>Wrong Account Name or FCM Account ID</v>
      </c>
      <c r="AK69" s="18" t="str">
        <f t="shared" si="67"/>
        <v>Wrong Account Name or FCM Account ID</v>
      </c>
      <c r="AL69" s="18" t="str">
        <f t="shared" si="68"/>
        <v>Wrong Account Name or FCM Account ID</v>
      </c>
      <c r="AM69" s="18" t="str">
        <f t="shared" si="69"/>
        <v>Wrong Account Name or FCM Account ID</v>
      </c>
      <c r="AN69" s="18" t="str">
        <f t="shared" si="70"/>
        <v>Wrong Account Name or FCM Account ID</v>
      </c>
      <c r="AO69" s="18" t="str">
        <f t="shared" si="71"/>
        <v>Wrong Account Name or FCM Account ID</v>
      </c>
      <c r="AP69" s="18" t="str">
        <f t="shared" si="72"/>
        <v>Wrong Account Name or FCM Account ID</v>
      </c>
      <c r="AQ69" s="18" t="str">
        <f t="shared" si="73"/>
        <v>Wrong Account Name or FCM Account ID</v>
      </c>
      <c r="AR69" s="18" t="str">
        <f t="shared" si="74"/>
        <v>Wrong Account Name or FCM Account ID</v>
      </c>
      <c r="AS69" s="18" t="str">
        <f t="shared" si="75"/>
        <v>Wrong Account Name or FCM Account ID</v>
      </c>
      <c r="AT69" s="18" t="str">
        <f t="shared" si="76"/>
        <v>Wrong Account Name or FCM Account ID</v>
      </c>
      <c r="AU69" s="18" t="str">
        <f t="shared" si="77"/>
        <v>Wrong Account Name or FCM Account ID</v>
      </c>
      <c r="AV69" s="18" t="str">
        <f t="shared" si="78"/>
        <v>Wrong Account Name or FCM Account ID</v>
      </c>
      <c r="AW69" s="18" t="str">
        <f t="shared" si="79"/>
        <v>Wrong Account Name or FCM Account ID</v>
      </c>
      <c r="AX69" s="18" t="str">
        <f t="shared" si="80"/>
        <v>Wrong Account Name or FCM Account ID</v>
      </c>
      <c r="AY69" s="18" t="str">
        <f t="shared" si="81"/>
        <v xml:space="preserve">Wrong Account Name or FCM A </v>
      </c>
      <c r="AZ69" s="18" t="str">
        <f t="shared" si="82"/>
        <v xml:space="preserve">Wrong Account Name or FCM A </v>
      </c>
      <c r="BA69" s="18" t="str">
        <f t="shared" si="83"/>
        <v>Wrong Account Name or FCM Account ID</v>
      </c>
    </row>
    <row r="70" spans="1:53" x14ac:dyDescent="0.3">
      <c r="A70">
        <f>Orders!A70</f>
        <v>68</v>
      </c>
      <c r="B70" t="str">
        <f>Orders!B70</f>
        <v>Wrong Account Name or FCM Account ID</v>
      </c>
      <c r="C70" t="str">
        <f>Orders!C70</f>
        <v>Wrong Account Name or FCM Account ID</v>
      </c>
      <c r="D70" t="str">
        <f>Orders!D70</f>
        <v>Wrong Account Name or FCM Account ID</v>
      </c>
      <c r="E70" t="str">
        <f>Orders!E70</f>
        <v>Wrong Account Name or FCM Account ID</v>
      </c>
      <c r="F70" t="str">
        <f>Orders!F70</f>
        <v>Wrong Account Name or FCM Account ID</v>
      </c>
      <c r="G70" t="str">
        <f>Orders!G70</f>
        <v>Wrong Account Name or FCM Account ID</v>
      </c>
      <c r="H70" t="str">
        <f>Orders!H70</f>
        <v>Wrong Account Name or FCM Account ID</v>
      </c>
      <c r="I70" t="str">
        <f>Orders!I70</f>
        <v>Wrong Account Name or FCM Account ID</v>
      </c>
      <c r="J70" t="str">
        <f>Orders!J70</f>
        <v>Wrong Account Name or FCM Account ID</v>
      </c>
      <c r="K70" t="str">
        <f>Orders!K70</f>
        <v>Wrong Account Name or FCM Account ID</v>
      </c>
      <c r="L70" t="str">
        <f>Orders!L70</f>
        <v>Wrong Account Name or FCM Account ID</v>
      </c>
      <c r="M70" t="str">
        <f>Orders!M70</f>
        <v>Wrong Account Name or FCM Account ID</v>
      </c>
      <c r="N70" t="str">
        <f>Orders!N70</f>
        <v>Wrong Account Name or FCM Account ID</v>
      </c>
      <c r="O70" t="str">
        <f>Orders!O70</f>
        <v>Wrong Account Name or FCM Account ID</v>
      </c>
      <c r="P70" t="str">
        <f>Orders!P70</f>
        <v>Wrong Account Name or FCM Account ID</v>
      </c>
      <c r="Q70" t="str">
        <f>Orders!Q70</f>
        <v>Wrong Account Name or FCM Account ID</v>
      </c>
      <c r="R70" t="str">
        <f>Orders!R70</f>
        <v>Wrong Account Name or FCM Account ID</v>
      </c>
      <c r="S70" t="str">
        <f>Orders!S70</f>
        <v>Wrong Account Name or FCM Account ID</v>
      </c>
      <c r="T70" t="str">
        <f>Orders!T70</f>
        <v>Wrong Account Name or FCM Account ID</v>
      </c>
      <c r="U70" t="str">
        <f t="shared" si="55"/>
        <v>Wrong Account Name or FCM A</v>
      </c>
      <c r="V70" s="5" t="str">
        <f t="shared" si="56"/>
        <v/>
      </c>
      <c r="W70" s="20" t="str">
        <f t="shared" si="57"/>
        <v/>
      </c>
      <c r="X70" s="8" t="str">
        <f t="shared" si="58"/>
        <v xml:space="preserve">Wrong Account Name or FCM A </v>
      </c>
      <c r="Y70" t="str">
        <f>Orders!U70</f>
        <v>Wrong Account Name or FCM Account ID</v>
      </c>
      <c r="Z70" t="str">
        <f>Orders!V70</f>
        <v>Wrong Account Name or FCM Account ID</v>
      </c>
      <c r="AA70" t="str">
        <f t="shared" si="59"/>
        <v>Wrong Account Name or FCM A</v>
      </c>
      <c r="AB70" s="5" t="str">
        <f t="shared" si="60"/>
        <v/>
      </c>
      <c r="AC70" s="8" t="str">
        <f t="shared" si="61"/>
        <v/>
      </c>
      <c r="AD70" s="8" t="str">
        <f t="shared" si="84"/>
        <v xml:space="preserve">Wrong Account Name or FCM A </v>
      </c>
      <c r="AE70" s="6" t="str">
        <f t="shared" si="62"/>
        <v/>
      </c>
      <c r="AF70" s="18" t="str">
        <f>IFERROR(RANK(AE70,$AE$2:$AE$101)+COUNTIF($AE$2:AE70,AE70)-1,"")</f>
        <v/>
      </c>
      <c r="AG70" s="18" t="str">
        <f t="shared" si="63"/>
        <v>Wrong Account Name or FCM Account ID</v>
      </c>
      <c r="AH70" s="18" t="str">
        <f t="shared" si="64"/>
        <v>Wrong Account Name or FCM Account ID</v>
      </c>
      <c r="AI70" s="18" t="str">
        <f t="shared" si="65"/>
        <v>Wrong Account Name or FCM Account ID</v>
      </c>
      <c r="AJ70" s="18" t="str">
        <f t="shared" si="66"/>
        <v>Wrong Account Name or FCM Account ID</v>
      </c>
      <c r="AK70" s="18" t="str">
        <f t="shared" si="67"/>
        <v>Wrong Account Name or FCM Account ID</v>
      </c>
      <c r="AL70" s="18" t="str">
        <f t="shared" si="68"/>
        <v>Wrong Account Name or FCM Account ID</v>
      </c>
      <c r="AM70" s="18" t="str">
        <f t="shared" si="69"/>
        <v>Wrong Account Name or FCM Account ID</v>
      </c>
      <c r="AN70" s="18" t="str">
        <f t="shared" si="70"/>
        <v>Wrong Account Name or FCM Account ID</v>
      </c>
      <c r="AO70" s="18" t="str">
        <f t="shared" si="71"/>
        <v>Wrong Account Name or FCM Account ID</v>
      </c>
      <c r="AP70" s="18" t="str">
        <f t="shared" si="72"/>
        <v>Wrong Account Name or FCM Account ID</v>
      </c>
      <c r="AQ70" s="18" t="str">
        <f t="shared" si="73"/>
        <v>Wrong Account Name or FCM Account ID</v>
      </c>
      <c r="AR70" s="18" t="str">
        <f t="shared" si="74"/>
        <v>Wrong Account Name or FCM Account ID</v>
      </c>
      <c r="AS70" s="18" t="str">
        <f t="shared" si="75"/>
        <v>Wrong Account Name or FCM Account ID</v>
      </c>
      <c r="AT70" s="18" t="str">
        <f t="shared" si="76"/>
        <v>Wrong Account Name or FCM Account ID</v>
      </c>
      <c r="AU70" s="18" t="str">
        <f t="shared" si="77"/>
        <v>Wrong Account Name or FCM Account ID</v>
      </c>
      <c r="AV70" s="18" t="str">
        <f t="shared" si="78"/>
        <v>Wrong Account Name or FCM Account ID</v>
      </c>
      <c r="AW70" s="18" t="str">
        <f t="shared" si="79"/>
        <v>Wrong Account Name or FCM Account ID</v>
      </c>
      <c r="AX70" s="18" t="str">
        <f t="shared" si="80"/>
        <v>Wrong Account Name or FCM Account ID</v>
      </c>
      <c r="AY70" s="18" t="str">
        <f t="shared" si="81"/>
        <v xml:space="preserve">Wrong Account Name or FCM A </v>
      </c>
      <c r="AZ70" s="18" t="str">
        <f t="shared" si="82"/>
        <v xml:space="preserve">Wrong Account Name or FCM A </v>
      </c>
      <c r="BA70" s="18" t="str">
        <f t="shared" si="83"/>
        <v>Wrong Account Name or FCM Account ID</v>
      </c>
    </row>
    <row r="71" spans="1:53" x14ac:dyDescent="0.3">
      <c r="A71">
        <f>Orders!A71</f>
        <v>69</v>
      </c>
      <c r="B71" t="str">
        <f>Orders!B71</f>
        <v>Wrong Account Name or FCM Account ID</v>
      </c>
      <c r="C71" t="str">
        <f>Orders!C71</f>
        <v>Wrong Account Name or FCM Account ID</v>
      </c>
      <c r="D71" t="str">
        <f>Orders!D71</f>
        <v>Wrong Account Name or FCM Account ID</v>
      </c>
      <c r="E71" t="str">
        <f>Orders!E71</f>
        <v>Wrong Account Name or FCM Account ID</v>
      </c>
      <c r="F71" t="str">
        <f>Orders!F71</f>
        <v>Wrong Account Name or FCM Account ID</v>
      </c>
      <c r="G71" t="str">
        <f>Orders!G71</f>
        <v>Wrong Account Name or FCM Account ID</v>
      </c>
      <c r="H71" t="str">
        <f>Orders!H71</f>
        <v>Wrong Account Name or FCM Account ID</v>
      </c>
      <c r="I71" t="str">
        <f>Orders!I71</f>
        <v>Wrong Account Name or FCM Account ID</v>
      </c>
      <c r="J71" t="str">
        <f>Orders!J71</f>
        <v>Wrong Account Name or FCM Account ID</v>
      </c>
      <c r="K71" t="str">
        <f>Orders!K71</f>
        <v>Wrong Account Name or FCM Account ID</v>
      </c>
      <c r="L71" t="str">
        <f>Orders!L71</f>
        <v>Wrong Account Name or FCM Account ID</v>
      </c>
      <c r="M71" t="str">
        <f>Orders!M71</f>
        <v>Wrong Account Name or FCM Account ID</v>
      </c>
      <c r="N71" t="str">
        <f>Orders!N71</f>
        <v>Wrong Account Name or FCM Account ID</v>
      </c>
      <c r="O71" t="str">
        <f>Orders!O71</f>
        <v>Wrong Account Name or FCM Account ID</v>
      </c>
      <c r="P71" t="str">
        <f>Orders!P71</f>
        <v>Wrong Account Name or FCM Account ID</v>
      </c>
      <c r="Q71" t="str">
        <f>Orders!Q71</f>
        <v>Wrong Account Name or FCM Account ID</v>
      </c>
      <c r="R71" t="str">
        <f>Orders!R71</f>
        <v>Wrong Account Name or FCM Account ID</v>
      </c>
      <c r="S71" t="str">
        <f>Orders!S71</f>
        <v>Wrong Account Name or FCM Account ID</v>
      </c>
      <c r="T71" t="str">
        <f>Orders!T71</f>
        <v>Wrong Account Name or FCM Account ID</v>
      </c>
      <c r="U71" t="str">
        <f t="shared" si="55"/>
        <v>Wrong Account Name or FCM A</v>
      </c>
      <c r="V71" s="5" t="str">
        <f t="shared" si="56"/>
        <v/>
      </c>
      <c r="W71" s="20" t="str">
        <f t="shared" si="57"/>
        <v/>
      </c>
      <c r="X71" s="8" t="str">
        <f t="shared" si="58"/>
        <v xml:space="preserve">Wrong Account Name or FCM A </v>
      </c>
      <c r="Y71" t="str">
        <f>Orders!U71</f>
        <v>Wrong Account Name or FCM Account ID</v>
      </c>
      <c r="Z71" t="str">
        <f>Orders!V71</f>
        <v>Wrong Account Name or FCM Account ID</v>
      </c>
      <c r="AA71" t="str">
        <f t="shared" si="59"/>
        <v>Wrong Account Name or FCM A</v>
      </c>
      <c r="AB71" s="5" t="str">
        <f t="shared" si="60"/>
        <v/>
      </c>
      <c r="AC71" s="8" t="str">
        <f t="shared" si="61"/>
        <v/>
      </c>
      <c r="AD71" s="8" t="str">
        <f t="shared" si="84"/>
        <v xml:space="preserve">Wrong Account Name or FCM A </v>
      </c>
      <c r="AE71" s="6" t="str">
        <f t="shared" si="62"/>
        <v/>
      </c>
      <c r="AF71" s="18" t="str">
        <f>IFERROR(RANK(AE71,$AE$2:$AE$101)+COUNTIF($AE$2:AE71,AE71)-1,"")</f>
        <v/>
      </c>
      <c r="AG71" s="18" t="str">
        <f t="shared" si="63"/>
        <v>Wrong Account Name or FCM Account ID</v>
      </c>
      <c r="AH71" s="18" t="str">
        <f t="shared" si="64"/>
        <v>Wrong Account Name or FCM Account ID</v>
      </c>
      <c r="AI71" s="18" t="str">
        <f t="shared" si="65"/>
        <v>Wrong Account Name or FCM Account ID</v>
      </c>
      <c r="AJ71" s="18" t="str">
        <f t="shared" si="66"/>
        <v>Wrong Account Name or FCM Account ID</v>
      </c>
      <c r="AK71" s="18" t="str">
        <f t="shared" si="67"/>
        <v>Wrong Account Name or FCM Account ID</v>
      </c>
      <c r="AL71" s="18" t="str">
        <f t="shared" si="68"/>
        <v>Wrong Account Name or FCM Account ID</v>
      </c>
      <c r="AM71" s="18" t="str">
        <f t="shared" si="69"/>
        <v>Wrong Account Name or FCM Account ID</v>
      </c>
      <c r="AN71" s="18" t="str">
        <f t="shared" si="70"/>
        <v>Wrong Account Name or FCM Account ID</v>
      </c>
      <c r="AO71" s="18" t="str">
        <f t="shared" si="71"/>
        <v>Wrong Account Name or FCM Account ID</v>
      </c>
      <c r="AP71" s="18" t="str">
        <f t="shared" si="72"/>
        <v>Wrong Account Name or FCM Account ID</v>
      </c>
      <c r="AQ71" s="18" t="str">
        <f t="shared" si="73"/>
        <v>Wrong Account Name or FCM Account ID</v>
      </c>
      <c r="AR71" s="18" t="str">
        <f t="shared" si="74"/>
        <v>Wrong Account Name or FCM Account ID</v>
      </c>
      <c r="AS71" s="18" t="str">
        <f t="shared" si="75"/>
        <v>Wrong Account Name or FCM Account ID</v>
      </c>
      <c r="AT71" s="18" t="str">
        <f t="shared" si="76"/>
        <v>Wrong Account Name or FCM Account ID</v>
      </c>
      <c r="AU71" s="18" t="str">
        <f t="shared" si="77"/>
        <v>Wrong Account Name or FCM Account ID</v>
      </c>
      <c r="AV71" s="18" t="str">
        <f t="shared" si="78"/>
        <v>Wrong Account Name or FCM Account ID</v>
      </c>
      <c r="AW71" s="18" t="str">
        <f t="shared" si="79"/>
        <v>Wrong Account Name or FCM Account ID</v>
      </c>
      <c r="AX71" s="18" t="str">
        <f t="shared" si="80"/>
        <v>Wrong Account Name or FCM Account ID</v>
      </c>
      <c r="AY71" s="18" t="str">
        <f t="shared" si="81"/>
        <v xml:space="preserve">Wrong Account Name or FCM A </v>
      </c>
      <c r="AZ71" s="18" t="str">
        <f t="shared" si="82"/>
        <v xml:space="preserve">Wrong Account Name or FCM A </v>
      </c>
      <c r="BA71" s="18" t="str">
        <f t="shared" si="83"/>
        <v>Wrong Account Name or FCM Account ID</v>
      </c>
    </row>
    <row r="72" spans="1:53" x14ac:dyDescent="0.3">
      <c r="A72">
        <f>Orders!A72</f>
        <v>70</v>
      </c>
      <c r="B72" t="str">
        <f>Orders!B72</f>
        <v>Wrong Account Name or FCM Account ID</v>
      </c>
      <c r="C72" t="str">
        <f>Orders!C72</f>
        <v>Wrong Account Name or FCM Account ID</v>
      </c>
      <c r="D72" t="str">
        <f>Orders!D72</f>
        <v>Wrong Account Name or FCM Account ID</v>
      </c>
      <c r="E72" t="str">
        <f>Orders!E72</f>
        <v>Wrong Account Name or FCM Account ID</v>
      </c>
      <c r="F72" t="str">
        <f>Orders!F72</f>
        <v>Wrong Account Name or FCM Account ID</v>
      </c>
      <c r="G72" t="str">
        <f>Orders!G72</f>
        <v>Wrong Account Name or FCM Account ID</v>
      </c>
      <c r="H72" t="str">
        <f>Orders!H72</f>
        <v>Wrong Account Name or FCM Account ID</v>
      </c>
      <c r="I72" t="str">
        <f>Orders!I72</f>
        <v>Wrong Account Name or FCM Account ID</v>
      </c>
      <c r="J72" t="str">
        <f>Orders!J72</f>
        <v>Wrong Account Name or FCM Account ID</v>
      </c>
      <c r="K72" t="str">
        <f>Orders!K72</f>
        <v>Wrong Account Name or FCM Account ID</v>
      </c>
      <c r="L72" t="str">
        <f>Orders!L72</f>
        <v>Wrong Account Name or FCM Account ID</v>
      </c>
      <c r="M72" t="str">
        <f>Orders!M72</f>
        <v>Wrong Account Name or FCM Account ID</v>
      </c>
      <c r="N72" t="str">
        <f>Orders!N72</f>
        <v>Wrong Account Name or FCM Account ID</v>
      </c>
      <c r="O72" t="str">
        <f>Orders!O72</f>
        <v>Wrong Account Name or FCM Account ID</v>
      </c>
      <c r="P72" t="str">
        <f>Orders!P72</f>
        <v>Wrong Account Name or FCM Account ID</v>
      </c>
      <c r="Q72" t="str">
        <f>Orders!Q72</f>
        <v>Wrong Account Name or FCM Account ID</v>
      </c>
      <c r="R72" t="str">
        <f>Orders!R72</f>
        <v>Wrong Account Name or FCM Account ID</v>
      </c>
      <c r="S72" t="str">
        <f>Orders!S72</f>
        <v>Wrong Account Name or FCM Account ID</v>
      </c>
      <c r="T72" t="str">
        <f>Orders!T72</f>
        <v>Wrong Account Name or FCM Account ID</v>
      </c>
      <c r="U72" t="str">
        <f t="shared" si="55"/>
        <v>Wrong Account Name or FCM A</v>
      </c>
      <c r="V72" s="5" t="str">
        <f t="shared" si="56"/>
        <v/>
      </c>
      <c r="W72" s="20" t="str">
        <f t="shared" si="57"/>
        <v/>
      </c>
      <c r="X72" s="8" t="str">
        <f t="shared" si="58"/>
        <v xml:space="preserve">Wrong Account Name or FCM A </v>
      </c>
      <c r="Y72" t="str">
        <f>Orders!U72</f>
        <v>Wrong Account Name or FCM Account ID</v>
      </c>
      <c r="Z72" t="str">
        <f>Orders!V72</f>
        <v>Wrong Account Name or FCM Account ID</v>
      </c>
      <c r="AA72" t="str">
        <f t="shared" si="59"/>
        <v>Wrong Account Name or FCM A</v>
      </c>
      <c r="AB72" s="5" t="str">
        <f t="shared" si="60"/>
        <v/>
      </c>
      <c r="AC72" s="8" t="str">
        <f t="shared" si="61"/>
        <v/>
      </c>
      <c r="AD72" s="8" t="str">
        <f t="shared" si="84"/>
        <v xml:space="preserve">Wrong Account Name or FCM A </v>
      </c>
      <c r="AE72" s="6" t="str">
        <f t="shared" si="62"/>
        <v/>
      </c>
      <c r="AF72" s="18" t="str">
        <f>IFERROR(RANK(AE72,$AE$2:$AE$101)+COUNTIF($AE$2:AE72,AE72)-1,"")</f>
        <v/>
      </c>
      <c r="AG72" s="18" t="str">
        <f t="shared" si="63"/>
        <v>Wrong Account Name or FCM Account ID</v>
      </c>
      <c r="AH72" s="18" t="str">
        <f t="shared" si="64"/>
        <v>Wrong Account Name or FCM Account ID</v>
      </c>
      <c r="AI72" s="18" t="str">
        <f t="shared" si="65"/>
        <v>Wrong Account Name or FCM Account ID</v>
      </c>
      <c r="AJ72" s="18" t="str">
        <f t="shared" si="66"/>
        <v>Wrong Account Name or FCM Account ID</v>
      </c>
      <c r="AK72" s="18" t="str">
        <f t="shared" si="67"/>
        <v>Wrong Account Name or FCM Account ID</v>
      </c>
      <c r="AL72" s="18" t="str">
        <f t="shared" si="68"/>
        <v>Wrong Account Name or FCM Account ID</v>
      </c>
      <c r="AM72" s="18" t="str">
        <f t="shared" si="69"/>
        <v>Wrong Account Name or FCM Account ID</v>
      </c>
      <c r="AN72" s="18" t="str">
        <f t="shared" si="70"/>
        <v>Wrong Account Name or FCM Account ID</v>
      </c>
      <c r="AO72" s="18" t="str">
        <f t="shared" si="71"/>
        <v>Wrong Account Name or FCM Account ID</v>
      </c>
      <c r="AP72" s="18" t="str">
        <f t="shared" si="72"/>
        <v>Wrong Account Name or FCM Account ID</v>
      </c>
      <c r="AQ72" s="18" t="str">
        <f t="shared" si="73"/>
        <v>Wrong Account Name or FCM Account ID</v>
      </c>
      <c r="AR72" s="18" t="str">
        <f t="shared" si="74"/>
        <v>Wrong Account Name or FCM Account ID</v>
      </c>
      <c r="AS72" s="18" t="str">
        <f t="shared" si="75"/>
        <v>Wrong Account Name or FCM Account ID</v>
      </c>
      <c r="AT72" s="18" t="str">
        <f t="shared" si="76"/>
        <v>Wrong Account Name or FCM Account ID</v>
      </c>
      <c r="AU72" s="18" t="str">
        <f t="shared" si="77"/>
        <v>Wrong Account Name or FCM Account ID</v>
      </c>
      <c r="AV72" s="18" t="str">
        <f t="shared" si="78"/>
        <v>Wrong Account Name or FCM Account ID</v>
      </c>
      <c r="AW72" s="18" t="str">
        <f t="shared" si="79"/>
        <v>Wrong Account Name or FCM Account ID</v>
      </c>
      <c r="AX72" s="18" t="str">
        <f t="shared" si="80"/>
        <v>Wrong Account Name or FCM Account ID</v>
      </c>
      <c r="AY72" s="18" t="str">
        <f t="shared" si="81"/>
        <v xml:space="preserve">Wrong Account Name or FCM A </v>
      </c>
      <c r="AZ72" s="18" t="str">
        <f t="shared" si="82"/>
        <v xml:space="preserve">Wrong Account Name or FCM A </v>
      </c>
      <c r="BA72" s="18" t="str">
        <f t="shared" si="83"/>
        <v>Wrong Account Name or FCM Account ID</v>
      </c>
    </row>
    <row r="73" spans="1:53" x14ac:dyDescent="0.3">
      <c r="A73">
        <f>Orders!A73</f>
        <v>71</v>
      </c>
      <c r="B73" t="str">
        <f>Orders!B73</f>
        <v>Wrong Account Name or FCM Account ID</v>
      </c>
      <c r="C73" t="str">
        <f>Orders!C73</f>
        <v>Wrong Account Name or FCM Account ID</v>
      </c>
      <c r="D73" t="str">
        <f>Orders!D73</f>
        <v>Wrong Account Name or FCM Account ID</v>
      </c>
      <c r="E73" t="str">
        <f>Orders!E73</f>
        <v>Wrong Account Name or FCM Account ID</v>
      </c>
      <c r="F73" t="str">
        <f>Orders!F73</f>
        <v>Wrong Account Name or FCM Account ID</v>
      </c>
      <c r="G73" t="str">
        <f>Orders!G73</f>
        <v>Wrong Account Name or FCM Account ID</v>
      </c>
      <c r="H73" t="str">
        <f>Orders!H73</f>
        <v>Wrong Account Name or FCM Account ID</v>
      </c>
      <c r="I73" t="str">
        <f>Orders!I73</f>
        <v>Wrong Account Name or FCM Account ID</v>
      </c>
      <c r="J73" t="str">
        <f>Orders!J73</f>
        <v>Wrong Account Name or FCM Account ID</v>
      </c>
      <c r="K73" t="str">
        <f>Orders!K73</f>
        <v>Wrong Account Name or FCM Account ID</v>
      </c>
      <c r="L73" t="str">
        <f>Orders!L73</f>
        <v>Wrong Account Name or FCM Account ID</v>
      </c>
      <c r="M73" t="str">
        <f>Orders!M73</f>
        <v>Wrong Account Name or FCM Account ID</v>
      </c>
      <c r="N73" t="str">
        <f>Orders!N73</f>
        <v>Wrong Account Name or FCM Account ID</v>
      </c>
      <c r="O73" t="str">
        <f>Orders!O73</f>
        <v>Wrong Account Name or FCM Account ID</v>
      </c>
      <c r="P73" t="str">
        <f>Orders!P73</f>
        <v>Wrong Account Name or FCM Account ID</v>
      </c>
      <c r="Q73" t="str">
        <f>Orders!Q73</f>
        <v>Wrong Account Name or FCM Account ID</v>
      </c>
      <c r="R73" t="str">
        <f>Orders!R73</f>
        <v>Wrong Account Name or FCM Account ID</v>
      </c>
      <c r="S73" t="str">
        <f>Orders!S73</f>
        <v>Wrong Account Name or FCM Account ID</v>
      </c>
      <c r="T73" t="str">
        <f>Orders!T73</f>
        <v>Wrong Account Name or FCM Account ID</v>
      </c>
      <c r="U73" t="str">
        <f t="shared" si="55"/>
        <v>Wrong Account Name or FCM A</v>
      </c>
      <c r="V73" s="5" t="str">
        <f t="shared" si="56"/>
        <v/>
      </c>
      <c r="W73" s="20" t="str">
        <f t="shared" si="57"/>
        <v/>
      </c>
      <c r="X73" s="8" t="str">
        <f t="shared" si="58"/>
        <v xml:space="preserve">Wrong Account Name or FCM A </v>
      </c>
      <c r="Y73" t="str">
        <f>Orders!U73</f>
        <v>Wrong Account Name or FCM Account ID</v>
      </c>
      <c r="Z73" t="str">
        <f>Orders!V73</f>
        <v>Wrong Account Name or FCM Account ID</v>
      </c>
      <c r="AA73" t="str">
        <f t="shared" si="59"/>
        <v>Wrong Account Name or FCM A</v>
      </c>
      <c r="AB73" s="5" t="str">
        <f t="shared" si="60"/>
        <v/>
      </c>
      <c r="AC73" s="8" t="str">
        <f t="shared" si="61"/>
        <v/>
      </c>
      <c r="AD73" s="8" t="str">
        <f t="shared" si="84"/>
        <v xml:space="preserve">Wrong Account Name or FCM A </v>
      </c>
      <c r="AE73" s="6" t="str">
        <f t="shared" si="62"/>
        <v/>
      </c>
      <c r="AF73" s="18" t="str">
        <f>IFERROR(RANK(AE73,$AE$2:$AE$101)+COUNTIF($AE$2:AE73,AE73)-1,"")</f>
        <v/>
      </c>
      <c r="AG73" s="18" t="str">
        <f t="shared" si="63"/>
        <v>Wrong Account Name or FCM Account ID</v>
      </c>
      <c r="AH73" s="18" t="str">
        <f t="shared" si="64"/>
        <v>Wrong Account Name or FCM Account ID</v>
      </c>
      <c r="AI73" s="18" t="str">
        <f t="shared" si="65"/>
        <v>Wrong Account Name or FCM Account ID</v>
      </c>
      <c r="AJ73" s="18" t="str">
        <f t="shared" si="66"/>
        <v>Wrong Account Name or FCM Account ID</v>
      </c>
      <c r="AK73" s="18" t="str">
        <f t="shared" si="67"/>
        <v>Wrong Account Name or FCM Account ID</v>
      </c>
      <c r="AL73" s="18" t="str">
        <f t="shared" si="68"/>
        <v>Wrong Account Name or FCM Account ID</v>
      </c>
      <c r="AM73" s="18" t="str">
        <f t="shared" si="69"/>
        <v>Wrong Account Name or FCM Account ID</v>
      </c>
      <c r="AN73" s="18" t="str">
        <f t="shared" si="70"/>
        <v>Wrong Account Name or FCM Account ID</v>
      </c>
      <c r="AO73" s="18" t="str">
        <f t="shared" si="71"/>
        <v>Wrong Account Name or FCM Account ID</v>
      </c>
      <c r="AP73" s="18" t="str">
        <f t="shared" si="72"/>
        <v>Wrong Account Name or FCM Account ID</v>
      </c>
      <c r="AQ73" s="18" t="str">
        <f t="shared" si="73"/>
        <v>Wrong Account Name or FCM Account ID</v>
      </c>
      <c r="AR73" s="18" t="str">
        <f t="shared" si="74"/>
        <v>Wrong Account Name or FCM Account ID</v>
      </c>
      <c r="AS73" s="18" t="str">
        <f t="shared" si="75"/>
        <v>Wrong Account Name or FCM Account ID</v>
      </c>
      <c r="AT73" s="18" t="str">
        <f t="shared" si="76"/>
        <v>Wrong Account Name or FCM Account ID</v>
      </c>
      <c r="AU73" s="18" t="str">
        <f t="shared" si="77"/>
        <v>Wrong Account Name or FCM Account ID</v>
      </c>
      <c r="AV73" s="18" t="str">
        <f t="shared" si="78"/>
        <v>Wrong Account Name or FCM Account ID</v>
      </c>
      <c r="AW73" s="18" t="str">
        <f t="shared" si="79"/>
        <v>Wrong Account Name or FCM Account ID</v>
      </c>
      <c r="AX73" s="18" t="str">
        <f t="shared" si="80"/>
        <v>Wrong Account Name or FCM Account ID</v>
      </c>
      <c r="AY73" s="18" t="str">
        <f t="shared" si="81"/>
        <v xml:space="preserve">Wrong Account Name or FCM A </v>
      </c>
      <c r="AZ73" s="18" t="str">
        <f t="shared" si="82"/>
        <v xml:space="preserve">Wrong Account Name or FCM A </v>
      </c>
      <c r="BA73" s="18" t="str">
        <f t="shared" si="83"/>
        <v>Wrong Account Name or FCM Account ID</v>
      </c>
    </row>
    <row r="74" spans="1:53" x14ac:dyDescent="0.3">
      <c r="A74">
        <f>Orders!A74</f>
        <v>72</v>
      </c>
      <c r="B74" t="str">
        <f>Orders!B74</f>
        <v>Wrong Account Name or FCM Account ID</v>
      </c>
      <c r="C74" t="str">
        <f>Orders!C74</f>
        <v>Wrong Account Name or FCM Account ID</v>
      </c>
      <c r="D74" t="str">
        <f>Orders!D74</f>
        <v>Wrong Account Name or FCM Account ID</v>
      </c>
      <c r="E74" t="str">
        <f>Orders!E74</f>
        <v>Wrong Account Name or FCM Account ID</v>
      </c>
      <c r="F74" t="str">
        <f>Orders!F74</f>
        <v>Wrong Account Name or FCM Account ID</v>
      </c>
      <c r="G74" t="str">
        <f>Orders!G74</f>
        <v>Wrong Account Name or FCM Account ID</v>
      </c>
      <c r="H74" t="str">
        <f>Orders!H74</f>
        <v>Wrong Account Name or FCM Account ID</v>
      </c>
      <c r="I74" t="str">
        <f>Orders!I74</f>
        <v>Wrong Account Name or FCM Account ID</v>
      </c>
      <c r="J74" t="str">
        <f>Orders!J74</f>
        <v>Wrong Account Name or FCM Account ID</v>
      </c>
      <c r="K74" t="str">
        <f>Orders!K74</f>
        <v>Wrong Account Name or FCM Account ID</v>
      </c>
      <c r="L74" t="str">
        <f>Orders!L74</f>
        <v>Wrong Account Name or FCM Account ID</v>
      </c>
      <c r="M74" t="str">
        <f>Orders!M74</f>
        <v>Wrong Account Name or FCM Account ID</v>
      </c>
      <c r="N74" t="str">
        <f>Orders!N74</f>
        <v>Wrong Account Name or FCM Account ID</v>
      </c>
      <c r="O74" t="str">
        <f>Orders!O74</f>
        <v>Wrong Account Name or FCM Account ID</v>
      </c>
      <c r="P74" t="str">
        <f>Orders!P74</f>
        <v>Wrong Account Name or FCM Account ID</v>
      </c>
      <c r="Q74" t="str">
        <f>Orders!Q74</f>
        <v>Wrong Account Name or FCM Account ID</v>
      </c>
      <c r="R74" t="str">
        <f>Orders!R74</f>
        <v>Wrong Account Name or FCM Account ID</v>
      </c>
      <c r="S74" t="str">
        <f>Orders!S74</f>
        <v>Wrong Account Name or FCM Account ID</v>
      </c>
      <c r="T74" t="str">
        <f>Orders!T74</f>
        <v>Wrong Account Name or FCM Account ID</v>
      </c>
      <c r="U74" t="str">
        <f t="shared" si="55"/>
        <v>Wrong Account Name or FCM A</v>
      </c>
      <c r="V74" s="5" t="str">
        <f t="shared" si="56"/>
        <v/>
      </c>
      <c r="W74" s="20" t="str">
        <f t="shared" si="57"/>
        <v/>
      </c>
      <c r="X74" s="8" t="str">
        <f t="shared" si="58"/>
        <v xml:space="preserve">Wrong Account Name or FCM A </v>
      </c>
      <c r="Y74" t="str">
        <f>Orders!U74</f>
        <v>Wrong Account Name or FCM Account ID</v>
      </c>
      <c r="Z74" t="str">
        <f>Orders!V74</f>
        <v>Wrong Account Name or FCM Account ID</v>
      </c>
      <c r="AA74" t="str">
        <f t="shared" si="59"/>
        <v>Wrong Account Name or FCM A</v>
      </c>
      <c r="AB74" s="5" t="str">
        <f t="shared" si="60"/>
        <v/>
      </c>
      <c r="AC74" s="8" t="str">
        <f t="shared" si="61"/>
        <v/>
      </c>
      <c r="AD74" s="8" t="str">
        <f t="shared" si="84"/>
        <v xml:space="preserve">Wrong Account Name or FCM A </v>
      </c>
      <c r="AE74" s="6" t="str">
        <f t="shared" si="62"/>
        <v/>
      </c>
      <c r="AF74" s="18" t="str">
        <f>IFERROR(RANK(AE74,$AE$2:$AE$101)+COUNTIF($AE$2:AE74,AE74)-1,"")</f>
        <v/>
      </c>
      <c r="AG74" s="18" t="str">
        <f t="shared" si="63"/>
        <v>Wrong Account Name or FCM Account ID</v>
      </c>
      <c r="AH74" s="18" t="str">
        <f t="shared" si="64"/>
        <v>Wrong Account Name or FCM Account ID</v>
      </c>
      <c r="AI74" s="18" t="str">
        <f t="shared" si="65"/>
        <v>Wrong Account Name or FCM Account ID</v>
      </c>
      <c r="AJ74" s="18" t="str">
        <f t="shared" si="66"/>
        <v>Wrong Account Name or FCM Account ID</v>
      </c>
      <c r="AK74" s="18" t="str">
        <f t="shared" si="67"/>
        <v>Wrong Account Name or FCM Account ID</v>
      </c>
      <c r="AL74" s="18" t="str">
        <f t="shared" si="68"/>
        <v>Wrong Account Name or FCM Account ID</v>
      </c>
      <c r="AM74" s="18" t="str">
        <f t="shared" si="69"/>
        <v>Wrong Account Name or FCM Account ID</v>
      </c>
      <c r="AN74" s="18" t="str">
        <f t="shared" si="70"/>
        <v>Wrong Account Name or FCM Account ID</v>
      </c>
      <c r="AO74" s="18" t="str">
        <f t="shared" si="71"/>
        <v>Wrong Account Name or FCM Account ID</v>
      </c>
      <c r="AP74" s="18" t="str">
        <f t="shared" si="72"/>
        <v>Wrong Account Name or FCM Account ID</v>
      </c>
      <c r="AQ74" s="18" t="str">
        <f t="shared" si="73"/>
        <v>Wrong Account Name or FCM Account ID</v>
      </c>
      <c r="AR74" s="18" t="str">
        <f t="shared" si="74"/>
        <v>Wrong Account Name or FCM Account ID</v>
      </c>
      <c r="AS74" s="18" t="str">
        <f t="shared" si="75"/>
        <v>Wrong Account Name or FCM Account ID</v>
      </c>
      <c r="AT74" s="18" t="str">
        <f t="shared" si="76"/>
        <v>Wrong Account Name or FCM Account ID</v>
      </c>
      <c r="AU74" s="18" t="str">
        <f t="shared" si="77"/>
        <v>Wrong Account Name or FCM Account ID</v>
      </c>
      <c r="AV74" s="18" t="str">
        <f t="shared" si="78"/>
        <v>Wrong Account Name or FCM Account ID</v>
      </c>
      <c r="AW74" s="18" t="str">
        <f t="shared" si="79"/>
        <v>Wrong Account Name or FCM Account ID</v>
      </c>
      <c r="AX74" s="18" t="str">
        <f t="shared" si="80"/>
        <v>Wrong Account Name or FCM Account ID</v>
      </c>
      <c r="AY74" s="18" t="str">
        <f t="shared" si="81"/>
        <v xml:space="preserve">Wrong Account Name or FCM A </v>
      </c>
      <c r="AZ74" s="18" t="str">
        <f t="shared" si="82"/>
        <v xml:space="preserve">Wrong Account Name or FCM A </v>
      </c>
      <c r="BA74" s="18" t="str">
        <f t="shared" si="83"/>
        <v>Wrong Account Name or FCM Account ID</v>
      </c>
    </row>
    <row r="75" spans="1:53" x14ac:dyDescent="0.3">
      <c r="A75">
        <f>Orders!A75</f>
        <v>73</v>
      </c>
      <c r="B75" t="str">
        <f>Orders!B75</f>
        <v>Wrong Account Name or FCM Account ID</v>
      </c>
      <c r="C75" t="str">
        <f>Orders!C75</f>
        <v>Wrong Account Name or FCM Account ID</v>
      </c>
      <c r="D75" t="str">
        <f>Orders!D75</f>
        <v>Wrong Account Name or FCM Account ID</v>
      </c>
      <c r="E75" t="str">
        <f>Orders!E75</f>
        <v>Wrong Account Name or FCM Account ID</v>
      </c>
      <c r="F75" t="str">
        <f>Orders!F75</f>
        <v>Wrong Account Name or FCM Account ID</v>
      </c>
      <c r="G75" t="str">
        <f>Orders!G75</f>
        <v>Wrong Account Name or FCM Account ID</v>
      </c>
      <c r="H75" t="str">
        <f>Orders!H75</f>
        <v>Wrong Account Name or FCM Account ID</v>
      </c>
      <c r="I75" t="str">
        <f>Orders!I75</f>
        <v>Wrong Account Name or FCM Account ID</v>
      </c>
      <c r="J75" t="str">
        <f>Orders!J75</f>
        <v>Wrong Account Name or FCM Account ID</v>
      </c>
      <c r="K75" t="str">
        <f>Orders!K75</f>
        <v>Wrong Account Name or FCM Account ID</v>
      </c>
      <c r="L75" t="str">
        <f>Orders!L75</f>
        <v>Wrong Account Name or FCM Account ID</v>
      </c>
      <c r="M75" t="str">
        <f>Orders!M75</f>
        <v>Wrong Account Name or FCM Account ID</v>
      </c>
      <c r="N75" t="str">
        <f>Orders!N75</f>
        <v>Wrong Account Name or FCM Account ID</v>
      </c>
      <c r="O75" t="str">
        <f>Orders!O75</f>
        <v>Wrong Account Name or FCM Account ID</v>
      </c>
      <c r="P75" t="str">
        <f>Orders!P75</f>
        <v>Wrong Account Name or FCM Account ID</v>
      </c>
      <c r="Q75" t="str">
        <f>Orders!Q75</f>
        <v>Wrong Account Name or FCM Account ID</v>
      </c>
      <c r="R75" t="str">
        <f>Orders!R75</f>
        <v>Wrong Account Name or FCM Account ID</v>
      </c>
      <c r="S75" t="str">
        <f>Orders!S75</f>
        <v>Wrong Account Name or FCM Account ID</v>
      </c>
      <c r="T75" t="str">
        <f>Orders!T75</f>
        <v>Wrong Account Name or FCM Account ID</v>
      </c>
      <c r="U75" t="str">
        <f t="shared" si="55"/>
        <v>Wrong Account Name or FCM A</v>
      </c>
      <c r="V75" s="5" t="str">
        <f t="shared" si="56"/>
        <v/>
      </c>
      <c r="W75" s="20" t="str">
        <f t="shared" si="57"/>
        <v/>
      </c>
      <c r="X75" s="8" t="str">
        <f t="shared" si="58"/>
        <v xml:space="preserve">Wrong Account Name or FCM A </v>
      </c>
      <c r="Y75" t="str">
        <f>Orders!U75</f>
        <v>Wrong Account Name or FCM Account ID</v>
      </c>
      <c r="Z75" t="str">
        <f>Orders!V75</f>
        <v>Wrong Account Name or FCM Account ID</v>
      </c>
      <c r="AA75" t="str">
        <f t="shared" si="59"/>
        <v>Wrong Account Name or FCM A</v>
      </c>
      <c r="AB75" s="5" t="str">
        <f t="shared" si="60"/>
        <v/>
      </c>
      <c r="AC75" s="8" t="str">
        <f t="shared" si="61"/>
        <v/>
      </c>
      <c r="AD75" s="8" t="str">
        <f t="shared" si="84"/>
        <v xml:space="preserve">Wrong Account Name or FCM A </v>
      </c>
      <c r="AE75" s="6" t="str">
        <f t="shared" si="62"/>
        <v/>
      </c>
      <c r="AF75" s="18" t="str">
        <f>IFERROR(RANK(AE75,$AE$2:$AE$101)+COUNTIF($AE$2:AE75,AE75)-1,"")</f>
        <v/>
      </c>
      <c r="AG75" s="18" t="str">
        <f t="shared" si="63"/>
        <v>Wrong Account Name or FCM Account ID</v>
      </c>
      <c r="AH75" s="18" t="str">
        <f t="shared" si="64"/>
        <v>Wrong Account Name or FCM Account ID</v>
      </c>
      <c r="AI75" s="18" t="str">
        <f t="shared" si="65"/>
        <v>Wrong Account Name or FCM Account ID</v>
      </c>
      <c r="AJ75" s="18" t="str">
        <f t="shared" si="66"/>
        <v>Wrong Account Name or FCM Account ID</v>
      </c>
      <c r="AK75" s="18" t="str">
        <f t="shared" si="67"/>
        <v>Wrong Account Name or FCM Account ID</v>
      </c>
      <c r="AL75" s="18" t="str">
        <f t="shared" si="68"/>
        <v>Wrong Account Name or FCM Account ID</v>
      </c>
      <c r="AM75" s="18" t="str">
        <f t="shared" si="69"/>
        <v>Wrong Account Name or FCM Account ID</v>
      </c>
      <c r="AN75" s="18" t="str">
        <f t="shared" si="70"/>
        <v>Wrong Account Name or FCM Account ID</v>
      </c>
      <c r="AO75" s="18" t="str">
        <f t="shared" si="71"/>
        <v>Wrong Account Name or FCM Account ID</v>
      </c>
      <c r="AP75" s="18" t="str">
        <f t="shared" si="72"/>
        <v>Wrong Account Name or FCM Account ID</v>
      </c>
      <c r="AQ75" s="18" t="str">
        <f t="shared" si="73"/>
        <v>Wrong Account Name or FCM Account ID</v>
      </c>
      <c r="AR75" s="18" t="str">
        <f t="shared" si="74"/>
        <v>Wrong Account Name or FCM Account ID</v>
      </c>
      <c r="AS75" s="18" t="str">
        <f t="shared" si="75"/>
        <v>Wrong Account Name or FCM Account ID</v>
      </c>
      <c r="AT75" s="18" t="str">
        <f t="shared" si="76"/>
        <v>Wrong Account Name or FCM Account ID</v>
      </c>
      <c r="AU75" s="18" t="str">
        <f t="shared" si="77"/>
        <v>Wrong Account Name or FCM Account ID</v>
      </c>
      <c r="AV75" s="18" t="str">
        <f t="shared" si="78"/>
        <v>Wrong Account Name or FCM Account ID</v>
      </c>
      <c r="AW75" s="18" t="str">
        <f t="shared" si="79"/>
        <v>Wrong Account Name or FCM Account ID</v>
      </c>
      <c r="AX75" s="18" t="str">
        <f t="shared" si="80"/>
        <v>Wrong Account Name or FCM Account ID</v>
      </c>
      <c r="AY75" s="18" t="str">
        <f t="shared" si="81"/>
        <v xml:space="preserve">Wrong Account Name or FCM A </v>
      </c>
      <c r="AZ75" s="18" t="str">
        <f t="shared" si="82"/>
        <v xml:space="preserve">Wrong Account Name or FCM A </v>
      </c>
      <c r="BA75" s="18" t="str">
        <f t="shared" si="83"/>
        <v>Wrong Account Name or FCM Account ID</v>
      </c>
    </row>
    <row r="76" spans="1:53" x14ac:dyDescent="0.3">
      <c r="A76">
        <f>Orders!A76</f>
        <v>74</v>
      </c>
      <c r="B76" t="str">
        <f>Orders!B76</f>
        <v>Wrong Account Name or FCM Account ID</v>
      </c>
      <c r="C76" t="str">
        <f>Orders!C76</f>
        <v>Wrong Account Name or FCM Account ID</v>
      </c>
      <c r="D76" t="str">
        <f>Orders!D76</f>
        <v>Wrong Account Name or FCM Account ID</v>
      </c>
      <c r="E76" t="str">
        <f>Orders!E76</f>
        <v>Wrong Account Name or FCM Account ID</v>
      </c>
      <c r="F76" t="str">
        <f>Orders!F76</f>
        <v>Wrong Account Name or FCM Account ID</v>
      </c>
      <c r="G76" t="str">
        <f>Orders!G76</f>
        <v>Wrong Account Name or FCM Account ID</v>
      </c>
      <c r="H76" t="str">
        <f>Orders!H76</f>
        <v>Wrong Account Name or FCM Account ID</v>
      </c>
      <c r="I76" t="str">
        <f>Orders!I76</f>
        <v>Wrong Account Name or FCM Account ID</v>
      </c>
      <c r="J76" t="str">
        <f>Orders!J76</f>
        <v>Wrong Account Name or FCM Account ID</v>
      </c>
      <c r="K76" t="str">
        <f>Orders!K76</f>
        <v>Wrong Account Name or FCM Account ID</v>
      </c>
      <c r="L76" t="str">
        <f>Orders!L76</f>
        <v>Wrong Account Name or FCM Account ID</v>
      </c>
      <c r="M76" t="str">
        <f>Orders!M76</f>
        <v>Wrong Account Name or FCM Account ID</v>
      </c>
      <c r="N76" t="str">
        <f>Orders!N76</f>
        <v>Wrong Account Name or FCM Account ID</v>
      </c>
      <c r="O76" t="str">
        <f>Orders!O76</f>
        <v>Wrong Account Name or FCM Account ID</v>
      </c>
      <c r="P76" t="str">
        <f>Orders!P76</f>
        <v>Wrong Account Name or FCM Account ID</v>
      </c>
      <c r="Q76" t="str">
        <f>Orders!Q76</f>
        <v>Wrong Account Name or FCM Account ID</v>
      </c>
      <c r="R76" t="str">
        <f>Orders!R76</f>
        <v>Wrong Account Name or FCM Account ID</v>
      </c>
      <c r="S76" t="str">
        <f>Orders!S76</f>
        <v>Wrong Account Name or FCM Account ID</v>
      </c>
      <c r="T76" t="str">
        <f>Orders!T76</f>
        <v>Wrong Account Name or FCM Account ID</v>
      </c>
      <c r="U76" t="str">
        <f t="shared" si="55"/>
        <v>Wrong Account Name or FCM A</v>
      </c>
      <c r="V76" s="5" t="str">
        <f t="shared" si="56"/>
        <v/>
      </c>
      <c r="W76" s="20" t="str">
        <f t="shared" si="57"/>
        <v/>
      </c>
      <c r="X76" s="8" t="str">
        <f t="shared" si="58"/>
        <v xml:space="preserve">Wrong Account Name or FCM A </v>
      </c>
      <c r="Y76" t="str">
        <f>Orders!U76</f>
        <v>Wrong Account Name or FCM Account ID</v>
      </c>
      <c r="Z76" t="str">
        <f>Orders!V76</f>
        <v>Wrong Account Name or FCM Account ID</v>
      </c>
      <c r="AA76" t="str">
        <f t="shared" si="59"/>
        <v>Wrong Account Name or FCM A</v>
      </c>
      <c r="AB76" s="5" t="str">
        <f t="shared" si="60"/>
        <v/>
      </c>
      <c r="AC76" s="8" t="str">
        <f t="shared" si="61"/>
        <v/>
      </c>
      <c r="AD76" s="8" t="str">
        <f t="shared" si="84"/>
        <v xml:space="preserve">Wrong Account Name or FCM A </v>
      </c>
      <c r="AE76" s="6" t="str">
        <f t="shared" si="62"/>
        <v/>
      </c>
      <c r="AF76" s="18" t="str">
        <f>IFERROR(RANK(AE76,$AE$2:$AE$101)+COUNTIF($AE$2:AE76,AE76)-1,"")</f>
        <v/>
      </c>
      <c r="AG76" s="18" t="str">
        <f t="shared" si="63"/>
        <v>Wrong Account Name or FCM Account ID</v>
      </c>
      <c r="AH76" s="18" t="str">
        <f t="shared" si="64"/>
        <v>Wrong Account Name or FCM Account ID</v>
      </c>
      <c r="AI76" s="18" t="str">
        <f t="shared" si="65"/>
        <v>Wrong Account Name or FCM Account ID</v>
      </c>
      <c r="AJ76" s="18" t="str">
        <f t="shared" si="66"/>
        <v>Wrong Account Name or FCM Account ID</v>
      </c>
      <c r="AK76" s="18" t="str">
        <f t="shared" si="67"/>
        <v>Wrong Account Name or FCM Account ID</v>
      </c>
      <c r="AL76" s="18" t="str">
        <f t="shared" si="68"/>
        <v>Wrong Account Name or FCM Account ID</v>
      </c>
      <c r="AM76" s="18" t="str">
        <f t="shared" si="69"/>
        <v>Wrong Account Name or FCM Account ID</v>
      </c>
      <c r="AN76" s="18" t="str">
        <f t="shared" si="70"/>
        <v>Wrong Account Name or FCM Account ID</v>
      </c>
      <c r="AO76" s="18" t="str">
        <f t="shared" si="71"/>
        <v>Wrong Account Name or FCM Account ID</v>
      </c>
      <c r="AP76" s="18" t="str">
        <f t="shared" si="72"/>
        <v>Wrong Account Name or FCM Account ID</v>
      </c>
      <c r="AQ76" s="18" t="str">
        <f t="shared" si="73"/>
        <v>Wrong Account Name or FCM Account ID</v>
      </c>
      <c r="AR76" s="18" t="str">
        <f t="shared" si="74"/>
        <v>Wrong Account Name or FCM Account ID</v>
      </c>
      <c r="AS76" s="18" t="str">
        <f t="shared" si="75"/>
        <v>Wrong Account Name or FCM Account ID</v>
      </c>
      <c r="AT76" s="18" t="str">
        <f t="shared" si="76"/>
        <v>Wrong Account Name or FCM Account ID</v>
      </c>
      <c r="AU76" s="18" t="str">
        <f t="shared" si="77"/>
        <v>Wrong Account Name or FCM Account ID</v>
      </c>
      <c r="AV76" s="18" t="str">
        <f t="shared" si="78"/>
        <v>Wrong Account Name or FCM Account ID</v>
      </c>
      <c r="AW76" s="18" t="str">
        <f t="shared" si="79"/>
        <v>Wrong Account Name or FCM Account ID</v>
      </c>
      <c r="AX76" s="18" t="str">
        <f t="shared" si="80"/>
        <v>Wrong Account Name or FCM Account ID</v>
      </c>
      <c r="AY76" s="18" t="str">
        <f t="shared" si="81"/>
        <v xml:space="preserve">Wrong Account Name or FCM A </v>
      </c>
      <c r="AZ76" s="18" t="str">
        <f t="shared" si="82"/>
        <v xml:space="preserve">Wrong Account Name or FCM A </v>
      </c>
      <c r="BA76" s="18" t="str">
        <f t="shared" si="83"/>
        <v>Wrong Account Name or FCM Account ID</v>
      </c>
    </row>
    <row r="77" spans="1:53" x14ac:dyDescent="0.3">
      <c r="A77">
        <f>Orders!A77</f>
        <v>75</v>
      </c>
      <c r="B77" t="str">
        <f>Orders!B77</f>
        <v>Wrong Account Name or FCM Account ID</v>
      </c>
      <c r="C77" t="str">
        <f>Orders!C77</f>
        <v>Wrong Account Name or FCM Account ID</v>
      </c>
      <c r="D77" t="str">
        <f>Orders!D77</f>
        <v>Wrong Account Name or FCM Account ID</v>
      </c>
      <c r="E77" t="str">
        <f>Orders!E77</f>
        <v>Wrong Account Name or FCM Account ID</v>
      </c>
      <c r="F77" t="str">
        <f>Orders!F77</f>
        <v>Wrong Account Name or FCM Account ID</v>
      </c>
      <c r="G77" t="str">
        <f>Orders!G77</f>
        <v>Wrong Account Name or FCM Account ID</v>
      </c>
      <c r="H77" t="str">
        <f>Orders!H77</f>
        <v>Wrong Account Name or FCM Account ID</v>
      </c>
      <c r="I77" t="str">
        <f>Orders!I77</f>
        <v>Wrong Account Name or FCM Account ID</v>
      </c>
      <c r="J77" t="str">
        <f>Orders!J77</f>
        <v>Wrong Account Name or FCM Account ID</v>
      </c>
      <c r="K77" t="str">
        <f>Orders!K77</f>
        <v>Wrong Account Name or FCM Account ID</v>
      </c>
      <c r="L77" t="str">
        <f>Orders!L77</f>
        <v>Wrong Account Name or FCM Account ID</v>
      </c>
      <c r="M77" t="str">
        <f>Orders!M77</f>
        <v>Wrong Account Name or FCM Account ID</v>
      </c>
      <c r="N77" t="str">
        <f>Orders!N77</f>
        <v>Wrong Account Name or FCM Account ID</v>
      </c>
      <c r="O77" t="str">
        <f>Orders!O77</f>
        <v>Wrong Account Name or FCM Account ID</v>
      </c>
      <c r="P77" t="str">
        <f>Orders!P77</f>
        <v>Wrong Account Name or FCM Account ID</v>
      </c>
      <c r="Q77" t="str">
        <f>Orders!Q77</f>
        <v>Wrong Account Name or FCM Account ID</v>
      </c>
      <c r="R77" t="str">
        <f>Orders!R77</f>
        <v>Wrong Account Name or FCM Account ID</v>
      </c>
      <c r="S77" t="str">
        <f>Orders!S77</f>
        <v>Wrong Account Name or FCM Account ID</v>
      </c>
      <c r="T77" t="str">
        <f>Orders!T77</f>
        <v>Wrong Account Name or FCM Account ID</v>
      </c>
      <c r="U77" t="str">
        <f t="shared" si="55"/>
        <v>Wrong Account Name or FCM A</v>
      </c>
      <c r="V77" s="5" t="str">
        <f t="shared" si="56"/>
        <v/>
      </c>
      <c r="W77" s="20" t="str">
        <f t="shared" si="57"/>
        <v/>
      </c>
      <c r="X77" s="8" t="str">
        <f t="shared" si="58"/>
        <v xml:space="preserve">Wrong Account Name or FCM A </v>
      </c>
      <c r="Y77" t="str">
        <f>Orders!U77</f>
        <v>Wrong Account Name or FCM Account ID</v>
      </c>
      <c r="Z77" t="str">
        <f>Orders!V77</f>
        <v>Wrong Account Name or FCM Account ID</v>
      </c>
      <c r="AA77" t="str">
        <f t="shared" si="59"/>
        <v>Wrong Account Name or FCM A</v>
      </c>
      <c r="AB77" s="5" t="str">
        <f t="shared" si="60"/>
        <v/>
      </c>
      <c r="AC77" s="8" t="str">
        <f t="shared" si="61"/>
        <v/>
      </c>
      <c r="AD77" s="8" t="str">
        <f t="shared" si="84"/>
        <v xml:space="preserve">Wrong Account Name or FCM A </v>
      </c>
      <c r="AE77" s="6" t="str">
        <f t="shared" si="62"/>
        <v/>
      </c>
      <c r="AF77" s="18" t="str">
        <f>IFERROR(RANK(AE77,$AE$2:$AE$101)+COUNTIF($AE$2:AE77,AE77)-1,"")</f>
        <v/>
      </c>
      <c r="AG77" s="18" t="str">
        <f t="shared" si="63"/>
        <v>Wrong Account Name or FCM Account ID</v>
      </c>
      <c r="AH77" s="18" t="str">
        <f t="shared" si="64"/>
        <v>Wrong Account Name or FCM Account ID</v>
      </c>
      <c r="AI77" s="18" t="str">
        <f t="shared" si="65"/>
        <v>Wrong Account Name or FCM Account ID</v>
      </c>
      <c r="AJ77" s="18" t="str">
        <f t="shared" si="66"/>
        <v>Wrong Account Name or FCM Account ID</v>
      </c>
      <c r="AK77" s="18" t="str">
        <f t="shared" si="67"/>
        <v>Wrong Account Name or FCM Account ID</v>
      </c>
      <c r="AL77" s="18" t="str">
        <f t="shared" si="68"/>
        <v>Wrong Account Name or FCM Account ID</v>
      </c>
      <c r="AM77" s="18" t="str">
        <f t="shared" si="69"/>
        <v>Wrong Account Name or FCM Account ID</v>
      </c>
      <c r="AN77" s="18" t="str">
        <f t="shared" si="70"/>
        <v>Wrong Account Name or FCM Account ID</v>
      </c>
      <c r="AO77" s="18" t="str">
        <f t="shared" si="71"/>
        <v>Wrong Account Name or FCM Account ID</v>
      </c>
      <c r="AP77" s="18" t="str">
        <f t="shared" si="72"/>
        <v>Wrong Account Name or FCM Account ID</v>
      </c>
      <c r="AQ77" s="18" t="str">
        <f t="shared" si="73"/>
        <v>Wrong Account Name or FCM Account ID</v>
      </c>
      <c r="AR77" s="18" t="str">
        <f t="shared" si="74"/>
        <v>Wrong Account Name or FCM Account ID</v>
      </c>
      <c r="AS77" s="18" t="str">
        <f t="shared" si="75"/>
        <v>Wrong Account Name or FCM Account ID</v>
      </c>
      <c r="AT77" s="18" t="str">
        <f t="shared" si="76"/>
        <v>Wrong Account Name or FCM Account ID</v>
      </c>
      <c r="AU77" s="18" t="str">
        <f t="shared" si="77"/>
        <v>Wrong Account Name or FCM Account ID</v>
      </c>
      <c r="AV77" s="18" t="str">
        <f t="shared" si="78"/>
        <v>Wrong Account Name or FCM Account ID</v>
      </c>
      <c r="AW77" s="18" t="str">
        <f t="shared" si="79"/>
        <v>Wrong Account Name or FCM Account ID</v>
      </c>
      <c r="AX77" s="18" t="str">
        <f t="shared" si="80"/>
        <v>Wrong Account Name or FCM Account ID</v>
      </c>
      <c r="AY77" s="18" t="str">
        <f t="shared" si="81"/>
        <v xml:space="preserve">Wrong Account Name or FCM A </v>
      </c>
      <c r="AZ77" s="18" t="str">
        <f t="shared" si="82"/>
        <v xml:space="preserve">Wrong Account Name or FCM A </v>
      </c>
      <c r="BA77" s="18" t="str">
        <f t="shared" si="83"/>
        <v>Wrong Account Name or FCM Account ID</v>
      </c>
    </row>
    <row r="78" spans="1:53" x14ac:dyDescent="0.3">
      <c r="A78">
        <f>Orders!A78</f>
        <v>76</v>
      </c>
      <c r="B78" t="str">
        <f>Orders!B78</f>
        <v>Wrong Account Name or FCM Account ID</v>
      </c>
      <c r="C78" t="str">
        <f>Orders!C78</f>
        <v>Wrong Account Name or FCM Account ID</v>
      </c>
      <c r="D78" t="str">
        <f>Orders!D78</f>
        <v>Wrong Account Name or FCM Account ID</v>
      </c>
      <c r="E78" t="str">
        <f>Orders!E78</f>
        <v>Wrong Account Name or FCM Account ID</v>
      </c>
      <c r="F78" t="str">
        <f>Orders!F78</f>
        <v>Wrong Account Name or FCM Account ID</v>
      </c>
      <c r="G78" t="str">
        <f>Orders!G78</f>
        <v>Wrong Account Name or FCM Account ID</v>
      </c>
      <c r="H78" t="str">
        <f>Orders!H78</f>
        <v>Wrong Account Name or FCM Account ID</v>
      </c>
      <c r="I78" t="str">
        <f>Orders!I78</f>
        <v>Wrong Account Name or FCM Account ID</v>
      </c>
      <c r="J78" t="str">
        <f>Orders!J78</f>
        <v>Wrong Account Name or FCM Account ID</v>
      </c>
      <c r="K78" t="str">
        <f>Orders!K78</f>
        <v>Wrong Account Name or FCM Account ID</v>
      </c>
      <c r="L78" t="str">
        <f>Orders!L78</f>
        <v>Wrong Account Name or FCM Account ID</v>
      </c>
      <c r="M78" t="str">
        <f>Orders!M78</f>
        <v>Wrong Account Name or FCM Account ID</v>
      </c>
      <c r="N78" t="str">
        <f>Orders!N78</f>
        <v>Wrong Account Name or FCM Account ID</v>
      </c>
      <c r="O78" t="str">
        <f>Orders!O78</f>
        <v>Wrong Account Name or FCM Account ID</v>
      </c>
      <c r="P78" t="str">
        <f>Orders!P78</f>
        <v>Wrong Account Name or FCM Account ID</v>
      </c>
      <c r="Q78" t="str">
        <f>Orders!Q78</f>
        <v>Wrong Account Name or FCM Account ID</v>
      </c>
      <c r="R78" t="str">
        <f>Orders!R78</f>
        <v>Wrong Account Name or FCM Account ID</v>
      </c>
      <c r="S78" t="str">
        <f>Orders!S78</f>
        <v>Wrong Account Name or FCM Account ID</v>
      </c>
      <c r="T78" t="str">
        <f>Orders!T78</f>
        <v>Wrong Account Name or FCM Account ID</v>
      </c>
      <c r="U78" t="str">
        <f t="shared" si="55"/>
        <v>Wrong Account Name or FCM A</v>
      </c>
      <c r="V78" s="5" t="str">
        <f t="shared" si="56"/>
        <v/>
      </c>
      <c r="W78" s="20" t="str">
        <f t="shared" si="57"/>
        <v/>
      </c>
      <c r="X78" s="8" t="str">
        <f t="shared" si="58"/>
        <v xml:space="preserve">Wrong Account Name or FCM A </v>
      </c>
      <c r="Y78" t="str">
        <f>Orders!U78</f>
        <v>Wrong Account Name or FCM Account ID</v>
      </c>
      <c r="Z78" t="str">
        <f>Orders!V78</f>
        <v>Wrong Account Name or FCM Account ID</v>
      </c>
      <c r="AA78" t="str">
        <f t="shared" si="59"/>
        <v>Wrong Account Name or FCM A</v>
      </c>
      <c r="AB78" s="5" t="str">
        <f t="shared" si="60"/>
        <v/>
      </c>
      <c r="AC78" s="8" t="str">
        <f t="shared" si="61"/>
        <v/>
      </c>
      <c r="AD78" s="8" t="str">
        <f t="shared" si="84"/>
        <v xml:space="preserve">Wrong Account Name or FCM A </v>
      </c>
      <c r="AE78" s="6" t="str">
        <f t="shared" si="62"/>
        <v/>
      </c>
      <c r="AF78" s="18" t="str">
        <f>IFERROR(RANK(AE78,$AE$2:$AE$101)+COUNTIF($AE$2:AE78,AE78)-1,"")</f>
        <v/>
      </c>
      <c r="AG78" s="18" t="str">
        <f t="shared" si="63"/>
        <v>Wrong Account Name or FCM Account ID</v>
      </c>
      <c r="AH78" s="18" t="str">
        <f t="shared" si="64"/>
        <v>Wrong Account Name or FCM Account ID</v>
      </c>
      <c r="AI78" s="18" t="str">
        <f t="shared" si="65"/>
        <v>Wrong Account Name or FCM Account ID</v>
      </c>
      <c r="AJ78" s="18" t="str">
        <f t="shared" si="66"/>
        <v>Wrong Account Name or FCM Account ID</v>
      </c>
      <c r="AK78" s="18" t="str">
        <f t="shared" si="67"/>
        <v>Wrong Account Name or FCM Account ID</v>
      </c>
      <c r="AL78" s="18" t="str">
        <f t="shared" si="68"/>
        <v>Wrong Account Name or FCM Account ID</v>
      </c>
      <c r="AM78" s="18" t="str">
        <f t="shared" si="69"/>
        <v>Wrong Account Name or FCM Account ID</v>
      </c>
      <c r="AN78" s="18" t="str">
        <f t="shared" si="70"/>
        <v>Wrong Account Name or FCM Account ID</v>
      </c>
      <c r="AO78" s="18" t="str">
        <f t="shared" si="71"/>
        <v>Wrong Account Name or FCM Account ID</v>
      </c>
      <c r="AP78" s="18" t="str">
        <f t="shared" si="72"/>
        <v>Wrong Account Name or FCM Account ID</v>
      </c>
      <c r="AQ78" s="18" t="str">
        <f t="shared" si="73"/>
        <v>Wrong Account Name or FCM Account ID</v>
      </c>
      <c r="AR78" s="18" t="str">
        <f t="shared" si="74"/>
        <v>Wrong Account Name or FCM Account ID</v>
      </c>
      <c r="AS78" s="18" t="str">
        <f t="shared" si="75"/>
        <v>Wrong Account Name or FCM Account ID</v>
      </c>
      <c r="AT78" s="18" t="str">
        <f t="shared" si="76"/>
        <v>Wrong Account Name or FCM Account ID</v>
      </c>
      <c r="AU78" s="18" t="str">
        <f t="shared" si="77"/>
        <v>Wrong Account Name or FCM Account ID</v>
      </c>
      <c r="AV78" s="18" t="str">
        <f t="shared" si="78"/>
        <v>Wrong Account Name or FCM Account ID</v>
      </c>
      <c r="AW78" s="18" t="str">
        <f t="shared" si="79"/>
        <v>Wrong Account Name or FCM Account ID</v>
      </c>
      <c r="AX78" s="18" t="str">
        <f t="shared" si="80"/>
        <v>Wrong Account Name or FCM Account ID</v>
      </c>
      <c r="AY78" s="18" t="str">
        <f t="shared" si="81"/>
        <v xml:space="preserve">Wrong Account Name or FCM A </v>
      </c>
      <c r="AZ78" s="18" t="str">
        <f t="shared" si="82"/>
        <v xml:space="preserve">Wrong Account Name or FCM A </v>
      </c>
      <c r="BA78" s="18" t="str">
        <f t="shared" si="83"/>
        <v>Wrong Account Name or FCM Account ID</v>
      </c>
    </row>
    <row r="79" spans="1:53" x14ac:dyDescent="0.3">
      <c r="A79">
        <f>Orders!A79</f>
        <v>77</v>
      </c>
      <c r="B79" t="str">
        <f>Orders!B79</f>
        <v>Wrong Account Name or FCM Account ID</v>
      </c>
      <c r="C79" t="str">
        <f>Orders!C79</f>
        <v>Wrong Account Name or FCM Account ID</v>
      </c>
      <c r="D79" t="str">
        <f>Orders!D79</f>
        <v>Wrong Account Name or FCM Account ID</v>
      </c>
      <c r="E79" t="str">
        <f>Orders!E79</f>
        <v>Wrong Account Name or FCM Account ID</v>
      </c>
      <c r="F79" t="str">
        <f>Orders!F79</f>
        <v>Wrong Account Name or FCM Account ID</v>
      </c>
      <c r="G79" t="str">
        <f>Orders!G79</f>
        <v>Wrong Account Name or FCM Account ID</v>
      </c>
      <c r="H79" t="str">
        <f>Orders!H79</f>
        <v>Wrong Account Name or FCM Account ID</v>
      </c>
      <c r="I79" t="str">
        <f>Orders!I79</f>
        <v>Wrong Account Name or FCM Account ID</v>
      </c>
      <c r="J79" t="str">
        <f>Orders!J79</f>
        <v>Wrong Account Name or FCM Account ID</v>
      </c>
      <c r="K79" t="str">
        <f>Orders!K79</f>
        <v>Wrong Account Name or FCM Account ID</v>
      </c>
      <c r="L79" t="str">
        <f>Orders!L79</f>
        <v>Wrong Account Name or FCM Account ID</v>
      </c>
      <c r="M79" t="str">
        <f>Orders!M79</f>
        <v>Wrong Account Name or FCM Account ID</v>
      </c>
      <c r="N79" t="str">
        <f>Orders!N79</f>
        <v>Wrong Account Name or FCM Account ID</v>
      </c>
      <c r="O79" t="str">
        <f>Orders!O79</f>
        <v>Wrong Account Name or FCM Account ID</v>
      </c>
      <c r="P79" t="str">
        <f>Orders!P79</f>
        <v>Wrong Account Name or FCM Account ID</v>
      </c>
      <c r="Q79" t="str">
        <f>Orders!Q79</f>
        <v>Wrong Account Name or FCM Account ID</v>
      </c>
      <c r="R79" t="str">
        <f>Orders!R79</f>
        <v>Wrong Account Name or FCM Account ID</v>
      </c>
      <c r="S79" t="str">
        <f>Orders!S79</f>
        <v>Wrong Account Name or FCM Account ID</v>
      </c>
      <c r="T79" t="str">
        <f>Orders!T79</f>
        <v>Wrong Account Name or FCM Account ID</v>
      </c>
      <c r="U79" t="str">
        <f t="shared" si="55"/>
        <v>Wrong Account Name or FCM A</v>
      </c>
      <c r="V79" s="5" t="str">
        <f t="shared" si="56"/>
        <v/>
      </c>
      <c r="W79" s="20" t="str">
        <f t="shared" si="57"/>
        <v/>
      </c>
      <c r="X79" s="8" t="str">
        <f t="shared" si="58"/>
        <v xml:space="preserve">Wrong Account Name or FCM A </v>
      </c>
      <c r="Y79" t="str">
        <f>Orders!U79</f>
        <v>Wrong Account Name or FCM Account ID</v>
      </c>
      <c r="Z79" t="str">
        <f>Orders!V79</f>
        <v>Wrong Account Name or FCM Account ID</v>
      </c>
      <c r="AA79" t="str">
        <f t="shared" si="59"/>
        <v>Wrong Account Name or FCM A</v>
      </c>
      <c r="AB79" s="5" t="str">
        <f t="shared" si="60"/>
        <v/>
      </c>
      <c r="AC79" s="8" t="str">
        <f t="shared" si="61"/>
        <v/>
      </c>
      <c r="AD79" s="8" t="str">
        <f t="shared" si="84"/>
        <v xml:space="preserve">Wrong Account Name or FCM A </v>
      </c>
      <c r="AE79" s="6" t="str">
        <f t="shared" si="62"/>
        <v/>
      </c>
      <c r="AF79" s="18" t="str">
        <f>IFERROR(RANK(AE79,$AE$2:$AE$101)+COUNTIF($AE$2:AE79,AE79)-1,"")</f>
        <v/>
      </c>
      <c r="AG79" s="18" t="str">
        <f t="shared" si="63"/>
        <v>Wrong Account Name or FCM Account ID</v>
      </c>
      <c r="AH79" s="18" t="str">
        <f t="shared" si="64"/>
        <v>Wrong Account Name or FCM Account ID</v>
      </c>
      <c r="AI79" s="18" t="str">
        <f t="shared" si="65"/>
        <v>Wrong Account Name or FCM Account ID</v>
      </c>
      <c r="AJ79" s="18" t="str">
        <f t="shared" si="66"/>
        <v>Wrong Account Name or FCM Account ID</v>
      </c>
      <c r="AK79" s="18" t="str">
        <f t="shared" si="67"/>
        <v>Wrong Account Name or FCM Account ID</v>
      </c>
      <c r="AL79" s="18" t="str">
        <f t="shared" si="68"/>
        <v>Wrong Account Name or FCM Account ID</v>
      </c>
      <c r="AM79" s="18" t="str">
        <f t="shared" si="69"/>
        <v>Wrong Account Name or FCM Account ID</v>
      </c>
      <c r="AN79" s="18" t="str">
        <f t="shared" si="70"/>
        <v>Wrong Account Name or FCM Account ID</v>
      </c>
      <c r="AO79" s="18" t="str">
        <f t="shared" si="71"/>
        <v>Wrong Account Name or FCM Account ID</v>
      </c>
      <c r="AP79" s="18" t="str">
        <f t="shared" si="72"/>
        <v>Wrong Account Name or FCM Account ID</v>
      </c>
      <c r="AQ79" s="18" t="str">
        <f t="shared" si="73"/>
        <v>Wrong Account Name or FCM Account ID</v>
      </c>
      <c r="AR79" s="18" t="str">
        <f t="shared" si="74"/>
        <v>Wrong Account Name or FCM Account ID</v>
      </c>
      <c r="AS79" s="18" t="str">
        <f t="shared" si="75"/>
        <v>Wrong Account Name or FCM Account ID</v>
      </c>
      <c r="AT79" s="18" t="str">
        <f t="shared" si="76"/>
        <v>Wrong Account Name or FCM Account ID</v>
      </c>
      <c r="AU79" s="18" t="str">
        <f t="shared" si="77"/>
        <v>Wrong Account Name or FCM Account ID</v>
      </c>
      <c r="AV79" s="18" t="str">
        <f t="shared" si="78"/>
        <v>Wrong Account Name or FCM Account ID</v>
      </c>
      <c r="AW79" s="18" t="str">
        <f t="shared" si="79"/>
        <v>Wrong Account Name or FCM Account ID</v>
      </c>
      <c r="AX79" s="18" t="str">
        <f t="shared" si="80"/>
        <v>Wrong Account Name or FCM Account ID</v>
      </c>
      <c r="AY79" s="18" t="str">
        <f t="shared" si="81"/>
        <v xml:space="preserve">Wrong Account Name or FCM A </v>
      </c>
      <c r="AZ79" s="18" t="str">
        <f t="shared" si="82"/>
        <v xml:space="preserve">Wrong Account Name or FCM A </v>
      </c>
      <c r="BA79" s="18" t="str">
        <f t="shared" si="83"/>
        <v>Wrong Account Name or FCM Account ID</v>
      </c>
    </row>
    <row r="80" spans="1:53" x14ac:dyDescent="0.3">
      <c r="A80">
        <f>Orders!A80</f>
        <v>78</v>
      </c>
      <c r="B80" t="str">
        <f>Orders!B80</f>
        <v>Wrong Account Name or FCM Account ID</v>
      </c>
      <c r="C80" t="str">
        <f>Orders!C80</f>
        <v>Wrong Account Name or FCM Account ID</v>
      </c>
      <c r="D80" t="str">
        <f>Orders!D80</f>
        <v>Wrong Account Name or FCM Account ID</v>
      </c>
      <c r="E80" t="str">
        <f>Orders!E80</f>
        <v>Wrong Account Name or FCM Account ID</v>
      </c>
      <c r="F80" t="str">
        <f>Orders!F80</f>
        <v>Wrong Account Name or FCM Account ID</v>
      </c>
      <c r="G80" t="str">
        <f>Orders!G80</f>
        <v>Wrong Account Name or FCM Account ID</v>
      </c>
      <c r="H80" t="str">
        <f>Orders!H80</f>
        <v>Wrong Account Name or FCM Account ID</v>
      </c>
      <c r="I80" t="str">
        <f>Orders!I80</f>
        <v>Wrong Account Name or FCM Account ID</v>
      </c>
      <c r="J80" t="str">
        <f>Orders!J80</f>
        <v>Wrong Account Name or FCM Account ID</v>
      </c>
      <c r="K80" t="str">
        <f>Orders!K80</f>
        <v>Wrong Account Name or FCM Account ID</v>
      </c>
      <c r="L80" t="str">
        <f>Orders!L80</f>
        <v>Wrong Account Name or FCM Account ID</v>
      </c>
      <c r="M80" t="str">
        <f>Orders!M80</f>
        <v>Wrong Account Name or FCM Account ID</v>
      </c>
      <c r="N80" t="str">
        <f>Orders!N80</f>
        <v>Wrong Account Name or FCM Account ID</v>
      </c>
      <c r="O80" t="str">
        <f>Orders!O80</f>
        <v>Wrong Account Name or FCM Account ID</v>
      </c>
      <c r="P80" t="str">
        <f>Orders!P80</f>
        <v>Wrong Account Name or FCM Account ID</v>
      </c>
      <c r="Q80" t="str">
        <f>Orders!Q80</f>
        <v>Wrong Account Name or FCM Account ID</v>
      </c>
      <c r="R80" t="str">
        <f>Orders!R80</f>
        <v>Wrong Account Name or FCM Account ID</v>
      </c>
      <c r="S80" t="str">
        <f>Orders!S80</f>
        <v>Wrong Account Name or FCM Account ID</v>
      </c>
      <c r="T80" t="str">
        <f>Orders!T80</f>
        <v>Wrong Account Name or FCM Account ID</v>
      </c>
      <c r="U80" t="str">
        <f t="shared" si="55"/>
        <v>Wrong Account Name or FCM A</v>
      </c>
      <c r="V80" s="5" t="str">
        <f t="shared" si="56"/>
        <v/>
      </c>
      <c r="W80" s="20" t="str">
        <f t="shared" si="57"/>
        <v/>
      </c>
      <c r="X80" s="8" t="str">
        <f t="shared" si="58"/>
        <v xml:space="preserve">Wrong Account Name or FCM A </v>
      </c>
      <c r="Y80" t="str">
        <f>Orders!U80</f>
        <v>Wrong Account Name or FCM Account ID</v>
      </c>
      <c r="Z80" t="str">
        <f>Orders!V80</f>
        <v>Wrong Account Name or FCM Account ID</v>
      </c>
      <c r="AA80" t="str">
        <f t="shared" si="59"/>
        <v>Wrong Account Name or FCM A</v>
      </c>
      <c r="AB80" s="5" t="str">
        <f t="shared" si="60"/>
        <v/>
      </c>
      <c r="AC80" s="8" t="str">
        <f t="shared" si="61"/>
        <v/>
      </c>
      <c r="AD80" s="8" t="str">
        <f t="shared" si="84"/>
        <v xml:space="preserve">Wrong Account Name or FCM A </v>
      </c>
      <c r="AE80" s="6" t="str">
        <f t="shared" si="62"/>
        <v/>
      </c>
      <c r="AF80" s="18" t="str">
        <f>IFERROR(RANK(AE80,$AE$2:$AE$101)+COUNTIF($AE$2:AE80,AE80)-1,"")</f>
        <v/>
      </c>
      <c r="AG80" s="18" t="str">
        <f t="shared" si="63"/>
        <v>Wrong Account Name or FCM Account ID</v>
      </c>
      <c r="AH80" s="18" t="str">
        <f t="shared" si="64"/>
        <v>Wrong Account Name or FCM Account ID</v>
      </c>
      <c r="AI80" s="18" t="str">
        <f t="shared" si="65"/>
        <v>Wrong Account Name or FCM Account ID</v>
      </c>
      <c r="AJ80" s="18" t="str">
        <f t="shared" si="66"/>
        <v>Wrong Account Name or FCM Account ID</v>
      </c>
      <c r="AK80" s="18" t="str">
        <f t="shared" si="67"/>
        <v>Wrong Account Name or FCM Account ID</v>
      </c>
      <c r="AL80" s="18" t="str">
        <f t="shared" si="68"/>
        <v>Wrong Account Name or FCM Account ID</v>
      </c>
      <c r="AM80" s="18" t="str">
        <f t="shared" si="69"/>
        <v>Wrong Account Name or FCM Account ID</v>
      </c>
      <c r="AN80" s="18" t="str">
        <f t="shared" si="70"/>
        <v>Wrong Account Name or FCM Account ID</v>
      </c>
      <c r="AO80" s="18" t="str">
        <f t="shared" si="71"/>
        <v>Wrong Account Name or FCM Account ID</v>
      </c>
      <c r="AP80" s="18" t="str">
        <f t="shared" si="72"/>
        <v>Wrong Account Name or FCM Account ID</v>
      </c>
      <c r="AQ80" s="18" t="str">
        <f t="shared" si="73"/>
        <v>Wrong Account Name or FCM Account ID</v>
      </c>
      <c r="AR80" s="18" t="str">
        <f t="shared" si="74"/>
        <v>Wrong Account Name or FCM Account ID</v>
      </c>
      <c r="AS80" s="18" t="str">
        <f t="shared" si="75"/>
        <v>Wrong Account Name or FCM Account ID</v>
      </c>
      <c r="AT80" s="18" t="str">
        <f t="shared" si="76"/>
        <v>Wrong Account Name or FCM Account ID</v>
      </c>
      <c r="AU80" s="18" t="str">
        <f t="shared" si="77"/>
        <v>Wrong Account Name or FCM Account ID</v>
      </c>
      <c r="AV80" s="18" t="str">
        <f t="shared" si="78"/>
        <v>Wrong Account Name or FCM Account ID</v>
      </c>
      <c r="AW80" s="18" t="str">
        <f t="shared" si="79"/>
        <v>Wrong Account Name or FCM Account ID</v>
      </c>
      <c r="AX80" s="18" t="str">
        <f t="shared" si="80"/>
        <v>Wrong Account Name or FCM Account ID</v>
      </c>
      <c r="AY80" s="18" t="str">
        <f t="shared" si="81"/>
        <v xml:space="preserve">Wrong Account Name or FCM A </v>
      </c>
      <c r="AZ80" s="18" t="str">
        <f t="shared" si="82"/>
        <v xml:space="preserve">Wrong Account Name or FCM A </v>
      </c>
      <c r="BA80" s="18" t="str">
        <f t="shared" si="83"/>
        <v>Wrong Account Name or FCM Account ID</v>
      </c>
    </row>
    <row r="81" spans="1:53" x14ac:dyDescent="0.3">
      <c r="A81">
        <f>Orders!A81</f>
        <v>79</v>
      </c>
      <c r="B81" t="str">
        <f>Orders!B81</f>
        <v>Wrong Account Name or FCM Account ID</v>
      </c>
      <c r="C81" t="str">
        <f>Orders!C81</f>
        <v>Wrong Account Name or FCM Account ID</v>
      </c>
      <c r="D81" t="str">
        <f>Orders!D81</f>
        <v>Wrong Account Name or FCM Account ID</v>
      </c>
      <c r="E81" t="str">
        <f>Orders!E81</f>
        <v>Wrong Account Name or FCM Account ID</v>
      </c>
      <c r="F81" t="str">
        <f>Orders!F81</f>
        <v>Wrong Account Name or FCM Account ID</v>
      </c>
      <c r="G81" t="str">
        <f>Orders!G81</f>
        <v>Wrong Account Name or FCM Account ID</v>
      </c>
      <c r="H81" t="str">
        <f>Orders!H81</f>
        <v>Wrong Account Name or FCM Account ID</v>
      </c>
      <c r="I81" t="str">
        <f>Orders!I81</f>
        <v>Wrong Account Name or FCM Account ID</v>
      </c>
      <c r="J81" t="str">
        <f>Orders!J81</f>
        <v>Wrong Account Name or FCM Account ID</v>
      </c>
      <c r="K81" t="str">
        <f>Orders!K81</f>
        <v>Wrong Account Name or FCM Account ID</v>
      </c>
      <c r="L81" t="str">
        <f>Orders!L81</f>
        <v>Wrong Account Name or FCM Account ID</v>
      </c>
      <c r="M81" t="str">
        <f>Orders!M81</f>
        <v>Wrong Account Name or FCM Account ID</v>
      </c>
      <c r="N81" t="str">
        <f>Orders!N81</f>
        <v>Wrong Account Name or FCM Account ID</v>
      </c>
      <c r="O81" t="str">
        <f>Orders!O81</f>
        <v>Wrong Account Name or FCM Account ID</v>
      </c>
      <c r="P81" t="str">
        <f>Orders!P81</f>
        <v>Wrong Account Name or FCM Account ID</v>
      </c>
      <c r="Q81" t="str">
        <f>Orders!Q81</f>
        <v>Wrong Account Name or FCM Account ID</v>
      </c>
      <c r="R81" t="str">
        <f>Orders!R81</f>
        <v>Wrong Account Name or FCM Account ID</v>
      </c>
      <c r="S81" t="str">
        <f>Orders!S81</f>
        <v>Wrong Account Name or FCM Account ID</v>
      </c>
      <c r="T81" t="str">
        <f>Orders!T81</f>
        <v>Wrong Account Name or FCM Account ID</v>
      </c>
      <c r="U81" t="str">
        <f t="shared" si="55"/>
        <v>Wrong Account Name or FCM A</v>
      </c>
      <c r="V81" s="5" t="str">
        <f t="shared" si="56"/>
        <v/>
      </c>
      <c r="W81" s="20" t="str">
        <f t="shared" si="57"/>
        <v/>
      </c>
      <c r="X81" s="8" t="str">
        <f t="shared" si="58"/>
        <v xml:space="preserve">Wrong Account Name or FCM A </v>
      </c>
      <c r="Y81" t="str">
        <f>Orders!U81</f>
        <v>Wrong Account Name or FCM Account ID</v>
      </c>
      <c r="Z81" t="str">
        <f>Orders!V81</f>
        <v>Wrong Account Name or FCM Account ID</v>
      </c>
      <c r="AA81" t="str">
        <f t="shared" si="59"/>
        <v>Wrong Account Name or FCM A</v>
      </c>
      <c r="AB81" s="5" t="str">
        <f t="shared" si="60"/>
        <v/>
      </c>
      <c r="AC81" s="8" t="str">
        <f t="shared" si="61"/>
        <v/>
      </c>
      <c r="AD81" s="8" t="str">
        <f t="shared" si="84"/>
        <v xml:space="preserve">Wrong Account Name or FCM A </v>
      </c>
      <c r="AE81" s="6" t="str">
        <f t="shared" si="62"/>
        <v/>
      </c>
      <c r="AF81" s="18" t="str">
        <f>IFERROR(RANK(AE81,$AE$2:$AE$101)+COUNTIF($AE$2:AE81,AE81)-1,"")</f>
        <v/>
      </c>
      <c r="AG81" s="18" t="str">
        <f t="shared" si="63"/>
        <v>Wrong Account Name or FCM Account ID</v>
      </c>
      <c r="AH81" s="18" t="str">
        <f t="shared" si="64"/>
        <v>Wrong Account Name or FCM Account ID</v>
      </c>
      <c r="AI81" s="18" t="str">
        <f t="shared" si="65"/>
        <v>Wrong Account Name or FCM Account ID</v>
      </c>
      <c r="AJ81" s="18" t="str">
        <f t="shared" si="66"/>
        <v>Wrong Account Name or FCM Account ID</v>
      </c>
      <c r="AK81" s="18" t="str">
        <f t="shared" si="67"/>
        <v>Wrong Account Name or FCM Account ID</v>
      </c>
      <c r="AL81" s="18" t="str">
        <f t="shared" si="68"/>
        <v>Wrong Account Name or FCM Account ID</v>
      </c>
      <c r="AM81" s="18" t="str">
        <f t="shared" si="69"/>
        <v>Wrong Account Name or FCM Account ID</v>
      </c>
      <c r="AN81" s="18" t="str">
        <f t="shared" si="70"/>
        <v>Wrong Account Name or FCM Account ID</v>
      </c>
      <c r="AO81" s="18" t="str">
        <f t="shared" si="71"/>
        <v>Wrong Account Name or FCM Account ID</v>
      </c>
      <c r="AP81" s="18" t="str">
        <f t="shared" si="72"/>
        <v>Wrong Account Name or FCM Account ID</v>
      </c>
      <c r="AQ81" s="18" t="str">
        <f t="shared" si="73"/>
        <v>Wrong Account Name or FCM Account ID</v>
      </c>
      <c r="AR81" s="18" t="str">
        <f t="shared" si="74"/>
        <v>Wrong Account Name or FCM Account ID</v>
      </c>
      <c r="AS81" s="18" t="str">
        <f t="shared" si="75"/>
        <v>Wrong Account Name or FCM Account ID</v>
      </c>
      <c r="AT81" s="18" t="str">
        <f t="shared" si="76"/>
        <v>Wrong Account Name or FCM Account ID</v>
      </c>
      <c r="AU81" s="18" t="str">
        <f t="shared" si="77"/>
        <v>Wrong Account Name or FCM Account ID</v>
      </c>
      <c r="AV81" s="18" t="str">
        <f t="shared" si="78"/>
        <v>Wrong Account Name or FCM Account ID</v>
      </c>
      <c r="AW81" s="18" t="str">
        <f t="shared" si="79"/>
        <v>Wrong Account Name or FCM Account ID</v>
      </c>
      <c r="AX81" s="18" t="str">
        <f t="shared" si="80"/>
        <v>Wrong Account Name or FCM Account ID</v>
      </c>
      <c r="AY81" s="18" t="str">
        <f t="shared" si="81"/>
        <v xml:space="preserve">Wrong Account Name or FCM A </v>
      </c>
      <c r="AZ81" s="18" t="str">
        <f t="shared" si="82"/>
        <v xml:space="preserve">Wrong Account Name or FCM A </v>
      </c>
      <c r="BA81" s="18" t="str">
        <f t="shared" si="83"/>
        <v>Wrong Account Name or FCM Account ID</v>
      </c>
    </row>
    <row r="82" spans="1:53" x14ac:dyDescent="0.3">
      <c r="A82">
        <f>Orders!A82</f>
        <v>80</v>
      </c>
      <c r="B82" t="str">
        <f>Orders!B82</f>
        <v>Wrong Account Name or FCM Account ID</v>
      </c>
      <c r="C82" t="str">
        <f>Orders!C82</f>
        <v>Wrong Account Name or FCM Account ID</v>
      </c>
      <c r="D82" t="str">
        <f>Orders!D82</f>
        <v>Wrong Account Name or FCM Account ID</v>
      </c>
      <c r="E82" t="str">
        <f>Orders!E82</f>
        <v>Wrong Account Name or FCM Account ID</v>
      </c>
      <c r="F82" t="str">
        <f>Orders!F82</f>
        <v>Wrong Account Name or FCM Account ID</v>
      </c>
      <c r="G82" t="str">
        <f>Orders!G82</f>
        <v>Wrong Account Name or FCM Account ID</v>
      </c>
      <c r="H82" t="str">
        <f>Orders!H82</f>
        <v>Wrong Account Name or FCM Account ID</v>
      </c>
      <c r="I82" t="str">
        <f>Orders!I82</f>
        <v>Wrong Account Name or FCM Account ID</v>
      </c>
      <c r="J82" t="str">
        <f>Orders!J82</f>
        <v>Wrong Account Name or FCM Account ID</v>
      </c>
      <c r="K82" t="str">
        <f>Orders!K82</f>
        <v>Wrong Account Name or FCM Account ID</v>
      </c>
      <c r="L82" t="str">
        <f>Orders!L82</f>
        <v>Wrong Account Name or FCM Account ID</v>
      </c>
      <c r="M82" t="str">
        <f>Orders!M82</f>
        <v>Wrong Account Name or FCM Account ID</v>
      </c>
      <c r="N82" t="str">
        <f>Orders!N82</f>
        <v>Wrong Account Name or FCM Account ID</v>
      </c>
      <c r="O82" t="str">
        <f>Orders!O82</f>
        <v>Wrong Account Name or FCM Account ID</v>
      </c>
      <c r="P82" t="str">
        <f>Orders!P82</f>
        <v>Wrong Account Name or FCM Account ID</v>
      </c>
      <c r="Q82" t="str">
        <f>Orders!Q82</f>
        <v>Wrong Account Name or FCM Account ID</v>
      </c>
      <c r="R82" t="str">
        <f>Orders!R82</f>
        <v>Wrong Account Name or FCM Account ID</v>
      </c>
      <c r="S82" t="str">
        <f>Orders!S82</f>
        <v>Wrong Account Name or FCM Account ID</v>
      </c>
      <c r="T82" t="str">
        <f>Orders!T82</f>
        <v>Wrong Account Name or FCM Account ID</v>
      </c>
      <c r="U82" t="str">
        <f t="shared" si="55"/>
        <v>Wrong Account Name or FCM A</v>
      </c>
      <c r="V82" s="5" t="str">
        <f t="shared" si="56"/>
        <v/>
      </c>
      <c r="W82" s="20" t="str">
        <f t="shared" si="57"/>
        <v/>
      </c>
      <c r="X82" s="8" t="str">
        <f t="shared" si="58"/>
        <v xml:space="preserve">Wrong Account Name or FCM A </v>
      </c>
      <c r="Y82" t="str">
        <f>Orders!U82</f>
        <v>Wrong Account Name or FCM Account ID</v>
      </c>
      <c r="Z82" t="str">
        <f>Orders!V82</f>
        <v>Wrong Account Name or FCM Account ID</v>
      </c>
      <c r="AA82" t="str">
        <f t="shared" si="59"/>
        <v>Wrong Account Name or FCM A</v>
      </c>
      <c r="AB82" s="5" t="str">
        <f t="shared" si="60"/>
        <v/>
      </c>
      <c r="AC82" s="8" t="str">
        <f t="shared" si="61"/>
        <v/>
      </c>
      <c r="AD82" s="8" t="str">
        <f t="shared" si="84"/>
        <v xml:space="preserve">Wrong Account Name or FCM A </v>
      </c>
      <c r="AE82" s="6" t="str">
        <f t="shared" si="62"/>
        <v/>
      </c>
      <c r="AF82" s="18" t="str">
        <f>IFERROR(RANK(AE82,$AE$2:$AE$101)+COUNTIF($AE$2:AE82,AE82)-1,"")</f>
        <v/>
      </c>
      <c r="AG82" s="18" t="str">
        <f t="shared" si="63"/>
        <v>Wrong Account Name or FCM Account ID</v>
      </c>
      <c r="AH82" s="18" t="str">
        <f t="shared" si="64"/>
        <v>Wrong Account Name or FCM Account ID</v>
      </c>
      <c r="AI82" s="18" t="str">
        <f t="shared" si="65"/>
        <v>Wrong Account Name or FCM Account ID</v>
      </c>
      <c r="AJ82" s="18" t="str">
        <f t="shared" si="66"/>
        <v>Wrong Account Name or FCM Account ID</v>
      </c>
      <c r="AK82" s="18" t="str">
        <f t="shared" si="67"/>
        <v>Wrong Account Name or FCM Account ID</v>
      </c>
      <c r="AL82" s="18" t="str">
        <f t="shared" si="68"/>
        <v>Wrong Account Name or FCM Account ID</v>
      </c>
      <c r="AM82" s="18" t="str">
        <f t="shared" si="69"/>
        <v>Wrong Account Name or FCM Account ID</v>
      </c>
      <c r="AN82" s="18" t="str">
        <f t="shared" si="70"/>
        <v>Wrong Account Name or FCM Account ID</v>
      </c>
      <c r="AO82" s="18" t="str">
        <f t="shared" si="71"/>
        <v>Wrong Account Name or FCM Account ID</v>
      </c>
      <c r="AP82" s="18" t="str">
        <f t="shared" si="72"/>
        <v>Wrong Account Name or FCM Account ID</v>
      </c>
      <c r="AQ82" s="18" t="str">
        <f t="shared" si="73"/>
        <v>Wrong Account Name or FCM Account ID</v>
      </c>
      <c r="AR82" s="18" t="str">
        <f t="shared" si="74"/>
        <v>Wrong Account Name or FCM Account ID</v>
      </c>
      <c r="AS82" s="18" t="str">
        <f t="shared" si="75"/>
        <v>Wrong Account Name or FCM Account ID</v>
      </c>
      <c r="AT82" s="18" t="str">
        <f t="shared" si="76"/>
        <v>Wrong Account Name or FCM Account ID</v>
      </c>
      <c r="AU82" s="18" t="str">
        <f t="shared" si="77"/>
        <v>Wrong Account Name or FCM Account ID</v>
      </c>
      <c r="AV82" s="18" t="str">
        <f t="shared" si="78"/>
        <v>Wrong Account Name or FCM Account ID</v>
      </c>
      <c r="AW82" s="18" t="str">
        <f t="shared" si="79"/>
        <v>Wrong Account Name or FCM Account ID</v>
      </c>
      <c r="AX82" s="18" t="str">
        <f t="shared" si="80"/>
        <v>Wrong Account Name or FCM Account ID</v>
      </c>
      <c r="AY82" s="18" t="str">
        <f t="shared" si="81"/>
        <v xml:space="preserve">Wrong Account Name or FCM A </v>
      </c>
      <c r="AZ82" s="18" t="str">
        <f t="shared" si="82"/>
        <v xml:space="preserve">Wrong Account Name or FCM A </v>
      </c>
      <c r="BA82" s="18" t="str">
        <f t="shared" si="83"/>
        <v>Wrong Account Name or FCM Account ID</v>
      </c>
    </row>
    <row r="83" spans="1:53" x14ac:dyDescent="0.3">
      <c r="A83">
        <f>Orders!A83</f>
        <v>81</v>
      </c>
      <c r="B83" t="str">
        <f>Orders!B83</f>
        <v>Wrong Account Name or FCM Account ID</v>
      </c>
      <c r="C83" t="str">
        <f>Orders!C83</f>
        <v>Wrong Account Name or FCM Account ID</v>
      </c>
      <c r="D83" t="str">
        <f>Orders!D83</f>
        <v>Wrong Account Name or FCM Account ID</v>
      </c>
      <c r="E83" t="str">
        <f>Orders!E83</f>
        <v>Wrong Account Name or FCM Account ID</v>
      </c>
      <c r="F83" t="str">
        <f>Orders!F83</f>
        <v>Wrong Account Name or FCM Account ID</v>
      </c>
      <c r="G83" t="str">
        <f>Orders!G83</f>
        <v>Wrong Account Name or FCM Account ID</v>
      </c>
      <c r="H83" t="str">
        <f>Orders!H83</f>
        <v>Wrong Account Name or FCM Account ID</v>
      </c>
      <c r="I83" t="str">
        <f>Orders!I83</f>
        <v>Wrong Account Name or FCM Account ID</v>
      </c>
      <c r="J83" t="str">
        <f>Orders!J83</f>
        <v>Wrong Account Name or FCM Account ID</v>
      </c>
      <c r="K83" t="str">
        <f>Orders!K83</f>
        <v>Wrong Account Name or FCM Account ID</v>
      </c>
      <c r="L83" t="str">
        <f>Orders!L83</f>
        <v>Wrong Account Name or FCM Account ID</v>
      </c>
      <c r="M83" t="str">
        <f>Orders!M83</f>
        <v>Wrong Account Name or FCM Account ID</v>
      </c>
      <c r="N83" t="str">
        <f>Orders!N83</f>
        <v>Wrong Account Name or FCM Account ID</v>
      </c>
      <c r="O83" t="str">
        <f>Orders!O83</f>
        <v>Wrong Account Name or FCM Account ID</v>
      </c>
      <c r="P83" t="str">
        <f>Orders!P83</f>
        <v>Wrong Account Name or FCM Account ID</v>
      </c>
      <c r="Q83" t="str">
        <f>Orders!Q83</f>
        <v>Wrong Account Name or FCM Account ID</v>
      </c>
      <c r="R83" t="str">
        <f>Orders!R83</f>
        <v>Wrong Account Name or FCM Account ID</v>
      </c>
      <c r="S83" t="str">
        <f>Orders!S83</f>
        <v>Wrong Account Name or FCM Account ID</v>
      </c>
      <c r="T83" t="str">
        <f>Orders!T83</f>
        <v>Wrong Account Name or FCM Account ID</v>
      </c>
      <c r="U83" t="str">
        <f t="shared" si="55"/>
        <v>Wrong Account Name or FCM A</v>
      </c>
      <c r="V83" s="5" t="str">
        <f t="shared" si="56"/>
        <v/>
      </c>
      <c r="W83" s="20" t="str">
        <f t="shared" si="57"/>
        <v/>
      </c>
      <c r="X83" s="8" t="str">
        <f t="shared" si="58"/>
        <v xml:space="preserve">Wrong Account Name or FCM A </v>
      </c>
      <c r="Y83" t="str">
        <f>Orders!U83</f>
        <v>Wrong Account Name or FCM Account ID</v>
      </c>
      <c r="Z83" t="str">
        <f>Orders!V83</f>
        <v>Wrong Account Name or FCM Account ID</v>
      </c>
      <c r="AA83" t="str">
        <f t="shared" si="59"/>
        <v>Wrong Account Name or FCM A</v>
      </c>
      <c r="AB83" s="5" t="str">
        <f t="shared" si="60"/>
        <v/>
      </c>
      <c r="AC83" s="8" t="str">
        <f t="shared" si="61"/>
        <v/>
      </c>
      <c r="AD83" s="8" t="str">
        <f t="shared" si="84"/>
        <v xml:space="preserve">Wrong Account Name or FCM A </v>
      </c>
      <c r="AE83" s="6" t="str">
        <f t="shared" si="62"/>
        <v/>
      </c>
      <c r="AF83" s="18" t="str">
        <f>IFERROR(RANK(AE83,$AE$2:$AE$101)+COUNTIF($AE$2:AE83,AE83)-1,"")</f>
        <v/>
      </c>
      <c r="AG83" s="18" t="str">
        <f t="shared" si="63"/>
        <v>Wrong Account Name or FCM Account ID</v>
      </c>
      <c r="AH83" s="18" t="str">
        <f t="shared" si="64"/>
        <v>Wrong Account Name or FCM Account ID</v>
      </c>
      <c r="AI83" s="18" t="str">
        <f t="shared" si="65"/>
        <v>Wrong Account Name or FCM Account ID</v>
      </c>
      <c r="AJ83" s="18" t="str">
        <f t="shared" si="66"/>
        <v>Wrong Account Name or FCM Account ID</v>
      </c>
      <c r="AK83" s="18" t="str">
        <f t="shared" si="67"/>
        <v>Wrong Account Name or FCM Account ID</v>
      </c>
      <c r="AL83" s="18" t="str">
        <f t="shared" si="68"/>
        <v>Wrong Account Name or FCM Account ID</v>
      </c>
      <c r="AM83" s="18" t="str">
        <f t="shared" si="69"/>
        <v>Wrong Account Name or FCM Account ID</v>
      </c>
      <c r="AN83" s="18" t="str">
        <f t="shared" si="70"/>
        <v>Wrong Account Name or FCM Account ID</v>
      </c>
      <c r="AO83" s="18" t="str">
        <f t="shared" si="71"/>
        <v>Wrong Account Name or FCM Account ID</v>
      </c>
      <c r="AP83" s="18" t="str">
        <f t="shared" si="72"/>
        <v>Wrong Account Name or FCM Account ID</v>
      </c>
      <c r="AQ83" s="18" t="str">
        <f t="shared" si="73"/>
        <v>Wrong Account Name or FCM Account ID</v>
      </c>
      <c r="AR83" s="18" t="str">
        <f t="shared" si="74"/>
        <v>Wrong Account Name or FCM Account ID</v>
      </c>
      <c r="AS83" s="18" t="str">
        <f t="shared" si="75"/>
        <v>Wrong Account Name or FCM Account ID</v>
      </c>
      <c r="AT83" s="18" t="str">
        <f t="shared" si="76"/>
        <v>Wrong Account Name or FCM Account ID</v>
      </c>
      <c r="AU83" s="18" t="str">
        <f t="shared" si="77"/>
        <v>Wrong Account Name or FCM Account ID</v>
      </c>
      <c r="AV83" s="18" t="str">
        <f t="shared" si="78"/>
        <v>Wrong Account Name or FCM Account ID</v>
      </c>
      <c r="AW83" s="18" t="str">
        <f t="shared" si="79"/>
        <v>Wrong Account Name or FCM Account ID</v>
      </c>
      <c r="AX83" s="18" t="str">
        <f t="shared" si="80"/>
        <v>Wrong Account Name or FCM Account ID</v>
      </c>
      <c r="AY83" s="18" t="str">
        <f t="shared" si="81"/>
        <v xml:space="preserve">Wrong Account Name or FCM A </v>
      </c>
      <c r="AZ83" s="18" t="str">
        <f t="shared" si="82"/>
        <v xml:space="preserve">Wrong Account Name or FCM A </v>
      </c>
      <c r="BA83" s="18" t="str">
        <f t="shared" si="83"/>
        <v>Wrong Account Name or FCM Account ID</v>
      </c>
    </row>
    <row r="84" spans="1:53" x14ac:dyDescent="0.3">
      <c r="A84">
        <f>Orders!A84</f>
        <v>82</v>
      </c>
      <c r="B84" t="str">
        <f>Orders!B84</f>
        <v>Wrong Account Name or FCM Account ID</v>
      </c>
      <c r="C84" t="str">
        <f>Orders!C84</f>
        <v>Wrong Account Name or FCM Account ID</v>
      </c>
      <c r="D84" t="str">
        <f>Orders!D84</f>
        <v>Wrong Account Name or FCM Account ID</v>
      </c>
      <c r="E84" t="str">
        <f>Orders!E84</f>
        <v>Wrong Account Name or FCM Account ID</v>
      </c>
      <c r="F84" t="str">
        <f>Orders!F84</f>
        <v>Wrong Account Name or FCM Account ID</v>
      </c>
      <c r="G84" t="str">
        <f>Orders!G84</f>
        <v>Wrong Account Name or FCM Account ID</v>
      </c>
      <c r="H84" t="str">
        <f>Orders!H84</f>
        <v>Wrong Account Name or FCM Account ID</v>
      </c>
      <c r="I84" t="str">
        <f>Orders!I84</f>
        <v>Wrong Account Name or FCM Account ID</v>
      </c>
      <c r="J84" t="str">
        <f>Orders!J84</f>
        <v>Wrong Account Name or FCM Account ID</v>
      </c>
      <c r="K84" t="str">
        <f>Orders!K84</f>
        <v>Wrong Account Name or FCM Account ID</v>
      </c>
      <c r="L84" t="str">
        <f>Orders!L84</f>
        <v>Wrong Account Name or FCM Account ID</v>
      </c>
      <c r="M84" t="str">
        <f>Orders!M84</f>
        <v>Wrong Account Name or FCM Account ID</v>
      </c>
      <c r="N84" t="str">
        <f>Orders!N84</f>
        <v>Wrong Account Name or FCM Account ID</v>
      </c>
      <c r="O84" t="str">
        <f>Orders!O84</f>
        <v>Wrong Account Name or FCM Account ID</v>
      </c>
      <c r="P84" t="str">
        <f>Orders!P84</f>
        <v>Wrong Account Name or FCM Account ID</v>
      </c>
      <c r="Q84" t="str">
        <f>Orders!Q84</f>
        <v>Wrong Account Name or FCM Account ID</v>
      </c>
      <c r="R84" t="str">
        <f>Orders!R84</f>
        <v>Wrong Account Name or FCM Account ID</v>
      </c>
      <c r="S84" t="str">
        <f>Orders!S84</f>
        <v>Wrong Account Name or FCM Account ID</v>
      </c>
      <c r="T84" t="str">
        <f>Orders!T84</f>
        <v>Wrong Account Name or FCM Account ID</v>
      </c>
      <c r="U84" t="str">
        <f t="shared" si="55"/>
        <v>Wrong Account Name or FCM A</v>
      </c>
      <c r="V84" s="5" t="str">
        <f t="shared" si="56"/>
        <v/>
      </c>
      <c r="W84" s="20" t="str">
        <f t="shared" si="57"/>
        <v/>
      </c>
      <c r="X84" s="8" t="str">
        <f t="shared" si="58"/>
        <v xml:space="preserve">Wrong Account Name or FCM A </v>
      </c>
      <c r="Y84" t="str">
        <f>Orders!U84</f>
        <v>Wrong Account Name or FCM Account ID</v>
      </c>
      <c r="Z84" t="str">
        <f>Orders!V84</f>
        <v>Wrong Account Name or FCM Account ID</v>
      </c>
      <c r="AA84" t="str">
        <f t="shared" si="59"/>
        <v>Wrong Account Name or FCM A</v>
      </c>
      <c r="AB84" s="5" t="str">
        <f t="shared" si="60"/>
        <v/>
      </c>
      <c r="AC84" s="8" t="str">
        <f t="shared" si="61"/>
        <v/>
      </c>
      <c r="AD84" s="8" t="str">
        <f t="shared" si="84"/>
        <v xml:space="preserve">Wrong Account Name or FCM A </v>
      </c>
      <c r="AE84" s="6" t="str">
        <f t="shared" si="62"/>
        <v/>
      </c>
      <c r="AF84" s="18" t="str">
        <f>IFERROR(RANK(AE84,$AE$2:$AE$101)+COUNTIF($AE$2:AE84,AE84)-1,"")</f>
        <v/>
      </c>
      <c r="AG84" s="18" t="str">
        <f t="shared" si="63"/>
        <v>Wrong Account Name or FCM Account ID</v>
      </c>
      <c r="AH84" s="18" t="str">
        <f t="shared" si="64"/>
        <v>Wrong Account Name or FCM Account ID</v>
      </c>
      <c r="AI84" s="18" t="str">
        <f t="shared" si="65"/>
        <v>Wrong Account Name or FCM Account ID</v>
      </c>
      <c r="AJ84" s="18" t="str">
        <f t="shared" si="66"/>
        <v>Wrong Account Name or FCM Account ID</v>
      </c>
      <c r="AK84" s="18" t="str">
        <f t="shared" si="67"/>
        <v>Wrong Account Name or FCM Account ID</v>
      </c>
      <c r="AL84" s="18" t="str">
        <f t="shared" si="68"/>
        <v>Wrong Account Name or FCM Account ID</v>
      </c>
      <c r="AM84" s="18" t="str">
        <f t="shared" si="69"/>
        <v>Wrong Account Name or FCM Account ID</v>
      </c>
      <c r="AN84" s="18" t="str">
        <f t="shared" si="70"/>
        <v>Wrong Account Name or FCM Account ID</v>
      </c>
      <c r="AO84" s="18" t="str">
        <f t="shared" si="71"/>
        <v>Wrong Account Name or FCM Account ID</v>
      </c>
      <c r="AP84" s="18" t="str">
        <f t="shared" si="72"/>
        <v>Wrong Account Name or FCM Account ID</v>
      </c>
      <c r="AQ84" s="18" t="str">
        <f t="shared" si="73"/>
        <v>Wrong Account Name or FCM Account ID</v>
      </c>
      <c r="AR84" s="18" t="str">
        <f t="shared" si="74"/>
        <v>Wrong Account Name or FCM Account ID</v>
      </c>
      <c r="AS84" s="18" t="str">
        <f t="shared" si="75"/>
        <v>Wrong Account Name or FCM Account ID</v>
      </c>
      <c r="AT84" s="18" t="str">
        <f t="shared" si="76"/>
        <v>Wrong Account Name or FCM Account ID</v>
      </c>
      <c r="AU84" s="18" t="str">
        <f t="shared" si="77"/>
        <v>Wrong Account Name or FCM Account ID</v>
      </c>
      <c r="AV84" s="18" t="str">
        <f t="shared" si="78"/>
        <v>Wrong Account Name or FCM Account ID</v>
      </c>
      <c r="AW84" s="18" t="str">
        <f t="shared" si="79"/>
        <v>Wrong Account Name or FCM Account ID</v>
      </c>
      <c r="AX84" s="18" t="str">
        <f t="shared" si="80"/>
        <v>Wrong Account Name or FCM Account ID</v>
      </c>
      <c r="AY84" s="18" t="str">
        <f t="shared" si="81"/>
        <v xml:space="preserve">Wrong Account Name or FCM A </v>
      </c>
      <c r="AZ84" s="18" t="str">
        <f t="shared" si="82"/>
        <v xml:space="preserve">Wrong Account Name or FCM A </v>
      </c>
      <c r="BA84" s="18" t="str">
        <f t="shared" si="83"/>
        <v>Wrong Account Name or FCM Account ID</v>
      </c>
    </row>
    <row r="85" spans="1:53" x14ac:dyDescent="0.3">
      <c r="A85">
        <f>Orders!A85</f>
        <v>83</v>
      </c>
      <c r="B85" t="str">
        <f>Orders!B85</f>
        <v>Wrong Account Name or FCM Account ID</v>
      </c>
      <c r="C85" t="str">
        <f>Orders!C85</f>
        <v>Wrong Account Name or FCM Account ID</v>
      </c>
      <c r="D85" t="str">
        <f>Orders!D85</f>
        <v>Wrong Account Name or FCM Account ID</v>
      </c>
      <c r="E85" t="str">
        <f>Orders!E85</f>
        <v>Wrong Account Name or FCM Account ID</v>
      </c>
      <c r="F85" t="str">
        <f>Orders!F85</f>
        <v>Wrong Account Name or FCM Account ID</v>
      </c>
      <c r="G85" t="str">
        <f>Orders!G85</f>
        <v>Wrong Account Name or FCM Account ID</v>
      </c>
      <c r="H85" t="str">
        <f>Orders!H85</f>
        <v>Wrong Account Name or FCM Account ID</v>
      </c>
      <c r="I85" t="str">
        <f>Orders!I85</f>
        <v>Wrong Account Name or FCM Account ID</v>
      </c>
      <c r="J85" t="str">
        <f>Orders!J85</f>
        <v>Wrong Account Name or FCM Account ID</v>
      </c>
      <c r="K85" t="str">
        <f>Orders!K85</f>
        <v>Wrong Account Name or FCM Account ID</v>
      </c>
      <c r="L85" t="str">
        <f>Orders!L85</f>
        <v>Wrong Account Name or FCM Account ID</v>
      </c>
      <c r="M85" t="str">
        <f>Orders!M85</f>
        <v>Wrong Account Name or FCM Account ID</v>
      </c>
      <c r="N85" t="str">
        <f>Orders!N85</f>
        <v>Wrong Account Name or FCM Account ID</v>
      </c>
      <c r="O85" t="str">
        <f>Orders!O85</f>
        <v>Wrong Account Name or FCM Account ID</v>
      </c>
      <c r="P85" t="str">
        <f>Orders!P85</f>
        <v>Wrong Account Name or FCM Account ID</v>
      </c>
      <c r="Q85" t="str">
        <f>Orders!Q85</f>
        <v>Wrong Account Name or FCM Account ID</v>
      </c>
      <c r="R85" t="str">
        <f>Orders!R85</f>
        <v>Wrong Account Name or FCM Account ID</v>
      </c>
      <c r="S85" t="str">
        <f>Orders!S85</f>
        <v>Wrong Account Name or FCM Account ID</v>
      </c>
      <c r="T85" t="str">
        <f>Orders!T85</f>
        <v>Wrong Account Name or FCM Account ID</v>
      </c>
      <c r="U85" t="str">
        <f t="shared" si="55"/>
        <v>Wrong Account Name or FCM A</v>
      </c>
      <c r="V85" s="5" t="str">
        <f t="shared" si="56"/>
        <v/>
      </c>
      <c r="W85" s="20" t="str">
        <f t="shared" si="57"/>
        <v/>
      </c>
      <c r="X85" s="8" t="str">
        <f t="shared" si="58"/>
        <v xml:space="preserve">Wrong Account Name or FCM A </v>
      </c>
      <c r="Y85" t="str">
        <f>Orders!U85</f>
        <v>Wrong Account Name or FCM Account ID</v>
      </c>
      <c r="Z85" t="str">
        <f>Orders!V85</f>
        <v>Wrong Account Name or FCM Account ID</v>
      </c>
      <c r="AA85" t="str">
        <f t="shared" si="59"/>
        <v>Wrong Account Name or FCM A</v>
      </c>
      <c r="AB85" s="5" t="str">
        <f t="shared" si="60"/>
        <v/>
      </c>
      <c r="AC85" s="8" t="str">
        <f t="shared" si="61"/>
        <v/>
      </c>
      <c r="AD85" s="8" t="str">
        <f t="shared" si="84"/>
        <v xml:space="preserve">Wrong Account Name or FCM A </v>
      </c>
      <c r="AE85" s="6" t="str">
        <f t="shared" si="62"/>
        <v/>
      </c>
      <c r="AF85" s="18" t="str">
        <f>IFERROR(RANK(AE85,$AE$2:$AE$101)+COUNTIF($AE$2:AE85,AE85)-1,"")</f>
        <v/>
      </c>
      <c r="AG85" s="18" t="str">
        <f t="shared" si="63"/>
        <v>Wrong Account Name or FCM Account ID</v>
      </c>
      <c r="AH85" s="18" t="str">
        <f t="shared" si="64"/>
        <v>Wrong Account Name or FCM Account ID</v>
      </c>
      <c r="AI85" s="18" t="str">
        <f t="shared" si="65"/>
        <v>Wrong Account Name or FCM Account ID</v>
      </c>
      <c r="AJ85" s="18" t="str">
        <f t="shared" si="66"/>
        <v>Wrong Account Name or FCM Account ID</v>
      </c>
      <c r="AK85" s="18" t="str">
        <f t="shared" si="67"/>
        <v>Wrong Account Name or FCM Account ID</v>
      </c>
      <c r="AL85" s="18" t="str">
        <f t="shared" si="68"/>
        <v>Wrong Account Name or FCM Account ID</v>
      </c>
      <c r="AM85" s="18" t="str">
        <f t="shared" si="69"/>
        <v>Wrong Account Name or FCM Account ID</v>
      </c>
      <c r="AN85" s="18" t="str">
        <f t="shared" si="70"/>
        <v>Wrong Account Name or FCM Account ID</v>
      </c>
      <c r="AO85" s="18" t="str">
        <f t="shared" si="71"/>
        <v>Wrong Account Name or FCM Account ID</v>
      </c>
      <c r="AP85" s="18" t="str">
        <f t="shared" si="72"/>
        <v>Wrong Account Name or FCM Account ID</v>
      </c>
      <c r="AQ85" s="18" t="str">
        <f t="shared" si="73"/>
        <v>Wrong Account Name or FCM Account ID</v>
      </c>
      <c r="AR85" s="18" t="str">
        <f t="shared" si="74"/>
        <v>Wrong Account Name or FCM Account ID</v>
      </c>
      <c r="AS85" s="18" t="str">
        <f t="shared" si="75"/>
        <v>Wrong Account Name or FCM Account ID</v>
      </c>
      <c r="AT85" s="18" t="str">
        <f t="shared" si="76"/>
        <v>Wrong Account Name or FCM Account ID</v>
      </c>
      <c r="AU85" s="18" t="str">
        <f t="shared" si="77"/>
        <v>Wrong Account Name or FCM Account ID</v>
      </c>
      <c r="AV85" s="18" t="str">
        <f t="shared" si="78"/>
        <v>Wrong Account Name or FCM Account ID</v>
      </c>
      <c r="AW85" s="18" t="str">
        <f t="shared" si="79"/>
        <v>Wrong Account Name or FCM Account ID</v>
      </c>
      <c r="AX85" s="18" t="str">
        <f t="shared" si="80"/>
        <v>Wrong Account Name or FCM Account ID</v>
      </c>
      <c r="AY85" s="18" t="str">
        <f t="shared" si="81"/>
        <v xml:space="preserve">Wrong Account Name or FCM A </v>
      </c>
      <c r="AZ85" s="18" t="str">
        <f t="shared" si="82"/>
        <v xml:space="preserve">Wrong Account Name or FCM A </v>
      </c>
      <c r="BA85" s="18" t="str">
        <f t="shared" si="83"/>
        <v>Wrong Account Name or FCM Account ID</v>
      </c>
    </row>
    <row r="86" spans="1:53" x14ac:dyDescent="0.3">
      <c r="A86">
        <f>Orders!A86</f>
        <v>84</v>
      </c>
      <c r="B86" t="str">
        <f>Orders!B86</f>
        <v>Wrong Account Name or FCM Account ID</v>
      </c>
      <c r="C86" t="str">
        <f>Orders!C86</f>
        <v>Wrong Account Name or FCM Account ID</v>
      </c>
      <c r="D86" t="str">
        <f>Orders!D86</f>
        <v>Wrong Account Name or FCM Account ID</v>
      </c>
      <c r="E86" t="str">
        <f>Orders!E86</f>
        <v>Wrong Account Name or FCM Account ID</v>
      </c>
      <c r="F86" t="str">
        <f>Orders!F86</f>
        <v>Wrong Account Name or FCM Account ID</v>
      </c>
      <c r="G86" t="str">
        <f>Orders!G86</f>
        <v>Wrong Account Name or FCM Account ID</v>
      </c>
      <c r="H86" t="str">
        <f>Orders!H86</f>
        <v>Wrong Account Name or FCM Account ID</v>
      </c>
      <c r="I86" t="str">
        <f>Orders!I86</f>
        <v>Wrong Account Name or FCM Account ID</v>
      </c>
      <c r="J86" t="str">
        <f>Orders!J86</f>
        <v>Wrong Account Name or FCM Account ID</v>
      </c>
      <c r="K86" t="str">
        <f>Orders!K86</f>
        <v>Wrong Account Name or FCM Account ID</v>
      </c>
      <c r="L86" t="str">
        <f>Orders!L86</f>
        <v>Wrong Account Name or FCM Account ID</v>
      </c>
      <c r="M86" t="str">
        <f>Orders!M86</f>
        <v>Wrong Account Name or FCM Account ID</v>
      </c>
      <c r="N86" t="str">
        <f>Orders!N86</f>
        <v>Wrong Account Name or FCM Account ID</v>
      </c>
      <c r="O86" t="str">
        <f>Orders!O86</f>
        <v>Wrong Account Name or FCM Account ID</v>
      </c>
      <c r="P86" t="str">
        <f>Orders!P86</f>
        <v>Wrong Account Name or FCM Account ID</v>
      </c>
      <c r="Q86" t="str">
        <f>Orders!Q86</f>
        <v>Wrong Account Name or FCM Account ID</v>
      </c>
      <c r="R86" t="str">
        <f>Orders!R86</f>
        <v>Wrong Account Name or FCM Account ID</v>
      </c>
      <c r="S86" t="str">
        <f>Orders!S86</f>
        <v>Wrong Account Name or FCM Account ID</v>
      </c>
      <c r="T86" t="str">
        <f>Orders!T86</f>
        <v>Wrong Account Name or FCM Account ID</v>
      </c>
      <c r="U86" t="str">
        <f t="shared" si="55"/>
        <v>Wrong Account Name or FCM A</v>
      </c>
      <c r="V86" s="5" t="str">
        <f t="shared" si="56"/>
        <v/>
      </c>
      <c r="W86" s="20" t="str">
        <f t="shared" si="57"/>
        <v/>
      </c>
      <c r="X86" s="8" t="str">
        <f t="shared" si="58"/>
        <v xml:space="preserve">Wrong Account Name or FCM A </v>
      </c>
      <c r="Y86" t="str">
        <f>Orders!U86</f>
        <v>Wrong Account Name or FCM Account ID</v>
      </c>
      <c r="Z86" t="str">
        <f>Orders!V86</f>
        <v>Wrong Account Name or FCM Account ID</v>
      </c>
      <c r="AA86" t="str">
        <f t="shared" si="59"/>
        <v>Wrong Account Name or FCM A</v>
      </c>
      <c r="AB86" s="5" t="str">
        <f t="shared" si="60"/>
        <v/>
      </c>
      <c r="AC86" s="8" t="str">
        <f t="shared" si="61"/>
        <v/>
      </c>
      <c r="AD86" s="8" t="str">
        <f t="shared" si="84"/>
        <v xml:space="preserve">Wrong Account Name or FCM A </v>
      </c>
      <c r="AE86" s="6" t="str">
        <f t="shared" si="62"/>
        <v/>
      </c>
      <c r="AF86" s="18" t="str">
        <f>IFERROR(RANK(AE86,$AE$2:$AE$101)+COUNTIF($AE$2:AE86,AE86)-1,"")</f>
        <v/>
      </c>
      <c r="AG86" s="18" t="str">
        <f t="shared" si="63"/>
        <v>Wrong Account Name or FCM Account ID</v>
      </c>
      <c r="AH86" s="18" t="str">
        <f t="shared" si="64"/>
        <v>Wrong Account Name or FCM Account ID</v>
      </c>
      <c r="AI86" s="18" t="str">
        <f t="shared" si="65"/>
        <v>Wrong Account Name or FCM Account ID</v>
      </c>
      <c r="AJ86" s="18" t="str">
        <f t="shared" si="66"/>
        <v>Wrong Account Name or FCM Account ID</v>
      </c>
      <c r="AK86" s="18" t="str">
        <f t="shared" si="67"/>
        <v>Wrong Account Name or FCM Account ID</v>
      </c>
      <c r="AL86" s="18" t="str">
        <f t="shared" si="68"/>
        <v>Wrong Account Name or FCM Account ID</v>
      </c>
      <c r="AM86" s="18" t="str">
        <f t="shared" si="69"/>
        <v>Wrong Account Name or FCM Account ID</v>
      </c>
      <c r="AN86" s="18" t="str">
        <f t="shared" si="70"/>
        <v>Wrong Account Name or FCM Account ID</v>
      </c>
      <c r="AO86" s="18" t="str">
        <f t="shared" si="71"/>
        <v>Wrong Account Name or FCM Account ID</v>
      </c>
      <c r="AP86" s="18" t="str">
        <f t="shared" si="72"/>
        <v>Wrong Account Name or FCM Account ID</v>
      </c>
      <c r="AQ86" s="18" t="str">
        <f t="shared" si="73"/>
        <v>Wrong Account Name or FCM Account ID</v>
      </c>
      <c r="AR86" s="18" t="str">
        <f t="shared" si="74"/>
        <v>Wrong Account Name or FCM Account ID</v>
      </c>
      <c r="AS86" s="18" t="str">
        <f t="shared" si="75"/>
        <v>Wrong Account Name or FCM Account ID</v>
      </c>
      <c r="AT86" s="18" t="str">
        <f t="shared" si="76"/>
        <v>Wrong Account Name or FCM Account ID</v>
      </c>
      <c r="AU86" s="18" t="str">
        <f t="shared" si="77"/>
        <v>Wrong Account Name or FCM Account ID</v>
      </c>
      <c r="AV86" s="18" t="str">
        <f t="shared" si="78"/>
        <v>Wrong Account Name or FCM Account ID</v>
      </c>
      <c r="AW86" s="18" t="str">
        <f t="shared" si="79"/>
        <v>Wrong Account Name or FCM Account ID</v>
      </c>
      <c r="AX86" s="18" t="str">
        <f t="shared" si="80"/>
        <v>Wrong Account Name or FCM Account ID</v>
      </c>
      <c r="AY86" s="18" t="str">
        <f t="shared" si="81"/>
        <v xml:space="preserve">Wrong Account Name or FCM A </v>
      </c>
      <c r="AZ86" s="18" t="str">
        <f t="shared" si="82"/>
        <v xml:space="preserve">Wrong Account Name or FCM A </v>
      </c>
      <c r="BA86" s="18" t="str">
        <f t="shared" si="83"/>
        <v>Wrong Account Name or FCM Account ID</v>
      </c>
    </row>
    <row r="87" spans="1:53" x14ac:dyDescent="0.3">
      <c r="A87">
        <f>Orders!A87</f>
        <v>85</v>
      </c>
      <c r="B87" t="str">
        <f>Orders!B87</f>
        <v>Wrong Account Name or FCM Account ID</v>
      </c>
      <c r="C87" t="str">
        <f>Orders!C87</f>
        <v>Wrong Account Name or FCM Account ID</v>
      </c>
      <c r="D87" t="str">
        <f>Orders!D87</f>
        <v>Wrong Account Name or FCM Account ID</v>
      </c>
      <c r="E87" t="str">
        <f>Orders!E87</f>
        <v>Wrong Account Name or FCM Account ID</v>
      </c>
      <c r="F87" t="str">
        <f>Orders!F87</f>
        <v>Wrong Account Name or FCM Account ID</v>
      </c>
      <c r="G87" t="str">
        <f>Orders!G87</f>
        <v>Wrong Account Name or FCM Account ID</v>
      </c>
      <c r="H87" t="str">
        <f>Orders!H87</f>
        <v>Wrong Account Name or FCM Account ID</v>
      </c>
      <c r="I87" t="str">
        <f>Orders!I87</f>
        <v>Wrong Account Name or FCM Account ID</v>
      </c>
      <c r="J87" t="str">
        <f>Orders!J87</f>
        <v>Wrong Account Name or FCM Account ID</v>
      </c>
      <c r="K87" t="str">
        <f>Orders!K87</f>
        <v>Wrong Account Name or FCM Account ID</v>
      </c>
      <c r="L87" t="str">
        <f>Orders!L87</f>
        <v>Wrong Account Name or FCM Account ID</v>
      </c>
      <c r="M87" t="str">
        <f>Orders!M87</f>
        <v>Wrong Account Name or FCM Account ID</v>
      </c>
      <c r="N87" t="str">
        <f>Orders!N87</f>
        <v>Wrong Account Name or FCM Account ID</v>
      </c>
      <c r="O87" t="str">
        <f>Orders!O87</f>
        <v>Wrong Account Name or FCM Account ID</v>
      </c>
      <c r="P87" t="str">
        <f>Orders!P87</f>
        <v>Wrong Account Name or FCM Account ID</v>
      </c>
      <c r="Q87" t="str">
        <f>Orders!Q87</f>
        <v>Wrong Account Name or FCM Account ID</v>
      </c>
      <c r="R87" t="str">
        <f>Orders!R87</f>
        <v>Wrong Account Name or FCM Account ID</v>
      </c>
      <c r="S87" t="str">
        <f>Orders!S87</f>
        <v>Wrong Account Name or FCM Account ID</v>
      </c>
      <c r="T87" t="str">
        <f>Orders!T87</f>
        <v>Wrong Account Name or FCM Account ID</v>
      </c>
      <c r="U87" t="str">
        <f t="shared" si="55"/>
        <v>Wrong Account Name or FCM A</v>
      </c>
      <c r="V87" s="5" t="str">
        <f t="shared" si="56"/>
        <v/>
      </c>
      <c r="W87" s="20" t="str">
        <f t="shared" si="57"/>
        <v/>
      </c>
      <c r="X87" s="8" t="str">
        <f t="shared" si="58"/>
        <v xml:space="preserve">Wrong Account Name or FCM A </v>
      </c>
      <c r="Y87" t="str">
        <f>Orders!U87</f>
        <v>Wrong Account Name or FCM Account ID</v>
      </c>
      <c r="Z87" t="str">
        <f>Orders!V87</f>
        <v>Wrong Account Name or FCM Account ID</v>
      </c>
      <c r="AA87" t="str">
        <f t="shared" si="59"/>
        <v>Wrong Account Name or FCM A</v>
      </c>
      <c r="AB87" s="5" t="str">
        <f t="shared" si="60"/>
        <v/>
      </c>
      <c r="AC87" s="8" t="str">
        <f t="shared" si="61"/>
        <v/>
      </c>
      <c r="AD87" s="8" t="str">
        <f t="shared" si="84"/>
        <v xml:space="preserve">Wrong Account Name or FCM A </v>
      </c>
      <c r="AE87" s="6" t="str">
        <f t="shared" si="62"/>
        <v/>
      </c>
      <c r="AF87" s="18" t="str">
        <f>IFERROR(RANK(AE87,$AE$2:$AE$101)+COUNTIF($AE$2:AE87,AE87)-1,"")</f>
        <v/>
      </c>
      <c r="AG87" s="18" t="str">
        <f t="shared" si="63"/>
        <v>Wrong Account Name or FCM Account ID</v>
      </c>
      <c r="AH87" s="18" t="str">
        <f t="shared" si="64"/>
        <v>Wrong Account Name or FCM Account ID</v>
      </c>
      <c r="AI87" s="18" t="str">
        <f t="shared" si="65"/>
        <v>Wrong Account Name or FCM Account ID</v>
      </c>
      <c r="AJ87" s="18" t="str">
        <f t="shared" si="66"/>
        <v>Wrong Account Name or FCM Account ID</v>
      </c>
      <c r="AK87" s="18" t="str">
        <f t="shared" si="67"/>
        <v>Wrong Account Name or FCM Account ID</v>
      </c>
      <c r="AL87" s="18" t="str">
        <f t="shared" si="68"/>
        <v>Wrong Account Name or FCM Account ID</v>
      </c>
      <c r="AM87" s="18" t="str">
        <f t="shared" si="69"/>
        <v>Wrong Account Name or FCM Account ID</v>
      </c>
      <c r="AN87" s="18" t="str">
        <f t="shared" si="70"/>
        <v>Wrong Account Name or FCM Account ID</v>
      </c>
      <c r="AO87" s="18" t="str">
        <f t="shared" si="71"/>
        <v>Wrong Account Name or FCM Account ID</v>
      </c>
      <c r="AP87" s="18" t="str">
        <f t="shared" si="72"/>
        <v>Wrong Account Name or FCM Account ID</v>
      </c>
      <c r="AQ87" s="18" t="str">
        <f t="shared" si="73"/>
        <v>Wrong Account Name or FCM Account ID</v>
      </c>
      <c r="AR87" s="18" t="str">
        <f t="shared" si="74"/>
        <v>Wrong Account Name or FCM Account ID</v>
      </c>
      <c r="AS87" s="18" t="str">
        <f t="shared" si="75"/>
        <v>Wrong Account Name or FCM Account ID</v>
      </c>
      <c r="AT87" s="18" t="str">
        <f t="shared" si="76"/>
        <v>Wrong Account Name or FCM Account ID</v>
      </c>
      <c r="AU87" s="18" t="str">
        <f t="shared" si="77"/>
        <v>Wrong Account Name or FCM Account ID</v>
      </c>
      <c r="AV87" s="18" t="str">
        <f t="shared" si="78"/>
        <v>Wrong Account Name or FCM Account ID</v>
      </c>
      <c r="AW87" s="18" t="str">
        <f t="shared" si="79"/>
        <v>Wrong Account Name or FCM Account ID</v>
      </c>
      <c r="AX87" s="18" t="str">
        <f t="shared" si="80"/>
        <v>Wrong Account Name or FCM Account ID</v>
      </c>
      <c r="AY87" s="18" t="str">
        <f t="shared" si="81"/>
        <v xml:space="preserve">Wrong Account Name or FCM A </v>
      </c>
      <c r="AZ87" s="18" t="str">
        <f t="shared" si="82"/>
        <v xml:space="preserve">Wrong Account Name or FCM A </v>
      </c>
      <c r="BA87" s="18" t="str">
        <f t="shared" si="83"/>
        <v>Wrong Account Name or FCM Account ID</v>
      </c>
    </row>
    <row r="88" spans="1:53" x14ac:dyDescent="0.3">
      <c r="A88">
        <f>Orders!A88</f>
        <v>86</v>
      </c>
      <c r="B88" t="str">
        <f>Orders!B88</f>
        <v>Wrong Account Name or FCM Account ID</v>
      </c>
      <c r="C88" t="str">
        <f>Orders!C88</f>
        <v>Wrong Account Name or FCM Account ID</v>
      </c>
      <c r="D88" t="str">
        <f>Orders!D88</f>
        <v>Wrong Account Name or FCM Account ID</v>
      </c>
      <c r="E88" t="str">
        <f>Orders!E88</f>
        <v>Wrong Account Name or FCM Account ID</v>
      </c>
      <c r="F88" t="str">
        <f>Orders!F88</f>
        <v>Wrong Account Name or FCM Account ID</v>
      </c>
      <c r="G88" t="str">
        <f>Orders!G88</f>
        <v>Wrong Account Name or FCM Account ID</v>
      </c>
      <c r="H88" t="str">
        <f>Orders!H88</f>
        <v>Wrong Account Name or FCM Account ID</v>
      </c>
      <c r="I88" t="str">
        <f>Orders!I88</f>
        <v>Wrong Account Name or FCM Account ID</v>
      </c>
      <c r="J88" t="str">
        <f>Orders!J88</f>
        <v>Wrong Account Name or FCM Account ID</v>
      </c>
      <c r="K88" t="str">
        <f>Orders!K88</f>
        <v>Wrong Account Name or FCM Account ID</v>
      </c>
      <c r="L88" t="str">
        <f>Orders!L88</f>
        <v>Wrong Account Name or FCM Account ID</v>
      </c>
      <c r="M88" t="str">
        <f>Orders!M88</f>
        <v>Wrong Account Name or FCM Account ID</v>
      </c>
      <c r="N88" t="str">
        <f>Orders!N88</f>
        <v>Wrong Account Name or FCM Account ID</v>
      </c>
      <c r="O88" t="str">
        <f>Orders!O88</f>
        <v>Wrong Account Name or FCM Account ID</v>
      </c>
      <c r="P88" t="str">
        <f>Orders!P88</f>
        <v>Wrong Account Name or FCM Account ID</v>
      </c>
      <c r="Q88" t="str">
        <f>Orders!Q88</f>
        <v>Wrong Account Name or FCM Account ID</v>
      </c>
      <c r="R88" t="str">
        <f>Orders!R88</f>
        <v>Wrong Account Name or FCM Account ID</v>
      </c>
      <c r="S88" t="str">
        <f>Orders!S88</f>
        <v>Wrong Account Name or FCM Account ID</v>
      </c>
      <c r="T88" t="str">
        <f>Orders!T88</f>
        <v>Wrong Account Name or FCM Account ID</v>
      </c>
      <c r="U88" t="str">
        <f t="shared" si="55"/>
        <v>Wrong Account Name or FCM A</v>
      </c>
      <c r="V88" s="5" t="str">
        <f t="shared" si="56"/>
        <v/>
      </c>
      <c r="W88" s="20" t="str">
        <f t="shared" si="57"/>
        <v/>
      </c>
      <c r="X88" s="8" t="str">
        <f t="shared" si="58"/>
        <v xml:space="preserve">Wrong Account Name or FCM A </v>
      </c>
      <c r="Y88" t="str">
        <f>Orders!U88</f>
        <v>Wrong Account Name or FCM Account ID</v>
      </c>
      <c r="Z88" t="str">
        <f>Orders!V88</f>
        <v>Wrong Account Name or FCM Account ID</v>
      </c>
      <c r="AA88" t="str">
        <f t="shared" si="59"/>
        <v>Wrong Account Name or FCM A</v>
      </c>
      <c r="AB88" s="5" t="str">
        <f t="shared" si="60"/>
        <v/>
      </c>
      <c r="AC88" s="8" t="str">
        <f t="shared" si="61"/>
        <v/>
      </c>
      <c r="AD88" s="8" t="str">
        <f t="shared" si="84"/>
        <v xml:space="preserve">Wrong Account Name or FCM A </v>
      </c>
      <c r="AE88" s="6" t="str">
        <f t="shared" si="62"/>
        <v/>
      </c>
      <c r="AF88" s="18" t="str">
        <f>IFERROR(RANK(AE88,$AE$2:$AE$101)+COUNTIF($AE$2:AE88,AE88)-1,"")</f>
        <v/>
      </c>
      <c r="AG88" s="18" t="str">
        <f t="shared" si="63"/>
        <v>Wrong Account Name or FCM Account ID</v>
      </c>
      <c r="AH88" s="18" t="str">
        <f t="shared" si="64"/>
        <v>Wrong Account Name or FCM Account ID</v>
      </c>
      <c r="AI88" s="18" t="str">
        <f t="shared" si="65"/>
        <v>Wrong Account Name or FCM Account ID</v>
      </c>
      <c r="AJ88" s="18" t="str">
        <f t="shared" si="66"/>
        <v>Wrong Account Name or FCM Account ID</v>
      </c>
      <c r="AK88" s="18" t="str">
        <f t="shared" si="67"/>
        <v>Wrong Account Name or FCM Account ID</v>
      </c>
      <c r="AL88" s="18" t="str">
        <f t="shared" si="68"/>
        <v>Wrong Account Name or FCM Account ID</v>
      </c>
      <c r="AM88" s="18" t="str">
        <f t="shared" si="69"/>
        <v>Wrong Account Name or FCM Account ID</v>
      </c>
      <c r="AN88" s="18" t="str">
        <f t="shared" si="70"/>
        <v>Wrong Account Name or FCM Account ID</v>
      </c>
      <c r="AO88" s="18" t="str">
        <f t="shared" si="71"/>
        <v>Wrong Account Name or FCM Account ID</v>
      </c>
      <c r="AP88" s="18" t="str">
        <f t="shared" si="72"/>
        <v>Wrong Account Name or FCM Account ID</v>
      </c>
      <c r="AQ88" s="18" t="str">
        <f t="shared" si="73"/>
        <v>Wrong Account Name or FCM Account ID</v>
      </c>
      <c r="AR88" s="18" t="str">
        <f t="shared" si="74"/>
        <v>Wrong Account Name or FCM Account ID</v>
      </c>
      <c r="AS88" s="18" t="str">
        <f t="shared" si="75"/>
        <v>Wrong Account Name or FCM Account ID</v>
      </c>
      <c r="AT88" s="18" t="str">
        <f t="shared" si="76"/>
        <v>Wrong Account Name or FCM Account ID</v>
      </c>
      <c r="AU88" s="18" t="str">
        <f t="shared" si="77"/>
        <v>Wrong Account Name or FCM Account ID</v>
      </c>
      <c r="AV88" s="18" t="str">
        <f t="shared" si="78"/>
        <v>Wrong Account Name or FCM Account ID</v>
      </c>
      <c r="AW88" s="18" t="str">
        <f t="shared" si="79"/>
        <v>Wrong Account Name or FCM Account ID</v>
      </c>
      <c r="AX88" s="18" t="str">
        <f t="shared" si="80"/>
        <v>Wrong Account Name or FCM Account ID</v>
      </c>
      <c r="AY88" s="18" t="str">
        <f t="shared" si="81"/>
        <v xml:space="preserve">Wrong Account Name or FCM A </v>
      </c>
      <c r="AZ88" s="18" t="str">
        <f t="shared" si="82"/>
        <v xml:space="preserve">Wrong Account Name or FCM A </v>
      </c>
      <c r="BA88" s="18" t="str">
        <f t="shared" si="83"/>
        <v>Wrong Account Name or FCM Account ID</v>
      </c>
    </row>
    <row r="89" spans="1:53" x14ac:dyDescent="0.3">
      <c r="A89">
        <f>Orders!A89</f>
        <v>87</v>
      </c>
      <c r="B89" t="str">
        <f>Orders!B89</f>
        <v>Wrong Account Name or FCM Account ID</v>
      </c>
      <c r="C89" t="str">
        <f>Orders!C89</f>
        <v>Wrong Account Name or FCM Account ID</v>
      </c>
      <c r="D89" t="str">
        <f>Orders!D89</f>
        <v>Wrong Account Name or FCM Account ID</v>
      </c>
      <c r="E89" t="str">
        <f>Orders!E89</f>
        <v>Wrong Account Name or FCM Account ID</v>
      </c>
      <c r="F89" t="str">
        <f>Orders!F89</f>
        <v>Wrong Account Name or FCM Account ID</v>
      </c>
      <c r="G89" t="str">
        <f>Orders!G89</f>
        <v>Wrong Account Name or FCM Account ID</v>
      </c>
      <c r="H89" t="str">
        <f>Orders!H89</f>
        <v>Wrong Account Name or FCM Account ID</v>
      </c>
      <c r="I89" t="str">
        <f>Orders!I89</f>
        <v>Wrong Account Name or FCM Account ID</v>
      </c>
      <c r="J89" t="str">
        <f>Orders!J89</f>
        <v>Wrong Account Name or FCM Account ID</v>
      </c>
      <c r="K89" t="str">
        <f>Orders!K89</f>
        <v>Wrong Account Name or FCM Account ID</v>
      </c>
      <c r="L89" t="str">
        <f>Orders!L89</f>
        <v>Wrong Account Name or FCM Account ID</v>
      </c>
      <c r="M89" t="str">
        <f>Orders!M89</f>
        <v>Wrong Account Name or FCM Account ID</v>
      </c>
      <c r="N89" t="str">
        <f>Orders!N89</f>
        <v>Wrong Account Name or FCM Account ID</v>
      </c>
      <c r="O89" t="str">
        <f>Orders!O89</f>
        <v>Wrong Account Name or FCM Account ID</v>
      </c>
      <c r="P89" t="str">
        <f>Orders!P89</f>
        <v>Wrong Account Name or FCM Account ID</v>
      </c>
      <c r="Q89" t="str">
        <f>Orders!Q89</f>
        <v>Wrong Account Name or FCM Account ID</v>
      </c>
      <c r="R89" t="str">
        <f>Orders!R89</f>
        <v>Wrong Account Name or FCM Account ID</v>
      </c>
      <c r="S89" t="str">
        <f>Orders!S89</f>
        <v>Wrong Account Name or FCM Account ID</v>
      </c>
      <c r="T89" t="str">
        <f>Orders!T89</f>
        <v>Wrong Account Name or FCM Account ID</v>
      </c>
      <c r="U89" t="str">
        <f t="shared" si="55"/>
        <v>Wrong Account Name or FCM A</v>
      </c>
      <c r="V89" s="5" t="str">
        <f t="shared" si="56"/>
        <v/>
      </c>
      <c r="W89" s="20" t="str">
        <f t="shared" si="57"/>
        <v/>
      </c>
      <c r="X89" s="8" t="str">
        <f t="shared" si="58"/>
        <v xml:space="preserve">Wrong Account Name or FCM A </v>
      </c>
      <c r="Y89" t="str">
        <f>Orders!U89</f>
        <v>Wrong Account Name or FCM Account ID</v>
      </c>
      <c r="Z89" t="str">
        <f>Orders!V89</f>
        <v>Wrong Account Name or FCM Account ID</v>
      </c>
      <c r="AA89" t="str">
        <f t="shared" si="59"/>
        <v>Wrong Account Name or FCM A</v>
      </c>
      <c r="AB89" s="5" t="str">
        <f t="shared" si="60"/>
        <v/>
      </c>
      <c r="AC89" s="8" t="str">
        <f t="shared" si="61"/>
        <v/>
      </c>
      <c r="AD89" s="8" t="str">
        <f t="shared" si="84"/>
        <v xml:space="preserve">Wrong Account Name or FCM A </v>
      </c>
      <c r="AE89" s="6" t="str">
        <f t="shared" si="62"/>
        <v/>
      </c>
      <c r="AF89" s="18" t="str">
        <f>IFERROR(RANK(AE89,$AE$2:$AE$101)+COUNTIF($AE$2:AE89,AE89)-1,"")</f>
        <v/>
      </c>
      <c r="AG89" s="18" t="str">
        <f t="shared" si="63"/>
        <v>Wrong Account Name or FCM Account ID</v>
      </c>
      <c r="AH89" s="18" t="str">
        <f t="shared" si="64"/>
        <v>Wrong Account Name or FCM Account ID</v>
      </c>
      <c r="AI89" s="18" t="str">
        <f t="shared" si="65"/>
        <v>Wrong Account Name or FCM Account ID</v>
      </c>
      <c r="AJ89" s="18" t="str">
        <f t="shared" si="66"/>
        <v>Wrong Account Name or FCM Account ID</v>
      </c>
      <c r="AK89" s="18" t="str">
        <f t="shared" si="67"/>
        <v>Wrong Account Name or FCM Account ID</v>
      </c>
      <c r="AL89" s="18" t="str">
        <f t="shared" si="68"/>
        <v>Wrong Account Name or FCM Account ID</v>
      </c>
      <c r="AM89" s="18" t="str">
        <f t="shared" si="69"/>
        <v>Wrong Account Name or FCM Account ID</v>
      </c>
      <c r="AN89" s="18" t="str">
        <f t="shared" si="70"/>
        <v>Wrong Account Name or FCM Account ID</v>
      </c>
      <c r="AO89" s="18" t="str">
        <f t="shared" si="71"/>
        <v>Wrong Account Name or FCM Account ID</v>
      </c>
      <c r="AP89" s="18" t="str">
        <f t="shared" si="72"/>
        <v>Wrong Account Name or FCM Account ID</v>
      </c>
      <c r="AQ89" s="18" t="str">
        <f t="shared" si="73"/>
        <v>Wrong Account Name or FCM Account ID</v>
      </c>
      <c r="AR89" s="18" t="str">
        <f t="shared" si="74"/>
        <v>Wrong Account Name or FCM Account ID</v>
      </c>
      <c r="AS89" s="18" t="str">
        <f t="shared" si="75"/>
        <v>Wrong Account Name or FCM Account ID</v>
      </c>
      <c r="AT89" s="18" t="str">
        <f t="shared" si="76"/>
        <v>Wrong Account Name or FCM Account ID</v>
      </c>
      <c r="AU89" s="18" t="str">
        <f t="shared" si="77"/>
        <v>Wrong Account Name or FCM Account ID</v>
      </c>
      <c r="AV89" s="18" t="str">
        <f t="shared" si="78"/>
        <v>Wrong Account Name or FCM Account ID</v>
      </c>
      <c r="AW89" s="18" t="str">
        <f t="shared" si="79"/>
        <v>Wrong Account Name or FCM Account ID</v>
      </c>
      <c r="AX89" s="18" t="str">
        <f t="shared" si="80"/>
        <v>Wrong Account Name or FCM Account ID</v>
      </c>
      <c r="AY89" s="18" t="str">
        <f t="shared" si="81"/>
        <v xml:space="preserve">Wrong Account Name or FCM A </v>
      </c>
      <c r="AZ89" s="18" t="str">
        <f t="shared" si="82"/>
        <v xml:space="preserve">Wrong Account Name or FCM A </v>
      </c>
      <c r="BA89" s="18" t="str">
        <f t="shared" si="83"/>
        <v>Wrong Account Name or FCM Account ID</v>
      </c>
    </row>
    <row r="90" spans="1:53" x14ac:dyDescent="0.3">
      <c r="A90">
        <f>Orders!A90</f>
        <v>88</v>
      </c>
      <c r="B90" t="str">
        <f>Orders!B90</f>
        <v>Wrong Account Name or FCM Account ID</v>
      </c>
      <c r="C90" t="str">
        <f>Orders!C90</f>
        <v>Wrong Account Name or FCM Account ID</v>
      </c>
      <c r="D90" t="str">
        <f>Orders!D90</f>
        <v>Wrong Account Name or FCM Account ID</v>
      </c>
      <c r="E90" t="str">
        <f>Orders!E90</f>
        <v>Wrong Account Name or FCM Account ID</v>
      </c>
      <c r="F90" t="str">
        <f>Orders!F90</f>
        <v>Wrong Account Name or FCM Account ID</v>
      </c>
      <c r="G90" t="str">
        <f>Orders!G90</f>
        <v>Wrong Account Name or FCM Account ID</v>
      </c>
      <c r="H90" t="str">
        <f>Orders!H90</f>
        <v>Wrong Account Name or FCM Account ID</v>
      </c>
      <c r="I90" t="str">
        <f>Orders!I90</f>
        <v>Wrong Account Name or FCM Account ID</v>
      </c>
      <c r="J90" t="str">
        <f>Orders!J90</f>
        <v>Wrong Account Name or FCM Account ID</v>
      </c>
      <c r="K90" t="str">
        <f>Orders!K90</f>
        <v>Wrong Account Name or FCM Account ID</v>
      </c>
      <c r="L90" t="str">
        <f>Orders!L90</f>
        <v>Wrong Account Name or FCM Account ID</v>
      </c>
      <c r="M90" t="str">
        <f>Orders!M90</f>
        <v>Wrong Account Name or FCM Account ID</v>
      </c>
      <c r="N90" t="str">
        <f>Orders!N90</f>
        <v>Wrong Account Name or FCM Account ID</v>
      </c>
      <c r="O90" t="str">
        <f>Orders!O90</f>
        <v>Wrong Account Name or FCM Account ID</v>
      </c>
      <c r="P90" t="str">
        <f>Orders!P90</f>
        <v>Wrong Account Name or FCM Account ID</v>
      </c>
      <c r="Q90" t="str">
        <f>Orders!Q90</f>
        <v>Wrong Account Name or FCM Account ID</v>
      </c>
      <c r="R90" t="str">
        <f>Orders!R90</f>
        <v>Wrong Account Name or FCM Account ID</v>
      </c>
      <c r="S90" t="str">
        <f>Orders!S90</f>
        <v>Wrong Account Name or FCM Account ID</v>
      </c>
      <c r="T90" t="str">
        <f>Orders!T90</f>
        <v>Wrong Account Name or FCM Account ID</v>
      </c>
      <c r="U90" t="str">
        <f t="shared" si="55"/>
        <v>Wrong Account Name or FCM A</v>
      </c>
      <c r="V90" s="5" t="str">
        <f t="shared" si="56"/>
        <v/>
      </c>
      <c r="W90" s="20" t="str">
        <f t="shared" si="57"/>
        <v/>
      </c>
      <c r="X90" s="8" t="str">
        <f t="shared" si="58"/>
        <v xml:space="preserve">Wrong Account Name or FCM A </v>
      </c>
      <c r="Y90" t="str">
        <f>Orders!U90</f>
        <v>Wrong Account Name or FCM Account ID</v>
      </c>
      <c r="Z90" t="str">
        <f>Orders!V90</f>
        <v>Wrong Account Name or FCM Account ID</v>
      </c>
      <c r="AA90" t="str">
        <f t="shared" si="59"/>
        <v>Wrong Account Name or FCM A</v>
      </c>
      <c r="AB90" s="5" t="str">
        <f t="shared" si="60"/>
        <v/>
      </c>
      <c r="AC90" s="8" t="str">
        <f t="shared" si="61"/>
        <v/>
      </c>
      <c r="AD90" s="8" t="str">
        <f t="shared" si="84"/>
        <v xml:space="preserve">Wrong Account Name or FCM A </v>
      </c>
      <c r="AE90" s="6" t="str">
        <f t="shared" si="62"/>
        <v/>
      </c>
      <c r="AF90" s="18" t="str">
        <f>IFERROR(RANK(AE90,$AE$2:$AE$101)+COUNTIF($AE$2:AE90,AE90)-1,"")</f>
        <v/>
      </c>
      <c r="AG90" s="18" t="str">
        <f t="shared" si="63"/>
        <v>Wrong Account Name or FCM Account ID</v>
      </c>
      <c r="AH90" s="18" t="str">
        <f t="shared" si="64"/>
        <v>Wrong Account Name or FCM Account ID</v>
      </c>
      <c r="AI90" s="18" t="str">
        <f t="shared" si="65"/>
        <v>Wrong Account Name or FCM Account ID</v>
      </c>
      <c r="AJ90" s="18" t="str">
        <f t="shared" si="66"/>
        <v>Wrong Account Name or FCM Account ID</v>
      </c>
      <c r="AK90" s="18" t="str">
        <f t="shared" si="67"/>
        <v>Wrong Account Name or FCM Account ID</v>
      </c>
      <c r="AL90" s="18" t="str">
        <f t="shared" si="68"/>
        <v>Wrong Account Name or FCM Account ID</v>
      </c>
      <c r="AM90" s="18" t="str">
        <f t="shared" si="69"/>
        <v>Wrong Account Name or FCM Account ID</v>
      </c>
      <c r="AN90" s="18" t="str">
        <f t="shared" si="70"/>
        <v>Wrong Account Name or FCM Account ID</v>
      </c>
      <c r="AO90" s="18" t="str">
        <f t="shared" si="71"/>
        <v>Wrong Account Name or FCM Account ID</v>
      </c>
      <c r="AP90" s="18" t="str">
        <f t="shared" si="72"/>
        <v>Wrong Account Name or FCM Account ID</v>
      </c>
      <c r="AQ90" s="18" t="str">
        <f t="shared" si="73"/>
        <v>Wrong Account Name or FCM Account ID</v>
      </c>
      <c r="AR90" s="18" t="str">
        <f t="shared" si="74"/>
        <v>Wrong Account Name or FCM Account ID</v>
      </c>
      <c r="AS90" s="18" t="str">
        <f t="shared" si="75"/>
        <v>Wrong Account Name or FCM Account ID</v>
      </c>
      <c r="AT90" s="18" t="str">
        <f t="shared" si="76"/>
        <v>Wrong Account Name or FCM Account ID</v>
      </c>
      <c r="AU90" s="18" t="str">
        <f t="shared" si="77"/>
        <v>Wrong Account Name or FCM Account ID</v>
      </c>
      <c r="AV90" s="18" t="str">
        <f t="shared" si="78"/>
        <v>Wrong Account Name or FCM Account ID</v>
      </c>
      <c r="AW90" s="18" t="str">
        <f t="shared" si="79"/>
        <v>Wrong Account Name or FCM Account ID</v>
      </c>
      <c r="AX90" s="18" t="str">
        <f t="shared" si="80"/>
        <v>Wrong Account Name or FCM Account ID</v>
      </c>
      <c r="AY90" s="18" t="str">
        <f t="shared" si="81"/>
        <v xml:space="preserve">Wrong Account Name or FCM A </v>
      </c>
      <c r="AZ90" s="18" t="str">
        <f t="shared" si="82"/>
        <v xml:space="preserve">Wrong Account Name or FCM A </v>
      </c>
      <c r="BA90" s="18" t="str">
        <f t="shared" si="83"/>
        <v>Wrong Account Name or FCM Account ID</v>
      </c>
    </row>
    <row r="91" spans="1:53" x14ac:dyDescent="0.3">
      <c r="A91">
        <f>Orders!A91</f>
        <v>89</v>
      </c>
      <c r="B91" t="str">
        <f>Orders!B91</f>
        <v>Wrong Account Name or FCM Account ID</v>
      </c>
      <c r="C91" t="str">
        <f>Orders!C91</f>
        <v>Wrong Account Name or FCM Account ID</v>
      </c>
      <c r="D91" t="str">
        <f>Orders!D91</f>
        <v>Wrong Account Name or FCM Account ID</v>
      </c>
      <c r="E91" t="str">
        <f>Orders!E91</f>
        <v>Wrong Account Name or FCM Account ID</v>
      </c>
      <c r="F91" t="str">
        <f>Orders!F91</f>
        <v>Wrong Account Name or FCM Account ID</v>
      </c>
      <c r="G91" t="str">
        <f>Orders!G91</f>
        <v>Wrong Account Name or FCM Account ID</v>
      </c>
      <c r="H91" t="str">
        <f>Orders!H91</f>
        <v>Wrong Account Name or FCM Account ID</v>
      </c>
      <c r="I91" t="str">
        <f>Orders!I91</f>
        <v>Wrong Account Name or FCM Account ID</v>
      </c>
      <c r="J91" t="str">
        <f>Orders!J91</f>
        <v>Wrong Account Name or FCM Account ID</v>
      </c>
      <c r="K91" t="str">
        <f>Orders!K91</f>
        <v>Wrong Account Name or FCM Account ID</v>
      </c>
      <c r="L91" t="str">
        <f>Orders!L91</f>
        <v>Wrong Account Name or FCM Account ID</v>
      </c>
      <c r="M91" t="str">
        <f>Orders!M91</f>
        <v>Wrong Account Name or FCM Account ID</v>
      </c>
      <c r="N91" t="str">
        <f>Orders!N91</f>
        <v>Wrong Account Name or FCM Account ID</v>
      </c>
      <c r="O91" t="str">
        <f>Orders!O91</f>
        <v>Wrong Account Name or FCM Account ID</v>
      </c>
      <c r="P91" t="str">
        <f>Orders!P91</f>
        <v>Wrong Account Name or FCM Account ID</v>
      </c>
      <c r="Q91" t="str">
        <f>Orders!Q91</f>
        <v>Wrong Account Name or FCM Account ID</v>
      </c>
      <c r="R91" t="str">
        <f>Orders!R91</f>
        <v>Wrong Account Name or FCM Account ID</v>
      </c>
      <c r="S91" t="str">
        <f>Orders!S91</f>
        <v>Wrong Account Name or FCM Account ID</v>
      </c>
      <c r="T91" t="str">
        <f>Orders!T91</f>
        <v>Wrong Account Name or FCM Account ID</v>
      </c>
      <c r="U91" t="str">
        <f t="shared" si="55"/>
        <v>Wrong Account Name or FCM A</v>
      </c>
      <c r="V91" s="5" t="str">
        <f t="shared" si="56"/>
        <v/>
      </c>
      <c r="W91" s="20" t="str">
        <f t="shared" si="57"/>
        <v/>
      </c>
      <c r="X91" s="8" t="str">
        <f t="shared" si="58"/>
        <v xml:space="preserve">Wrong Account Name or FCM A </v>
      </c>
      <c r="Y91" t="str">
        <f>Orders!U91</f>
        <v>Wrong Account Name or FCM Account ID</v>
      </c>
      <c r="Z91" t="str">
        <f>Orders!V91</f>
        <v>Wrong Account Name or FCM Account ID</v>
      </c>
      <c r="AA91" t="str">
        <f t="shared" si="59"/>
        <v>Wrong Account Name or FCM A</v>
      </c>
      <c r="AB91" s="5" t="str">
        <f t="shared" si="60"/>
        <v/>
      </c>
      <c r="AC91" s="8" t="str">
        <f t="shared" si="61"/>
        <v/>
      </c>
      <c r="AD91" s="8" t="str">
        <f t="shared" si="84"/>
        <v xml:space="preserve">Wrong Account Name or FCM A </v>
      </c>
      <c r="AE91" s="6" t="str">
        <f t="shared" si="62"/>
        <v/>
      </c>
      <c r="AF91" s="18" t="str">
        <f>IFERROR(RANK(AE91,$AE$2:$AE$101)+COUNTIF($AE$2:AE91,AE91)-1,"")</f>
        <v/>
      </c>
      <c r="AG91" s="18" t="str">
        <f t="shared" si="63"/>
        <v>Wrong Account Name or FCM Account ID</v>
      </c>
      <c r="AH91" s="18" t="str">
        <f t="shared" si="64"/>
        <v>Wrong Account Name or FCM Account ID</v>
      </c>
      <c r="AI91" s="18" t="str">
        <f t="shared" si="65"/>
        <v>Wrong Account Name or FCM Account ID</v>
      </c>
      <c r="AJ91" s="18" t="str">
        <f t="shared" si="66"/>
        <v>Wrong Account Name or FCM Account ID</v>
      </c>
      <c r="AK91" s="18" t="str">
        <f t="shared" si="67"/>
        <v>Wrong Account Name or FCM Account ID</v>
      </c>
      <c r="AL91" s="18" t="str">
        <f t="shared" si="68"/>
        <v>Wrong Account Name or FCM Account ID</v>
      </c>
      <c r="AM91" s="18" t="str">
        <f t="shared" si="69"/>
        <v>Wrong Account Name or FCM Account ID</v>
      </c>
      <c r="AN91" s="18" t="str">
        <f t="shared" si="70"/>
        <v>Wrong Account Name or FCM Account ID</v>
      </c>
      <c r="AO91" s="18" t="str">
        <f t="shared" si="71"/>
        <v>Wrong Account Name or FCM Account ID</v>
      </c>
      <c r="AP91" s="18" t="str">
        <f t="shared" si="72"/>
        <v>Wrong Account Name or FCM Account ID</v>
      </c>
      <c r="AQ91" s="18" t="str">
        <f t="shared" si="73"/>
        <v>Wrong Account Name or FCM Account ID</v>
      </c>
      <c r="AR91" s="18" t="str">
        <f t="shared" si="74"/>
        <v>Wrong Account Name or FCM Account ID</v>
      </c>
      <c r="AS91" s="18" t="str">
        <f t="shared" si="75"/>
        <v>Wrong Account Name or FCM Account ID</v>
      </c>
      <c r="AT91" s="18" t="str">
        <f t="shared" si="76"/>
        <v>Wrong Account Name or FCM Account ID</v>
      </c>
      <c r="AU91" s="18" t="str">
        <f t="shared" si="77"/>
        <v>Wrong Account Name or FCM Account ID</v>
      </c>
      <c r="AV91" s="18" t="str">
        <f t="shared" si="78"/>
        <v>Wrong Account Name or FCM Account ID</v>
      </c>
      <c r="AW91" s="18" t="str">
        <f t="shared" si="79"/>
        <v>Wrong Account Name or FCM Account ID</v>
      </c>
      <c r="AX91" s="18" t="str">
        <f t="shared" si="80"/>
        <v>Wrong Account Name or FCM Account ID</v>
      </c>
      <c r="AY91" s="18" t="str">
        <f t="shared" si="81"/>
        <v xml:space="preserve">Wrong Account Name or FCM A </v>
      </c>
      <c r="AZ91" s="18" t="str">
        <f t="shared" si="82"/>
        <v xml:space="preserve">Wrong Account Name or FCM A </v>
      </c>
      <c r="BA91" s="18" t="str">
        <f t="shared" si="83"/>
        <v>Wrong Account Name or FCM Account ID</v>
      </c>
    </row>
    <row r="92" spans="1:53" x14ac:dyDescent="0.3">
      <c r="A92">
        <f>Orders!A92</f>
        <v>90</v>
      </c>
      <c r="B92" t="str">
        <f>Orders!B92</f>
        <v>Wrong Account Name or FCM Account ID</v>
      </c>
      <c r="C92" t="str">
        <f>Orders!C92</f>
        <v>Wrong Account Name or FCM Account ID</v>
      </c>
      <c r="D92" t="str">
        <f>Orders!D92</f>
        <v>Wrong Account Name or FCM Account ID</v>
      </c>
      <c r="E92" t="str">
        <f>Orders!E92</f>
        <v>Wrong Account Name or FCM Account ID</v>
      </c>
      <c r="F92" t="str">
        <f>Orders!F92</f>
        <v>Wrong Account Name or FCM Account ID</v>
      </c>
      <c r="G92" t="str">
        <f>Orders!G92</f>
        <v>Wrong Account Name or FCM Account ID</v>
      </c>
      <c r="H92" t="str">
        <f>Orders!H92</f>
        <v>Wrong Account Name or FCM Account ID</v>
      </c>
      <c r="I92" t="str">
        <f>Orders!I92</f>
        <v>Wrong Account Name or FCM Account ID</v>
      </c>
      <c r="J92" t="str">
        <f>Orders!J92</f>
        <v>Wrong Account Name or FCM Account ID</v>
      </c>
      <c r="K92" t="str">
        <f>Orders!K92</f>
        <v>Wrong Account Name or FCM Account ID</v>
      </c>
      <c r="L92" t="str">
        <f>Orders!L92</f>
        <v>Wrong Account Name or FCM Account ID</v>
      </c>
      <c r="M92" t="str">
        <f>Orders!M92</f>
        <v>Wrong Account Name or FCM Account ID</v>
      </c>
      <c r="N92" t="str">
        <f>Orders!N92</f>
        <v>Wrong Account Name or FCM Account ID</v>
      </c>
      <c r="O92" t="str">
        <f>Orders!O92</f>
        <v>Wrong Account Name or FCM Account ID</v>
      </c>
      <c r="P92" t="str">
        <f>Orders!P92</f>
        <v>Wrong Account Name or FCM Account ID</v>
      </c>
      <c r="Q92" t="str">
        <f>Orders!Q92</f>
        <v>Wrong Account Name or FCM Account ID</v>
      </c>
      <c r="R92" t="str">
        <f>Orders!R92</f>
        <v>Wrong Account Name or FCM Account ID</v>
      </c>
      <c r="S92" t="str">
        <f>Orders!S92</f>
        <v>Wrong Account Name or FCM Account ID</v>
      </c>
      <c r="T92" t="str">
        <f>Orders!T92</f>
        <v>Wrong Account Name or FCM Account ID</v>
      </c>
      <c r="U92" t="str">
        <f t="shared" si="55"/>
        <v>Wrong Account Name or FCM A</v>
      </c>
      <c r="V92" s="5" t="str">
        <f t="shared" si="56"/>
        <v/>
      </c>
      <c r="W92" s="20" t="str">
        <f t="shared" si="57"/>
        <v/>
      </c>
      <c r="X92" s="8" t="str">
        <f t="shared" si="58"/>
        <v xml:space="preserve">Wrong Account Name or FCM A </v>
      </c>
      <c r="Y92" t="str">
        <f>Orders!U92</f>
        <v>Wrong Account Name or FCM Account ID</v>
      </c>
      <c r="Z92" t="str">
        <f>Orders!V92</f>
        <v>Wrong Account Name or FCM Account ID</v>
      </c>
      <c r="AA92" t="str">
        <f t="shared" si="59"/>
        <v>Wrong Account Name or FCM A</v>
      </c>
      <c r="AB92" s="5" t="str">
        <f t="shared" si="60"/>
        <v/>
      </c>
      <c r="AC92" s="8" t="str">
        <f t="shared" si="61"/>
        <v/>
      </c>
      <c r="AD92" s="8" t="str">
        <f t="shared" si="84"/>
        <v xml:space="preserve">Wrong Account Name or FCM A </v>
      </c>
      <c r="AE92" s="6" t="str">
        <f t="shared" si="62"/>
        <v/>
      </c>
      <c r="AF92" s="18" t="str">
        <f>IFERROR(RANK(AE92,$AE$2:$AE$101)+COUNTIF($AE$2:AE92,AE92)-1,"")</f>
        <v/>
      </c>
      <c r="AG92" s="18" t="str">
        <f t="shared" si="63"/>
        <v>Wrong Account Name or FCM Account ID</v>
      </c>
      <c r="AH92" s="18" t="str">
        <f t="shared" si="64"/>
        <v>Wrong Account Name or FCM Account ID</v>
      </c>
      <c r="AI92" s="18" t="str">
        <f t="shared" si="65"/>
        <v>Wrong Account Name or FCM Account ID</v>
      </c>
      <c r="AJ92" s="18" t="str">
        <f t="shared" si="66"/>
        <v>Wrong Account Name or FCM Account ID</v>
      </c>
      <c r="AK92" s="18" t="str">
        <f t="shared" si="67"/>
        <v>Wrong Account Name or FCM Account ID</v>
      </c>
      <c r="AL92" s="18" t="str">
        <f t="shared" si="68"/>
        <v>Wrong Account Name or FCM Account ID</v>
      </c>
      <c r="AM92" s="18" t="str">
        <f t="shared" si="69"/>
        <v>Wrong Account Name or FCM Account ID</v>
      </c>
      <c r="AN92" s="18" t="str">
        <f t="shared" si="70"/>
        <v>Wrong Account Name or FCM Account ID</v>
      </c>
      <c r="AO92" s="18" t="str">
        <f t="shared" si="71"/>
        <v>Wrong Account Name or FCM Account ID</v>
      </c>
      <c r="AP92" s="18" t="str">
        <f t="shared" si="72"/>
        <v>Wrong Account Name or FCM Account ID</v>
      </c>
      <c r="AQ92" s="18" t="str">
        <f t="shared" si="73"/>
        <v>Wrong Account Name or FCM Account ID</v>
      </c>
      <c r="AR92" s="18" t="str">
        <f t="shared" si="74"/>
        <v>Wrong Account Name or FCM Account ID</v>
      </c>
      <c r="AS92" s="18" t="str">
        <f t="shared" si="75"/>
        <v>Wrong Account Name or FCM Account ID</v>
      </c>
      <c r="AT92" s="18" t="str">
        <f t="shared" si="76"/>
        <v>Wrong Account Name or FCM Account ID</v>
      </c>
      <c r="AU92" s="18" t="str">
        <f t="shared" si="77"/>
        <v>Wrong Account Name or FCM Account ID</v>
      </c>
      <c r="AV92" s="18" t="str">
        <f t="shared" si="78"/>
        <v>Wrong Account Name or FCM Account ID</v>
      </c>
      <c r="AW92" s="18" t="str">
        <f t="shared" si="79"/>
        <v>Wrong Account Name or FCM Account ID</v>
      </c>
      <c r="AX92" s="18" t="str">
        <f t="shared" si="80"/>
        <v>Wrong Account Name or FCM Account ID</v>
      </c>
      <c r="AY92" s="18" t="str">
        <f t="shared" si="81"/>
        <v xml:space="preserve">Wrong Account Name or FCM A </v>
      </c>
      <c r="AZ92" s="18" t="str">
        <f t="shared" si="82"/>
        <v xml:space="preserve">Wrong Account Name or FCM A </v>
      </c>
      <c r="BA92" s="18" t="str">
        <f t="shared" si="83"/>
        <v>Wrong Account Name or FCM Account ID</v>
      </c>
    </row>
    <row r="93" spans="1:53" x14ac:dyDescent="0.3">
      <c r="A93">
        <f>Orders!A93</f>
        <v>91</v>
      </c>
      <c r="B93" t="str">
        <f>Orders!B93</f>
        <v>Wrong Account Name or FCM Account ID</v>
      </c>
      <c r="C93" t="str">
        <f>Orders!C93</f>
        <v>Wrong Account Name or FCM Account ID</v>
      </c>
      <c r="D93" t="str">
        <f>Orders!D93</f>
        <v>Wrong Account Name or FCM Account ID</v>
      </c>
      <c r="E93" t="str">
        <f>Orders!E93</f>
        <v>Wrong Account Name or FCM Account ID</v>
      </c>
      <c r="F93" t="str">
        <f>Orders!F93</f>
        <v>Wrong Account Name or FCM Account ID</v>
      </c>
      <c r="G93" t="str">
        <f>Orders!G93</f>
        <v>Wrong Account Name or FCM Account ID</v>
      </c>
      <c r="H93" t="str">
        <f>Orders!H93</f>
        <v>Wrong Account Name or FCM Account ID</v>
      </c>
      <c r="I93" t="str">
        <f>Orders!I93</f>
        <v>Wrong Account Name or FCM Account ID</v>
      </c>
      <c r="J93" t="str">
        <f>Orders!J93</f>
        <v>Wrong Account Name or FCM Account ID</v>
      </c>
      <c r="K93" t="str">
        <f>Orders!K93</f>
        <v>Wrong Account Name or FCM Account ID</v>
      </c>
      <c r="L93" t="str">
        <f>Orders!L93</f>
        <v>Wrong Account Name or FCM Account ID</v>
      </c>
      <c r="M93" t="str">
        <f>Orders!M93</f>
        <v>Wrong Account Name or FCM Account ID</v>
      </c>
      <c r="N93" t="str">
        <f>Orders!N93</f>
        <v>Wrong Account Name or FCM Account ID</v>
      </c>
      <c r="O93" t="str">
        <f>Orders!O93</f>
        <v>Wrong Account Name or FCM Account ID</v>
      </c>
      <c r="P93" t="str">
        <f>Orders!P93</f>
        <v>Wrong Account Name or FCM Account ID</v>
      </c>
      <c r="Q93" t="str">
        <f>Orders!Q93</f>
        <v>Wrong Account Name or FCM Account ID</v>
      </c>
      <c r="R93" t="str">
        <f>Orders!R93</f>
        <v>Wrong Account Name or FCM Account ID</v>
      </c>
      <c r="S93" t="str">
        <f>Orders!S93</f>
        <v>Wrong Account Name or FCM Account ID</v>
      </c>
      <c r="T93" t="str">
        <f>Orders!T93</f>
        <v>Wrong Account Name or FCM Account ID</v>
      </c>
      <c r="U93" t="str">
        <f t="shared" si="55"/>
        <v>Wrong Account Name or FCM A</v>
      </c>
      <c r="V93" s="5" t="str">
        <f t="shared" si="56"/>
        <v/>
      </c>
      <c r="W93" s="20" t="str">
        <f t="shared" si="57"/>
        <v/>
      </c>
      <c r="X93" s="8" t="str">
        <f t="shared" si="58"/>
        <v xml:space="preserve">Wrong Account Name or FCM A </v>
      </c>
      <c r="Y93" t="str">
        <f>Orders!U93</f>
        <v>Wrong Account Name or FCM Account ID</v>
      </c>
      <c r="Z93" t="str">
        <f>Orders!V93</f>
        <v>Wrong Account Name or FCM Account ID</v>
      </c>
      <c r="AA93" t="str">
        <f t="shared" si="59"/>
        <v>Wrong Account Name or FCM A</v>
      </c>
      <c r="AB93" s="5" t="str">
        <f t="shared" si="60"/>
        <v/>
      </c>
      <c r="AC93" s="8" t="str">
        <f t="shared" si="61"/>
        <v/>
      </c>
      <c r="AD93" s="8" t="str">
        <f t="shared" si="84"/>
        <v xml:space="preserve">Wrong Account Name or FCM A </v>
      </c>
      <c r="AE93" s="6" t="str">
        <f t="shared" si="62"/>
        <v/>
      </c>
      <c r="AF93" s="18" t="str">
        <f>IFERROR(RANK(AE93,$AE$2:$AE$101)+COUNTIF($AE$2:AE93,AE93)-1,"")</f>
        <v/>
      </c>
      <c r="AG93" s="18" t="str">
        <f t="shared" si="63"/>
        <v>Wrong Account Name or FCM Account ID</v>
      </c>
      <c r="AH93" s="18" t="str">
        <f t="shared" si="64"/>
        <v>Wrong Account Name or FCM Account ID</v>
      </c>
      <c r="AI93" s="18" t="str">
        <f t="shared" si="65"/>
        <v>Wrong Account Name or FCM Account ID</v>
      </c>
      <c r="AJ93" s="18" t="str">
        <f t="shared" si="66"/>
        <v>Wrong Account Name or FCM Account ID</v>
      </c>
      <c r="AK93" s="18" t="str">
        <f t="shared" si="67"/>
        <v>Wrong Account Name or FCM Account ID</v>
      </c>
      <c r="AL93" s="18" t="str">
        <f t="shared" si="68"/>
        <v>Wrong Account Name or FCM Account ID</v>
      </c>
      <c r="AM93" s="18" t="str">
        <f t="shared" si="69"/>
        <v>Wrong Account Name or FCM Account ID</v>
      </c>
      <c r="AN93" s="18" t="str">
        <f t="shared" si="70"/>
        <v>Wrong Account Name or FCM Account ID</v>
      </c>
      <c r="AO93" s="18" t="str">
        <f t="shared" si="71"/>
        <v>Wrong Account Name or FCM Account ID</v>
      </c>
      <c r="AP93" s="18" t="str">
        <f t="shared" si="72"/>
        <v>Wrong Account Name or FCM Account ID</v>
      </c>
      <c r="AQ93" s="18" t="str">
        <f t="shared" si="73"/>
        <v>Wrong Account Name or FCM Account ID</v>
      </c>
      <c r="AR93" s="18" t="str">
        <f t="shared" si="74"/>
        <v>Wrong Account Name or FCM Account ID</v>
      </c>
      <c r="AS93" s="18" t="str">
        <f t="shared" si="75"/>
        <v>Wrong Account Name or FCM Account ID</v>
      </c>
      <c r="AT93" s="18" t="str">
        <f t="shared" si="76"/>
        <v>Wrong Account Name or FCM Account ID</v>
      </c>
      <c r="AU93" s="18" t="str">
        <f t="shared" si="77"/>
        <v>Wrong Account Name or FCM Account ID</v>
      </c>
      <c r="AV93" s="18" t="str">
        <f t="shared" si="78"/>
        <v>Wrong Account Name or FCM Account ID</v>
      </c>
      <c r="AW93" s="18" t="str">
        <f t="shared" si="79"/>
        <v>Wrong Account Name or FCM Account ID</v>
      </c>
      <c r="AX93" s="18" t="str">
        <f t="shared" si="80"/>
        <v>Wrong Account Name or FCM Account ID</v>
      </c>
      <c r="AY93" s="18" t="str">
        <f t="shared" si="81"/>
        <v xml:space="preserve">Wrong Account Name or FCM A </v>
      </c>
      <c r="AZ93" s="18" t="str">
        <f t="shared" si="82"/>
        <v xml:space="preserve">Wrong Account Name or FCM A </v>
      </c>
      <c r="BA93" s="18" t="str">
        <f t="shared" si="83"/>
        <v>Wrong Account Name or FCM Account ID</v>
      </c>
    </row>
    <row r="94" spans="1:53" x14ac:dyDescent="0.3">
      <c r="A94">
        <f>Orders!A94</f>
        <v>92</v>
      </c>
      <c r="B94" t="str">
        <f>Orders!B94</f>
        <v>Wrong Account Name or FCM Account ID</v>
      </c>
      <c r="C94" t="str">
        <f>Orders!C94</f>
        <v>Wrong Account Name or FCM Account ID</v>
      </c>
      <c r="D94" t="str">
        <f>Orders!D94</f>
        <v>Wrong Account Name or FCM Account ID</v>
      </c>
      <c r="E94" t="str">
        <f>Orders!E94</f>
        <v>Wrong Account Name or FCM Account ID</v>
      </c>
      <c r="F94" t="str">
        <f>Orders!F94</f>
        <v>Wrong Account Name or FCM Account ID</v>
      </c>
      <c r="G94" t="str">
        <f>Orders!G94</f>
        <v>Wrong Account Name or FCM Account ID</v>
      </c>
      <c r="H94" t="str">
        <f>Orders!H94</f>
        <v>Wrong Account Name or FCM Account ID</v>
      </c>
      <c r="I94" t="str">
        <f>Orders!I94</f>
        <v>Wrong Account Name or FCM Account ID</v>
      </c>
      <c r="J94" t="str">
        <f>Orders!J94</f>
        <v>Wrong Account Name or FCM Account ID</v>
      </c>
      <c r="K94" t="str">
        <f>Orders!K94</f>
        <v>Wrong Account Name or FCM Account ID</v>
      </c>
      <c r="L94" t="str">
        <f>Orders!L94</f>
        <v>Wrong Account Name or FCM Account ID</v>
      </c>
      <c r="M94" t="str">
        <f>Orders!M94</f>
        <v>Wrong Account Name or FCM Account ID</v>
      </c>
      <c r="N94" t="str">
        <f>Orders!N94</f>
        <v>Wrong Account Name or FCM Account ID</v>
      </c>
      <c r="O94" t="str">
        <f>Orders!O94</f>
        <v>Wrong Account Name or FCM Account ID</v>
      </c>
      <c r="P94" t="str">
        <f>Orders!P94</f>
        <v>Wrong Account Name or FCM Account ID</v>
      </c>
      <c r="Q94" t="str">
        <f>Orders!Q94</f>
        <v>Wrong Account Name or FCM Account ID</v>
      </c>
      <c r="R94" t="str">
        <f>Orders!R94</f>
        <v>Wrong Account Name or FCM Account ID</v>
      </c>
      <c r="S94" t="str">
        <f>Orders!S94</f>
        <v>Wrong Account Name or FCM Account ID</v>
      </c>
      <c r="T94" t="str">
        <f>Orders!T94</f>
        <v>Wrong Account Name or FCM Account ID</v>
      </c>
      <c r="U94" t="str">
        <f t="shared" si="55"/>
        <v>Wrong Account Name or FCM A</v>
      </c>
      <c r="V94" s="5" t="str">
        <f t="shared" si="56"/>
        <v/>
      </c>
      <c r="W94" s="20" t="str">
        <f t="shared" si="57"/>
        <v/>
      </c>
      <c r="X94" s="8" t="str">
        <f t="shared" si="58"/>
        <v xml:space="preserve">Wrong Account Name or FCM A </v>
      </c>
      <c r="Y94" t="str">
        <f>Orders!U94</f>
        <v>Wrong Account Name or FCM Account ID</v>
      </c>
      <c r="Z94" t="str">
        <f>Orders!V94</f>
        <v>Wrong Account Name or FCM Account ID</v>
      </c>
      <c r="AA94" t="str">
        <f t="shared" si="59"/>
        <v>Wrong Account Name or FCM A</v>
      </c>
      <c r="AB94" s="5" t="str">
        <f t="shared" si="60"/>
        <v/>
      </c>
      <c r="AC94" s="8" t="str">
        <f t="shared" si="61"/>
        <v/>
      </c>
      <c r="AD94" s="8" t="str">
        <f t="shared" si="84"/>
        <v xml:space="preserve">Wrong Account Name or FCM A </v>
      </c>
      <c r="AE94" s="6" t="str">
        <f t="shared" si="62"/>
        <v/>
      </c>
      <c r="AF94" s="18" t="str">
        <f>IFERROR(RANK(AE94,$AE$2:$AE$101)+COUNTIF($AE$2:AE94,AE94)-1,"")</f>
        <v/>
      </c>
      <c r="AG94" s="18" t="str">
        <f t="shared" si="63"/>
        <v>Wrong Account Name or FCM Account ID</v>
      </c>
      <c r="AH94" s="18" t="str">
        <f t="shared" si="64"/>
        <v>Wrong Account Name or FCM Account ID</v>
      </c>
      <c r="AI94" s="18" t="str">
        <f t="shared" si="65"/>
        <v>Wrong Account Name or FCM Account ID</v>
      </c>
      <c r="AJ94" s="18" t="str">
        <f t="shared" si="66"/>
        <v>Wrong Account Name or FCM Account ID</v>
      </c>
      <c r="AK94" s="18" t="str">
        <f t="shared" si="67"/>
        <v>Wrong Account Name or FCM Account ID</v>
      </c>
      <c r="AL94" s="18" t="str">
        <f t="shared" si="68"/>
        <v>Wrong Account Name or FCM Account ID</v>
      </c>
      <c r="AM94" s="18" t="str">
        <f t="shared" si="69"/>
        <v>Wrong Account Name or FCM Account ID</v>
      </c>
      <c r="AN94" s="18" t="str">
        <f t="shared" si="70"/>
        <v>Wrong Account Name or FCM Account ID</v>
      </c>
      <c r="AO94" s="18" t="str">
        <f t="shared" si="71"/>
        <v>Wrong Account Name or FCM Account ID</v>
      </c>
      <c r="AP94" s="18" t="str">
        <f t="shared" si="72"/>
        <v>Wrong Account Name or FCM Account ID</v>
      </c>
      <c r="AQ94" s="18" t="str">
        <f t="shared" si="73"/>
        <v>Wrong Account Name or FCM Account ID</v>
      </c>
      <c r="AR94" s="18" t="str">
        <f t="shared" si="74"/>
        <v>Wrong Account Name or FCM Account ID</v>
      </c>
      <c r="AS94" s="18" t="str">
        <f t="shared" si="75"/>
        <v>Wrong Account Name or FCM Account ID</v>
      </c>
      <c r="AT94" s="18" t="str">
        <f t="shared" si="76"/>
        <v>Wrong Account Name or FCM Account ID</v>
      </c>
      <c r="AU94" s="18" t="str">
        <f t="shared" si="77"/>
        <v>Wrong Account Name or FCM Account ID</v>
      </c>
      <c r="AV94" s="18" t="str">
        <f t="shared" si="78"/>
        <v>Wrong Account Name or FCM Account ID</v>
      </c>
      <c r="AW94" s="18" t="str">
        <f t="shared" si="79"/>
        <v>Wrong Account Name or FCM Account ID</v>
      </c>
      <c r="AX94" s="18" t="str">
        <f t="shared" si="80"/>
        <v>Wrong Account Name or FCM Account ID</v>
      </c>
      <c r="AY94" s="18" t="str">
        <f t="shared" si="81"/>
        <v xml:space="preserve">Wrong Account Name or FCM A </v>
      </c>
      <c r="AZ94" s="18" t="str">
        <f t="shared" si="82"/>
        <v xml:space="preserve">Wrong Account Name or FCM A </v>
      </c>
      <c r="BA94" s="18" t="str">
        <f t="shared" si="83"/>
        <v>Wrong Account Name or FCM Account ID</v>
      </c>
    </row>
    <row r="95" spans="1:53" x14ac:dyDescent="0.3">
      <c r="A95">
        <f>Orders!A95</f>
        <v>93</v>
      </c>
      <c r="B95" t="str">
        <f>Orders!B95</f>
        <v>Wrong Account Name or FCM Account ID</v>
      </c>
      <c r="C95" t="str">
        <f>Orders!C95</f>
        <v>Wrong Account Name or FCM Account ID</v>
      </c>
      <c r="D95" t="str">
        <f>Orders!D95</f>
        <v>Wrong Account Name or FCM Account ID</v>
      </c>
      <c r="E95" t="str">
        <f>Orders!E95</f>
        <v>Wrong Account Name or FCM Account ID</v>
      </c>
      <c r="F95" t="str">
        <f>Orders!F95</f>
        <v>Wrong Account Name or FCM Account ID</v>
      </c>
      <c r="G95" t="str">
        <f>Orders!G95</f>
        <v>Wrong Account Name or FCM Account ID</v>
      </c>
      <c r="H95" t="str">
        <f>Orders!H95</f>
        <v>Wrong Account Name or FCM Account ID</v>
      </c>
      <c r="I95" t="str">
        <f>Orders!I95</f>
        <v>Wrong Account Name or FCM Account ID</v>
      </c>
      <c r="J95" t="str">
        <f>Orders!J95</f>
        <v>Wrong Account Name or FCM Account ID</v>
      </c>
      <c r="K95" t="str">
        <f>Orders!K95</f>
        <v>Wrong Account Name or FCM Account ID</v>
      </c>
      <c r="L95" t="str">
        <f>Orders!L95</f>
        <v>Wrong Account Name or FCM Account ID</v>
      </c>
      <c r="M95" t="str">
        <f>Orders!M95</f>
        <v>Wrong Account Name or FCM Account ID</v>
      </c>
      <c r="N95" t="str">
        <f>Orders!N95</f>
        <v>Wrong Account Name or FCM Account ID</v>
      </c>
      <c r="O95" t="str">
        <f>Orders!O95</f>
        <v>Wrong Account Name or FCM Account ID</v>
      </c>
      <c r="P95" t="str">
        <f>Orders!P95</f>
        <v>Wrong Account Name or FCM Account ID</v>
      </c>
      <c r="Q95" t="str">
        <f>Orders!Q95</f>
        <v>Wrong Account Name or FCM Account ID</v>
      </c>
      <c r="R95" t="str">
        <f>Orders!R95</f>
        <v>Wrong Account Name or FCM Account ID</v>
      </c>
      <c r="S95" t="str">
        <f>Orders!S95</f>
        <v>Wrong Account Name or FCM Account ID</v>
      </c>
      <c r="T95" t="str">
        <f>Orders!T95</f>
        <v>Wrong Account Name or FCM Account ID</v>
      </c>
      <c r="U95" t="str">
        <f t="shared" si="55"/>
        <v>Wrong Account Name or FCM A</v>
      </c>
      <c r="V95" s="5" t="str">
        <f t="shared" si="56"/>
        <v/>
      </c>
      <c r="W95" s="20" t="str">
        <f t="shared" si="57"/>
        <v/>
      </c>
      <c r="X95" s="8" t="str">
        <f t="shared" si="58"/>
        <v xml:space="preserve">Wrong Account Name or FCM A </v>
      </c>
      <c r="Y95" t="str">
        <f>Orders!U95</f>
        <v>Wrong Account Name or FCM Account ID</v>
      </c>
      <c r="Z95" t="str">
        <f>Orders!V95</f>
        <v>Wrong Account Name or FCM Account ID</v>
      </c>
      <c r="AA95" t="str">
        <f t="shared" si="59"/>
        <v>Wrong Account Name or FCM A</v>
      </c>
      <c r="AB95" s="5" t="str">
        <f t="shared" si="60"/>
        <v/>
      </c>
      <c r="AC95" s="8" t="str">
        <f t="shared" si="61"/>
        <v/>
      </c>
      <c r="AD95" s="8" t="str">
        <f t="shared" si="84"/>
        <v xml:space="preserve">Wrong Account Name or FCM A </v>
      </c>
      <c r="AE95" s="6" t="str">
        <f t="shared" si="62"/>
        <v/>
      </c>
      <c r="AF95" s="18" t="str">
        <f>IFERROR(RANK(AE95,$AE$2:$AE$101)+COUNTIF($AE$2:AE95,AE95)-1,"")</f>
        <v/>
      </c>
      <c r="AG95" s="18" t="str">
        <f t="shared" si="63"/>
        <v>Wrong Account Name or FCM Account ID</v>
      </c>
      <c r="AH95" s="18" t="str">
        <f t="shared" si="64"/>
        <v>Wrong Account Name or FCM Account ID</v>
      </c>
      <c r="AI95" s="18" t="str">
        <f t="shared" si="65"/>
        <v>Wrong Account Name or FCM Account ID</v>
      </c>
      <c r="AJ95" s="18" t="str">
        <f t="shared" si="66"/>
        <v>Wrong Account Name or FCM Account ID</v>
      </c>
      <c r="AK95" s="18" t="str">
        <f t="shared" si="67"/>
        <v>Wrong Account Name or FCM Account ID</v>
      </c>
      <c r="AL95" s="18" t="str">
        <f t="shared" si="68"/>
        <v>Wrong Account Name or FCM Account ID</v>
      </c>
      <c r="AM95" s="18" t="str">
        <f t="shared" si="69"/>
        <v>Wrong Account Name or FCM Account ID</v>
      </c>
      <c r="AN95" s="18" t="str">
        <f t="shared" si="70"/>
        <v>Wrong Account Name or FCM Account ID</v>
      </c>
      <c r="AO95" s="18" t="str">
        <f t="shared" si="71"/>
        <v>Wrong Account Name or FCM Account ID</v>
      </c>
      <c r="AP95" s="18" t="str">
        <f t="shared" si="72"/>
        <v>Wrong Account Name or FCM Account ID</v>
      </c>
      <c r="AQ95" s="18" t="str">
        <f t="shared" si="73"/>
        <v>Wrong Account Name or FCM Account ID</v>
      </c>
      <c r="AR95" s="18" t="str">
        <f t="shared" si="74"/>
        <v>Wrong Account Name or FCM Account ID</v>
      </c>
      <c r="AS95" s="18" t="str">
        <f t="shared" si="75"/>
        <v>Wrong Account Name or FCM Account ID</v>
      </c>
      <c r="AT95" s="18" t="str">
        <f t="shared" si="76"/>
        <v>Wrong Account Name or FCM Account ID</v>
      </c>
      <c r="AU95" s="18" t="str">
        <f t="shared" si="77"/>
        <v>Wrong Account Name or FCM Account ID</v>
      </c>
      <c r="AV95" s="18" t="str">
        <f t="shared" si="78"/>
        <v>Wrong Account Name or FCM Account ID</v>
      </c>
      <c r="AW95" s="18" t="str">
        <f t="shared" si="79"/>
        <v>Wrong Account Name or FCM Account ID</v>
      </c>
      <c r="AX95" s="18" t="str">
        <f t="shared" si="80"/>
        <v>Wrong Account Name or FCM Account ID</v>
      </c>
      <c r="AY95" s="18" t="str">
        <f t="shared" si="81"/>
        <v xml:space="preserve">Wrong Account Name or FCM A </v>
      </c>
      <c r="AZ95" s="18" t="str">
        <f t="shared" si="82"/>
        <v xml:space="preserve">Wrong Account Name or FCM A </v>
      </c>
      <c r="BA95" s="18" t="str">
        <f t="shared" si="83"/>
        <v>Wrong Account Name or FCM Account ID</v>
      </c>
    </row>
    <row r="96" spans="1:53" x14ac:dyDescent="0.3">
      <c r="A96">
        <f>Orders!A96</f>
        <v>94</v>
      </c>
      <c r="B96" t="str">
        <f>Orders!B96</f>
        <v>Wrong Account Name or FCM Account ID</v>
      </c>
      <c r="C96" t="str">
        <f>Orders!C96</f>
        <v>Wrong Account Name or FCM Account ID</v>
      </c>
      <c r="D96" t="str">
        <f>Orders!D96</f>
        <v>Wrong Account Name or FCM Account ID</v>
      </c>
      <c r="E96" t="str">
        <f>Orders!E96</f>
        <v>Wrong Account Name or FCM Account ID</v>
      </c>
      <c r="F96" t="str">
        <f>Orders!F96</f>
        <v>Wrong Account Name or FCM Account ID</v>
      </c>
      <c r="G96" t="str">
        <f>Orders!G96</f>
        <v>Wrong Account Name or FCM Account ID</v>
      </c>
      <c r="H96" t="str">
        <f>Orders!H96</f>
        <v>Wrong Account Name or FCM Account ID</v>
      </c>
      <c r="I96" t="str">
        <f>Orders!I96</f>
        <v>Wrong Account Name or FCM Account ID</v>
      </c>
      <c r="J96" t="str">
        <f>Orders!J96</f>
        <v>Wrong Account Name or FCM Account ID</v>
      </c>
      <c r="K96" t="str">
        <f>Orders!K96</f>
        <v>Wrong Account Name or FCM Account ID</v>
      </c>
      <c r="L96" t="str">
        <f>Orders!L96</f>
        <v>Wrong Account Name or FCM Account ID</v>
      </c>
      <c r="M96" t="str">
        <f>Orders!M96</f>
        <v>Wrong Account Name or FCM Account ID</v>
      </c>
      <c r="N96" t="str">
        <f>Orders!N96</f>
        <v>Wrong Account Name or FCM Account ID</v>
      </c>
      <c r="O96" t="str">
        <f>Orders!O96</f>
        <v>Wrong Account Name or FCM Account ID</v>
      </c>
      <c r="P96" t="str">
        <f>Orders!P96</f>
        <v>Wrong Account Name or FCM Account ID</v>
      </c>
      <c r="Q96" t="str">
        <f>Orders!Q96</f>
        <v>Wrong Account Name or FCM Account ID</v>
      </c>
      <c r="R96" t="str">
        <f>Orders!R96</f>
        <v>Wrong Account Name or FCM Account ID</v>
      </c>
      <c r="S96" t="str">
        <f>Orders!S96</f>
        <v>Wrong Account Name or FCM Account ID</v>
      </c>
      <c r="T96" t="str">
        <f>Orders!T96</f>
        <v>Wrong Account Name or FCM Account ID</v>
      </c>
      <c r="U96" t="str">
        <f t="shared" si="55"/>
        <v>Wrong Account Name or FCM A</v>
      </c>
      <c r="V96" s="5" t="str">
        <f t="shared" si="56"/>
        <v/>
      </c>
      <c r="W96" s="20" t="str">
        <f t="shared" si="57"/>
        <v/>
      </c>
      <c r="X96" s="8" t="str">
        <f t="shared" si="58"/>
        <v xml:space="preserve">Wrong Account Name or FCM A </v>
      </c>
      <c r="Y96" t="str">
        <f>Orders!U96</f>
        <v>Wrong Account Name or FCM Account ID</v>
      </c>
      <c r="Z96" t="str">
        <f>Orders!V96</f>
        <v>Wrong Account Name or FCM Account ID</v>
      </c>
      <c r="AA96" t="str">
        <f t="shared" si="59"/>
        <v>Wrong Account Name or FCM A</v>
      </c>
      <c r="AB96" s="5" t="str">
        <f t="shared" si="60"/>
        <v/>
      </c>
      <c r="AC96" s="8" t="str">
        <f t="shared" si="61"/>
        <v/>
      </c>
      <c r="AD96" s="8" t="str">
        <f t="shared" si="84"/>
        <v xml:space="preserve">Wrong Account Name or FCM A </v>
      </c>
      <c r="AE96" s="6" t="str">
        <f t="shared" si="62"/>
        <v/>
      </c>
      <c r="AF96" s="18" t="str">
        <f>IFERROR(RANK(AE96,$AE$2:$AE$101)+COUNTIF($AE$2:AE96,AE96)-1,"")</f>
        <v/>
      </c>
      <c r="AG96" s="18" t="str">
        <f t="shared" si="63"/>
        <v>Wrong Account Name or FCM Account ID</v>
      </c>
      <c r="AH96" s="18" t="str">
        <f t="shared" si="64"/>
        <v>Wrong Account Name or FCM Account ID</v>
      </c>
      <c r="AI96" s="18" t="str">
        <f t="shared" si="65"/>
        <v>Wrong Account Name or FCM Account ID</v>
      </c>
      <c r="AJ96" s="18" t="str">
        <f t="shared" si="66"/>
        <v>Wrong Account Name or FCM Account ID</v>
      </c>
      <c r="AK96" s="18" t="str">
        <f t="shared" si="67"/>
        <v>Wrong Account Name or FCM Account ID</v>
      </c>
      <c r="AL96" s="18" t="str">
        <f t="shared" si="68"/>
        <v>Wrong Account Name or FCM Account ID</v>
      </c>
      <c r="AM96" s="18" t="str">
        <f t="shared" si="69"/>
        <v>Wrong Account Name or FCM Account ID</v>
      </c>
      <c r="AN96" s="18" t="str">
        <f t="shared" si="70"/>
        <v>Wrong Account Name or FCM Account ID</v>
      </c>
      <c r="AO96" s="18" t="str">
        <f t="shared" si="71"/>
        <v>Wrong Account Name or FCM Account ID</v>
      </c>
      <c r="AP96" s="18" t="str">
        <f t="shared" si="72"/>
        <v>Wrong Account Name or FCM Account ID</v>
      </c>
      <c r="AQ96" s="18" t="str">
        <f t="shared" si="73"/>
        <v>Wrong Account Name or FCM Account ID</v>
      </c>
      <c r="AR96" s="18" t="str">
        <f t="shared" si="74"/>
        <v>Wrong Account Name or FCM Account ID</v>
      </c>
      <c r="AS96" s="18" t="str">
        <f t="shared" si="75"/>
        <v>Wrong Account Name or FCM Account ID</v>
      </c>
      <c r="AT96" s="18" t="str">
        <f t="shared" si="76"/>
        <v>Wrong Account Name or FCM Account ID</v>
      </c>
      <c r="AU96" s="18" t="str">
        <f t="shared" si="77"/>
        <v>Wrong Account Name or FCM Account ID</v>
      </c>
      <c r="AV96" s="18" t="str">
        <f t="shared" si="78"/>
        <v>Wrong Account Name or FCM Account ID</v>
      </c>
      <c r="AW96" s="18" t="str">
        <f t="shared" si="79"/>
        <v>Wrong Account Name or FCM Account ID</v>
      </c>
      <c r="AX96" s="18" t="str">
        <f t="shared" si="80"/>
        <v>Wrong Account Name or FCM Account ID</v>
      </c>
      <c r="AY96" s="18" t="str">
        <f t="shared" si="81"/>
        <v xml:space="preserve">Wrong Account Name or FCM A </v>
      </c>
      <c r="AZ96" s="18" t="str">
        <f t="shared" si="82"/>
        <v xml:space="preserve">Wrong Account Name or FCM A </v>
      </c>
      <c r="BA96" s="18" t="str">
        <f t="shared" si="83"/>
        <v>Wrong Account Name or FCM Account ID</v>
      </c>
    </row>
    <row r="97" spans="1:53" x14ac:dyDescent="0.3">
      <c r="A97">
        <f>Orders!A97</f>
        <v>95</v>
      </c>
      <c r="B97" t="str">
        <f>Orders!B97</f>
        <v>Wrong Account Name or FCM Account ID</v>
      </c>
      <c r="C97" t="str">
        <f>Orders!C97</f>
        <v>Wrong Account Name or FCM Account ID</v>
      </c>
      <c r="D97" t="str">
        <f>Orders!D97</f>
        <v>Wrong Account Name or FCM Account ID</v>
      </c>
      <c r="E97" t="str">
        <f>Orders!E97</f>
        <v>Wrong Account Name or FCM Account ID</v>
      </c>
      <c r="F97" t="str">
        <f>Orders!F97</f>
        <v>Wrong Account Name or FCM Account ID</v>
      </c>
      <c r="G97" t="str">
        <f>Orders!G97</f>
        <v>Wrong Account Name or FCM Account ID</v>
      </c>
      <c r="H97" t="str">
        <f>Orders!H97</f>
        <v>Wrong Account Name or FCM Account ID</v>
      </c>
      <c r="I97" t="str">
        <f>Orders!I97</f>
        <v>Wrong Account Name or FCM Account ID</v>
      </c>
      <c r="J97" t="str">
        <f>Orders!J97</f>
        <v>Wrong Account Name or FCM Account ID</v>
      </c>
      <c r="K97" t="str">
        <f>Orders!K97</f>
        <v>Wrong Account Name or FCM Account ID</v>
      </c>
      <c r="L97" t="str">
        <f>Orders!L97</f>
        <v>Wrong Account Name or FCM Account ID</v>
      </c>
      <c r="M97" t="str">
        <f>Orders!M97</f>
        <v>Wrong Account Name or FCM Account ID</v>
      </c>
      <c r="N97" t="str">
        <f>Orders!N97</f>
        <v>Wrong Account Name or FCM Account ID</v>
      </c>
      <c r="O97" t="str">
        <f>Orders!O97</f>
        <v>Wrong Account Name or FCM Account ID</v>
      </c>
      <c r="P97" t="str">
        <f>Orders!P97</f>
        <v>Wrong Account Name or FCM Account ID</v>
      </c>
      <c r="Q97" t="str">
        <f>Orders!Q97</f>
        <v>Wrong Account Name or FCM Account ID</v>
      </c>
      <c r="R97" t="str">
        <f>Orders!R97</f>
        <v>Wrong Account Name or FCM Account ID</v>
      </c>
      <c r="S97" t="str">
        <f>Orders!S97</f>
        <v>Wrong Account Name or FCM Account ID</v>
      </c>
      <c r="T97" t="str">
        <f>Orders!T97</f>
        <v>Wrong Account Name or FCM Account ID</v>
      </c>
      <c r="U97" t="str">
        <f t="shared" si="55"/>
        <v>Wrong Account Name or FCM A</v>
      </c>
      <c r="V97" s="5" t="str">
        <f t="shared" si="56"/>
        <v/>
      </c>
      <c r="W97" s="20" t="str">
        <f t="shared" si="57"/>
        <v/>
      </c>
      <c r="X97" s="8" t="str">
        <f t="shared" si="58"/>
        <v xml:space="preserve">Wrong Account Name or FCM A </v>
      </c>
      <c r="Y97" t="str">
        <f>Orders!U97</f>
        <v>Wrong Account Name or FCM Account ID</v>
      </c>
      <c r="Z97" t="str">
        <f>Orders!V97</f>
        <v>Wrong Account Name or FCM Account ID</v>
      </c>
      <c r="AA97" t="str">
        <f t="shared" si="59"/>
        <v>Wrong Account Name or FCM A</v>
      </c>
      <c r="AB97" s="5" t="str">
        <f t="shared" si="60"/>
        <v/>
      </c>
      <c r="AC97" s="8" t="str">
        <f t="shared" si="61"/>
        <v/>
      </c>
      <c r="AD97" s="8" t="str">
        <f t="shared" si="84"/>
        <v xml:space="preserve">Wrong Account Name or FCM A </v>
      </c>
      <c r="AE97" s="6" t="str">
        <f t="shared" si="62"/>
        <v/>
      </c>
      <c r="AF97" s="18" t="str">
        <f>IFERROR(RANK(AE97,$AE$2:$AE$101)+COUNTIF($AE$2:AE97,AE97)-1,"")</f>
        <v/>
      </c>
      <c r="AG97" s="18" t="str">
        <f t="shared" si="63"/>
        <v>Wrong Account Name or FCM Account ID</v>
      </c>
      <c r="AH97" s="18" t="str">
        <f t="shared" si="64"/>
        <v>Wrong Account Name or FCM Account ID</v>
      </c>
      <c r="AI97" s="18" t="str">
        <f t="shared" si="65"/>
        <v>Wrong Account Name or FCM Account ID</v>
      </c>
      <c r="AJ97" s="18" t="str">
        <f t="shared" si="66"/>
        <v>Wrong Account Name or FCM Account ID</v>
      </c>
      <c r="AK97" s="18" t="str">
        <f t="shared" si="67"/>
        <v>Wrong Account Name or FCM Account ID</v>
      </c>
      <c r="AL97" s="18" t="str">
        <f t="shared" si="68"/>
        <v>Wrong Account Name or FCM Account ID</v>
      </c>
      <c r="AM97" s="18" t="str">
        <f t="shared" si="69"/>
        <v>Wrong Account Name or FCM Account ID</v>
      </c>
      <c r="AN97" s="18" t="str">
        <f t="shared" si="70"/>
        <v>Wrong Account Name or FCM Account ID</v>
      </c>
      <c r="AO97" s="18" t="str">
        <f t="shared" si="71"/>
        <v>Wrong Account Name or FCM Account ID</v>
      </c>
      <c r="AP97" s="18" t="str">
        <f t="shared" si="72"/>
        <v>Wrong Account Name or FCM Account ID</v>
      </c>
      <c r="AQ97" s="18" t="str">
        <f t="shared" si="73"/>
        <v>Wrong Account Name or FCM Account ID</v>
      </c>
      <c r="AR97" s="18" t="str">
        <f t="shared" si="74"/>
        <v>Wrong Account Name or FCM Account ID</v>
      </c>
      <c r="AS97" s="18" t="str">
        <f t="shared" si="75"/>
        <v>Wrong Account Name or FCM Account ID</v>
      </c>
      <c r="AT97" s="18" t="str">
        <f t="shared" si="76"/>
        <v>Wrong Account Name or FCM Account ID</v>
      </c>
      <c r="AU97" s="18" t="str">
        <f t="shared" si="77"/>
        <v>Wrong Account Name or FCM Account ID</v>
      </c>
      <c r="AV97" s="18" t="str">
        <f t="shared" si="78"/>
        <v>Wrong Account Name or FCM Account ID</v>
      </c>
      <c r="AW97" s="18" t="str">
        <f t="shared" si="79"/>
        <v>Wrong Account Name or FCM Account ID</v>
      </c>
      <c r="AX97" s="18" t="str">
        <f t="shared" si="80"/>
        <v>Wrong Account Name or FCM Account ID</v>
      </c>
      <c r="AY97" s="18" t="str">
        <f t="shared" si="81"/>
        <v xml:space="preserve">Wrong Account Name or FCM A </v>
      </c>
      <c r="AZ97" s="18" t="str">
        <f t="shared" si="82"/>
        <v xml:space="preserve">Wrong Account Name or FCM A </v>
      </c>
      <c r="BA97" s="18" t="str">
        <f t="shared" si="83"/>
        <v>Wrong Account Name or FCM Account ID</v>
      </c>
    </row>
    <row r="98" spans="1:53" x14ac:dyDescent="0.3">
      <c r="A98">
        <f>Orders!A98</f>
        <v>96</v>
      </c>
      <c r="B98" t="str">
        <f>Orders!B98</f>
        <v>Wrong Account Name or FCM Account ID</v>
      </c>
      <c r="C98" t="str">
        <f>Orders!C98</f>
        <v>Wrong Account Name or FCM Account ID</v>
      </c>
      <c r="D98" t="str">
        <f>Orders!D98</f>
        <v>Wrong Account Name or FCM Account ID</v>
      </c>
      <c r="E98" t="str">
        <f>Orders!E98</f>
        <v>Wrong Account Name or FCM Account ID</v>
      </c>
      <c r="F98" t="str">
        <f>Orders!F98</f>
        <v>Wrong Account Name or FCM Account ID</v>
      </c>
      <c r="G98" t="str">
        <f>Orders!G98</f>
        <v>Wrong Account Name or FCM Account ID</v>
      </c>
      <c r="H98" t="str">
        <f>Orders!H98</f>
        <v>Wrong Account Name or FCM Account ID</v>
      </c>
      <c r="I98" t="str">
        <f>Orders!I98</f>
        <v>Wrong Account Name or FCM Account ID</v>
      </c>
      <c r="J98" t="str">
        <f>Orders!J98</f>
        <v>Wrong Account Name or FCM Account ID</v>
      </c>
      <c r="K98" t="str">
        <f>Orders!K98</f>
        <v>Wrong Account Name or FCM Account ID</v>
      </c>
      <c r="L98" t="str">
        <f>Orders!L98</f>
        <v>Wrong Account Name or FCM Account ID</v>
      </c>
      <c r="M98" t="str">
        <f>Orders!M98</f>
        <v>Wrong Account Name or FCM Account ID</v>
      </c>
      <c r="N98" t="str">
        <f>Orders!N98</f>
        <v>Wrong Account Name or FCM Account ID</v>
      </c>
      <c r="O98" t="str">
        <f>Orders!O98</f>
        <v>Wrong Account Name or FCM Account ID</v>
      </c>
      <c r="P98" t="str">
        <f>Orders!P98</f>
        <v>Wrong Account Name or FCM Account ID</v>
      </c>
      <c r="Q98" t="str">
        <f>Orders!Q98</f>
        <v>Wrong Account Name or FCM Account ID</v>
      </c>
      <c r="R98" t="str">
        <f>Orders!R98</f>
        <v>Wrong Account Name or FCM Account ID</v>
      </c>
      <c r="S98" t="str">
        <f>Orders!S98</f>
        <v>Wrong Account Name or FCM Account ID</v>
      </c>
      <c r="T98" t="str">
        <f>Orders!T98</f>
        <v>Wrong Account Name or FCM Account ID</v>
      </c>
      <c r="U98" t="str">
        <f t="shared" si="55"/>
        <v>Wrong Account Name or FCM A</v>
      </c>
      <c r="V98" s="5" t="str">
        <f t="shared" si="56"/>
        <v/>
      </c>
      <c r="W98" s="20" t="str">
        <f t="shared" si="57"/>
        <v/>
      </c>
      <c r="X98" s="8" t="str">
        <f t="shared" si="58"/>
        <v xml:space="preserve">Wrong Account Name or FCM A </v>
      </c>
      <c r="Y98" t="str">
        <f>Orders!U98</f>
        <v>Wrong Account Name or FCM Account ID</v>
      </c>
      <c r="Z98" t="str">
        <f>Orders!V98</f>
        <v>Wrong Account Name or FCM Account ID</v>
      </c>
      <c r="AA98" t="str">
        <f t="shared" si="59"/>
        <v>Wrong Account Name or FCM A</v>
      </c>
      <c r="AB98" s="5" t="str">
        <f t="shared" si="60"/>
        <v/>
      </c>
      <c r="AC98" s="8" t="str">
        <f t="shared" si="61"/>
        <v/>
      </c>
      <c r="AD98" s="8" t="str">
        <f t="shared" si="84"/>
        <v xml:space="preserve">Wrong Account Name or FCM A </v>
      </c>
      <c r="AE98" s="6" t="str">
        <f t="shared" si="62"/>
        <v/>
      </c>
      <c r="AF98" s="18" t="str">
        <f>IFERROR(RANK(AE98,$AE$2:$AE$101)+COUNTIF($AE$2:AE98,AE98)-1,"")</f>
        <v/>
      </c>
      <c r="AG98" s="18" t="str">
        <f t="shared" si="63"/>
        <v>Wrong Account Name or FCM Account ID</v>
      </c>
      <c r="AH98" s="18" t="str">
        <f t="shared" si="64"/>
        <v>Wrong Account Name or FCM Account ID</v>
      </c>
      <c r="AI98" s="18" t="str">
        <f t="shared" si="65"/>
        <v>Wrong Account Name or FCM Account ID</v>
      </c>
      <c r="AJ98" s="18" t="str">
        <f t="shared" si="66"/>
        <v>Wrong Account Name or FCM Account ID</v>
      </c>
      <c r="AK98" s="18" t="str">
        <f t="shared" si="67"/>
        <v>Wrong Account Name or FCM Account ID</v>
      </c>
      <c r="AL98" s="18" t="str">
        <f t="shared" si="68"/>
        <v>Wrong Account Name or FCM Account ID</v>
      </c>
      <c r="AM98" s="18" t="str">
        <f t="shared" si="69"/>
        <v>Wrong Account Name or FCM Account ID</v>
      </c>
      <c r="AN98" s="18" t="str">
        <f t="shared" si="70"/>
        <v>Wrong Account Name or FCM Account ID</v>
      </c>
      <c r="AO98" s="18" t="str">
        <f t="shared" si="71"/>
        <v>Wrong Account Name or FCM Account ID</v>
      </c>
      <c r="AP98" s="18" t="str">
        <f t="shared" si="72"/>
        <v>Wrong Account Name or FCM Account ID</v>
      </c>
      <c r="AQ98" s="18" t="str">
        <f t="shared" si="73"/>
        <v>Wrong Account Name or FCM Account ID</v>
      </c>
      <c r="AR98" s="18" t="str">
        <f t="shared" si="74"/>
        <v>Wrong Account Name or FCM Account ID</v>
      </c>
      <c r="AS98" s="18" t="str">
        <f t="shared" si="75"/>
        <v>Wrong Account Name or FCM Account ID</v>
      </c>
      <c r="AT98" s="18" t="str">
        <f t="shared" si="76"/>
        <v>Wrong Account Name or FCM Account ID</v>
      </c>
      <c r="AU98" s="18" t="str">
        <f t="shared" si="77"/>
        <v>Wrong Account Name or FCM Account ID</v>
      </c>
      <c r="AV98" s="18" t="str">
        <f t="shared" si="78"/>
        <v>Wrong Account Name or FCM Account ID</v>
      </c>
      <c r="AW98" s="18" t="str">
        <f t="shared" si="79"/>
        <v>Wrong Account Name or FCM Account ID</v>
      </c>
      <c r="AX98" s="18" t="str">
        <f t="shared" si="80"/>
        <v>Wrong Account Name or FCM Account ID</v>
      </c>
      <c r="AY98" s="18" t="str">
        <f t="shared" si="81"/>
        <v xml:space="preserve">Wrong Account Name or FCM A </v>
      </c>
      <c r="AZ98" s="18" t="str">
        <f t="shared" si="82"/>
        <v xml:space="preserve">Wrong Account Name or FCM A </v>
      </c>
      <c r="BA98" s="18" t="str">
        <f t="shared" si="83"/>
        <v>Wrong Account Name or FCM Account ID</v>
      </c>
    </row>
    <row r="99" spans="1:53" x14ac:dyDescent="0.3">
      <c r="A99">
        <f>Orders!A99</f>
        <v>97</v>
      </c>
      <c r="B99" t="str">
        <f>Orders!B99</f>
        <v>Wrong Account Name or FCM Account ID</v>
      </c>
      <c r="C99" t="str">
        <f>Orders!C99</f>
        <v>Wrong Account Name or FCM Account ID</v>
      </c>
      <c r="D99" t="str">
        <f>Orders!D99</f>
        <v>Wrong Account Name or FCM Account ID</v>
      </c>
      <c r="E99" t="str">
        <f>Orders!E99</f>
        <v>Wrong Account Name or FCM Account ID</v>
      </c>
      <c r="F99" t="str">
        <f>Orders!F99</f>
        <v>Wrong Account Name or FCM Account ID</v>
      </c>
      <c r="G99" t="str">
        <f>Orders!G99</f>
        <v>Wrong Account Name or FCM Account ID</v>
      </c>
      <c r="H99" t="str">
        <f>Orders!H99</f>
        <v>Wrong Account Name or FCM Account ID</v>
      </c>
      <c r="I99" t="str">
        <f>Orders!I99</f>
        <v>Wrong Account Name or FCM Account ID</v>
      </c>
      <c r="J99" t="str">
        <f>Orders!J99</f>
        <v>Wrong Account Name or FCM Account ID</v>
      </c>
      <c r="K99" t="str">
        <f>Orders!K99</f>
        <v>Wrong Account Name or FCM Account ID</v>
      </c>
      <c r="L99" t="str">
        <f>Orders!L99</f>
        <v>Wrong Account Name or FCM Account ID</v>
      </c>
      <c r="M99" t="str">
        <f>Orders!M99</f>
        <v>Wrong Account Name or FCM Account ID</v>
      </c>
      <c r="N99" t="str">
        <f>Orders!N99</f>
        <v>Wrong Account Name or FCM Account ID</v>
      </c>
      <c r="O99" t="str">
        <f>Orders!O99</f>
        <v>Wrong Account Name or FCM Account ID</v>
      </c>
      <c r="P99" t="str">
        <f>Orders!P99</f>
        <v>Wrong Account Name or FCM Account ID</v>
      </c>
      <c r="Q99" t="str">
        <f>Orders!Q99</f>
        <v>Wrong Account Name or FCM Account ID</v>
      </c>
      <c r="R99" t="str">
        <f>Orders!R99</f>
        <v>Wrong Account Name or FCM Account ID</v>
      </c>
      <c r="S99" t="str">
        <f>Orders!S99</f>
        <v>Wrong Account Name or FCM Account ID</v>
      </c>
      <c r="T99" t="str">
        <f>Orders!T99</f>
        <v>Wrong Account Name or FCM Account ID</v>
      </c>
      <c r="U99" t="str">
        <f t="shared" si="55"/>
        <v>Wrong Account Name or FCM A</v>
      </c>
      <c r="V99" s="5" t="str">
        <f t="shared" si="56"/>
        <v/>
      </c>
      <c r="W99" s="20" t="str">
        <f t="shared" si="57"/>
        <v/>
      </c>
      <c r="X99" s="8" t="str">
        <f t="shared" si="58"/>
        <v xml:space="preserve">Wrong Account Name or FCM A </v>
      </c>
      <c r="Y99" t="str">
        <f>Orders!U99</f>
        <v>Wrong Account Name or FCM Account ID</v>
      </c>
      <c r="Z99" t="str">
        <f>Orders!V99</f>
        <v>Wrong Account Name or FCM Account ID</v>
      </c>
      <c r="AA99" t="str">
        <f t="shared" si="59"/>
        <v>Wrong Account Name or FCM A</v>
      </c>
      <c r="AB99" s="5" t="str">
        <f t="shared" si="60"/>
        <v/>
      </c>
      <c r="AC99" s="8" t="str">
        <f t="shared" si="61"/>
        <v/>
      </c>
      <c r="AD99" s="8" t="str">
        <f t="shared" si="84"/>
        <v xml:space="preserve">Wrong Account Name or FCM A </v>
      </c>
      <c r="AE99" s="6" t="str">
        <f t="shared" si="62"/>
        <v/>
      </c>
      <c r="AF99" s="18" t="str">
        <f>IFERROR(RANK(AE99,$AE$2:$AE$101)+COUNTIF($AE$2:AE99,AE99)-1,"")</f>
        <v/>
      </c>
      <c r="AG99" s="18" t="str">
        <f t="shared" si="63"/>
        <v>Wrong Account Name or FCM Account ID</v>
      </c>
      <c r="AH99" s="18" t="str">
        <f t="shared" si="64"/>
        <v>Wrong Account Name or FCM Account ID</v>
      </c>
      <c r="AI99" s="18" t="str">
        <f t="shared" si="65"/>
        <v>Wrong Account Name or FCM Account ID</v>
      </c>
      <c r="AJ99" s="18" t="str">
        <f t="shared" si="66"/>
        <v>Wrong Account Name or FCM Account ID</v>
      </c>
      <c r="AK99" s="18" t="str">
        <f t="shared" si="67"/>
        <v>Wrong Account Name or FCM Account ID</v>
      </c>
      <c r="AL99" s="18" t="str">
        <f t="shared" si="68"/>
        <v>Wrong Account Name or FCM Account ID</v>
      </c>
      <c r="AM99" s="18" t="str">
        <f t="shared" si="69"/>
        <v>Wrong Account Name or FCM Account ID</v>
      </c>
      <c r="AN99" s="18" t="str">
        <f t="shared" si="70"/>
        <v>Wrong Account Name or FCM Account ID</v>
      </c>
      <c r="AO99" s="18" t="str">
        <f t="shared" si="71"/>
        <v>Wrong Account Name or FCM Account ID</v>
      </c>
      <c r="AP99" s="18" t="str">
        <f t="shared" si="72"/>
        <v>Wrong Account Name or FCM Account ID</v>
      </c>
      <c r="AQ99" s="18" t="str">
        <f t="shared" si="73"/>
        <v>Wrong Account Name or FCM Account ID</v>
      </c>
      <c r="AR99" s="18" t="str">
        <f t="shared" si="74"/>
        <v>Wrong Account Name or FCM Account ID</v>
      </c>
      <c r="AS99" s="18" t="str">
        <f t="shared" si="75"/>
        <v>Wrong Account Name or FCM Account ID</v>
      </c>
      <c r="AT99" s="18" t="str">
        <f t="shared" si="76"/>
        <v>Wrong Account Name or FCM Account ID</v>
      </c>
      <c r="AU99" s="18" t="str">
        <f t="shared" si="77"/>
        <v>Wrong Account Name or FCM Account ID</v>
      </c>
      <c r="AV99" s="18" t="str">
        <f t="shared" si="78"/>
        <v>Wrong Account Name or FCM Account ID</v>
      </c>
      <c r="AW99" s="18" t="str">
        <f t="shared" si="79"/>
        <v>Wrong Account Name or FCM Account ID</v>
      </c>
      <c r="AX99" s="18" t="str">
        <f t="shared" si="80"/>
        <v>Wrong Account Name or FCM Account ID</v>
      </c>
      <c r="AY99" s="18" t="str">
        <f t="shared" si="81"/>
        <v xml:space="preserve">Wrong Account Name or FCM A </v>
      </c>
      <c r="AZ99" s="18" t="str">
        <f t="shared" si="82"/>
        <v xml:space="preserve">Wrong Account Name or FCM A </v>
      </c>
      <c r="BA99" s="18" t="str">
        <f t="shared" si="83"/>
        <v>Wrong Account Name or FCM Account ID</v>
      </c>
    </row>
    <row r="100" spans="1:53" x14ac:dyDescent="0.3">
      <c r="A100">
        <f>Orders!A100</f>
        <v>98</v>
      </c>
      <c r="B100" t="str">
        <f>Orders!B100</f>
        <v>Wrong Account Name or FCM Account ID</v>
      </c>
      <c r="C100" t="str">
        <f>Orders!C100</f>
        <v>Wrong Account Name or FCM Account ID</v>
      </c>
      <c r="D100" t="str">
        <f>Orders!D100</f>
        <v>Wrong Account Name or FCM Account ID</v>
      </c>
      <c r="E100" t="str">
        <f>Orders!E100</f>
        <v>Wrong Account Name or FCM Account ID</v>
      </c>
      <c r="F100" t="str">
        <f>Orders!F100</f>
        <v>Wrong Account Name or FCM Account ID</v>
      </c>
      <c r="G100" t="str">
        <f>Orders!G100</f>
        <v>Wrong Account Name or FCM Account ID</v>
      </c>
      <c r="H100" t="str">
        <f>Orders!H100</f>
        <v>Wrong Account Name or FCM Account ID</v>
      </c>
      <c r="I100" t="str">
        <f>Orders!I100</f>
        <v>Wrong Account Name or FCM Account ID</v>
      </c>
      <c r="J100" t="str">
        <f>Orders!J100</f>
        <v>Wrong Account Name or FCM Account ID</v>
      </c>
      <c r="K100" t="str">
        <f>Orders!K100</f>
        <v>Wrong Account Name or FCM Account ID</v>
      </c>
      <c r="L100" t="str">
        <f>Orders!L100</f>
        <v>Wrong Account Name or FCM Account ID</v>
      </c>
      <c r="M100" t="str">
        <f>Orders!M100</f>
        <v>Wrong Account Name or FCM Account ID</v>
      </c>
      <c r="N100" t="str">
        <f>Orders!N100</f>
        <v>Wrong Account Name or FCM Account ID</v>
      </c>
      <c r="O100" t="str">
        <f>Orders!O100</f>
        <v>Wrong Account Name or FCM Account ID</v>
      </c>
      <c r="P100" t="str">
        <f>Orders!P100</f>
        <v>Wrong Account Name or FCM Account ID</v>
      </c>
      <c r="Q100" t="str">
        <f>Orders!Q100</f>
        <v>Wrong Account Name or FCM Account ID</v>
      </c>
      <c r="R100" t="str">
        <f>Orders!R100</f>
        <v>Wrong Account Name or FCM Account ID</v>
      </c>
      <c r="S100" t="str">
        <f>Orders!S100</f>
        <v>Wrong Account Name or FCM Account ID</v>
      </c>
      <c r="T100" t="str">
        <f>Orders!T100</f>
        <v>Wrong Account Name or FCM Account ID</v>
      </c>
      <c r="U100" t="str">
        <f t="shared" si="55"/>
        <v>Wrong Account Name or FCM A</v>
      </c>
      <c r="V100" s="5" t="str">
        <f t="shared" si="56"/>
        <v/>
      </c>
      <c r="W100" s="20" t="str">
        <f t="shared" si="57"/>
        <v/>
      </c>
      <c r="X100" s="8" t="str">
        <f t="shared" si="58"/>
        <v xml:space="preserve">Wrong Account Name or FCM A </v>
      </c>
      <c r="Y100" t="str">
        <f>Orders!U100</f>
        <v>Wrong Account Name or FCM Account ID</v>
      </c>
      <c r="Z100" t="str">
        <f>Orders!V100</f>
        <v>Wrong Account Name or FCM Account ID</v>
      </c>
      <c r="AA100" t="str">
        <f t="shared" si="59"/>
        <v>Wrong Account Name or FCM A</v>
      </c>
      <c r="AB100" s="5" t="str">
        <f t="shared" si="60"/>
        <v/>
      </c>
      <c r="AC100" s="8" t="str">
        <f t="shared" si="61"/>
        <v/>
      </c>
      <c r="AD100" s="8" t="str">
        <f t="shared" si="84"/>
        <v xml:space="preserve">Wrong Account Name or FCM A </v>
      </c>
      <c r="AE100" s="6" t="str">
        <f t="shared" si="62"/>
        <v/>
      </c>
      <c r="AF100" s="18" t="str">
        <f>IFERROR(RANK(AE100,$AE$2:$AE$101)+COUNTIF($AE$2:AE100,AE100)-1,"")</f>
        <v/>
      </c>
      <c r="AG100" s="18" t="str">
        <f t="shared" si="63"/>
        <v>Wrong Account Name or FCM Account ID</v>
      </c>
      <c r="AH100" s="18" t="str">
        <f t="shared" si="64"/>
        <v>Wrong Account Name or FCM Account ID</v>
      </c>
      <c r="AI100" s="18" t="str">
        <f t="shared" si="65"/>
        <v>Wrong Account Name or FCM Account ID</v>
      </c>
      <c r="AJ100" s="18" t="str">
        <f t="shared" si="66"/>
        <v>Wrong Account Name or FCM Account ID</v>
      </c>
      <c r="AK100" s="18" t="str">
        <f t="shared" si="67"/>
        <v>Wrong Account Name or FCM Account ID</v>
      </c>
      <c r="AL100" s="18" t="str">
        <f t="shared" si="68"/>
        <v>Wrong Account Name or FCM Account ID</v>
      </c>
      <c r="AM100" s="18" t="str">
        <f t="shared" si="69"/>
        <v>Wrong Account Name or FCM Account ID</v>
      </c>
      <c r="AN100" s="18" t="str">
        <f t="shared" si="70"/>
        <v>Wrong Account Name or FCM Account ID</v>
      </c>
      <c r="AO100" s="18" t="str">
        <f t="shared" si="71"/>
        <v>Wrong Account Name or FCM Account ID</v>
      </c>
      <c r="AP100" s="18" t="str">
        <f t="shared" si="72"/>
        <v>Wrong Account Name or FCM Account ID</v>
      </c>
      <c r="AQ100" s="18" t="str">
        <f t="shared" si="73"/>
        <v>Wrong Account Name or FCM Account ID</v>
      </c>
      <c r="AR100" s="18" t="str">
        <f t="shared" si="74"/>
        <v>Wrong Account Name or FCM Account ID</v>
      </c>
      <c r="AS100" s="18" t="str">
        <f t="shared" si="75"/>
        <v>Wrong Account Name or FCM Account ID</v>
      </c>
      <c r="AT100" s="18" t="str">
        <f t="shared" si="76"/>
        <v>Wrong Account Name or FCM Account ID</v>
      </c>
      <c r="AU100" s="18" t="str">
        <f t="shared" si="77"/>
        <v>Wrong Account Name or FCM Account ID</v>
      </c>
      <c r="AV100" s="18" t="str">
        <f t="shared" si="78"/>
        <v>Wrong Account Name or FCM Account ID</v>
      </c>
      <c r="AW100" s="18" t="str">
        <f t="shared" si="79"/>
        <v>Wrong Account Name or FCM Account ID</v>
      </c>
      <c r="AX100" s="18" t="str">
        <f t="shared" si="80"/>
        <v>Wrong Account Name or FCM Account ID</v>
      </c>
      <c r="AY100" s="18" t="str">
        <f t="shared" si="81"/>
        <v xml:space="preserve">Wrong Account Name or FCM A </v>
      </c>
      <c r="AZ100" s="18" t="str">
        <f t="shared" si="82"/>
        <v xml:space="preserve">Wrong Account Name or FCM A </v>
      </c>
      <c r="BA100" s="18" t="str">
        <f t="shared" si="83"/>
        <v>Wrong Account Name or FCM Account ID</v>
      </c>
    </row>
    <row r="101" spans="1:53" x14ac:dyDescent="0.3">
      <c r="A101">
        <f>Orders!A101</f>
        <v>99</v>
      </c>
      <c r="B101" t="str">
        <f>Orders!B101</f>
        <v>Wrong Account Name or FCM Account ID</v>
      </c>
      <c r="C101" t="str">
        <f>Orders!C101</f>
        <v>Wrong Account Name or FCM Account ID</v>
      </c>
      <c r="D101" t="str">
        <f>Orders!D101</f>
        <v>Wrong Account Name or FCM Account ID</v>
      </c>
      <c r="E101" t="str">
        <f>Orders!E101</f>
        <v>Wrong Account Name or FCM Account ID</v>
      </c>
      <c r="F101" t="str">
        <f>Orders!F101</f>
        <v>Wrong Account Name or FCM Account ID</v>
      </c>
      <c r="G101" t="str">
        <f>Orders!G101</f>
        <v>Wrong Account Name or FCM Account ID</v>
      </c>
      <c r="H101" t="str">
        <f>Orders!H101</f>
        <v>Wrong Account Name or FCM Account ID</v>
      </c>
      <c r="I101" t="str">
        <f>Orders!I101</f>
        <v>Wrong Account Name or FCM Account ID</v>
      </c>
      <c r="J101" t="str">
        <f>Orders!J101</f>
        <v>Wrong Account Name or FCM Account ID</v>
      </c>
      <c r="K101" t="str">
        <f>Orders!K101</f>
        <v>Wrong Account Name or FCM Account ID</v>
      </c>
      <c r="L101" t="str">
        <f>Orders!L101</f>
        <v>Wrong Account Name or FCM Account ID</v>
      </c>
      <c r="M101" t="str">
        <f>Orders!M101</f>
        <v>Wrong Account Name or FCM Account ID</v>
      </c>
      <c r="N101" t="str">
        <f>Orders!N101</f>
        <v>Wrong Account Name or FCM Account ID</v>
      </c>
      <c r="O101" t="str">
        <f>Orders!O101</f>
        <v>Wrong Account Name or FCM Account ID</v>
      </c>
      <c r="P101" t="str">
        <f>Orders!P101</f>
        <v>Wrong Account Name or FCM Account ID</v>
      </c>
      <c r="Q101" t="str">
        <f>Orders!Q101</f>
        <v>Wrong Account Name or FCM Account ID</v>
      </c>
      <c r="R101" t="str">
        <f>Orders!R101</f>
        <v>Wrong Account Name or FCM Account ID</v>
      </c>
      <c r="S101" t="str">
        <f>Orders!S101</f>
        <v>Wrong Account Name or FCM Account ID</v>
      </c>
      <c r="T101" t="str">
        <f>Orders!T101</f>
        <v>Wrong Account Name or FCM Account ID</v>
      </c>
      <c r="U101" t="str">
        <f t="shared" si="55"/>
        <v>Wrong Account Name or FCM A</v>
      </c>
      <c r="V101" s="5" t="str">
        <f t="shared" si="56"/>
        <v/>
      </c>
      <c r="W101" s="20" t="str">
        <f t="shared" si="57"/>
        <v/>
      </c>
      <c r="X101" s="8" t="str">
        <f t="shared" si="58"/>
        <v xml:space="preserve">Wrong Account Name or FCM A </v>
      </c>
      <c r="Y101" t="str">
        <f>Orders!U101</f>
        <v>Wrong Account Name or FCM Account ID</v>
      </c>
      <c r="Z101" t="str">
        <f>Orders!V101</f>
        <v>Wrong Account Name or FCM Account ID</v>
      </c>
      <c r="AA101" t="str">
        <f t="shared" si="59"/>
        <v>Wrong Account Name or FCM A</v>
      </c>
      <c r="AB101" s="5" t="str">
        <f t="shared" si="60"/>
        <v/>
      </c>
      <c r="AC101" s="8" t="str">
        <f t="shared" si="61"/>
        <v/>
      </c>
      <c r="AD101" s="8" t="str">
        <f t="shared" si="84"/>
        <v xml:space="preserve">Wrong Account Name or FCM A </v>
      </c>
      <c r="AE101" s="6" t="str">
        <f t="shared" si="62"/>
        <v/>
      </c>
      <c r="AF101" s="18" t="str">
        <f>IFERROR(RANK(AE101,$AE$2:$AE$101)+COUNTIF($AE$2:AE101,AE101)-1,"")</f>
        <v/>
      </c>
      <c r="AG101" s="18" t="str">
        <f t="shared" si="63"/>
        <v>Wrong Account Name or FCM Account ID</v>
      </c>
      <c r="AH101" s="18" t="str">
        <f t="shared" si="64"/>
        <v>Wrong Account Name or FCM Account ID</v>
      </c>
      <c r="AI101" s="18" t="str">
        <f t="shared" si="65"/>
        <v>Wrong Account Name or FCM Account ID</v>
      </c>
      <c r="AJ101" s="18" t="str">
        <f t="shared" si="66"/>
        <v>Wrong Account Name or FCM Account ID</v>
      </c>
      <c r="AK101" s="18" t="str">
        <f t="shared" si="67"/>
        <v>Wrong Account Name or FCM Account ID</v>
      </c>
      <c r="AL101" s="18" t="str">
        <f t="shared" si="68"/>
        <v>Wrong Account Name or FCM Account ID</v>
      </c>
      <c r="AM101" s="18" t="str">
        <f t="shared" si="69"/>
        <v>Wrong Account Name or FCM Account ID</v>
      </c>
      <c r="AN101" s="18" t="str">
        <f t="shared" si="70"/>
        <v>Wrong Account Name or FCM Account ID</v>
      </c>
      <c r="AO101" s="18" t="str">
        <f t="shared" si="71"/>
        <v>Wrong Account Name or FCM Account ID</v>
      </c>
      <c r="AP101" s="18" t="str">
        <f t="shared" si="72"/>
        <v>Wrong Account Name or FCM Account ID</v>
      </c>
      <c r="AQ101" s="18" t="str">
        <f t="shared" si="73"/>
        <v>Wrong Account Name or FCM Account ID</v>
      </c>
      <c r="AR101" s="18" t="str">
        <f t="shared" si="74"/>
        <v>Wrong Account Name or FCM Account ID</v>
      </c>
      <c r="AS101" s="18" t="str">
        <f t="shared" si="75"/>
        <v>Wrong Account Name or FCM Account ID</v>
      </c>
      <c r="AT101" s="18" t="str">
        <f t="shared" si="76"/>
        <v>Wrong Account Name or FCM Account ID</v>
      </c>
      <c r="AU101" s="18" t="str">
        <f t="shared" si="77"/>
        <v>Wrong Account Name or FCM Account ID</v>
      </c>
      <c r="AV101" s="18" t="str">
        <f t="shared" si="78"/>
        <v>Wrong Account Name or FCM Account ID</v>
      </c>
      <c r="AW101" s="18" t="str">
        <f t="shared" si="79"/>
        <v>Wrong Account Name or FCM Account ID</v>
      </c>
      <c r="AX101" s="18" t="str">
        <f t="shared" si="80"/>
        <v>Wrong Account Name or FCM Account ID</v>
      </c>
      <c r="AY101" s="18" t="str">
        <f t="shared" si="81"/>
        <v xml:space="preserve">Wrong Account Name or FCM A </v>
      </c>
      <c r="AZ101" s="18" t="str">
        <f t="shared" si="82"/>
        <v xml:space="preserve">Wrong Account Name or FCM A </v>
      </c>
      <c r="BA101" s="18" t="str">
        <f t="shared" si="83"/>
        <v>Wrong Account Name or FCM Account ID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Account</vt:lpstr>
      <vt:lpstr>Orders</vt:lpstr>
      <vt:lpstr>SortedbyStatusTime</vt:lpstr>
      <vt:lpstr>Positions</vt:lpstr>
      <vt:lpstr>SortedbyTimeData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cp:lastPrinted>2020-12-03T13:26:29Z</cp:lastPrinted>
  <dcterms:created xsi:type="dcterms:W3CDTF">2020-12-02T15:00:51Z</dcterms:created>
  <dcterms:modified xsi:type="dcterms:W3CDTF">2023-04-28T16:19:06Z</dcterms:modified>
</cp:coreProperties>
</file>