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Let and IFS/"/>
    </mc:Choice>
  </mc:AlternateContent>
  <xr:revisionPtr revIDLastSave="107" documentId="8_{C9112B95-B3F9-4BCA-AC9D-2F0A159FAA7F}" xr6:coauthVersionLast="47" xr6:coauthVersionMax="47" xr10:uidLastSave="{2A5CB981-2383-419A-AE7F-B301A63BC97B}"/>
  <bookViews>
    <workbookView xWindow="-120" yWindow="-120" windowWidth="29040" windowHeight="15840" xr2:uid="{25F0E006-E04D-466F-A4C4-ED92399744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  <c r="H31" i="1" l="1"/>
  <c r="H30" i="1"/>
  <c r="H24" i="1"/>
  <c r="H27" i="1"/>
  <c r="H13" i="1"/>
  <c r="H23" i="1"/>
  <c r="H9" i="1"/>
  <c r="H29" i="1"/>
  <c r="H7" i="1"/>
  <c r="H6" i="1"/>
  <c r="H11" i="1"/>
  <c r="H2" i="1"/>
  <c r="H26" i="1"/>
  <c r="H18" i="1"/>
  <c r="H19" i="1"/>
  <c r="H15" i="1"/>
  <c r="H14" i="1"/>
  <c r="H12" i="1"/>
  <c r="H25" i="1"/>
  <c r="H22" i="1"/>
  <c r="H28" i="1"/>
  <c r="H21" i="1"/>
  <c r="H4" i="1"/>
  <c r="H8" i="1"/>
  <c r="H16" i="1"/>
  <c r="H20" i="1"/>
  <c r="H5" i="1"/>
  <c r="H17" i="1"/>
  <c r="H10" i="1"/>
  <c r="H3" i="1"/>
  <c r="E31" i="1"/>
  <c r="D31" i="1"/>
  <c r="C31" i="1"/>
  <c r="B31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E9" i="1"/>
  <c r="D9" i="1"/>
  <c r="C9" i="1"/>
  <c r="B9" i="1"/>
  <c r="E8" i="1"/>
  <c r="D8" i="1"/>
  <c r="C8" i="1"/>
  <c r="B8" i="1"/>
  <c r="E7" i="1"/>
  <c r="D7" i="1"/>
  <c r="C7" i="1"/>
  <c r="B7" i="1"/>
  <c r="E6" i="1"/>
  <c r="D6" i="1"/>
  <c r="C6" i="1"/>
  <c r="B6" i="1"/>
  <c r="E5" i="1"/>
  <c r="D5" i="1"/>
  <c r="C5" i="1"/>
  <c r="B5" i="1"/>
  <c r="E4" i="1"/>
  <c r="D4" i="1"/>
  <c r="C4" i="1"/>
  <c r="B4" i="1"/>
  <c r="E3" i="1"/>
  <c r="D3" i="1"/>
  <c r="C3" i="1"/>
  <c r="B3" i="1"/>
  <c r="E2" i="1"/>
  <c r="D2" i="1"/>
  <c r="C2" i="1"/>
  <c r="B2" i="1"/>
  <c r="I31" i="1" l="1"/>
  <c r="J31" i="1" s="1" a="1"/>
  <c r="J31" i="1" s="1"/>
  <c r="I23" i="1"/>
  <c r="J23" i="1" s="1" a="1"/>
  <c r="J23" i="1" s="1"/>
  <c r="I15" i="1"/>
  <c r="J15" i="1" s="1" a="1"/>
  <c r="J15" i="1" s="1"/>
  <c r="I7" i="1"/>
  <c r="J7" i="1" s="1" a="1"/>
  <c r="J7" i="1" s="1"/>
  <c r="I30" i="1"/>
  <c r="J30" i="1" s="1" a="1"/>
  <c r="J30" i="1" s="1"/>
  <c r="I22" i="1"/>
  <c r="J22" i="1" s="1" a="1"/>
  <c r="J22" i="1" s="1"/>
  <c r="I14" i="1"/>
  <c r="J14" i="1" s="1" a="1"/>
  <c r="J14" i="1" s="1"/>
  <c r="I6" i="1"/>
  <c r="J6" i="1" s="1" a="1"/>
  <c r="J6" i="1" s="1"/>
  <c r="I28" i="1"/>
  <c r="J28" i="1" s="1" a="1"/>
  <c r="J28" i="1" s="1"/>
  <c r="I20" i="1"/>
  <c r="J20" i="1" s="1" a="1"/>
  <c r="J20" i="1" s="1"/>
  <c r="I4" i="1"/>
  <c r="J4" i="1" s="1" a="1"/>
  <c r="J4" i="1" s="1"/>
  <c r="I29" i="1"/>
  <c r="J29" i="1" s="1" a="1"/>
  <c r="J29" i="1" s="1"/>
  <c r="I21" i="1"/>
  <c r="J21" i="1" s="1" a="1"/>
  <c r="J21" i="1" s="1"/>
  <c r="I13" i="1"/>
  <c r="J13" i="1" s="1" a="1"/>
  <c r="J13" i="1" s="1"/>
  <c r="I5" i="1"/>
  <c r="J5" i="1" s="1" a="1"/>
  <c r="J5" i="1" s="1"/>
  <c r="I27" i="1"/>
  <c r="J27" i="1" s="1" a="1"/>
  <c r="J27" i="1" s="1"/>
  <c r="I19" i="1"/>
  <c r="J19" i="1" s="1" a="1"/>
  <c r="J19" i="1" s="1"/>
  <c r="I11" i="1"/>
  <c r="J11" i="1" s="1" a="1"/>
  <c r="J11" i="1" s="1"/>
  <c r="I3" i="1"/>
  <c r="J3" i="1" s="1" a="1"/>
  <c r="J3" i="1" s="1"/>
  <c r="I26" i="1"/>
  <c r="J26" i="1" s="1" a="1"/>
  <c r="J26" i="1" s="1"/>
  <c r="I18" i="1"/>
  <c r="J18" i="1" s="1" a="1"/>
  <c r="J18" i="1" s="1"/>
  <c r="I10" i="1"/>
  <c r="J10" i="1" s="1" a="1"/>
  <c r="J10" i="1" s="1"/>
  <c r="I25" i="1"/>
  <c r="J25" i="1" s="1" a="1"/>
  <c r="J25" i="1" s="1"/>
  <c r="I17" i="1"/>
  <c r="J17" i="1" s="1" a="1"/>
  <c r="J17" i="1" s="1"/>
  <c r="I9" i="1"/>
  <c r="J9" i="1" s="1" a="1"/>
  <c r="J9" i="1" s="1"/>
  <c r="I24" i="1"/>
  <c r="J24" i="1" s="1" a="1"/>
  <c r="J24" i="1" s="1"/>
  <c r="I16" i="1"/>
  <c r="J16" i="1" s="1" a="1"/>
  <c r="J16" i="1" s="1"/>
  <c r="I8" i="1"/>
  <c r="J8" i="1" s="1" a="1"/>
  <c r="J8" i="1" s="1"/>
  <c r="I12" i="1"/>
  <c r="J12" i="1" s="1" a="1"/>
  <c r="J12" i="1" s="1"/>
  <c r="I2" i="1"/>
  <c r="J2" i="1" l="1" a="1"/>
  <c r="J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<sst xmlns="http://schemas.openxmlformats.org/spreadsheetml/2006/main" count="39" uniqueCount="39">
  <si>
    <t>Symbol</t>
  </si>
  <si>
    <t>Last</t>
  </si>
  <si>
    <t>NC</t>
  </si>
  <si>
    <t>% NC</t>
  </si>
  <si>
    <t>S.MMM</t>
  </si>
  <si>
    <t>S.AXP</t>
  </si>
  <si>
    <t>S.AMGN</t>
  </si>
  <si>
    <t>S.AAPL</t>
  </si>
  <si>
    <t>S.BA</t>
  </si>
  <si>
    <t>S.CAT</t>
  </si>
  <si>
    <t>S.CVX</t>
  </si>
  <si>
    <t>S.CSCO</t>
  </si>
  <si>
    <t>S.KO</t>
  </si>
  <si>
    <t>S.DOW</t>
  </si>
  <si>
    <t>S.GS</t>
  </si>
  <si>
    <t>S.HD</t>
  </si>
  <si>
    <t>S.HON</t>
  </si>
  <si>
    <t>S.INTC</t>
  </si>
  <si>
    <t>S.IBM</t>
  </si>
  <si>
    <t>S.JNJ</t>
  </si>
  <si>
    <t>S.JPM</t>
  </si>
  <si>
    <t>S.MCD</t>
  </si>
  <si>
    <t>S.MRK</t>
  </si>
  <si>
    <t>S.MSFT</t>
  </si>
  <si>
    <t>S.NKE</t>
  </si>
  <si>
    <t>S.PG</t>
  </si>
  <si>
    <t>S.CRM</t>
  </si>
  <si>
    <t>S.TRV</t>
  </si>
  <si>
    <t>S.UNH</t>
  </si>
  <si>
    <t>S.VZ</t>
  </si>
  <si>
    <t>S.V</t>
  </si>
  <si>
    <t>S.WBA</t>
  </si>
  <si>
    <t>S.WMT</t>
  </si>
  <si>
    <t>S.DIS</t>
  </si>
  <si>
    <t>EMA</t>
  </si>
  <si>
    <t>AMA</t>
  </si>
  <si>
    <t>% Diff</t>
  </si>
  <si>
    <t>Rank</t>
  </si>
  <si>
    <t>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</si>
</sst>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sz val="11"/>
      <color rgb="FF00B05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shrinkToFit="1"/>
    </xf>
    <xf numFmtId="2" fontId="0" fillId="0" borderId="0" xfId="0" applyNumberFormat="1" applyAlignment="1">
      <alignment horizontal="center" shrinkToFit="1"/>
    </xf>
    <xf numFmtId="10" fontId="0" fillId="0" borderId="0" xfId="0" applyNumberFormat="1" applyAlignment="1">
      <alignment horizontal="center" shrinkToFit="1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quotePrefix="1"/>
    <xf numFmtId="10" fontId="0" fillId="0" borderId="0" xfId="0" applyNumberFormat="1" applyAlignment="1">
      <alignment horizontal="center" shrinkToFi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516.48481464090003</v>
        <stp/>
        <stp>StudyData</stp>
        <stp>AMA(S.UNH,ERPeriod:=10,FastPeriod:=2,SlowPeriod:=30,InputChoice:=Close)</stp>
        <stp>Bar</stp>
        <stp/>
        <stp>Close</stp>
        <stp>D</stp>
        <stp>0</stp>
        <stp/>
        <stp/>
        <stp/>
        <stp/>
        <stp>T</stp>
        <tr r="G26" s="1"/>
      </tp>
      <tp>
        <v>212.31322756590001</v>
        <stp/>
        <stp>StudyData</stp>
        <stp>AMA(S.TRV,ERPeriod:=10,FastPeriod:=2,SlowPeriod:=30,InputChoice:=Close)</stp>
        <stp>Bar</stp>
        <stp/>
        <stp>Close</stp>
        <stp>D</stp>
        <stp>0</stp>
        <stp/>
        <stp/>
        <stp/>
        <stp/>
        <stp>T</stp>
        <tr r="G25" s="1"/>
      </tp>
      <tp>
        <v>168.3979988742</v>
        <stp/>
        <stp>StudyData</stp>
        <stp>AMA(S.WMT,ERPeriod:=10,FastPeriod:=2,SlowPeriod:=30,InputChoice:=Close)</stp>
        <stp>Bar</stp>
        <stp/>
        <stp>Close</stp>
        <stp>D</stp>
        <stp>0</stp>
        <stp/>
        <stp/>
        <stp/>
        <stp/>
        <stp>T</stp>
        <tr r="G30" s="1"/>
      </tp>
      <tp>
        <v>22.973595764599999</v>
        <stp/>
        <stp>StudyData</stp>
        <stp>AMA(S.WBA,ERPeriod:=10,FastPeriod:=2,SlowPeriod:=30,InputChoice:=Close)</stp>
        <stp>Bar</stp>
        <stp/>
        <stp>Close</stp>
        <stp>D</stp>
        <stp>0</stp>
        <stp/>
        <stp/>
        <stp/>
        <stp/>
        <stp>T</stp>
        <tr r="G29" s="1"/>
      </tp>
      <tp>
        <v>104.1538771643</v>
        <stp/>
        <stp>StudyData</stp>
        <stp>AMA(S.DIS,ERPeriod:=10,FastPeriod:=2,SlowPeriod:=30,InputChoice:=Close)</stp>
        <stp>Bar</stp>
        <stp/>
        <stp>Close</stp>
        <stp>D</stp>
        <stp>0</stp>
        <stp/>
        <stp/>
        <stp/>
        <stp/>
        <stp>T</stp>
        <tr r="G31" s="1"/>
      </tp>
      <tp>
        <v>53.904617917400003</v>
        <stp/>
        <stp>StudyData</stp>
        <stp>AMA(S.DOW,ERPeriod:=10,FastPeriod:=2,SlowPeriod:=30,InputChoice:=Close)</stp>
        <stp>Bar</stp>
        <stp/>
        <stp>Close</stp>
        <stp>D</stp>
        <stp>0</stp>
        <stp/>
        <stp/>
        <stp/>
        <stp/>
        <stp>T</stp>
        <tr r="G11" s="1"/>
      </tp>
      <tp>
        <v>208.07867771549999</v>
        <stp/>
        <stp>StudyData</stp>
        <stp>AMA(S.AXP,ERPeriod:=10,FastPeriod:=2,SlowPeriod:=30,InputChoice:=Close)</stp>
        <stp>Bar</stp>
        <stp/>
        <stp>Close</stp>
        <stp>D</stp>
        <stp>0</stp>
        <stp/>
        <stp/>
        <stp/>
        <stp/>
        <stp>T</stp>
        <tr r="G3" s="1"/>
      </tp>
      <tp>
        <v>316.62874858719999</v>
        <stp/>
        <stp>StudyData</stp>
        <stp>AMA(S.CAT,ERPeriod:=10,FastPeriod:=2,SlowPeriod:=30,InputChoice:=Close)</stp>
        <stp>Bar</stp>
        <stp/>
        <stp>Close</stp>
        <stp>D</stp>
        <stp>0</stp>
        <stp/>
        <stp/>
        <stp/>
        <stp/>
        <stp>T</stp>
        <tr r="G7" s="1"/>
      </tp>
      <tp>
        <v>283.26379319</v>
        <stp/>
        <stp>StudyData</stp>
        <stp>AMA(S.CRM,ERPeriod:=10,FastPeriod:=2,SlowPeriod:=30,InputChoice:=Close)</stp>
        <stp>Bar</stp>
        <stp/>
        <stp>Close</stp>
        <stp>D</stp>
        <stp>0</stp>
        <stp/>
        <stp/>
        <stp/>
        <stp/>
        <stp>T</stp>
        <tr r="G24" s="1"/>
      </tp>
      <tp>
        <v>150.4326692978</v>
        <stp/>
        <stp>StudyData</stp>
        <stp>AMA(S.CVX,ERPeriod:=10,FastPeriod:=2,SlowPeriod:=30,InputChoice:=Close)</stp>
        <stp>Bar</stp>
        <stp/>
        <stp>Close</stp>
        <stp>D</stp>
        <stp>0</stp>
        <stp/>
        <stp/>
        <stp/>
        <stp/>
        <stp>T</stp>
        <tr r="G8" s="1"/>
      </tp>
      <tp>
        <v>96.146323202700003</v>
        <stp/>
        <stp>StudyData</stp>
        <stp>AMA(S.MMM,ERPeriod:=10,FastPeriod:=2,SlowPeriod:=30,InputChoice:=Close)</stp>
        <stp>Bar</stp>
        <stp/>
        <stp>Close</stp>
        <stp>D</stp>
        <stp>0</stp>
        <stp/>
        <stp/>
        <stp/>
        <stp/>
        <stp>T</stp>
        <tr r="G2" s="1"/>
      </tp>
      <tp>
        <v>292.52499568870002</v>
        <stp/>
        <stp>StudyData</stp>
        <stp>AMA(S.MCD,ERPeriod:=10,FastPeriod:=2,SlowPeriod:=30,InputChoice:=Close)</stp>
        <stp>Bar</stp>
        <stp/>
        <stp>Close</stp>
        <stp>D</stp>
        <stp>0</stp>
        <stp/>
        <stp/>
        <stp/>
        <stp/>
        <stp>T</stp>
        <tr r="G19" s="1"/>
      </tp>
      <tp>
        <v>125.4686612089</v>
        <stp/>
        <stp>StudyData</stp>
        <stp>AMA(S.MRK,ERPeriod:=10,FastPeriod:=2,SlowPeriod:=30,InputChoice:=Close)</stp>
        <stp>Bar</stp>
        <stp/>
        <stp>Close</stp>
        <stp>D</stp>
        <stp>0</stp>
        <stp/>
        <stp/>
        <stp/>
        <stp/>
        <stp>T</stp>
        <tr r="G20" s="1"/>
      </tp>
      <tp>
        <v>103.82855734650001</v>
        <stp/>
        <stp>StudyData</stp>
        <stp>AMA(S.NKE,ERPeriod:=10,FastPeriod:=2,SlowPeriod:=30,InputChoice:=Close)</stp>
        <stp>Bar</stp>
        <stp/>
        <stp>Close</stp>
        <stp>D</stp>
        <stp>0</stp>
        <stp/>
        <stp/>
        <stp/>
        <stp/>
        <stp>T</stp>
        <tr r="G22" s="1"/>
      </tp>
      <tp>
        <v>184.37253268129999</v>
        <stp/>
        <stp>StudyData</stp>
        <stp>AMA(S.IBM,ERPeriod:=10,FastPeriod:=2,SlowPeriod:=30,InputChoice:=Close)</stp>
        <stp>Bar</stp>
        <stp/>
        <stp>Close</stp>
        <stp>D</stp>
        <stp>0</stp>
        <stp/>
        <stp/>
        <stp/>
        <stp/>
        <stp>T</stp>
        <tr r="G16" s="1"/>
      </tp>
      <tp>
        <v>198.0074021984</v>
        <stp/>
        <stp>StudyData</stp>
        <stp>AMA(S.HON,ERPeriod:=10,FastPeriod:=2,SlowPeriod:=30,InputChoice:=Close)</stp>
        <stp>Bar</stp>
        <stp/>
        <stp>Close</stp>
        <stp>D</stp>
        <stp>0</stp>
        <stp/>
        <stp/>
        <stp/>
        <stp/>
        <stp>T</stp>
        <tr r="G14" s="1"/>
      </tp>
      <tp>
        <v>158.07338992109999</v>
        <stp/>
        <stp>StudyData</stp>
        <stp>AMA(S.JNJ,ERPeriod:=10,FastPeriod:=2,SlowPeriod:=30,InputChoice:=Close)</stp>
        <stp>Bar</stp>
        <stp/>
        <stp>Close</stp>
        <stp>D</stp>
        <stp>0</stp>
        <stp/>
        <stp/>
        <stp/>
        <stp/>
        <stp>T</stp>
        <tr r="G17" s="1"/>
      </tp>
      <tp>
        <v>173.26441911169999</v>
        <stp/>
        <stp>StudyData</stp>
        <stp>AMA(S.JPM,ERPeriod:=10,FastPeriod:=2,SlowPeriod:=30,InputChoice:=Close)</stp>
        <stp>Bar</stp>
        <stp/>
        <stp>Close</stp>
        <stp>D</stp>
        <stp>0</stp>
        <stp/>
        <stp/>
        <stp/>
        <stp/>
        <stp>T</stp>
        <tr r="G18" s="1"/>
      </tp>
      <tp>
        <v>43.845798144299998</v>
        <stp/>
        <stp>StudyData</stp>
        <stp>AMA(S.INTC,ERPeriod:=10,FastPeriod:=2,SlowPeriod:=30,InputChoice:=Close)</stp>
        <stp>Bar</stp>
        <stp/>
        <stp>Close</stp>
        <stp>D</stp>
        <stp>0</stp>
        <stp/>
        <stp/>
        <stp/>
        <stp/>
        <stp>T</stp>
        <tr r="G15" s="1"/>
      </tp>
      <tp>
        <v>-0.01</v>
        <stp/>
        <stp>ContractData</stp>
        <stp>S.WMT</stp>
        <stp>NetLastTradeToday</stp>
        <stp/>
        <stp>T</stp>
        <tr r="C30" s="1"/>
      </tp>
      <tp>
        <v>-1.36</v>
        <stp/>
        <stp>ContractData</stp>
        <stp>S.MMM</stp>
        <stp>NetLastTradeToday</stp>
        <stp/>
        <stp>T</stp>
        <tr r="C2" s="1"/>
      </tp>
      <tp>
        <v>-0.67</v>
        <stp/>
        <stp>ContractData</stp>
        <stp>S.DOW</stp>
        <stp>NetLastTradeToday</stp>
        <stp/>
        <stp>T</stp>
        <tr r="C11" s="1"/>
      </tp>
      <tp>
        <v>-0.99</v>
        <stp/>
        <stp>ContractData</stp>
        <stp>S.HON</stp>
        <stp>NetLastTradeToday</stp>
        <stp/>
        <stp>T</stp>
        <tr r="C14" s="1"/>
      </tp>
      <tp>
        <v>-4.7</v>
        <stp/>
        <stp>ContractData</stp>
        <stp>S.GS</stp>
        <stp>NetLastTradeToday</stp>
        <stp/>
        <stp>T</stp>
        <tr r="C12" s="1"/>
      </tp>
      <tp>
        <v>0.14000000000000001</v>
        <stp/>
        <stp>ContractData</stp>
        <stp>S.JNJ</stp>
        <stp>NetLastTradeToday</stp>
        <stp/>
        <stp>T</stp>
        <tr r="C17" s="1"/>
      </tp>
      <tp>
        <v>4.01</v>
        <stp/>
        <stp>ContractData</stp>
        <stp>S.UNH</stp>
        <stp>NetLastTradeToday</stp>
        <stp/>
        <stp>T</stp>
        <tr r="C26" s="1"/>
      </tp>
      <tp>
        <v>59.76</v>
        <stp/>
        <stp>ContractData</stp>
        <stp>S.KO</stp>
        <stp>LastTrade</stp>
        <stp/>
        <stp>T</stp>
        <tr r="B10" s="1"/>
      </tp>
      <tp>
        <v>183.73</v>
        <stp/>
        <stp>ContractData</stp>
        <stp>S.IBM</stp>
        <stp>LastTrade</stp>
        <stp/>
        <stp>T</stp>
        <tr r="B16" s="1"/>
      </tp>
      <tp>
        <v>-0.73</v>
        <stp/>
        <stp>ContractData</stp>
        <stp>S.DIS</stp>
        <stp>NetLastTradeToday</stp>
        <stp/>
        <stp>T</stp>
        <tr r="C31" s="1"/>
      </tp>
      <tp>
        <v>22.26</v>
        <stp/>
        <stp>ContractData</stp>
        <stp>S.WBA</stp>
        <stp>LastTrade</stp>
        <stp/>
        <stp>T</stp>
        <tr r="B29" s="1"/>
      </tp>
      <tp>
        <v>405.95768107769999</v>
        <stp/>
        <stp>StudyData</stp>
        <stp>AMA(S.MSFT,ERPeriod:=10,FastPeriod:=2,SlowPeriod:=30,InputChoice:=Close)</stp>
        <stp>Bar</stp>
        <stp/>
        <stp>Close</stp>
        <stp>D</stp>
        <stp>0</stp>
        <stp/>
        <stp/>
        <stp/>
        <stp/>
        <stp>T</stp>
        <tr r="G21" s="1"/>
      </tp>
      <tp>
        <v>288.76</v>
        <stp/>
        <stp>ContractData</stp>
        <stp>S.MCD</stp>
        <stp>LastTrade</stp>
        <stp/>
        <stp>T</stp>
        <tr r="B19" s="1"/>
      </tp>
      <tp>
        <v>-2.0300000000000002</v>
        <stp/>
        <stp>ContractData</stp>
        <stp>S.BA</stp>
        <stp>NetLastTradeToday</stp>
        <stp/>
        <stp>T</stp>
        <tr r="C6" s="1"/>
      </tp>
      <tp>
        <v>-1.57</v>
        <stp/>
        <stp>ContractData</stp>
        <stp>S.NKE</stp>
        <stp>NetLastTradeToday</stp>
        <stp/>
        <stp>T</stp>
        <tr r="C22" s="1"/>
      </tp>
      <tp>
        <v>356.23</v>
        <stp/>
        <stp>ContractData</stp>
        <stp>S.HD</stp>
        <stp>LastTrade</stp>
        <stp/>
        <stp>T</stp>
        <tr r="B13" s="1"/>
      </tp>
      <tp>
        <v>315.45</v>
        <stp/>
        <stp>ContractData</stp>
        <stp>S.CAT</stp>
        <stp>LastTrade</stp>
        <stp/>
        <stp>T</stp>
        <tr r="B7" s="1"/>
      </tp>
      <tp>
        <v>387.94</v>
        <stp/>
        <stp>ContractData</stp>
        <stp>S.GS</stp>
        <stp>LastTrade</stp>
        <stp/>
        <stp>T</stp>
        <tr r="B12" s="1"/>
      </tp>
      <tp>
        <v>305.57425026329997</v>
        <stp/>
        <stp>StudyData</stp>
        <stp>AMA(S.AMGN,ERPeriod:=10,FastPeriod:=2,SlowPeriod:=30,InputChoice:=Close)</stp>
        <stp>Bar</stp>
        <stp/>
        <stp>Close</stp>
        <stp>D</stp>
        <stp>0</stp>
        <stp/>
        <stp/>
        <stp/>
        <stp/>
        <stp>T</stp>
        <tr r="G4" s="1"/>
      </tp>
      <tp>
        <v>521.68000000000006</v>
        <stp/>
        <stp>ContractData</stp>
        <stp>S.UNH</stp>
        <stp>LastTrade</stp>
        <stp/>
        <stp>T</stp>
        <tr r="B26" s="1"/>
      </tp>
      <tp>
        <v>157.99</v>
        <stp/>
        <stp>ContractData</stp>
        <stp>S.JNJ</stp>
        <stp>LastTrade</stp>
        <stp/>
        <stp>T</stp>
        <tr r="B17" s="1"/>
      </tp>
      <tp>
        <v>188.94050494359999</v>
        <stp/>
        <stp>StudyData</stp>
        <stp>AMA(S.AAPL,ERPeriod:=10,FastPeriod:=2,SlowPeriod:=30,InputChoice:=Close)</stp>
        <stp>Bar</stp>
        <stp/>
        <stp>Close</stp>
        <stp>D</stp>
        <stp>0</stp>
        <stp/>
        <stp/>
        <stp/>
        <stp/>
        <stp>T</stp>
        <tr r="G5" s="1"/>
      </tp>
      <tp>
        <v>196.36</v>
        <stp/>
        <stp>ContractData</stp>
        <stp>S.HON</stp>
        <stp>LastTrade</stp>
        <stp/>
        <stp>T</stp>
        <tr r="B14" s="1"/>
      </tp>
      <tp>
        <v>54.09</v>
        <stp/>
        <stp>ContractData</stp>
        <stp>S.DOW</stp>
        <stp>LastTrade</stp>
        <stp/>
        <stp>T</stp>
        <tr r="B11" s="1"/>
      </tp>
      <tp>
        <v>50.386400746100001</v>
        <stp/>
        <stp>StudyData</stp>
        <stp>AMA(S.CSCO,ERPeriod:=10,FastPeriod:=2,SlowPeriod:=30,InputChoice:=Close)</stp>
        <stp>Bar</stp>
        <stp/>
        <stp>Close</stp>
        <stp>D</stp>
        <stp>0</stp>
        <stp/>
        <stp/>
        <stp/>
        <stp/>
        <stp>T</stp>
        <tr r="G9" s="1"/>
      </tp>
      <tp>
        <v>93.36</v>
        <stp/>
        <stp>ContractData</stp>
        <stp>S.MMM</stp>
        <stp>LastTrade</stp>
        <stp/>
        <stp>T</stp>
        <tr r="B2" s="1"/>
      </tp>
      <tp>
        <v>170.23</v>
        <stp/>
        <stp>ContractData</stp>
        <stp>S.WMT</stp>
        <stp>LastTrade</stp>
        <stp/>
        <stp>T</stp>
        <tr r="B30" s="1"/>
      </tp>
      <tp>
        <v>-9.2200000000000006</v>
        <stp/>
        <stp>ContractData</stp>
        <stp>S.HD</stp>
        <stp>NetLastTradeToday</stp>
        <stp/>
        <stp>T</stp>
        <tr r="C13" s="1"/>
      </tp>
      <tp>
        <v>-6.18</v>
        <stp/>
        <stp>ContractData</stp>
        <stp>S.CAT</stp>
        <stp>NetLastTradeToday</stp>
        <stp/>
        <stp>T</stp>
        <tr r="C7" s="1"/>
      </tp>
      <tp>
        <v>207.3</v>
        <stp/>
        <stp>ContractData</stp>
        <stp>S.BA</stp>
        <stp>LastTrade</stp>
        <stp/>
        <stp>T</stp>
        <tr r="B6" s="1"/>
      </tp>
      <tp>
        <v>105.57000000000001</v>
        <stp/>
        <stp>ContractData</stp>
        <stp>S.NKE</stp>
        <stp>LastTrade</stp>
        <stp/>
        <stp>T</stp>
        <tr r="B22" s="1"/>
      </tp>
      <tp>
        <v>-0.66</v>
        <stp/>
        <stp>ContractData</stp>
        <stp>S.MCD</stp>
        <stp>NetLastTradeToday</stp>
        <stp/>
        <stp>T</stp>
        <tr r="C19" s="1"/>
      </tp>
      <tp>
        <v>0.2</v>
        <stp/>
        <stp>ContractData</stp>
        <stp>S.KO</stp>
        <stp>NetLastTradeToday</stp>
        <stp/>
        <stp>T</stp>
        <tr r="C10" s="1"/>
      </tp>
      <tp>
        <v>-2.4</v>
        <stp/>
        <stp>ContractData</stp>
        <stp>S.IBM</stp>
        <stp>NetLastTradeToday</stp>
        <stp/>
        <stp>T</stp>
        <tr r="C16" s="1"/>
      </tp>
      <tp>
        <v>-0.37</v>
        <stp/>
        <stp>ContractData</stp>
        <stp>S.WBA</stp>
        <stp>NetLastTradeToday</stp>
        <stp/>
        <stp>T</stp>
        <tr r="C29" s="1"/>
      </tp>
      <tp>
        <v>108.59</v>
        <stp/>
        <stp>ContractData</stp>
        <stp>S.DIS</stp>
        <stp>LastTrade</stp>
        <stp/>
        <stp>T</stp>
        <tr r="B31" s="1"/>
      </tp>
      <tp>
        <v>152.44</v>
        <stp/>
        <stp>ContractData</stp>
        <stp>S.CVX</stp>
        <stp>LastTrade</stp>
        <stp/>
        <stp>T</stp>
        <tr r="B8" s="1"/>
      </tp>
      <tp>
        <v>-1.1541544215869624</v>
        <stp/>
        <stp>ContractData</stp>
        <stp>S.AAPL</stp>
        <stp>PerCentNetLastTrade</stp>
        <stp/>
        <stp>T</stp>
        <tr r="E5" s="1"/>
        <tr r="D5" s="1"/>
      </tp>
      <tp>
        <v>-0.84230547158917235</v>
        <stp/>
        <stp>ContractData</stp>
        <stp>S.AMGN</stp>
        <stp>PerCentNetLastTrade</stp>
        <stp/>
        <stp>T</stp>
        <tr r="E4" s="1"/>
        <tr r="D4" s="1"/>
      </tp>
      <tp>
        <v>0.3</v>
        <stp/>
        <stp>ContractData</stp>
        <stp>S.VZ</stp>
        <stp>NetLastTradeToday</stp>
        <stp/>
        <stp>T</stp>
        <tr r="C27" s="1"/>
      </tp>
      <tp>
        <v>-1.1970252648736757</v>
        <stp/>
        <stp>ContractData</stp>
        <stp>S.GS</stp>
        <stp>PerCentNetLastTrade</stp>
        <stp/>
        <stp>T</stp>
        <tr r="D12" s="1"/>
        <tr r="E12" s="1"/>
      </tp>
      <tp>
        <v>-0.96976066497874169</v>
        <stp/>
        <stp>ContractData</stp>
        <stp>S.BA</stp>
        <stp>PerCentNetLastTrade</stp>
        <stp/>
        <stp>T</stp>
        <tr r="E6" s="1"/>
        <tr r="D6" s="1"/>
      </tp>
      <tp>
        <v>0.33500837520938026</v>
        <stp/>
        <stp>ContractData</stp>
        <stp>S.KO</stp>
        <stp>PerCentNetLastTrade</stp>
        <stp/>
        <stp>T</stp>
        <tr r="D10" s="1"/>
        <tr r="E10" s="1"/>
      </tp>
      <tp>
        <v>-2.5229169517033796</v>
        <stp/>
        <stp>ContractData</stp>
        <stp>S.HD</stp>
        <stp>PerCentNetLastTrade</stp>
        <stp/>
        <stp>T</stp>
        <tr r="D13" s="1"/>
        <tr r="E13" s="1"/>
      </tp>
      <tp>
        <v>0.74812967581047385</v>
        <stp/>
        <stp>ContractData</stp>
        <stp>S.VZ</stp>
        <stp>PerCentNetLastTrade</stp>
        <stp/>
        <stp>T</stp>
        <tr r="E27" s="1"/>
        <tr r="D27" s="1"/>
      </tp>
      <tp>
        <v>0.61740182038062508</v>
        <stp/>
        <stp>ContractData</stp>
        <stp>S.PG</stp>
        <stp>PerCentNetLastTrade</stp>
        <stp/>
        <stp>T</stp>
        <tr r="D23" s="1"/>
        <tr r="E23" s="1"/>
      </tp>
      <tp>
        <v>-0.60012002400480091</v>
        <stp/>
        <stp>ContractData</stp>
        <stp>S.CSCO</stp>
        <stp>PerCentNetLastTrade</stp>
        <stp/>
        <stp>T</stp>
        <tr r="E9" s="1"/>
        <tr r="D9" s="1"/>
      </tp>
      <tp>
        <v>0.97</v>
        <stp/>
        <stp>ContractData</stp>
        <stp>S.PG</stp>
        <stp>NetLastTradeToday</stp>
        <stp/>
        <stp>T</stp>
        <tr r="C23" s="1"/>
      </tp>
      <tp>
        <v>59.679699999999997</v>
        <stp/>
        <stp>StudyData</stp>
        <stp>MA(S.KO,MAType:=Exp,Period:=28,InputChoice:=Close)</stp>
        <stp>Bar</stp>
        <stp/>
        <stp>Close</stp>
        <stp>D</stp>
        <stp>0</stp>
        <stp/>
        <stp/>
        <stp/>
        <stp/>
        <stp>T</stp>
        <tr r="F10" s="1"/>
      </tp>
      <tp>
        <v>354.25700000000001</v>
        <stp/>
        <stp>StudyData</stp>
        <stp>MA(S.HD,MAType:=Exp,Period:=28,InputChoice:=Close)</stp>
        <stp>Bar</stp>
        <stp/>
        <stp>Close</stp>
        <stp>D</stp>
        <stp>0</stp>
        <stp/>
        <stp/>
        <stp/>
        <stp/>
        <stp>T</stp>
        <tr r="F13" s="1"/>
      </tp>
      <tp>
        <v>215.249</v>
        <stp/>
        <stp>StudyData</stp>
        <stp>MA(S.BA,MAType:=Exp,Period:=28,InputChoice:=Close)</stp>
        <stp>Bar</stp>
        <stp/>
        <stp>Close</stp>
        <stp>D</stp>
        <stp>0</stp>
        <stp/>
        <stp/>
        <stp/>
        <stp/>
        <stp>T</stp>
        <tr r="F6" s="1"/>
      </tp>
      <tp>
        <v>381.84699999999998</v>
        <stp/>
        <stp>StudyData</stp>
        <stp>MA(S.GS,MAType:=Exp,Period:=28,InputChoice:=Close)</stp>
        <stp>Bar</stp>
        <stp/>
        <stp>Close</stp>
        <stp>D</stp>
        <stp>0</stp>
        <stp/>
        <stp/>
        <stp/>
        <stp/>
        <stp>T</stp>
        <tr r="F12" s="1"/>
      </tp>
      <tp>
        <v>154.541</v>
        <stp/>
        <stp>StudyData</stp>
        <stp>MA(S.PG,MAType:=Exp,Period:=28,InputChoice:=Close)</stp>
        <stp>Bar</stp>
        <stp/>
        <stp>Close</stp>
        <stp>D</stp>
        <stp>0</stp>
        <stp/>
        <stp/>
        <stp/>
        <stp/>
        <stp>T</stp>
        <tr r="F23" s="1"/>
      </tp>
      <tp>
        <v>40.287300000000002</v>
        <stp/>
        <stp>StudyData</stp>
        <stp>MA(S.VZ,MAType:=Exp,Period:=28,InputChoice:=Close)</stp>
        <stp>Bar</stp>
        <stp/>
        <stp>Close</stp>
        <stp>D</stp>
        <stp>0</stp>
        <stp/>
        <stp/>
        <stp/>
        <stp/>
        <stp>T</stp>
        <tr r="F27" s="1"/>
      </tp>
      <tp>
        <v>279.25</v>
        <stp/>
        <stp>ContractData</stp>
        <stp>S.CRM</stp>
        <stp>LastTrade</stp>
        <stp/>
        <stp>T</stp>
        <tr r="B24" s="1"/>
      </tp>
      <tp>
        <v>126.06</v>
        <stp/>
        <stp>ContractData</stp>
        <stp>S.MRK</stp>
        <stp>LastTrade</stp>
        <stp/>
        <stp>T</stp>
        <tr r="B20" s="1"/>
      </tp>
      <tp>
        <v>216.01</v>
        <stp/>
        <stp>ContractData</stp>
        <stp>S.TRV</stp>
        <stp>LastTrade</stp>
        <stp/>
        <stp>T</stp>
        <tr r="B25" s="1"/>
      </tp>
      <tp>
        <v>-1.34</v>
        <stp/>
        <stp>ContractData</stp>
        <stp>S.AXP</stp>
        <stp>NetLastTradeToday</stp>
        <stp/>
        <stp>T</stp>
        <tr r="C3" s="1"/>
      </tp>
      <tp>
        <v>176.15</v>
        <stp/>
        <stp>ContractData</stp>
        <stp>S.JPM</stp>
        <stp>LastTrade</stp>
        <stp/>
        <stp>T</stp>
        <tr r="B18" s="1"/>
      </tp>
      <tp>
        <v>273.5440342014</v>
        <stp/>
        <stp>StudyData</stp>
        <stp>AMA(S.V,ERPeriod:=10,FastPeriod:=2,SlowPeriod:=30,InputChoice:=Close)</stp>
        <stp>Bar</stp>
        <stp/>
        <stp>Close</stp>
        <stp>D</stp>
        <stp>0</stp>
        <stp/>
        <stp/>
        <stp/>
        <stp/>
        <stp>T</stp>
        <tr r="G28" s="1"/>
      </tp>
      <tp>
        <v>-1.9986372927549398</v>
        <stp/>
        <stp>ContractData</stp>
        <stp>S.INTC</stp>
        <stp>PerCentNetLastTrade</stp>
        <stp/>
        <stp>T</stp>
        <tr r="D15" s="1"/>
        <tr r="E15" s="1"/>
      </tp>
      <tp>
        <v>40.380000000000003</v>
        <stp/>
        <stp>ContractData</stp>
        <stp>S.VZ</stp>
        <stp>LastTrade</stp>
        <stp/>
        <stp>T</stp>
        <tr r="B27" s="1"/>
      </tp>
      <tp>
        <v>270.87799999999999</v>
        <stp/>
        <stp>StudyData</stp>
        <stp>MA(S.V,MAType:=Exp,Period:=28,InputChoice:=Close)</stp>
        <stp>Bar</stp>
        <stp/>
        <stp>Close</stp>
        <stp>D</stp>
        <stp>0</stp>
        <stp/>
        <stp/>
        <stp/>
        <stp/>
        <stp>T</stp>
        <tr r="F28" s="1"/>
      </tp>
      <tp>
        <v>0.38</v>
        <stp/>
        <stp>ContractData</stp>
        <stp>S.CVX</stp>
        <stp>NetLastTradeToday</stp>
        <stp/>
        <stp>T</stp>
        <tr r="C8" s="1"/>
      </tp>
      <tp>
        <v>-2.2973558734286952</v>
        <stp/>
        <stp>ContractData</stp>
        <stp>S.MSFT</stp>
        <stp>PerCentNetLastTrade</stp>
        <stp/>
        <stp>T</stp>
        <tr r="D21" s="1"/>
        <tr r="E21" s="1"/>
      </tp>
      <tp>
        <v>0.35000000000000003</v>
        <stp/>
        <stp>ContractData</stp>
        <stp>S.JPM</stp>
        <stp>NetLastTradeToday</stp>
        <stp/>
        <stp>T</stp>
        <tr r="C18" s="1"/>
      </tp>
      <tp>
        <v>210.92000000000002</v>
        <stp/>
        <stp>ContractData</stp>
        <stp>S.AXP</stp>
        <stp>LastTrade</stp>
        <stp/>
        <stp>T</stp>
        <tr r="B3" s="1"/>
      </tp>
      <tp>
        <v>158.05000000000001</v>
        <stp/>
        <stp>ContractData</stp>
        <stp>S.PG</stp>
        <stp>LastTrade</stp>
        <stp/>
        <stp>T</stp>
        <tr r="B23" s="1"/>
      </tp>
      <tp>
        <v>1.32</v>
        <stp/>
        <stp>ContractData</stp>
        <stp>S.TRV</stp>
        <stp>NetLastTradeToday</stp>
        <stp/>
        <stp>T</stp>
        <tr r="C25" s="1"/>
      </tp>
      <tp>
        <v>-8.07</v>
        <stp/>
        <stp>ContractData</stp>
        <stp>S.CRM</stp>
        <stp>NetLastTradeToday</stp>
        <stp/>
        <stp>T</stp>
        <tr r="C24" s="1"/>
      </tp>
      <tp>
        <v>0.64</v>
        <stp/>
        <stp>ContractData</stp>
        <stp>S.MRK</stp>
        <stp>NetLastTradeToday</stp>
        <stp/>
        <stp>T</stp>
        <tr r="C20" s="1"/>
      </tp>
      <tp>
        <v>302.50700000000001</v>
        <stp/>
        <stp>StudyData</stp>
        <stp>MA(S.AMGN,MAType:=Exp,Period:=28,InputChoice:=Close)</stp>
        <stp>Bar</stp>
        <stp/>
        <stp>Close</stp>
        <stp>D</stp>
        <stp>0</stp>
        <stp/>
        <stp/>
        <stp/>
        <stp/>
        <stp>T</stp>
        <tr r="F4" s="1"/>
      </tp>
      <tp>
        <v>44.712899999999998</v>
        <stp/>
        <stp>StudyData</stp>
        <stp>MA(S.INTC,MAType:=Exp,Period:=28,InputChoice:=Close)</stp>
        <stp>Bar</stp>
        <stp/>
        <stp>Close</stp>
        <stp>D</stp>
        <stp>0</stp>
        <stp/>
        <stp/>
        <stp/>
        <stp/>
        <stp>T</stp>
        <tr r="F15" s="1"/>
      </tp>
      <tp>
        <v>156.86412640750001</v>
        <stp/>
        <stp>StudyData</stp>
        <stp>AMA(S.PG,ERPeriod:=10,FastPeriod:=2,SlowPeriod:=30,InputChoice:=Close)</stp>
        <stp>Bar</stp>
        <stp/>
        <stp>Close</stp>
        <stp>D</stp>
        <stp>0</stp>
        <stp/>
        <stp/>
        <stp/>
        <stp/>
        <stp>T</stp>
        <tr r="G23" s="1"/>
      </tp>
      <tp>
        <v>40.544680067800002</v>
        <stp/>
        <stp>StudyData</stp>
        <stp>AMA(S.VZ,ERPeriod:=10,FastPeriod:=2,SlowPeriod:=30,InputChoice:=Close)</stp>
        <stp>Bar</stp>
        <stp/>
        <stp>Close</stp>
        <stp>D</stp>
        <stp>0</stp>
        <stp/>
        <stp/>
        <stp/>
        <stp/>
        <stp>T</stp>
        <tr r="G27" s="1"/>
      </tp>
      <tp>
        <v>59.808825898899997</v>
        <stp/>
        <stp>StudyData</stp>
        <stp>AMA(S.KO,ERPeriod:=10,FastPeriod:=2,SlowPeriod:=30,InputChoice:=Close)</stp>
        <stp>Bar</stp>
        <stp/>
        <stp>Close</stp>
        <stp>D</stp>
        <stp>0</stp>
        <stp/>
        <stp/>
        <stp/>
        <stp/>
        <stp>T</stp>
        <tr r="G10" s="1"/>
      </tp>
      <tp>
        <v>355.49285770749998</v>
        <stp/>
        <stp>StudyData</stp>
        <stp>AMA(S.HD,ERPeriod:=10,FastPeriod:=2,SlowPeriod:=30,InputChoice:=Close)</stp>
        <stp>Bar</stp>
        <stp/>
        <stp>Close</stp>
        <stp>D</stp>
        <stp>0</stp>
        <stp/>
        <stp/>
        <stp/>
        <stp/>
        <stp>T</stp>
        <tr r="G13" s="1"/>
      </tp>
      <tp>
        <v>212.68381211010001</v>
        <stp/>
        <stp>StudyData</stp>
        <stp>AMA(S.BA,ERPeriod:=10,FastPeriod:=2,SlowPeriod:=30,InputChoice:=Close)</stp>
        <stp>Bar</stp>
        <stp/>
        <stp>Close</stp>
        <stp>D</stp>
        <stp>0</stp>
        <stp/>
        <stp/>
        <stp/>
        <stp/>
        <stp>T</stp>
        <tr r="G6" s="1"/>
      </tp>
      <tp>
        <v>381.4737884251</v>
        <stp/>
        <stp>StudyData</stp>
        <stp>AMA(S.GS,ERPeriod:=10,FastPeriod:=2,SlowPeriod:=30,InputChoice:=Close)</stp>
        <stp>Bar</stp>
        <stp/>
        <stp>Close</stp>
        <stp>D</stp>
        <stp>0</stp>
        <stp/>
        <stp/>
        <stp/>
        <stp/>
        <stp>T</stp>
        <tr r="G12" s="1"/>
      </tp>
      <tp>
        <v>188.59299999999999</v>
        <stp/>
        <stp>StudyData</stp>
        <stp>MA(S.AAPL,MAType:=Exp,Period:=28,InputChoice:=Close)</stp>
        <stp>Bar</stp>
        <stp/>
        <stp>Close</stp>
        <stp>D</stp>
        <stp>0</stp>
        <stp/>
        <stp/>
        <stp/>
        <stp/>
        <stp>T</stp>
        <tr r="F5" s="1"/>
      </tp>
      <tp>
        <v>399.61900000000003</v>
        <stp/>
        <stp>StudyData</stp>
        <stp>MA(S.MSFT,MAType:=Exp,Period:=28,InputChoice:=Close)</stp>
        <stp>Bar</stp>
        <stp/>
        <stp>Close</stp>
        <stp>D</stp>
        <stp>0</stp>
        <stp/>
        <stp/>
        <stp/>
        <stp/>
        <stp>T</stp>
        <tr r="F21" s="1"/>
      </tp>
      <tp>
        <v>50.427</v>
        <stp/>
        <stp>StudyData</stp>
        <stp>MA(S.CSCO,MAType:=Exp,Period:=28,InputChoice:=Close)</stp>
        <stp>Bar</stp>
        <stp/>
        <stp>Close</stp>
        <stp>D</stp>
        <stp>0</stp>
        <stp/>
        <stp/>
        <stp/>
        <stp/>
        <stp>T</stp>
        <tr r="F9" s="1"/>
      </tp>
      <tp>
        <v>-2.48</v>
        <stp/>
        <stp>ContractData</stp>
        <stp>S.AMGN</stp>
        <stp>NetLastTradeToday</stp>
        <stp/>
        <stp>T</stp>
        <tr r="C4" s="1"/>
      </tp>
      <tp>
        <v>303.24799999999999</v>
        <stp/>
        <stp>StudyData</stp>
        <stp>MA(S.CAT,MAType:=Exp,Period:=28,InputChoice:=Close)</stp>
        <stp>Bar</stp>
        <stp/>
        <stp>Close</stp>
        <stp>D</stp>
        <stp>0</stp>
        <stp/>
        <stp/>
        <stp/>
        <stp/>
        <stp>T</stp>
        <tr r="F7" s="1"/>
      </tp>
      <tp>
        <v>149.328</v>
        <stp/>
        <stp>StudyData</stp>
        <stp>MA(S.CVX,MAType:=Exp,Period:=28,InputChoice:=Close)</stp>
        <stp>Bar</stp>
        <stp/>
        <stp>Close</stp>
        <stp>D</stp>
        <stp>0</stp>
        <stp/>
        <stp/>
        <stp/>
        <stp/>
        <stp>T</stp>
        <tr r="F8" s="1"/>
      </tp>
      <tp>
        <v>277.81700000000001</v>
        <stp/>
        <stp>StudyData</stp>
        <stp>MA(S.CRM,MAType:=Exp,Period:=28,InputChoice:=Close)</stp>
        <stp>Bar</stp>
        <stp/>
        <stp>Close</stp>
        <stp>D</stp>
        <stp>0</stp>
        <stp/>
        <stp/>
        <stp/>
        <stp/>
        <stp>T</stp>
        <tr r="F24" s="1"/>
      </tp>
      <tp>
        <v>-9.5400000000000009</v>
        <stp/>
        <stp>ContractData</stp>
        <stp>S.MSFT</stp>
        <stp>NetLastTradeToday</stp>
        <stp/>
        <stp>T</stp>
        <tr r="C21" s="1"/>
      </tp>
      <tp>
        <v>197.47800000000001</v>
        <stp/>
        <stp>StudyData</stp>
        <stp>MA(S.AXP,MAType:=Exp,Period:=28,InputChoice:=Close)</stp>
        <stp>Bar</stp>
        <stp/>
        <stp>Close</stp>
        <stp>D</stp>
        <stp>0</stp>
        <stp/>
        <stp/>
        <stp/>
        <stp/>
        <stp>T</stp>
        <tr r="F3" s="1"/>
      </tp>
      <tp>
        <v>-0.3</v>
        <stp/>
        <stp>ContractData</stp>
        <stp>S.CSCO</stp>
        <stp>NetLastTradeToday</stp>
        <stp/>
        <stp>T</stp>
        <tr r="C9" s="1"/>
      </tp>
      <tp>
        <v>-0.75</v>
        <stp/>
        <stp>ContractData</stp>
        <stp>S.V</stp>
        <stp>NetLastTradeToday</stp>
        <stp/>
        <stp>T</stp>
        <tr r="C28" s="1"/>
      </tp>
      <tp>
        <v>53.7986</v>
        <stp/>
        <stp>StudyData</stp>
        <stp>MA(S.DOW,MAType:=Exp,Period:=28,InputChoice:=Close)</stp>
        <stp>Bar</stp>
        <stp/>
        <stp>Close</stp>
        <stp>D</stp>
        <stp>0</stp>
        <stp/>
        <stp/>
        <stp/>
        <stp/>
        <stp>T</stp>
        <tr r="F11" s="1"/>
      </tp>
      <tp>
        <v>98.17</v>
        <stp/>
        <stp>StudyData</stp>
        <stp>MA(S.DIS,MAType:=Exp,Period:=28,InputChoice:=Close)</stp>
        <stp>Bar</stp>
        <stp/>
        <stp>Close</stp>
        <stp>D</stp>
        <stp>0</stp>
        <stp/>
        <stp/>
        <stp/>
        <stp/>
        <stp>T</stp>
        <tr r="F31" s="1"/>
      </tp>
      <tp>
        <v>158.25</v>
        <stp/>
        <stp>StudyData</stp>
        <stp>MA(S.JNJ,MAType:=Exp,Period:=28,InputChoice:=Close)</stp>
        <stp>Bar</stp>
        <stp/>
        <stp>Close</stp>
        <stp>D</stp>
        <stp>0</stp>
        <stp/>
        <stp/>
        <stp/>
        <stp/>
        <stp>T</stp>
        <tr r="F17" s="1"/>
      </tp>
      <tp>
        <v>172.001</v>
        <stp/>
        <stp>StudyData</stp>
        <stp>MA(S.JPM,MAType:=Exp,Period:=28,InputChoice:=Close)</stp>
        <stp>Bar</stp>
        <stp/>
        <stp>Close</stp>
        <stp>D</stp>
        <stp>0</stp>
        <stp/>
        <stp/>
        <stp/>
        <stp/>
        <stp>T</stp>
        <tr r="F18" s="1"/>
      </tp>
      <tp>
        <v>405.78000000000003</v>
        <stp/>
        <stp>ContractData</stp>
        <stp>S.MSFT</stp>
        <stp>LastTrade</stp>
        <stp/>
        <stp>T</stp>
        <tr r="B21" s="1"/>
      </tp>
      <tp>
        <v>177.733</v>
        <stp/>
        <stp>StudyData</stp>
        <stp>MA(S.IBM,MAType:=Exp,Period:=28,InputChoice:=Close)</stp>
        <stp>Bar</stp>
        <stp/>
        <stp>Close</stp>
        <stp>D</stp>
        <stp>0</stp>
        <stp/>
        <stp/>
        <stp/>
        <stp/>
        <stp>T</stp>
        <tr r="F16" s="1"/>
      </tp>
      <tp>
        <v>291.95</v>
        <stp/>
        <stp>ContractData</stp>
        <stp>S.AMGN</stp>
        <stp>LastTrade</stp>
        <stp/>
        <stp>T</stp>
        <tr r="B4" s="1"/>
      </tp>
      <tp>
        <v>198.667</v>
        <stp/>
        <stp>StudyData</stp>
        <stp>MA(S.HON,MAType:=Exp,Period:=28,InputChoice:=Close)</stp>
        <stp>Bar</stp>
        <stp/>
        <stp>Close</stp>
        <stp>D</stp>
        <stp>0</stp>
        <stp/>
        <stp/>
        <stp/>
        <stp/>
        <stp>T</stp>
        <tr r="F14" s="1"/>
      </tp>
      <tp>
        <v>274.26</v>
        <stp/>
        <stp>ContractData</stp>
        <stp>S.V</stp>
        <stp>LastTrade</stp>
        <stp/>
        <stp>T</stp>
        <tr r="B28" s="1"/>
      </tp>
      <tp>
        <v>104.261</v>
        <stp/>
        <stp>StudyData</stp>
        <stp>MA(S.NKE,MAType:=Exp,Period:=28,InputChoice:=Close)</stp>
        <stp>Bar</stp>
        <stp/>
        <stp>Close</stp>
        <stp>D</stp>
        <stp>0</stp>
        <stp/>
        <stp/>
        <stp/>
        <stp/>
        <stp>T</stp>
        <tr r="F22" s="1"/>
      </tp>
      <tp>
        <v>291.54399999999998</v>
        <stp/>
        <stp>StudyData</stp>
        <stp>MA(S.MCD,MAType:=Exp,Period:=28,InputChoice:=Close)</stp>
        <stp>Bar</stp>
        <stp/>
        <stp>Close</stp>
        <stp>D</stp>
        <stp>0</stp>
        <stp/>
        <stp/>
        <stp/>
        <stp/>
        <stp>T</stp>
        <tr r="F19" s="1"/>
      </tp>
      <tp>
        <v>98.112499999999997</v>
        <stp/>
        <stp>StudyData</stp>
        <stp>MA(S.MMM,MAType:=Exp,Period:=28,InputChoice:=Close)</stp>
        <stp>Bar</stp>
        <stp/>
        <stp>Close</stp>
        <stp>D</stp>
        <stp>0</stp>
        <stp/>
        <stp/>
        <stp/>
        <stp/>
        <stp>T</stp>
        <tr r="F2" s="1"/>
      </tp>
      <tp>
        <v>121.001</v>
        <stp/>
        <stp>StudyData</stp>
        <stp>MA(S.MRK,MAType:=Exp,Period:=28,InputChoice:=Close)</stp>
        <stp>Bar</stp>
        <stp/>
        <stp>Close</stp>
        <stp>D</stp>
        <stp>0</stp>
        <stp/>
        <stp/>
        <stp/>
        <stp/>
        <stp>T</stp>
        <tr r="F20" s="1"/>
      </tp>
      <tp>
        <v>49.69</v>
        <stp/>
        <stp>ContractData</stp>
        <stp>S.CSCO</stp>
        <stp>LastTrade</stp>
        <stp/>
        <stp>T</stp>
        <tr r="B9" s="1"/>
      </tp>
      <tp>
        <v>-0.88</v>
        <stp/>
        <stp>ContractData</stp>
        <stp>S.INTC</stp>
        <stp>NetLastTradeToday</stp>
        <stp/>
        <stp>T</stp>
        <tr r="C15" s="1"/>
      </tp>
      <tp>
        <v>-5.8719906048150319E-3</v>
        <stp/>
        <stp>ContractData</stp>
        <stp>S.WMT</stp>
        <stp>PerCentNetLastTrade</stp>
        <stp/>
        <stp>T</stp>
        <tr r="D30" s="1"/>
        <tr r="E30" s="1"/>
      </tp>
      <tp>
        <v>-1.6349977905435262</v>
        <stp/>
        <stp>ContractData</stp>
        <stp>S.WBA</stp>
        <stp>PerCentNetLastTrade</stp>
        <stp/>
        <stp>T</stp>
        <tr r="E29" s="1"/>
        <tr r="D29" s="1"/>
      </tp>
      <tp>
        <v>0.77466965458619885</v>
        <stp/>
        <stp>ContractData</stp>
        <stp>S.UNH</stp>
        <stp>PerCentNetLastTrade</stp>
        <stp/>
        <stp>T</stp>
        <tr r="D26" s="1"/>
        <tr r="E26" s="1"/>
      </tp>
      <tp>
        <v>0.61484000186315158</v>
        <stp/>
        <stp>ContractData</stp>
        <stp>S.TRV</stp>
        <stp>PerCentNetLastTrade</stp>
        <stp/>
        <stp>T</stp>
        <tr r="D25" s="1"/>
        <tr r="E25" s="1"/>
      </tp>
      <tp>
        <v>-1.4648255271505879</v>
        <stp/>
        <stp>ContractData</stp>
        <stp>S.NKE</stp>
        <stp>PerCentNetLastTrade</stp>
        <stp/>
        <stp>T</stp>
        <tr r="D22" s="1"/>
        <tr r="E22" s="1"/>
      </tp>
      <tp>
        <v>-1.4371763711296628</v>
        <stp/>
        <stp>ContractData</stp>
        <stp>S.MMM</stp>
        <stp>PerCentNetLastTrade</stp>
        <stp/>
        <stp>T</stp>
        <tr r="E2" s="1"/>
        <tr r="D2" s="1"/>
      </tp>
      <tp>
        <v>-0.22802653399668324</v>
        <stp/>
        <stp>ContractData</stp>
        <stp>S.MCD</stp>
        <stp>PerCentNetLastTrade</stp>
        <stp/>
        <stp>T</stp>
        <tr r="E19" s="1"/>
        <tr r="D19" s="1"/>
      </tp>
      <tp>
        <v>0.5106111377054412</v>
        <stp/>
        <stp>ContractData</stp>
        <stp>S.MRK</stp>
        <stp>PerCentNetLastTrade</stp>
        <stp/>
        <stp>T</stp>
        <tr r="D20" s="1"/>
        <tr r="E20" s="1"/>
      </tp>
      <tp>
        <v>8.8691796008869186E-2</v>
        <stp/>
        <stp>ContractData</stp>
        <stp>S.JNJ</stp>
        <stp>PerCentNetLastTrade</stp>
        <stp/>
        <stp>T</stp>
        <tr r="D17" s="1"/>
        <tr r="E17" s="1"/>
      </tp>
      <tp>
        <v>0.1991012002958075</v>
        <stp/>
        <stp>ContractData</stp>
        <stp>S.JPM</stp>
        <stp>PerCentNetLastTrade</stp>
        <stp/>
        <stp>T</stp>
        <tr r="D18" s="1"/>
        <tr r="E18" s="1"/>
      </tp>
      <tp>
        <v>-1.2892135797163731</v>
        <stp/>
        <stp>ContractData</stp>
        <stp>S.IBM</stp>
        <stp>PerCentNetLastTrade</stp>
        <stp/>
        <stp>T</stp>
        <tr r="D16" s="1"/>
        <tr r="E16" s="1"/>
      </tp>
      <tp>
        <v>-0.50164682036990116</v>
        <stp/>
        <stp>ContractData</stp>
        <stp>S.HON</stp>
        <stp>PerCentNetLastTrade</stp>
        <stp/>
        <stp>T</stp>
        <tr r="D14" s="1"/>
        <tr r="E14" s="1"/>
      </tp>
      <tp>
        <v>-1.2228508851980289</v>
        <stp/>
        <stp>ContractData</stp>
        <stp>S.DOW</stp>
        <stp>PerCentNetLastTrade</stp>
        <stp/>
        <stp>T</stp>
        <tr r="D11" s="1"/>
        <tr r="E11" s="1"/>
      </tp>
      <tp>
        <v>-0.66794766218318236</v>
        <stp/>
        <stp>ContractData</stp>
        <stp>S.DIS</stp>
        <stp>PerCentNetLastTrade</stp>
        <stp/>
        <stp>T</stp>
        <tr r="E31" s="1"/>
        <tr r="D31" s="1"/>
      </tp>
      <tp>
        <v>-1.9214625501352485</v>
        <stp/>
        <stp>ContractData</stp>
        <stp>S.CAT</stp>
        <stp>PerCentNetLastTrade</stp>
        <stp/>
        <stp>T</stp>
        <tr r="D7" s="1"/>
        <tr r="E7" s="1"/>
      </tp>
      <tp>
        <v>0.24986849026827984</v>
        <stp/>
        <stp>ContractData</stp>
        <stp>S.CVX</stp>
        <stp>PerCentNetLastTrade</stp>
        <stp/>
        <stp>T</stp>
        <tr r="D8" s="1"/>
        <tr r="E8" s="1"/>
      </tp>
      <tp>
        <v>-2.8087150215787275</v>
        <stp/>
        <stp>ContractData</stp>
        <stp>S.CRM</stp>
        <stp>PerCentNetLastTrade</stp>
        <stp/>
        <stp>T</stp>
        <tr r="D24" s="1"/>
        <tr r="E24" s="1"/>
      </tp>
      <tp>
        <v>-0.63130123433524921</v>
        <stp/>
        <stp>ContractData</stp>
        <stp>S.AXP</stp>
        <stp>PerCentNetLastTrade</stp>
        <stp/>
        <stp>T</stp>
        <tr r="E3" s="1"/>
        <tr r="D3" s="1"/>
      </tp>
      <tp>
        <v>22.994499999999999</v>
        <stp/>
        <stp>StudyData</stp>
        <stp>MA(S.WBA,MAType:=Exp,Period:=28,InputChoice:=Close)</stp>
        <stp>Bar</stp>
        <stp/>
        <stp>Close</stp>
        <stp>D</stp>
        <stp>0</stp>
        <stp/>
        <stp/>
        <stp/>
        <stp/>
        <stp>T</stp>
        <tr r="F29" s="1"/>
      </tp>
      <tp>
        <v>165.05500000000001</v>
        <stp/>
        <stp>StudyData</stp>
        <stp>MA(S.WMT,MAType:=Exp,Period:=28,InputChoice:=Close)</stp>
        <stp>Bar</stp>
        <stp/>
        <stp>Close</stp>
        <stp>D</stp>
        <stp>0</stp>
        <stp/>
        <stp/>
        <stp/>
        <stp/>
        <stp>T</stp>
        <tr r="F30" s="1"/>
      </tp>
      <tp>
        <v>517.56399999999996</v>
        <stp/>
        <stp>StudyData</stp>
        <stp>MA(S.UNH,MAType:=Exp,Period:=28,InputChoice:=Close)</stp>
        <stp>Bar</stp>
        <stp/>
        <stp>Close</stp>
        <stp>D</stp>
        <stp>0</stp>
        <stp/>
        <stp/>
        <stp/>
        <stp/>
        <stp>T</stp>
        <tr r="F26" s="1"/>
      </tp>
      <tp>
        <v>-2.16</v>
        <stp/>
        <stp>ContractData</stp>
        <stp>S.AAPL</stp>
        <stp>NetLastTradeToday</stp>
        <stp/>
        <stp>T</stp>
        <tr r="C5" s="1"/>
      </tp>
      <tp>
        <v>206.73</v>
        <stp/>
        <stp>StudyData</stp>
        <stp>MA(S.TRV,MAType:=Exp,Period:=28,InputChoice:=Close)</stp>
        <stp>Bar</stp>
        <stp/>
        <stp>Close</stp>
        <stp>D</stp>
        <stp>0</stp>
        <stp/>
        <stp/>
        <stp/>
        <stp/>
        <stp>T</stp>
        <tr r="F25" s="1"/>
      </tp>
      <tp>
        <v>43.13</v>
        <stp/>
        <stp>ContractData</stp>
        <stp>S.INTC</stp>
        <stp>LastTrade</stp>
        <stp/>
        <stp>T</stp>
        <tr r="B15" s="1"/>
      </tp>
      <tp>
        <v>184.97</v>
        <stp/>
        <stp>ContractData</stp>
        <stp>S.AAPL</stp>
        <stp>LastTrade</stp>
        <stp/>
        <stp>T</stp>
        <tr r="B5" s="1"/>
      </tp>
      <tp>
        <v>-0.27265786890609661</v>
        <stp/>
        <stp>ContractData</stp>
        <stp>S.V</stp>
        <stp>PerCentNetLastTrade</stp>
        <stp/>
        <stp>T</stp>
        <tr r="D28" s="1"/>
        <tr r="E28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0415-B463-4832-880F-FA3A5D771FA5}">
  <dimension ref="A1:W31"/>
  <sheetViews>
    <sheetView tabSelected="1" workbookViewId="0">
      <selection activeCell="G2" sqref="G2"/>
    </sheetView>
  </sheetViews>
  <sheetFormatPr defaultRowHeight="16.5" x14ac:dyDescent="0.3"/>
  <cols>
    <col min="7" max="7" width="9" style="5"/>
    <col min="10" max="10" width="9" style="4"/>
  </cols>
  <sheetData>
    <row r="1" spans="1:23" x14ac:dyDescent="0.3">
      <c r="A1" s="1" t="s">
        <v>0</v>
      </c>
      <c r="B1" s="2" t="s">
        <v>1</v>
      </c>
      <c r="C1" s="2" t="s">
        <v>2</v>
      </c>
      <c r="D1" s="7" t="s">
        <v>3</v>
      </c>
      <c r="E1" s="7"/>
      <c r="F1" s="3" t="s">
        <v>34</v>
      </c>
      <c r="G1" s="2" t="s">
        <v>35</v>
      </c>
      <c r="H1" s="3" t="s">
        <v>36</v>
      </c>
      <c r="I1" s="3" t="s">
        <v>37</v>
      </c>
      <c r="J1" s="4" t="s">
        <v>38</v>
      </c>
    </row>
    <row r="2" spans="1:23" x14ac:dyDescent="0.3">
      <c r="A2" s="1" t="s">
        <v>4</v>
      </c>
      <c r="B2" s="2">
        <f>RTD("cqg.rtd", ,"ContractData", A2, "LastTrade",, "T")</f>
        <v>93.36</v>
      </c>
      <c r="C2" s="2">
        <f>RTD("cqg.rtd", ,"ContractData", A2, "NetLastTradeToday",, "T")</f>
        <v>-1.36</v>
      </c>
      <c r="D2" s="3">
        <f>IFERROR(RTD("cqg.rtd", ,"ContractData", A2, "PerCentNetLastTrade",, "T")/100,"")</f>
        <v>-1.4371763711296628E-2</v>
      </c>
      <c r="E2" s="3">
        <f>IFERROR(RTD("cqg.rtd", ,"ContractData", A2, "PerCentNetLastTrade",, "T")/100,"")</f>
        <v>-1.4371763711296628E-2</v>
      </c>
      <c r="F2" s="2">
        <f xml:space="preserve"> RTD("cqg.rtd",,"StudyData","MA("&amp;A2&amp;",MAType:=Exp,Period:=28,InputChoice:=Close)", "Bar", "", "Close","D","0",,,,,"T")</f>
        <v>98.112499999999997</v>
      </c>
      <c r="G2" s="2">
        <f xml:space="preserve"> RTD("cqg.rtd",,"StudyData","AMA("&amp;A2&amp;",ERPeriod:=10,FastPeriod:=2,SlowPeriod:=30,InputChoice:=Close)", "Bar", "", "Close","D","0",,,,,"T")</f>
        <v>96.146323202700003</v>
      </c>
      <c r="H2" s="3">
        <f>(G2-F2)/F2</f>
        <v>-2.0040023414957257E-2</v>
      </c>
      <c r="I2" s="1">
        <f>RANK(H2,$H$2:$H$31,0)+COUNTIF($H$2:H2,H2)-1</f>
        <v>30</v>
      </c>
      <c r="J2" s="8" t="str" cm="1">
        <f t="array" ref="J2">_xlfn.LET(_xlpm.Cross,_xlfn.IFS(AND(I2&gt;20,I2&lt;=30),1,AND(I2&gt;10,I2&lt;=20),2,AND(I2&gt;=1,I2&lt;=10),3),_xlfn.IFS(_xlpm.Cross=3,"▲▲▲",_xlpm.Cross=2,"▲▲",_xlpm.Cross=1,"▲"))</f>
        <v>▲</v>
      </c>
      <c r="W2" s="6"/>
    </row>
    <row r="3" spans="1:23" x14ac:dyDescent="0.3">
      <c r="A3" s="1" t="s">
        <v>5</v>
      </c>
      <c r="B3" s="2">
        <f>RTD("cqg.rtd", ,"ContractData", A3, "LastTrade",, "T")</f>
        <v>210.92000000000002</v>
      </c>
      <c r="C3" s="2">
        <f>RTD("cqg.rtd", ,"ContractData", A3, "NetLastTradeToday",, "T")</f>
        <v>-1.34</v>
      </c>
      <c r="D3" s="3">
        <f>IFERROR(RTD("cqg.rtd", ,"ContractData", A3, "PerCentNetLastTrade",, "T")/100,"")</f>
        <v>-6.3130123433524921E-3</v>
      </c>
      <c r="E3" s="3">
        <f>IFERROR(RTD("cqg.rtd", ,"ContractData", A3, "PerCentNetLastTrade",, "T")/100,"")</f>
        <v>-6.3130123433524921E-3</v>
      </c>
      <c r="F3" s="2">
        <f xml:space="preserve"> RTD("cqg.rtd",,"StudyData","MA("&amp;A3&amp;",MAType:=Exp,Period:=28,InputChoice:=Close)", "Bar", "", "Close","D","0",,,,,"T")</f>
        <v>197.47800000000001</v>
      </c>
      <c r="G3" s="2">
        <f xml:space="preserve"> RTD("cqg.rtd",,"StudyData","AMA("&amp;A3&amp;",ERPeriod:=10,FastPeriod:=2,SlowPeriod:=30,InputChoice:=Close)", "Bar", "", "Close","D","0",,,,,"T")</f>
        <v>208.07867771549999</v>
      </c>
      <c r="H3" s="3">
        <f t="shared" ref="H3:H31" si="0">(G3-F3)/F3</f>
        <v>5.368029712423654E-2</v>
      </c>
      <c r="I3" s="1">
        <f>RANK(H3,$H$2:$H$31,0)+COUNTIF($H$2:H3,H3)-1</f>
        <v>2</v>
      </c>
      <c r="J3" s="8" t="str" cm="1">
        <f t="array" ref="J3">_xlfn.LET(_xlpm.Cross,_xlfn.IFS(AND(I3&gt;20,I3&lt;=30),1,AND(I3&gt;10,I3&lt;=20),2,AND(I3&gt;=1,I3&lt;=10),3),_xlfn.IFS(_xlpm.Cross=3,"▲▲▲",_xlpm.Cross=2,"▲▲",_xlpm.Cross=1,"▲"))</f>
        <v>▲▲▲</v>
      </c>
      <c r="W3" s="6"/>
    </row>
    <row r="4" spans="1:23" x14ac:dyDescent="0.3">
      <c r="A4" s="1" t="s">
        <v>6</v>
      </c>
      <c r="B4" s="2">
        <f>RTD("cqg.rtd", ,"ContractData", A4, "LastTrade",, "T")</f>
        <v>291.95</v>
      </c>
      <c r="C4" s="2">
        <f>RTD("cqg.rtd", ,"ContractData", A4, "NetLastTradeToday",, "T")</f>
        <v>-2.48</v>
      </c>
      <c r="D4" s="3">
        <f>IFERROR(RTD("cqg.rtd", ,"ContractData", A4, "PerCentNetLastTrade",, "T")/100,"")</f>
        <v>-8.4230547158917236E-3</v>
      </c>
      <c r="E4" s="3">
        <f>IFERROR(RTD("cqg.rtd", ,"ContractData", A4, "PerCentNetLastTrade",, "T")/100,"")</f>
        <v>-8.4230547158917236E-3</v>
      </c>
      <c r="F4" s="2">
        <f xml:space="preserve"> RTD("cqg.rtd",,"StudyData","MA("&amp;A4&amp;",MAType:=Exp,Period:=28,InputChoice:=Close)", "Bar", "", "Close","D","0",,,,,"T")</f>
        <v>302.50700000000001</v>
      </c>
      <c r="G4" s="2">
        <f xml:space="preserve"> RTD("cqg.rtd",,"StudyData","AMA("&amp;A4&amp;",ERPeriod:=10,FastPeriod:=2,SlowPeriod:=30,InputChoice:=Close)", "Bar", "", "Close","D","0",,,,,"T")</f>
        <v>305.57425026329997</v>
      </c>
      <c r="H4" s="3">
        <f t="shared" si="0"/>
        <v>1.0139435660331722E-2</v>
      </c>
      <c r="I4" s="1">
        <f>RANK(H4,$H$2:$H$31,0)+COUNTIF($H$2:H4,H4)-1</f>
        <v>11</v>
      </c>
      <c r="J4" s="8" t="str" cm="1">
        <f t="array" ref="J4">_xlfn.LET(_xlpm.Cross,_xlfn.IFS(AND(I4&gt;20,I4&lt;=30),1,AND(I4&gt;10,I4&lt;=20),2,AND(I4&gt;=1,I4&lt;=10),3),_xlfn.IFS(_xlpm.Cross=3,"▲▲▲",_xlpm.Cross=2,"▲▲",_xlpm.Cross=1,"▲"))</f>
        <v>▲▲</v>
      </c>
      <c r="W4" s="6"/>
    </row>
    <row r="5" spans="1:23" x14ac:dyDescent="0.3">
      <c r="A5" s="1" t="s">
        <v>7</v>
      </c>
      <c r="B5" s="2">
        <f>RTD("cqg.rtd", ,"ContractData", A5, "LastTrade",, "T")</f>
        <v>184.97</v>
      </c>
      <c r="C5" s="2">
        <f>RTD("cqg.rtd", ,"ContractData", A5, "NetLastTradeToday",, "T")</f>
        <v>-2.16</v>
      </c>
      <c r="D5" s="3">
        <f>IFERROR(RTD("cqg.rtd", ,"ContractData", A5, "PerCentNetLastTrade",, "T")/100,"")</f>
        <v>-1.1541544215869623E-2</v>
      </c>
      <c r="E5" s="3">
        <f>IFERROR(RTD("cqg.rtd", ,"ContractData", A5, "PerCentNetLastTrade",, "T")/100,"")</f>
        <v>-1.1541544215869623E-2</v>
      </c>
      <c r="F5" s="2">
        <f xml:space="preserve"> RTD("cqg.rtd",,"StudyData","MA("&amp;A5&amp;",MAType:=Exp,Period:=28,InputChoice:=Close)", "Bar", "", "Close","D","0",,,,,"T")</f>
        <v>188.59299999999999</v>
      </c>
      <c r="G5" s="2">
        <f xml:space="preserve"> RTD("cqg.rtd",,"StudyData","AMA("&amp;A5&amp;",ERPeriod:=10,FastPeriod:=2,SlowPeriod:=30,InputChoice:=Close)", "Bar", "", "Close","D","0",,,,,"T")</f>
        <v>188.94050494359999</v>
      </c>
      <c r="H5" s="3">
        <f t="shared" si="0"/>
        <v>1.842618461978974E-3</v>
      </c>
      <c r="I5" s="1">
        <f>RANK(H5,$H$2:$H$31,0)+COUNTIF($H$2:H5,H5)-1</f>
        <v>20</v>
      </c>
      <c r="J5" s="8" t="str" cm="1">
        <f t="array" ref="J5">_xlfn.LET(_xlpm.Cross,_xlfn.IFS(AND(I5&gt;20,I5&lt;=30),1,AND(I5&gt;10,I5&lt;=20),2,AND(I5&gt;=1,I5&lt;=10),3),_xlfn.IFS(_xlpm.Cross=3,"▲▲▲",_xlpm.Cross=2,"▲▲",_xlpm.Cross=1,"▲"))</f>
        <v>▲▲</v>
      </c>
      <c r="W5" s="6"/>
    </row>
    <row r="6" spans="1:23" x14ac:dyDescent="0.3">
      <c r="A6" s="1" t="s">
        <v>8</v>
      </c>
      <c r="B6" s="2">
        <f>RTD("cqg.rtd", ,"ContractData", A6, "LastTrade",, "T")</f>
        <v>207.3</v>
      </c>
      <c r="C6" s="2">
        <f>RTD("cqg.rtd", ,"ContractData", A6, "NetLastTradeToday",, "T")</f>
        <v>-2.0300000000000002</v>
      </c>
      <c r="D6" s="3">
        <f>IFERROR(RTD("cqg.rtd", ,"ContractData", A6, "PerCentNetLastTrade",, "T")/100,"")</f>
        <v>-9.6976066497874176E-3</v>
      </c>
      <c r="E6" s="3">
        <f>IFERROR(RTD("cqg.rtd", ,"ContractData", A6, "PerCentNetLastTrade",, "T")/100,"")</f>
        <v>-9.6976066497874176E-3</v>
      </c>
      <c r="F6" s="2">
        <f xml:space="preserve"> RTD("cqg.rtd",,"StudyData","MA("&amp;A6&amp;",MAType:=Exp,Period:=28,InputChoice:=Close)", "Bar", "", "Close","D","0",,,,,"T")</f>
        <v>215.249</v>
      </c>
      <c r="G6" s="2">
        <f xml:space="preserve"> RTD("cqg.rtd",,"StudyData","AMA("&amp;A6&amp;",ERPeriod:=10,FastPeriod:=2,SlowPeriod:=30,InputChoice:=Close)", "Bar", "", "Close","D","0",,,,,"T")</f>
        <v>212.68381211010001</v>
      </c>
      <c r="H6" s="3">
        <f t="shared" si="0"/>
        <v>-1.1917304563087346E-2</v>
      </c>
      <c r="I6" s="1">
        <f>RANK(H6,$H$2:$H$31,0)+COUNTIF($H$2:H6,H6)-1</f>
        <v>28</v>
      </c>
      <c r="J6" s="8" t="str" cm="1">
        <f t="array" ref="J6">_xlfn.LET(_xlpm.Cross,_xlfn.IFS(AND(I6&gt;20,I6&lt;=30),1,AND(I6&gt;10,I6&lt;=20),2,AND(I6&gt;=1,I6&lt;=10),3),_xlfn.IFS(_xlpm.Cross=3,"▲▲▲",_xlpm.Cross=2,"▲▲",_xlpm.Cross=1,"▲"))</f>
        <v>▲</v>
      </c>
      <c r="W6" s="6"/>
    </row>
    <row r="7" spans="1:23" x14ac:dyDescent="0.3">
      <c r="A7" s="1" t="s">
        <v>9</v>
      </c>
      <c r="B7" s="2">
        <f>RTD("cqg.rtd", ,"ContractData", A7, "LastTrade",, "T")</f>
        <v>315.45</v>
      </c>
      <c r="C7" s="2">
        <f>RTD("cqg.rtd", ,"ContractData", A7, "NetLastTradeToday",, "T")</f>
        <v>-6.18</v>
      </c>
      <c r="D7" s="3">
        <f>IFERROR(RTD("cqg.rtd", ,"ContractData", A7, "PerCentNetLastTrade",, "T")/100,"")</f>
        <v>-1.9214625501352486E-2</v>
      </c>
      <c r="E7" s="3">
        <f>IFERROR(RTD("cqg.rtd", ,"ContractData", A7, "PerCentNetLastTrade",, "T")/100,"")</f>
        <v>-1.9214625501352486E-2</v>
      </c>
      <c r="F7" s="2">
        <f xml:space="preserve"> RTD("cqg.rtd",,"StudyData","MA("&amp;A7&amp;",MAType:=Exp,Period:=28,InputChoice:=Close)", "Bar", "", "Close","D","0",,,,,"T")</f>
        <v>303.24799999999999</v>
      </c>
      <c r="G7" s="2">
        <f xml:space="preserve"> RTD("cqg.rtd",,"StudyData","AMA("&amp;A7&amp;",ERPeriod:=10,FastPeriod:=2,SlowPeriod:=30,InputChoice:=Close)", "Bar", "", "Close","D","0",,,,,"T")</f>
        <v>316.62874858719999</v>
      </c>
      <c r="H7" s="3">
        <f t="shared" si="0"/>
        <v>4.4124771102200193E-2</v>
      </c>
      <c r="I7" s="1">
        <f>RANK(H7,$H$2:$H$31,0)+COUNTIF($H$2:H7,H7)-1</f>
        <v>3</v>
      </c>
      <c r="J7" s="8" t="str" cm="1">
        <f t="array" ref="J7">_xlfn.LET(_xlpm.Cross,_xlfn.IFS(AND(I7&gt;20,I7&lt;=30),1,AND(I7&gt;10,I7&lt;=20),2,AND(I7&gt;=1,I7&lt;=10),3),_xlfn.IFS(_xlpm.Cross=3,"▲▲▲",_xlpm.Cross=2,"▲▲",_xlpm.Cross=1,"▲"))</f>
        <v>▲▲▲</v>
      </c>
      <c r="W7" s="6"/>
    </row>
    <row r="8" spans="1:23" x14ac:dyDescent="0.3">
      <c r="A8" s="1" t="s">
        <v>10</v>
      </c>
      <c r="B8" s="2">
        <f>RTD("cqg.rtd", ,"ContractData", A8, "LastTrade",, "T")</f>
        <v>152.44</v>
      </c>
      <c r="C8" s="2">
        <f>RTD("cqg.rtd", ,"ContractData", A8, "NetLastTradeToday",, "T")</f>
        <v>0.38</v>
      </c>
      <c r="D8" s="3">
        <f>IFERROR(RTD("cqg.rtd", ,"ContractData", A8, "PerCentNetLastTrade",, "T")/100,"")</f>
        <v>2.4986849026827984E-3</v>
      </c>
      <c r="E8" s="3">
        <f>IFERROR(RTD("cqg.rtd", ,"ContractData", A8, "PerCentNetLastTrade",, "T")/100,"")</f>
        <v>2.4986849026827984E-3</v>
      </c>
      <c r="F8" s="2">
        <f xml:space="preserve"> RTD("cqg.rtd",,"StudyData","MA("&amp;A8&amp;",MAType:=Exp,Period:=28,InputChoice:=Close)", "Bar", "", "Close","D","0",,,,,"T")</f>
        <v>149.328</v>
      </c>
      <c r="G8" s="2">
        <f xml:space="preserve"> RTD("cqg.rtd",,"StudyData","AMA("&amp;A8&amp;",ERPeriod:=10,FastPeriod:=2,SlowPeriod:=30,InputChoice:=Close)", "Bar", "", "Close","D","0",,,,,"T")</f>
        <v>150.4326692978</v>
      </c>
      <c r="H8" s="3">
        <f t="shared" si="0"/>
        <v>7.3976032478838593E-3</v>
      </c>
      <c r="I8" s="1">
        <f>RANK(H8,$H$2:$H$31,0)+COUNTIF($H$2:H8,H8)-1</f>
        <v>13</v>
      </c>
      <c r="J8" s="8" t="str" cm="1">
        <f t="array" ref="J8">_xlfn.LET(_xlpm.Cross,_xlfn.IFS(AND(I8&gt;20,I8&lt;=30),1,AND(I8&gt;10,I8&lt;=20),2,AND(I8&gt;=1,I8&lt;=10),3),_xlfn.IFS(_xlpm.Cross=3,"▲▲▲",_xlpm.Cross=2,"▲▲",_xlpm.Cross=1,"▲"))</f>
        <v>▲▲</v>
      </c>
      <c r="W8" s="6"/>
    </row>
    <row r="9" spans="1:23" x14ac:dyDescent="0.3">
      <c r="A9" s="1" t="s">
        <v>11</v>
      </c>
      <c r="B9" s="2">
        <f>RTD("cqg.rtd", ,"ContractData", A9, "LastTrade",, "T")</f>
        <v>49.69</v>
      </c>
      <c r="C9" s="2">
        <f>RTD("cqg.rtd", ,"ContractData", A9, "NetLastTradeToday",, "T")</f>
        <v>-0.3</v>
      </c>
      <c r="D9" s="3">
        <f>IFERROR(RTD("cqg.rtd", ,"ContractData", A9, "PerCentNetLastTrade",, "T")/100,"")</f>
        <v>-6.0012002400480092E-3</v>
      </c>
      <c r="E9" s="3">
        <f>IFERROR(RTD("cqg.rtd", ,"ContractData", A9, "PerCentNetLastTrade",, "T")/100,"")</f>
        <v>-6.0012002400480092E-3</v>
      </c>
      <c r="F9" s="2">
        <f xml:space="preserve"> RTD("cqg.rtd",,"StudyData","MA("&amp;A9&amp;",MAType:=Exp,Period:=28,InputChoice:=Close)", "Bar", "", "Close","D","0",,,,,"T")</f>
        <v>50.427</v>
      </c>
      <c r="G9" s="2">
        <f xml:space="preserve"> RTD("cqg.rtd",,"StudyData","AMA("&amp;A9&amp;",ERPeriod:=10,FastPeriod:=2,SlowPeriod:=30,InputChoice:=Close)", "Bar", "", "Close","D","0",,,,,"T")</f>
        <v>50.386400746100001</v>
      </c>
      <c r="H9" s="3">
        <f t="shared" si="0"/>
        <v>-8.0510944335372302E-4</v>
      </c>
      <c r="I9" s="1">
        <f>RANK(H9,$H$2:$H$31,0)+COUNTIF($H$2:H9,H9)-1</f>
        <v>21</v>
      </c>
      <c r="J9" s="8" t="str" cm="1">
        <f t="array" ref="J9">_xlfn.LET(_xlpm.Cross,_xlfn.IFS(AND(I9&gt;20,I9&lt;=30),1,AND(I9&gt;10,I9&lt;=20),2,AND(I9&gt;=1,I9&lt;=10),3),_xlfn.IFS(_xlpm.Cross=3,"▲▲▲",_xlpm.Cross=2,"▲▲",_xlpm.Cross=1,"▲"))</f>
        <v>▲</v>
      </c>
      <c r="W9" s="6"/>
    </row>
    <row r="10" spans="1:23" x14ac:dyDescent="0.3">
      <c r="A10" s="1" t="s">
        <v>12</v>
      </c>
      <c r="B10" s="2">
        <f>RTD("cqg.rtd", ,"ContractData", A10, "LastTrade",, "T")</f>
        <v>59.76</v>
      </c>
      <c r="C10" s="2">
        <f>RTD("cqg.rtd", ,"ContractData", A10, "NetLastTradeToday",, "T")</f>
        <v>0.2</v>
      </c>
      <c r="D10" s="3">
        <f>IFERROR(RTD("cqg.rtd", ,"ContractData", A10, "PerCentNetLastTrade",, "T")/100,"")</f>
        <v>3.3500837520938024E-3</v>
      </c>
      <c r="E10" s="3">
        <f>IFERROR(RTD("cqg.rtd", ,"ContractData", A10, "PerCentNetLastTrade",, "T")/100,"")</f>
        <v>3.3500837520938024E-3</v>
      </c>
      <c r="F10" s="2">
        <f xml:space="preserve"> RTD("cqg.rtd",,"StudyData","MA("&amp;A10&amp;",MAType:=Exp,Period:=28,InputChoice:=Close)", "Bar", "", "Close","D","0",,,,,"T")</f>
        <v>59.679699999999997</v>
      </c>
      <c r="G10" s="2">
        <f xml:space="preserve"> RTD("cqg.rtd",,"StudyData","AMA("&amp;A10&amp;",ERPeriod:=10,FastPeriod:=2,SlowPeriod:=30,InputChoice:=Close)", "Bar", "", "Close","D","0",,,,,"T")</f>
        <v>59.808825898899997</v>
      </c>
      <c r="H10" s="3">
        <f t="shared" si="0"/>
        <v>2.1636485924024407E-3</v>
      </c>
      <c r="I10" s="1">
        <f>RANK(H10,$H$2:$H$31,0)+COUNTIF($H$2:H10,H10)-1</f>
        <v>18</v>
      </c>
      <c r="J10" s="8" t="str" cm="1">
        <f t="array" ref="J10">_xlfn.LET(_xlpm.Cross,_xlfn.IFS(AND(I10&gt;20,I10&lt;=30),1,AND(I10&gt;10,I10&lt;=20),2,AND(I10&gt;=1,I10&lt;=10),3),_xlfn.IFS(_xlpm.Cross=3,"▲▲▲",_xlpm.Cross=2,"▲▲",_xlpm.Cross=1,"▲"))</f>
        <v>▲▲</v>
      </c>
      <c r="W10" s="6"/>
    </row>
    <row r="11" spans="1:23" x14ac:dyDescent="0.3">
      <c r="A11" s="1" t="s">
        <v>13</v>
      </c>
      <c r="B11" s="2">
        <f>RTD("cqg.rtd", ,"ContractData", A11, "LastTrade",, "T")</f>
        <v>54.09</v>
      </c>
      <c r="C11" s="2">
        <f>RTD("cqg.rtd", ,"ContractData", A11, "NetLastTradeToday",, "T")</f>
        <v>-0.67</v>
      </c>
      <c r="D11" s="3">
        <f>IFERROR(RTD("cqg.rtd", ,"ContractData", A11, "PerCentNetLastTrade",, "T")/100,"")</f>
        <v>-1.2228508851980289E-2</v>
      </c>
      <c r="E11" s="3">
        <f>IFERROR(RTD("cqg.rtd", ,"ContractData", A11, "PerCentNetLastTrade",, "T")/100,"")</f>
        <v>-1.2228508851980289E-2</v>
      </c>
      <c r="F11" s="2">
        <f xml:space="preserve"> RTD("cqg.rtd",,"StudyData","MA("&amp;A11&amp;",MAType:=Exp,Period:=28,InputChoice:=Close)", "Bar", "", "Close","D","0",,,,,"T")</f>
        <v>53.7986</v>
      </c>
      <c r="G11" s="2">
        <f xml:space="preserve"> RTD("cqg.rtd",,"StudyData","AMA("&amp;A11&amp;",ERPeriod:=10,FastPeriod:=2,SlowPeriod:=30,InputChoice:=Close)", "Bar", "", "Close","D","0",,,,,"T")</f>
        <v>53.904617917400003</v>
      </c>
      <c r="H11" s="3">
        <f t="shared" si="0"/>
        <v>1.9706445409360591E-3</v>
      </c>
      <c r="I11" s="1">
        <f>RANK(H11,$H$2:$H$31,0)+COUNTIF($H$2:H11,H11)-1</f>
        <v>19</v>
      </c>
      <c r="J11" s="8" t="str" cm="1">
        <f t="array" ref="J11">_xlfn.LET(_xlpm.Cross,_xlfn.IFS(AND(I11&gt;20,I11&lt;=30),1,AND(I11&gt;10,I11&lt;=20),2,AND(I11&gt;=1,I11&lt;=10),3),_xlfn.IFS(_xlpm.Cross=3,"▲▲▲",_xlpm.Cross=2,"▲▲",_xlpm.Cross=1,"▲"))</f>
        <v>▲▲</v>
      </c>
      <c r="W11" s="6"/>
    </row>
    <row r="12" spans="1:23" x14ac:dyDescent="0.3">
      <c r="A12" s="1" t="s">
        <v>14</v>
      </c>
      <c r="B12" s="2">
        <f>RTD("cqg.rtd", ,"ContractData", A12, "LastTrade",, "T")</f>
        <v>387.94</v>
      </c>
      <c r="C12" s="2">
        <f>RTD("cqg.rtd", ,"ContractData", A12, "NetLastTradeToday",, "T")</f>
        <v>-4.7</v>
      </c>
      <c r="D12" s="3">
        <f>IFERROR(RTD("cqg.rtd", ,"ContractData", A12, "PerCentNetLastTrade",, "T")/100,"")</f>
        <v>-1.1970252648736756E-2</v>
      </c>
      <c r="E12" s="3">
        <f>IFERROR(RTD("cqg.rtd", ,"ContractData", A12, "PerCentNetLastTrade",, "T")/100,"")</f>
        <v>-1.1970252648736756E-2</v>
      </c>
      <c r="F12" s="2">
        <f xml:space="preserve"> RTD("cqg.rtd",,"StudyData","MA("&amp;A12&amp;",MAType:=Exp,Period:=28,InputChoice:=Close)", "Bar", "", "Close","D","0",,,,,"T")</f>
        <v>381.84699999999998</v>
      </c>
      <c r="G12" s="2">
        <f xml:space="preserve"> RTD("cqg.rtd",,"StudyData","AMA("&amp;A12&amp;",ERPeriod:=10,FastPeriod:=2,SlowPeriod:=30,InputChoice:=Close)", "Bar", "", "Close","D","0",,,,,"T")</f>
        <v>381.4737884251</v>
      </c>
      <c r="H12" s="3">
        <f t="shared" si="0"/>
        <v>-9.7738511733752825E-4</v>
      </c>
      <c r="I12" s="1">
        <f>RANK(H12,$H$2:$H$31,0)+COUNTIF($H$2:H12,H12)-1</f>
        <v>23</v>
      </c>
      <c r="J12" s="8" t="str" cm="1">
        <f t="array" ref="J12">_xlfn.LET(_xlpm.Cross,_xlfn.IFS(AND(I12&gt;20,I12&lt;=30),1,AND(I12&gt;10,I12&lt;=20),2,AND(I12&gt;=1,I12&lt;=10),3),_xlfn.IFS(_xlpm.Cross=3,"▲▲▲",_xlpm.Cross=2,"▲▲",_xlpm.Cross=1,"▲"))</f>
        <v>▲</v>
      </c>
      <c r="W12" s="6"/>
    </row>
    <row r="13" spans="1:23" x14ac:dyDescent="0.3">
      <c r="A13" s="1" t="s">
        <v>15</v>
      </c>
      <c r="B13" s="2">
        <f>RTD("cqg.rtd", ,"ContractData", A13, "LastTrade",, "T")</f>
        <v>356.23</v>
      </c>
      <c r="C13" s="2">
        <f>RTD("cqg.rtd", ,"ContractData", A13, "NetLastTradeToday",, "T")</f>
        <v>-9.2200000000000006</v>
      </c>
      <c r="D13" s="3">
        <f>IFERROR(RTD("cqg.rtd", ,"ContractData", A13, "PerCentNetLastTrade",, "T")/100,"")</f>
        <v>-2.5229169517033797E-2</v>
      </c>
      <c r="E13" s="3">
        <f>IFERROR(RTD("cqg.rtd", ,"ContractData", A13, "PerCentNetLastTrade",, "T")/100,"")</f>
        <v>-2.5229169517033797E-2</v>
      </c>
      <c r="F13" s="2">
        <f xml:space="preserve"> RTD("cqg.rtd",,"StudyData","MA("&amp;A13&amp;",MAType:=Exp,Period:=28,InputChoice:=Close)", "Bar", "", "Close","D","0",,,,,"T")</f>
        <v>354.25700000000001</v>
      </c>
      <c r="G13" s="2">
        <f xml:space="preserve"> RTD("cqg.rtd",,"StudyData","AMA("&amp;A13&amp;",ERPeriod:=10,FastPeriod:=2,SlowPeriod:=30,InputChoice:=Close)", "Bar", "", "Close","D","0",,,,,"T")</f>
        <v>355.49285770749998</v>
      </c>
      <c r="H13" s="3">
        <f t="shared" si="0"/>
        <v>3.4885907900196024E-3</v>
      </c>
      <c r="I13" s="1">
        <f>RANK(H13,$H$2:$H$31,0)+COUNTIF($H$2:H13,H13)-1</f>
        <v>16</v>
      </c>
      <c r="J13" s="8" t="str" cm="1">
        <f t="array" ref="J13">_xlfn.LET(_xlpm.Cross,_xlfn.IFS(AND(I13&gt;20,I13&lt;=30),1,AND(I13&gt;10,I13&lt;=20),2,AND(I13&gt;=1,I13&lt;=10),3),_xlfn.IFS(_xlpm.Cross=3,"▲▲▲",_xlpm.Cross=2,"▲▲",_xlpm.Cross=1,"▲"))</f>
        <v>▲▲</v>
      </c>
      <c r="W13" s="6"/>
    </row>
    <row r="14" spans="1:23" x14ac:dyDescent="0.3">
      <c r="A14" s="1" t="s">
        <v>16</v>
      </c>
      <c r="B14" s="2">
        <f>RTD("cqg.rtd", ,"ContractData", A14, "LastTrade",, "T")</f>
        <v>196.36</v>
      </c>
      <c r="C14" s="2">
        <f>RTD("cqg.rtd", ,"ContractData", A14, "NetLastTradeToday",, "T")</f>
        <v>-0.99</v>
      </c>
      <c r="D14" s="3">
        <f>IFERROR(RTD("cqg.rtd", ,"ContractData", A14, "PerCentNetLastTrade",, "T")/100,"")</f>
        <v>-5.0164682036990113E-3</v>
      </c>
      <c r="E14" s="3">
        <f>IFERROR(RTD("cqg.rtd", ,"ContractData", A14, "PerCentNetLastTrade",, "T")/100,"")</f>
        <v>-5.0164682036990113E-3</v>
      </c>
      <c r="F14" s="2">
        <f xml:space="preserve"> RTD("cqg.rtd",,"StudyData","MA("&amp;A14&amp;",MAType:=Exp,Period:=28,InputChoice:=Close)", "Bar", "", "Close","D","0",,,,,"T")</f>
        <v>198.667</v>
      </c>
      <c r="G14" s="2">
        <f xml:space="preserve"> RTD("cqg.rtd",,"StudyData","AMA("&amp;A14&amp;",ERPeriod:=10,FastPeriod:=2,SlowPeriod:=30,InputChoice:=Close)", "Bar", "", "Close","D","0",,,,,"T")</f>
        <v>198.0074021984</v>
      </c>
      <c r="H14" s="3">
        <f t="shared" si="0"/>
        <v>-3.3201175917490088E-3</v>
      </c>
      <c r="I14" s="1">
        <f>RANK(H14,$H$2:$H$31,0)+COUNTIF($H$2:H14,H14)-1</f>
        <v>26</v>
      </c>
      <c r="J14" s="8" t="str" cm="1">
        <f t="array" ref="J14">_xlfn.LET(_xlpm.Cross,_xlfn.IFS(AND(I14&gt;20,I14&lt;=30),1,AND(I14&gt;10,I14&lt;=20),2,AND(I14&gt;=1,I14&lt;=10),3),_xlfn.IFS(_xlpm.Cross=3,"▲▲▲",_xlpm.Cross=2,"▲▲",_xlpm.Cross=1,"▲"))</f>
        <v>▲</v>
      </c>
      <c r="T14" s="5"/>
      <c r="W14" s="6"/>
    </row>
    <row r="15" spans="1:23" x14ac:dyDescent="0.3">
      <c r="A15" s="1" t="s">
        <v>17</v>
      </c>
      <c r="B15" s="2">
        <f>RTD("cqg.rtd", ,"ContractData", A15, "LastTrade",, "T")</f>
        <v>43.13</v>
      </c>
      <c r="C15" s="2">
        <f>RTD("cqg.rtd", ,"ContractData", A15, "NetLastTradeToday",, "T")</f>
        <v>-0.88</v>
      </c>
      <c r="D15" s="3">
        <f>IFERROR(RTD("cqg.rtd", ,"ContractData", A15, "PerCentNetLastTrade",, "T")/100,"")</f>
        <v>-1.9986372927549397E-2</v>
      </c>
      <c r="E15" s="3">
        <f>IFERROR(RTD("cqg.rtd", ,"ContractData", A15, "PerCentNetLastTrade",, "T")/100,"")</f>
        <v>-1.9986372927549397E-2</v>
      </c>
      <c r="F15" s="2">
        <f xml:space="preserve"> RTD("cqg.rtd",,"StudyData","MA("&amp;A15&amp;",MAType:=Exp,Period:=28,InputChoice:=Close)", "Bar", "", "Close","D","0",,,,,"T")</f>
        <v>44.712899999999998</v>
      </c>
      <c r="G15" s="2">
        <f xml:space="preserve"> RTD("cqg.rtd",,"StudyData","AMA("&amp;A15&amp;",ERPeriod:=10,FastPeriod:=2,SlowPeriod:=30,InputChoice:=Close)", "Bar", "", "Close","D","0",,,,,"T")</f>
        <v>43.845798144299998</v>
      </c>
      <c r="H15" s="3">
        <f t="shared" si="0"/>
        <v>-1.9392655267271856E-2</v>
      </c>
      <c r="I15" s="1">
        <f>RANK(H15,$H$2:$H$31,0)+COUNTIF($H$2:H15,H15)-1</f>
        <v>29</v>
      </c>
      <c r="J15" s="8" t="str" cm="1">
        <f t="array" ref="J15">_xlfn.LET(_xlpm.Cross,_xlfn.IFS(AND(I15&gt;20,I15&lt;=30),1,AND(I15&gt;10,I15&lt;=20),2,AND(I15&gt;=1,I15&lt;=10),3),_xlfn.IFS(_xlpm.Cross=3,"▲▲▲",_xlpm.Cross=2,"▲▲",_xlpm.Cross=1,"▲"))</f>
        <v>▲</v>
      </c>
      <c r="W15" s="6"/>
    </row>
    <row r="16" spans="1:23" x14ac:dyDescent="0.3">
      <c r="A16" s="1" t="s">
        <v>18</v>
      </c>
      <c r="B16" s="2">
        <f>RTD("cqg.rtd", ,"ContractData", A16, "LastTrade",, "T")</f>
        <v>183.73</v>
      </c>
      <c r="C16" s="2">
        <f>RTD("cqg.rtd", ,"ContractData", A16, "NetLastTradeToday",, "T")</f>
        <v>-2.4</v>
      </c>
      <c r="D16" s="3">
        <f>IFERROR(RTD("cqg.rtd", ,"ContractData", A16, "PerCentNetLastTrade",, "T")/100,"")</f>
        <v>-1.289213579716373E-2</v>
      </c>
      <c r="E16" s="3">
        <f>IFERROR(RTD("cqg.rtd", ,"ContractData", A16, "PerCentNetLastTrade",, "T")/100,"")</f>
        <v>-1.289213579716373E-2</v>
      </c>
      <c r="F16" s="2">
        <f xml:space="preserve"> RTD("cqg.rtd",,"StudyData","MA("&amp;A16&amp;",MAType:=Exp,Period:=28,InputChoice:=Close)", "Bar", "", "Close","D","0",,,,,"T")</f>
        <v>177.733</v>
      </c>
      <c r="G16" s="2">
        <f xml:space="preserve"> RTD("cqg.rtd",,"StudyData","AMA("&amp;A16&amp;",ERPeriod:=10,FastPeriod:=2,SlowPeriod:=30,InputChoice:=Close)", "Bar", "", "Close","D","0",,,,,"T")</f>
        <v>184.37253268129999</v>
      </c>
      <c r="H16" s="3">
        <f t="shared" si="0"/>
        <v>3.7356780571418828E-2</v>
      </c>
      <c r="I16" s="1">
        <f>RANK(H16,$H$2:$H$31,0)+COUNTIF($H$2:H16,H16)-1</f>
        <v>4</v>
      </c>
      <c r="J16" s="8" t="str" cm="1">
        <f t="array" ref="J16">_xlfn.LET(_xlpm.Cross,_xlfn.IFS(AND(I16&gt;20,I16&lt;=30),1,AND(I16&gt;10,I16&lt;=20),2,AND(I16&gt;=1,I16&lt;=10),3),_xlfn.IFS(_xlpm.Cross=3,"▲▲▲",_xlpm.Cross=2,"▲▲",_xlpm.Cross=1,"▲"))</f>
        <v>▲▲▲</v>
      </c>
      <c r="T16" s="5"/>
      <c r="W16" s="6"/>
    </row>
    <row r="17" spans="1:23" x14ac:dyDescent="0.3">
      <c r="A17" s="1" t="s">
        <v>19</v>
      </c>
      <c r="B17" s="2">
        <f>RTD("cqg.rtd", ,"ContractData", A17, "LastTrade",, "T")</f>
        <v>157.99</v>
      </c>
      <c r="C17" s="2">
        <f>RTD("cqg.rtd", ,"ContractData", A17, "NetLastTradeToday",, "T")</f>
        <v>0.14000000000000001</v>
      </c>
      <c r="D17" s="3">
        <f>IFERROR(RTD("cqg.rtd", ,"ContractData", A17, "PerCentNetLastTrade",, "T")/100,"")</f>
        <v>8.869179600886919E-4</v>
      </c>
      <c r="E17" s="3">
        <f>IFERROR(RTD("cqg.rtd", ,"ContractData", A17, "PerCentNetLastTrade",, "T")/100,"")</f>
        <v>8.869179600886919E-4</v>
      </c>
      <c r="F17" s="2">
        <f xml:space="preserve"> RTD("cqg.rtd",,"StudyData","MA("&amp;A17&amp;",MAType:=Exp,Period:=28,InputChoice:=Close)", "Bar", "", "Close","D","0",,,,,"T")</f>
        <v>158.25</v>
      </c>
      <c r="G17" s="2">
        <f xml:space="preserve"> RTD("cqg.rtd",,"StudyData","AMA("&amp;A17&amp;",ERPeriod:=10,FastPeriod:=2,SlowPeriod:=30,InputChoice:=Close)", "Bar", "", "Close","D","0",,,,,"T")</f>
        <v>158.07338992109999</v>
      </c>
      <c r="H17" s="3">
        <f t="shared" si="0"/>
        <v>-1.1160194559242465E-3</v>
      </c>
      <c r="I17" s="1">
        <f>RANK(H17,$H$2:$H$31,0)+COUNTIF($H$2:H17,H17)-1</f>
        <v>24</v>
      </c>
      <c r="J17" s="8" t="str" cm="1">
        <f t="array" ref="J17">_xlfn.LET(_xlpm.Cross,_xlfn.IFS(AND(I17&gt;20,I17&lt;=30),1,AND(I17&gt;10,I17&lt;=20),2,AND(I17&gt;=1,I17&lt;=10),3),_xlfn.IFS(_xlpm.Cross=3,"▲▲▲",_xlpm.Cross=2,"▲▲",_xlpm.Cross=1,"▲"))</f>
        <v>▲</v>
      </c>
      <c r="W17" s="6"/>
    </row>
    <row r="18" spans="1:23" x14ac:dyDescent="0.3">
      <c r="A18" s="1" t="s">
        <v>20</v>
      </c>
      <c r="B18" s="2">
        <f>RTD("cqg.rtd", ,"ContractData", A18, "LastTrade",, "T")</f>
        <v>176.15</v>
      </c>
      <c r="C18" s="2">
        <f>RTD("cqg.rtd", ,"ContractData", A18, "NetLastTradeToday",, "T")</f>
        <v>0.35000000000000003</v>
      </c>
      <c r="D18" s="3">
        <f>IFERROR(RTD("cqg.rtd", ,"ContractData", A18, "PerCentNetLastTrade",, "T")/100,"")</f>
        <v>1.9910120029580751E-3</v>
      </c>
      <c r="E18" s="3">
        <f>IFERROR(RTD("cqg.rtd", ,"ContractData", A18, "PerCentNetLastTrade",, "T")/100,"")</f>
        <v>1.9910120029580751E-3</v>
      </c>
      <c r="F18" s="2">
        <f xml:space="preserve"> RTD("cqg.rtd",,"StudyData","MA("&amp;A18&amp;",MAType:=Exp,Period:=28,InputChoice:=Close)", "Bar", "", "Close","D","0",,,,,"T")</f>
        <v>172.001</v>
      </c>
      <c r="G18" s="2">
        <f xml:space="preserve"> RTD("cqg.rtd",,"StudyData","AMA("&amp;A18&amp;",ERPeriod:=10,FastPeriod:=2,SlowPeriod:=30,InputChoice:=Close)", "Bar", "", "Close","D","0",,,,,"T")</f>
        <v>173.26441911169999</v>
      </c>
      <c r="H18" s="3">
        <f t="shared" si="0"/>
        <v>7.3454172458298998E-3</v>
      </c>
      <c r="I18" s="1">
        <f>RANK(H18,$H$2:$H$31,0)+COUNTIF($H$2:H18,H18)-1</f>
        <v>14</v>
      </c>
      <c r="J18" s="8" t="str" cm="1">
        <f t="array" ref="J18">_xlfn.LET(_xlpm.Cross,_xlfn.IFS(AND(I18&gt;20,I18&lt;=30),1,AND(I18&gt;10,I18&lt;=20),2,AND(I18&gt;=1,I18&lt;=10),3),_xlfn.IFS(_xlpm.Cross=3,"▲▲▲",_xlpm.Cross=2,"▲▲",_xlpm.Cross=1,"▲"))</f>
        <v>▲▲</v>
      </c>
      <c r="W18" s="6"/>
    </row>
    <row r="19" spans="1:23" x14ac:dyDescent="0.3">
      <c r="A19" s="1" t="s">
        <v>21</v>
      </c>
      <c r="B19" s="2">
        <f>RTD("cqg.rtd", ,"ContractData", A19, "LastTrade",, "T")</f>
        <v>288.76</v>
      </c>
      <c r="C19" s="2">
        <f>RTD("cqg.rtd", ,"ContractData", A19, "NetLastTradeToday",, "T")</f>
        <v>-0.66</v>
      </c>
      <c r="D19" s="3">
        <f>IFERROR(RTD("cqg.rtd", ,"ContractData", A19, "PerCentNetLastTrade",, "T")/100,"")</f>
        <v>-2.2802653399668325E-3</v>
      </c>
      <c r="E19" s="3">
        <f>IFERROR(RTD("cqg.rtd", ,"ContractData", A19, "PerCentNetLastTrade",, "T")/100,"")</f>
        <v>-2.2802653399668325E-3</v>
      </c>
      <c r="F19" s="2">
        <f xml:space="preserve"> RTD("cqg.rtd",,"StudyData","MA("&amp;A19&amp;",MAType:=Exp,Period:=28,InputChoice:=Close)", "Bar", "", "Close","D","0",,,,,"T")</f>
        <v>291.54399999999998</v>
      </c>
      <c r="G19" s="2">
        <f xml:space="preserve"> RTD("cqg.rtd",,"StudyData","AMA("&amp;A19&amp;",ERPeriod:=10,FastPeriod:=2,SlowPeriod:=30,InputChoice:=Close)", "Bar", "", "Close","D","0",,,,,"T")</f>
        <v>292.52499568870002</v>
      </c>
      <c r="H19" s="3">
        <f t="shared" si="0"/>
        <v>3.364828940743195E-3</v>
      </c>
      <c r="I19" s="1">
        <f>RANK(H19,$H$2:$H$31,0)+COUNTIF($H$2:H19,H19)-1</f>
        <v>17</v>
      </c>
      <c r="J19" s="8" t="str" cm="1">
        <f t="array" ref="J19">_xlfn.LET(_xlpm.Cross,_xlfn.IFS(AND(I19&gt;20,I19&lt;=30),1,AND(I19&gt;10,I19&lt;=20),2,AND(I19&gt;=1,I19&lt;=10),3),_xlfn.IFS(_xlpm.Cross=3,"▲▲▲",_xlpm.Cross=2,"▲▲",_xlpm.Cross=1,"▲"))</f>
        <v>▲▲</v>
      </c>
      <c r="W19" s="6"/>
    </row>
    <row r="20" spans="1:23" x14ac:dyDescent="0.3">
      <c r="A20" s="1" t="s">
        <v>22</v>
      </c>
      <c r="B20" s="2">
        <f>RTD("cqg.rtd", ,"ContractData", A20, "LastTrade",, "T")</f>
        <v>126.06</v>
      </c>
      <c r="C20" s="2">
        <f>RTD("cqg.rtd", ,"ContractData", A20, "NetLastTradeToday",, "T")</f>
        <v>0.64</v>
      </c>
      <c r="D20" s="3">
        <f>IFERROR(RTD("cqg.rtd", ,"ContractData", A20, "PerCentNetLastTrade",, "T")/100,"")</f>
        <v>5.106111377054412E-3</v>
      </c>
      <c r="E20" s="3">
        <f>IFERROR(RTD("cqg.rtd", ,"ContractData", A20, "PerCentNetLastTrade",, "T")/100,"")</f>
        <v>5.106111377054412E-3</v>
      </c>
      <c r="F20" s="2">
        <f xml:space="preserve"> RTD("cqg.rtd",,"StudyData","MA("&amp;A20&amp;",MAType:=Exp,Period:=28,InputChoice:=Close)", "Bar", "", "Close","D","0",,,,,"T")</f>
        <v>121.001</v>
      </c>
      <c r="G20" s="2">
        <f xml:space="preserve"> RTD("cqg.rtd",,"StudyData","AMA("&amp;A20&amp;",ERPeriod:=10,FastPeriod:=2,SlowPeriod:=30,InputChoice:=Close)", "Bar", "", "Close","D","0",,,,,"T")</f>
        <v>125.4686612089</v>
      </c>
      <c r="H20" s="3">
        <f t="shared" si="0"/>
        <v>3.6922514763514332E-2</v>
      </c>
      <c r="I20" s="1">
        <f>RANK(H20,$H$2:$H$31,0)+COUNTIF($H$2:H20,H20)-1</f>
        <v>5</v>
      </c>
      <c r="J20" s="8" t="str" cm="1">
        <f t="array" ref="J20">_xlfn.LET(_xlpm.Cross,_xlfn.IFS(AND(I20&gt;20,I20&lt;=30),1,AND(I20&gt;10,I20&lt;=20),2,AND(I20&gt;=1,I20&lt;=10),3),_xlfn.IFS(_xlpm.Cross=3,"▲▲▲",_xlpm.Cross=2,"▲▲",_xlpm.Cross=1,"▲"))</f>
        <v>▲▲▲</v>
      </c>
      <c r="W20" s="6"/>
    </row>
    <row r="21" spans="1:23" x14ac:dyDescent="0.3">
      <c r="A21" s="1" t="s">
        <v>23</v>
      </c>
      <c r="B21" s="2">
        <f>RTD("cqg.rtd", ,"ContractData", A21, "LastTrade",, "T")</f>
        <v>405.78000000000003</v>
      </c>
      <c r="C21" s="2">
        <f>RTD("cqg.rtd", ,"ContractData", A21, "NetLastTradeToday",, "T")</f>
        <v>-9.5400000000000009</v>
      </c>
      <c r="D21" s="3">
        <f>IFERROR(RTD("cqg.rtd", ,"ContractData", A21, "PerCentNetLastTrade",, "T")/100,"")</f>
        <v>-2.2973558734286952E-2</v>
      </c>
      <c r="E21" s="3">
        <f>IFERROR(RTD("cqg.rtd", ,"ContractData", A21, "PerCentNetLastTrade",, "T")/100,"")</f>
        <v>-2.2973558734286952E-2</v>
      </c>
      <c r="F21" s="2">
        <f xml:space="preserve"> RTD("cqg.rtd",,"StudyData","MA("&amp;A21&amp;",MAType:=Exp,Period:=28,InputChoice:=Close)", "Bar", "", "Close","D","0",,,,,"T")</f>
        <v>399.61900000000003</v>
      </c>
      <c r="G21" s="2">
        <f xml:space="preserve"> RTD("cqg.rtd",,"StudyData","AMA("&amp;A21&amp;",ERPeriod:=10,FastPeriod:=2,SlowPeriod:=30,InputChoice:=Close)", "Bar", "", "Close","D","0",,,,,"T")</f>
        <v>405.95768107769999</v>
      </c>
      <c r="H21" s="3">
        <f t="shared" si="0"/>
        <v>1.5861811069293401E-2</v>
      </c>
      <c r="I21" s="1">
        <f>RANK(H21,$H$2:$H$31,0)+COUNTIF($H$2:H21,H21)-1</f>
        <v>9</v>
      </c>
      <c r="J21" s="8" t="str" cm="1">
        <f t="array" ref="J21">_xlfn.LET(_xlpm.Cross,_xlfn.IFS(AND(I21&gt;20,I21&lt;=30),1,AND(I21&gt;10,I21&lt;=20),2,AND(I21&gt;=1,I21&lt;=10),3),_xlfn.IFS(_xlpm.Cross=3,"▲▲▲",_xlpm.Cross=2,"▲▲",_xlpm.Cross=1,"▲"))</f>
        <v>▲▲▲</v>
      </c>
      <c r="W21" s="6"/>
    </row>
    <row r="22" spans="1:23" x14ac:dyDescent="0.3">
      <c r="A22" s="1" t="s">
        <v>24</v>
      </c>
      <c r="B22" s="2">
        <f>RTD("cqg.rtd", ,"ContractData", A22, "LastTrade",, "T")</f>
        <v>105.57000000000001</v>
      </c>
      <c r="C22" s="2">
        <f>RTD("cqg.rtd", ,"ContractData", A22, "NetLastTradeToday",, "T")</f>
        <v>-1.57</v>
      </c>
      <c r="D22" s="3">
        <f>IFERROR(RTD("cqg.rtd", ,"ContractData", A22, "PerCentNetLastTrade",, "T")/100,"")</f>
        <v>-1.4648255271505879E-2</v>
      </c>
      <c r="E22" s="3">
        <f>IFERROR(RTD("cqg.rtd", ,"ContractData", A22, "PerCentNetLastTrade",, "T")/100,"")</f>
        <v>-1.4648255271505879E-2</v>
      </c>
      <c r="F22" s="2">
        <f xml:space="preserve"> RTD("cqg.rtd",,"StudyData","MA("&amp;A22&amp;",MAType:=Exp,Period:=28,InputChoice:=Close)", "Bar", "", "Close","D","0",,,,,"T")</f>
        <v>104.261</v>
      </c>
      <c r="G22" s="2">
        <f xml:space="preserve"> RTD("cqg.rtd",,"StudyData","AMA("&amp;A22&amp;",ERPeriod:=10,FastPeriod:=2,SlowPeriod:=30,InputChoice:=Close)", "Bar", "", "Close","D","0",,,,,"T")</f>
        <v>103.82855734650001</v>
      </c>
      <c r="H22" s="3">
        <f t="shared" si="0"/>
        <v>-4.1476933225270251E-3</v>
      </c>
      <c r="I22" s="1">
        <f>RANK(H22,$H$2:$H$31,0)+COUNTIF($H$2:H22,H22)-1</f>
        <v>27</v>
      </c>
      <c r="J22" s="8" t="str" cm="1">
        <f t="array" ref="J22">_xlfn.LET(_xlpm.Cross,_xlfn.IFS(AND(I22&gt;20,I22&lt;=30),1,AND(I22&gt;10,I22&lt;=20),2,AND(I22&gt;=1,I22&lt;=10),3),_xlfn.IFS(_xlpm.Cross=3,"▲▲▲",_xlpm.Cross=2,"▲▲",_xlpm.Cross=1,"▲"))</f>
        <v>▲</v>
      </c>
      <c r="W22" s="6"/>
    </row>
    <row r="23" spans="1:23" x14ac:dyDescent="0.3">
      <c r="A23" s="1" t="s">
        <v>25</v>
      </c>
      <c r="B23" s="2">
        <f>RTD("cqg.rtd", ,"ContractData", A23, "LastTrade",, "T")</f>
        <v>158.05000000000001</v>
      </c>
      <c r="C23" s="2">
        <f>RTD("cqg.rtd", ,"ContractData", A23, "NetLastTradeToday",, "T")</f>
        <v>0.97</v>
      </c>
      <c r="D23" s="3">
        <f>IFERROR(RTD("cqg.rtd", ,"ContractData", A23, "PerCentNetLastTrade",, "T")/100,"")</f>
        <v>6.1740182038062504E-3</v>
      </c>
      <c r="E23" s="3">
        <f>IFERROR(RTD("cqg.rtd", ,"ContractData", A23, "PerCentNetLastTrade",, "T")/100,"")</f>
        <v>6.1740182038062504E-3</v>
      </c>
      <c r="F23" s="2">
        <f xml:space="preserve"> RTD("cqg.rtd",,"StudyData","MA("&amp;A23&amp;",MAType:=Exp,Period:=28,InputChoice:=Close)", "Bar", "", "Close","D","0",,,,,"T")</f>
        <v>154.541</v>
      </c>
      <c r="G23" s="2">
        <f xml:space="preserve"> RTD("cqg.rtd",,"StudyData","AMA("&amp;A23&amp;",ERPeriod:=10,FastPeriod:=2,SlowPeriod:=30,InputChoice:=Close)", "Bar", "", "Close","D","0",,,,,"T")</f>
        <v>156.86412640750001</v>
      </c>
      <c r="H23" s="3">
        <f t="shared" si="0"/>
        <v>1.5032427689092296E-2</v>
      </c>
      <c r="I23" s="1">
        <f>RANK(H23,$H$2:$H$31,0)+COUNTIF($H$2:H23,H23)-1</f>
        <v>10</v>
      </c>
      <c r="J23" s="8" t="str" cm="1">
        <f t="array" ref="J23">_xlfn.LET(_xlpm.Cross,_xlfn.IFS(AND(I23&gt;20,I23&lt;=30),1,AND(I23&gt;10,I23&lt;=20),2,AND(I23&gt;=1,I23&lt;=10),3),_xlfn.IFS(_xlpm.Cross=3,"▲▲▲",_xlpm.Cross=2,"▲▲",_xlpm.Cross=1,"▲"))</f>
        <v>▲▲▲</v>
      </c>
      <c r="W23" s="6"/>
    </row>
    <row r="24" spans="1:23" x14ac:dyDescent="0.3">
      <c r="A24" s="1" t="s">
        <v>26</v>
      </c>
      <c r="B24" s="2">
        <f>RTD("cqg.rtd", ,"ContractData", A24, "LastTrade",, "T")</f>
        <v>279.25</v>
      </c>
      <c r="C24" s="2">
        <f>RTD("cqg.rtd", ,"ContractData", A24, "NetLastTradeToday",, "T")</f>
        <v>-8.07</v>
      </c>
      <c r="D24" s="3">
        <f>IFERROR(RTD("cqg.rtd", ,"ContractData", A24, "PerCentNetLastTrade",, "T")/100,"")</f>
        <v>-2.8087150215787275E-2</v>
      </c>
      <c r="E24" s="3">
        <f>IFERROR(RTD("cqg.rtd", ,"ContractData", A24, "PerCentNetLastTrade",, "T")/100,"")</f>
        <v>-2.8087150215787275E-2</v>
      </c>
      <c r="F24" s="2">
        <f xml:space="preserve"> RTD("cqg.rtd",,"StudyData","MA("&amp;A24&amp;",MAType:=Exp,Period:=28,InputChoice:=Close)", "Bar", "", "Close","D","0",,,,,"T")</f>
        <v>277.81700000000001</v>
      </c>
      <c r="G24" s="2">
        <f xml:space="preserve"> RTD("cqg.rtd",,"StudyData","AMA("&amp;A24&amp;",ERPeriod:=10,FastPeriod:=2,SlowPeriod:=30,InputChoice:=Close)", "Bar", "", "Close","D","0",,,,,"T")</f>
        <v>283.26379319</v>
      </c>
      <c r="H24" s="3">
        <f t="shared" si="0"/>
        <v>1.960568716097285E-2</v>
      </c>
      <c r="I24" s="1">
        <f>RANK(H24,$H$2:$H$31,0)+COUNTIF($H$2:H24,H24)-1</f>
        <v>8</v>
      </c>
      <c r="J24" s="8" t="str" cm="1">
        <f t="array" ref="J24">_xlfn.LET(_xlpm.Cross,_xlfn.IFS(AND(I24&gt;20,I24&lt;=30),1,AND(I24&gt;10,I24&lt;=20),2,AND(I24&gt;=1,I24&lt;=10),3),_xlfn.IFS(_xlpm.Cross=3,"▲▲▲",_xlpm.Cross=2,"▲▲",_xlpm.Cross=1,"▲"))</f>
        <v>▲▲▲</v>
      </c>
      <c r="W24" s="6"/>
    </row>
    <row r="25" spans="1:23" x14ac:dyDescent="0.3">
      <c r="A25" s="1" t="s">
        <v>27</v>
      </c>
      <c r="B25" s="2">
        <f>RTD("cqg.rtd", ,"ContractData", A25, "LastTrade",, "T")</f>
        <v>216.01</v>
      </c>
      <c r="C25" s="2">
        <f>RTD("cqg.rtd", ,"ContractData", A25, "NetLastTradeToday",, "T")</f>
        <v>1.32</v>
      </c>
      <c r="D25" s="3">
        <f>IFERROR(RTD("cqg.rtd", ,"ContractData", A25, "PerCentNetLastTrade",, "T")/100,"")</f>
        <v>6.1484000186315156E-3</v>
      </c>
      <c r="E25" s="3">
        <f>IFERROR(RTD("cqg.rtd", ,"ContractData", A25, "PerCentNetLastTrade",, "T")/100,"")</f>
        <v>6.1484000186315156E-3</v>
      </c>
      <c r="F25" s="2">
        <f xml:space="preserve"> RTD("cqg.rtd",,"StudyData","MA("&amp;A25&amp;",MAType:=Exp,Period:=28,InputChoice:=Close)", "Bar", "", "Close","D","0",,,,,"T")</f>
        <v>206.73</v>
      </c>
      <c r="G25" s="2">
        <f xml:space="preserve"> RTD("cqg.rtd",,"StudyData","AMA("&amp;A25&amp;",ERPeriod:=10,FastPeriod:=2,SlowPeriod:=30,InputChoice:=Close)", "Bar", "", "Close","D","0",,,,,"T")</f>
        <v>212.31322756590001</v>
      </c>
      <c r="H25" s="3">
        <f t="shared" si="0"/>
        <v>2.7007340811203106E-2</v>
      </c>
      <c r="I25" s="1">
        <f>RANK(H25,$H$2:$H$31,0)+COUNTIF($H$2:H25,H25)-1</f>
        <v>6</v>
      </c>
      <c r="J25" s="8" t="str" cm="1">
        <f t="array" ref="J25">_xlfn.LET(_xlpm.Cross,_xlfn.IFS(AND(I25&gt;20,I25&lt;=30),1,AND(I25&gt;10,I25&lt;=20),2,AND(I25&gt;=1,I25&lt;=10),3),_xlfn.IFS(_xlpm.Cross=3,"▲▲▲",_xlpm.Cross=2,"▲▲",_xlpm.Cross=1,"▲"))</f>
        <v>▲▲▲</v>
      </c>
      <c r="W25" s="6"/>
    </row>
    <row r="26" spans="1:23" x14ac:dyDescent="0.3">
      <c r="A26" s="1" t="s">
        <v>28</v>
      </c>
      <c r="B26" s="2">
        <f>RTD("cqg.rtd", ,"ContractData", A26, "LastTrade",, "T")</f>
        <v>521.68000000000006</v>
      </c>
      <c r="C26" s="2">
        <f>RTD("cqg.rtd", ,"ContractData", A26, "NetLastTradeToday",, "T")</f>
        <v>4.01</v>
      </c>
      <c r="D26" s="3">
        <f>IFERROR(RTD("cqg.rtd", ,"ContractData", A26, "PerCentNetLastTrade",, "T")/100,"")</f>
        <v>7.7466965458619884E-3</v>
      </c>
      <c r="E26" s="3">
        <f>IFERROR(RTD("cqg.rtd", ,"ContractData", A26, "PerCentNetLastTrade",, "T")/100,"")</f>
        <v>7.7466965458619884E-3</v>
      </c>
      <c r="F26" s="2">
        <f xml:space="preserve"> RTD("cqg.rtd",,"StudyData","MA("&amp;A26&amp;",MAType:=Exp,Period:=28,InputChoice:=Close)", "Bar", "", "Close","D","0",,,,,"T")</f>
        <v>517.56399999999996</v>
      </c>
      <c r="G26" s="2">
        <f xml:space="preserve"> RTD("cqg.rtd",,"StudyData","AMA("&amp;A26&amp;",ERPeriod:=10,FastPeriod:=2,SlowPeriod:=30,InputChoice:=Close)", "Bar", "", "Close","D","0",,,,,"T")</f>
        <v>516.48481464090003</v>
      </c>
      <c r="H26" s="3">
        <f t="shared" si="0"/>
        <v>-2.0851244659596457E-3</v>
      </c>
      <c r="I26" s="1">
        <f>RANK(H26,$H$2:$H$31,0)+COUNTIF($H$2:H26,H26)-1</f>
        <v>25</v>
      </c>
      <c r="J26" s="8" t="str" cm="1">
        <f t="array" ref="J26">_xlfn.LET(_xlpm.Cross,_xlfn.IFS(AND(I26&gt;20,I26&lt;=30),1,AND(I26&gt;10,I26&lt;=20),2,AND(I26&gt;=1,I26&lt;=10),3),_xlfn.IFS(_xlpm.Cross=3,"▲▲▲",_xlpm.Cross=2,"▲▲",_xlpm.Cross=1,"▲"))</f>
        <v>▲</v>
      </c>
      <c r="W26" s="6"/>
    </row>
    <row r="27" spans="1:23" x14ac:dyDescent="0.3">
      <c r="A27" s="1" t="s">
        <v>29</v>
      </c>
      <c r="B27" s="2">
        <f>RTD("cqg.rtd", ,"ContractData", A27, "LastTrade",, "T")</f>
        <v>40.380000000000003</v>
      </c>
      <c r="C27" s="2">
        <f>RTD("cqg.rtd", ,"ContractData", A27, "NetLastTradeToday",, "T")</f>
        <v>0.3</v>
      </c>
      <c r="D27" s="3">
        <f>IFERROR(RTD("cqg.rtd", ,"ContractData", A27, "PerCentNetLastTrade",, "T")/100,"")</f>
        <v>7.4812967581047388E-3</v>
      </c>
      <c r="E27" s="3">
        <f>IFERROR(RTD("cqg.rtd", ,"ContractData", A27, "PerCentNetLastTrade",, "T")/100,"")</f>
        <v>7.4812967581047388E-3</v>
      </c>
      <c r="F27" s="2">
        <f xml:space="preserve"> RTD("cqg.rtd",,"StudyData","MA("&amp;A27&amp;",MAType:=Exp,Period:=28,InputChoice:=Close)", "Bar", "", "Close","D","0",,,,,"T")</f>
        <v>40.287300000000002</v>
      </c>
      <c r="G27" s="2">
        <f xml:space="preserve"> RTD("cqg.rtd",,"StudyData","AMA("&amp;A27&amp;",ERPeriod:=10,FastPeriod:=2,SlowPeriod:=30,InputChoice:=Close)", "Bar", "", "Close","D","0",,,,,"T")</f>
        <v>40.544680067800002</v>
      </c>
      <c r="H27" s="3">
        <f t="shared" si="0"/>
        <v>6.3886154644267491E-3</v>
      </c>
      <c r="I27" s="1">
        <f>RANK(H27,$H$2:$H$31,0)+COUNTIF($H$2:H27,H27)-1</f>
        <v>15</v>
      </c>
      <c r="J27" s="8" t="str" cm="1">
        <f t="array" ref="J27">_xlfn.LET(_xlpm.Cross,_xlfn.IFS(AND(I27&gt;20,I27&lt;=30),1,AND(I27&gt;10,I27&lt;=20),2,AND(I27&gt;=1,I27&lt;=10),3),_xlfn.IFS(_xlpm.Cross=3,"▲▲▲",_xlpm.Cross=2,"▲▲",_xlpm.Cross=1,"▲"))</f>
        <v>▲▲</v>
      </c>
      <c r="W27" s="6"/>
    </row>
    <row r="28" spans="1:23" x14ac:dyDescent="0.3">
      <c r="A28" s="1" t="s">
        <v>30</v>
      </c>
      <c r="B28" s="2">
        <f>RTD("cqg.rtd", ,"ContractData", A28, "LastTrade",, "T")</f>
        <v>274.26</v>
      </c>
      <c r="C28" s="2">
        <f>RTD("cqg.rtd", ,"ContractData", A28, "NetLastTradeToday",, "T")</f>
        <v>-0.75</v>
      </c>
      <c r="D28" s="3">
        <f>IFERROR(RTD("cqg.rtd", ,"ContractData", A28, "PerCentNetLastTrade",, "T")/100,"")</f>
        <v>-2.7265786890609662E-3</v>
      </c>
      <c r="E28" s="3">
        <f>IFERROR(RTD("cqg.rtd", ,"ContractData", A28, "PerCentNetLastTrade",, "T")/100,"")</f>
        <v>-2.7265786890609662E-3</v>
      </c>
      <c r="F28" s="2">
        <f xml:space="preserve"> RTD("cqg.rtd",,"StudyData","MA("&amp;A28&amp;",MAType:=Exp,Period:=28,InputChoice:=Close)", "Bar", "", "Close","D","0",,,,,"T")</f>
        <v>270.87799999999999</v>
      </c>
      <c r="G28" s="2">
        <f xml:space="preserve"> RTD("cqg.rtd",,"StudyData","AMA("&amp;A28&amp;",ERPeriod:=10,FastPeriod:=2,SlowPeriod:=30,InputChoice:=Close)", "Bar", "", "Close","D","0",,,,,"T")</f>
        <v>273.5440342014</v>
      </c>
      <c r="H28" s="3">
        <f t="shared" si="0"/>
        <v>9.8421953846381371E-3</v>
      </c>
      <c r="I28" s="1">
        <f>RANK(H28,$H$2:$H$31,0)+COUNTIF($H$2:H28,H28)-1</f>
        <v>12</v>
      </c>
      <c r="J28" s="8" t="str" cm="1">
        <f t="array" ref="J28">_xlfn.LET(_xlpm.Cross,_xlfn.IFS(AND(I28&gt;20,I28&lt;=30),1,AND(I28&gt;10,I28&lt;=20),2,AND(I28&gt;=1,I28&lt;=10),3),_xlfn.IFS(_xlpm.Cross=3,"▲▲▲",_xlpm.Cross=2,"▲▲",_xlpm.Cross=1,"▲"))</f>
        <v>▲▲</v>
      </c>
      <c r="W28" s="6"/>
    </row>
    <row r="29" spans="1:23" x14ac:dyDescent="0.3">
      <c r="A29" s="1" t="s">
        <v>31</v>
      </c>
      <c r="B29" s="2">
        <f>RTD("cqg.rtd", ,"ContractData", A29, "LastTrade",, "T")</f>
        <v>22.26</v>
      </c>
      <c r="C29" s="2">
        <f>RTD("cqg.rtd", ,"ContractData", A29, "NetLastTradeToday",, "T")</f>
        <v>-0.37</v>
      </c>
      <c r="D29" s="3">
        <f>IFERROR(RTD("cqg.rtd", ,"ContractData", A29, "PerCentNetLastTrade",, "T")/100,"")</f>
        <v>-1.6349977905435263E-2</v>
      </c>
      <c r="E29" s="3">
        <f>IFERROR(RTD("cqg.rtd", ,"ContractData", A29, "PerCentNetLastTrade",, "T")/100,"")</f>
        <v>-1.6349977905435263E-2</v>
      </c>
      <c r="F29" s="2">
        <f xml:space="preserve"> RTD("cqg.rtd",,"StudyData","MA("&amp;A29&amp;",MAType:=Exp,Period:=28,InputChoice:=Close)", "Bar", "", "Close","D","0",,,,,"T")</f>
        <v>22.994499999999999</v>
      </c>
      <c r="G29" s="2">
        <f xml:space="preserve"> RTD("cqg.rtd",,"StudyData","AMA("&amp;A29&amp;",ERPeriod:=10,FastPeriod:=2,SlowPeriod:=30,InputChoice:=Close)", "Bar", "", "Close","D","0",,,,,"T")</f>
        <v>22.973595764599999</v>
      </c>
      <c r="H29" s="3">
        <f t="shared" si="0"/>
        <v>-9.0909719280696472E-4</v>
      </c>
      <c r="I29" s="1">
        <f>RANK(H29,$H$2:$H$31,0)+COUNTIF($H$2:H29,H29)-1</f>
        <v>22</v>
      </c>
      <c r="J29" s="8" t="str" cm="1">
        <f t="array" ref="J29">_xlfn.LET(_xlpm.Cross,_xlfn.IFS(AND(I29&gt;20,I29&lt;=30),1,AND(I29&gt;10,I29&lt;=20),2,AND(I29&gt;=1,I29&lt;=10),3),_xlfn.IFS(_xlpm.Cross=3,"▲▲▲",_xlpm.Cross=2,"▲▲",_xlpm.Cross=1,"▲"))</f>
        <v>▲</v>
      </c>
      <c r="W29" s="6"/>
    </row>
    <row r="30" spans="1:23" x14ac:dyDescent="0.3">
      <c r="A30" s="1" t="s">
        <v>32</v>
      </c>
      <c r="B30" s="2">
        <f>RTD("cqg.rtd", ,"ContractData", A30, "LastTrade",, "T")</f>
        <v>170.23</v>
      </c>
      <c r="C30" s="2">
        <f>RTD("cqg.rtd", ,"ContractData", A30, "NetLastTradeToday",, "T")</f>
        <v>-0.01</v>
      </c>
      <c r="D30" s="3">
        <f>IFERROR(RTD("cqg.rtd", ,"ContractData", A30, "PerCentNetLastTrade",, "T")/100,"")</f>
        <v>-5.8719906048150316E-5</v>
      </c>
      <c r="E30" s="3">
        <f>IFERROR(RTD("cqg.rtd", ,"ContractData", A30, "PerCentNetLastTrade",, "T")/100,"")</f>
        <v>-5.8719906048150316E-5</v>
      </c>
      <c r="F30" s="2">
        <f xml:space="preserve"> RTD("cqg.rtd",,"StudyData","MA("&amp;A30&amp;",MAType:=Exp,Period:=28,InputChoice:=Close)", "Bar", "", "Close","D","0",,,,,"T")</f>
        <v>165.05500000000001</v>
      </c>
      <c r="G30" s="2">
        <f xml:space="preserve"> RTD("cqg.rtd",,"StudyData","AMA("&amp;A30&amp;",ERPeriod:=10,FastPeriod:=2,SlowPeriod:=30,InputChoice:=Close)", "Bar", "", "Close","D","0",,,,,"T")</f>
        <v>168.3979988742</v>
      </c>
      <c r="H30" s="3">
        <f t="shared" si="0"/>
        <v>2.0253847954924069E-2</v>
      </c>
      <c r="I30" s="1">
        <f>RANK(H30,$H$2:$H$31,0)+COUNTIF($H$2:H30,H30)-1</f>
        <v>7</v>
      </c>
      <c r="J30" s="8" t="str" cm="1">
        <f t="array" ref="J30">_xlfn.LET(_xlpm.Cross,_xlfn.IFS(AND(I30&gt;20,I30&lt;=30),1,AND(I30&gt;10,I30&lt;=20),2,AND(I30&gt;=1,I30&lt;=10),3),_xlfn.IFS(_xlpm.Cross=3,"▲▲▲",_xlpm.Cross=2,"▲▲",_xlpm.Cross=1,"▲"))</f>
        <v>▲▲▲</v>
      </c>
      <c r="W30" s="6"/>
    </row>
    <row r="31" spans="1:23" x14ac:dyDescent="0.3">
      <c r="A31" s="1" t="s">
        <v>33</v>
      </c>
      <c r="B31" s="2">
        <f>RTD("cqg.rtd", ,"ContractData", A31, "LastTrade",, "T")</f>
        <v>108.59</v>
      </c>
      <c r="C31" s="2">
        <f>RTD("cqg.rtd", ,"ContractData", A31, "NetLastTradeToday",, "T")</f>
        <v>-0.73</v>
      </c>
      <c r="D31" s="3">
        <f>IFERROR(RTD("cqg.rtd", ,"ContractData", A31, "PerCentNetLastTrade",, "T")/100,"")</f>
        <v>-6.6794766218318232E-3</v>
      </c>
      <c r="E31" s="3">
        <f>IFERROR(RTD("cqg.rtd", ,"ContractData", A31, "PerCentNetLastTrade",, "T")/100,"")</f>
        <v>-6.6794766218318232E-3</v>
      </c>
      <c r="F31" s="2">
        <f xml:space="preserve"> RTD("cqg.rtd",,"StudyData","MA("&amp;A31&amp;",MAType:=Exp,Period:=28,InputChoice:=Close)", "Bar", "", "Close","D","0",,,,,"T")</f>
        <v>98.17</v>
      </c>
      <c r="G31" s="2">
        <f xml:space="preserve"> RTD("cqg.rtd",,"StudyData","AMA("&amp;A31&amp;",ERPeriod:=10,FastPeriod:=2,SlowPeriod:=30,InputChoice:=Close)", "Bar", "", "Close","D","0",,,,,"T")</f>
        <v>104.1538771643</v>
      </c>
      <c r="H31" s="3">
        <f t="shared" si="0"/>
        <v>6.0954234127533841E-2</v>
      </c>
      <c r="I31" s="1">
        <f>RANK(H31,$H$2:$H$31,0)+COUNTIF($H$2:H31,H31)-1</f>
        <v>1</v>
      </c>
      <c r="J31" s="8" t="str" cm="1">
        <f t="array" ref="J31">_xlfn.LET(_xlpm.Cross,_xlfn.IFS(AND(I31&gt;20,I31&lt;=30),1,AND(I31&gt;10,I31&lt;=20),2,AND(I31&gt;=1,I31&lt;=10),3),_xlfn.IFS(_xlpm.Cross=3,"▲▲▲",_xlpm.Cross=2,"▲▲",_xlpm.Cross=1,"▲"))</f>
        <v>▲▲▲</v>
      </c>
      <c r="W31" s="6"/>
    </row>
  </sheetData>
  <mergeCells count="1">
    <mergeCell ref="D1:E1"/>
  </mergeCells>
  <conditionalFormatting sqref="E2:E31">
    <cfRule type="dataBar" priority="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{3D88ED19-755A-4D45-B8F4-A819C8CED882}</x14:id>
        </ext>
      </extLst>
    </cfRule>
  </conditionalFormatting>
  <conditionalFormatting sqref="H2:H31">
    <cfRule type="cellIs" dxfId="15" priority="2" operator="lessThan">
      <formula>0</formula>
    </cfRule>
  </conditionalFormatting>
  <conditionalFormatting sqref="I2:I31">
    <cfRule type="cellIs" dxfId="14" priority="1" operator="between">
      <formula>1</formula>
      <formula>10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88ED19-755A-4D45-B8F4-A819C8CED88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2024-02-12T12:48:43Z</dcterms:created>
  <dcterms:modified xsi:type="dcterms:W3CDTF">2024-02-13T14:32:50Z</dcterms:modified>
</cp:coreProperties>
</file>