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Excel 365 Arrays/"/>
    </mc:Choice>
  </mc:AlternateContent>
  <xr:revisionPtr revIDLastSave="105" documentId="8_{F9C205D1-B91D-4F55-B3C5-DA5AB5453822}" xr6:coauthVersionLast="47" xr6:coauthVersionMax="47" xr10:uidLastSave="{4C2AC2EE-B296-4258-B2DB-0E25F6CBE7D4}"/>
  <bookViews>
    <workbookView xWindow="-120" yWindow="-120" windowWidth="29040" windowHeight="15840" xr2:uid="{9A0693C3-D455-4EFC-8B1C-DC4995E43C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1" l="1"/>
  <c r="K2" i="1"/>
  <c r="L3" i="1"/>
  <c r="K3" i="1"/>
  <c r="H3" i="1"/>
  <c r="I4" i="1" s="1" a="1"/>
  <c r="I4" i="1" s="1"/>
  <c r="L4" i="1" l="1" a="1"/>
  <c r="L4" i="1" s="1"/>
  <c r="M4" i="1" s="1"/>
  <c r="M25" i="1"/>
  <c r="M7" i="1"/>
  <c r="M9" i="1"/>
  <c r="M10" i="1"/>
  <c r="M18" i="1"/>
  <c r="M26" i="1"/>
  <c r="M19" i="1"/>
  <c r="M27" i="1"/>
  <c r="M15" i="1"/>
  <c r="M16" i="1"/>
  <c r="M12" i="1"/>
  <c r="M20" i="1"/>
  <c r="M22" i="1"/>
  <c r="M23" i="1"/>
  <c r="M17" i="1"/>
  <c r="M5" i="1"/>
  <c r="M13" i="1"/>
  <c r="M21" i="1"/>
  <c r="O2" i="1" a="1"/>
  <c r="O2" i="1" s="1"/>
  <c r="M24" i="1" l="1"/>
  <c r="M14" i="1"/>
  <c r="M8" i="1"/>
  <c r="M28" i="1"/>
  <c r="M11" i="1"/>
  <c r="M6" i="1"/>
  <c r="A4" i="1" a="1"/>
  <c r="A4" i="1" l="1"/>
  <c r="F28" i="1"/>
  <c r="C27" i="1"/>
  <c r="E25" i="1"/>
  <c r="B24" i="1"/>
  <c r="D22" i="1"/>
  <c r="F20" i="1"/>
  <c r="C19" i="1"/>
  <c r="E17" i="1"/>
  <c r="B16" i="1"/>
  <c r="D14" i="1"/>
  <c r="F12" i="1"/>
  <c r="C11" i="1"/>
  <c r="E9" i="1"/>
  <c r="B8" i="1"/>
  <c r="D6" i="1"/>
  <c r="C20" i="1"/>
  <c r="D15" i="1"/>
  <c r="E10" i="1"/>
  <c r="D7" i="1"/>
  <c r="E27" i="1"/>
  <c r="B26" i="1"/>
  <c r="F22" i="1"/>
  <c r="B18" i="1"/>
  <c r="C13" i="1"/>
  <c r="D8" i="1"/>
  <c r="D27" i="1"/>
  <c r="C24" i="1"/>
  <c r="D19" i="1"/>
  <c r="C16" i="1"/>
  <c r="B13" i="1"/>
  <c r="D11" i="1"/>
  <c r="C8" i="1"/>
  <c r="B5" i="1"/>
  <c r="E28" i="1"/>
  <c r="B27" i="1"/>
  <c r="D25" i="1"/>
  <c r="F23" i="1"/>
  <c r="C22" i="1"/>
  <c r="E20" i="1"/>
  <c r="B19" i="1"/>
  <c r="D17" i="1"/>
  <c r="F15" i="1"/>
  <c r="C14" i="1"/>
  <c r="E12" i="1"/>
  <c r="B11" i="1"/>
  <c r="D9" i="1"/>
  <c r="F7" i="1"/>
  <c r="C6" i="1"/>
  <c r="D28" i="1"/>
  <c r="F26" i="1"/>
  <c r="C25" i="1"/>
  <c r="E23" i="1"/>
  <c r="B22" i="1"/>
  <c r="D20" i="1"/>
  <c r="F18" i="1"/>
  <c r="C17" i="1"/>
  <c r="E15" i="1"/>
  <c r="B14" i="1"/>
  <c r="D12" i="1"/>
  <c r="F10" i="1"/>
  <c r="C9" i="1"/>
  <c r="E7" i="1"/>
  <c r="B6" i="1"/>
  <c r="C28" i="1"/>
  <c r="E26" i="1"/>
  <c r="B25" i="1"/>
  <c r="D23" i="1"/>
  <c r="F21" i="1"/>
  <c r="E18" i="1"/>
  <c r="B17" i="1"/>
  <c r="F13" i="1"/>
  <c r="C12" i="1"/>
  <c r="B9" i="1"/>
  <c r="F5" i="1"/>
  <c r="D24" i="1"/>
  <c r="C21" i="1"/>
  <c r="E19" i="1"/>
  <c r="F14" i="1"/>
  <c r="E11" i="1"/>
  <c r="F6" i="1"/>
  <c r="B28" i="1"/>
  <c r="D26" i="1"/>
  <c r="F24" i="1"/>
  <c r="C23" i="1"/>
  <c r="E21" i="1"/>
  <c r="B20" i="1"/>
  <c r="D18" i="1"/>
  <c r="F16" i="1"/>
  <c r="C15" i="1"/>
  <c r="E13" i="1"/>
  <c r="B12" i="1"/>
  <c r="D10" i="1"/>
  <c r="F8" i="1"/>
  <c r="C7" i="1"/>
  <c r="E5" i="1"/>
  <c r="F27" i="1"/>
  <c r="C26" i="1"/>
  <c r="E24" i="1"/>
  <c r="B23" i="1"/>
  <c r="D21" i="1"/>
  <c r="F19" i="1"/>
  <c r="C18" i="1"/>
  <c r="E16" i="1"/>
  <c r="B15" i="1"/>
  <c r="D13" i="1"/>
  <c r="F11" i="1"/>
  <c r="C10" i="1"/>
  <c r="E8" i="1"/>
  <c r="B7" i="1"/>
  <c r="D5" i="1"/>
  <c r="D16" i="1"/>
  <c r="B10" i="1"/>
  <c r="C5" i="1"/>
  <c r="F25" i="1"/>
  <c r="E22" i="1"/>
  <c r="B21" i="1"/>
  <c r="F17" i="1"/>
  <c r="E14" i="1"/>
  <c r="F9" i="1"/>
  <c r="E6" i="1"/>
  <c r="E4" i="1" l="1"/>
  <c r="B4" i="1"/>
  <c r="D4" i="1"/>
  <c r="C4" i="1"/>
  <c r="F4" i="1"/>
  <c r="J13" i="1" l="1"/>
  <c r="J5" i="1" l="1"/>
  <c r="J22" i="1"/>
  <c r="J27" i="1"/>
  <c r="J19" i="1"/>
  <c r="J28" i="1"/>
  <c r="J21" i="1"/>
  <c r="J9" i="1"/>
  <c r="J6" i="1"/>
  <c r="J4" i="1"/>
  <c r="J18" i="1"/>
  <c r="J25" i="1"/>
  <c r="J7" i="1"/>
  <c r="J16" i="1"/>
  <c r="J17" i="1"/>
  <c r="J23" i="1"/>
  <c r="J24" i="1"/>
  <c r="J10" i="1"/>
  <c r="J14" i="1"/>
  <c r="J8" i="1"/>
  <c r="J20" i="1"/>
  <c r="J12" i="1"/>
  <c r="J15" i="1"/>
  <c r="J11" i="1"/>
  <c r="J26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<sst xmlns="http://schemas.openxmlformats.org/spreadsheetml/2006/main" count="20" uniqueCount="15">
  <si>
    <t>Symbol</t>
  </si>
  <si>
    <t>Time</t>
  </si>
  <si>
    <t>Frame</t>
  </si>
  <si>
    <t>EP</t>
  </si>
  <si>
    <t>Open</t>
  </si>
  <si>
    <t>High</t>
  </si>
  <si>
    <t>Low</t>
  </si>
  <si>
    <t>Close</t>
  </si>
  <si>
    <t>Historical Data</t>
  </si>
  <si>
    <t>Step</t>
  </si>
  <si>
    <t>EPU24</t>
  </si>
  <si>
    <t>Start Strilke</t>
  </si>
  <si>
    <t>Option Price</t>
  </si>
  <si>
    <t>Call Options Chain</t>
  </si>
  <si>
    <t>Put Options Chain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</si>
</sst>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5620.25</v>
        <stp/>
        <stp>StudyData</stp>
        <stp>EP</stp>
        <stp>BAR</stp>
        <stp/>
        <stp>Open</stp>
        <stp>5</stp>
        <stp>-8</stp>
        <stp>All</stp>
        <stp/>
        <stp/>
        <stp>False</stp>
        <stp>T</stp>
        <tr r="C12" s="1"/>
      </tp>
      <tp>
        <v>5622.25</v>
        <stp/>
        <stp>StudyData</stp>
        <stp>EP</stp>
        <stp>BAR</stp>
        <stp/>
        <stp>Open</stp>
        <stp>5</stp>
        <stp>-9</stp>
        <stp>All</stp>
        <stp/>
        <stp/>
        <stp>False</stp>
        <stp>T</stp>
        <tr r="C13" s="1"/>
      </tp>
      <tp>
        <v>5619.5</v>
        <stp/>
        <stp>StudyData</stp>
        <stp>EP</stp>
        <stp>BAR</stp>
        <stp/>
        <stp>Low</stp>
        <stp>5</stp>
        <stp>-8</stp>
        <stp>All</stp>
        <stp/>
        <stp/>
        <stp>False</stp>
        <stp>T</stp>
        <tr r="E12" s="1"/>
      </tp>
      <tp>
        <v>5622.5</v>
        <stp/>
        <stp>StudyData</stp>
        <stp>EP</stp>
        <stp>BAR</stp>
        <stp/>
        <stp>High</stp>
        <stp>5</stp>
        <stp>-9</stp>
        <stp>All</stp>
        <stp/>
        <stp/>
        <stp>False</stp>
        <stp>T</stp>
        <tr r="D13" s="1"/>
      </tp>
      <tp>
        <v>5619.75</v>
        <stp/>
        <stp>StudyData</stp>
        <stp>EP</stp>
        <stp>BAR</stp>
        <stp/>
        <stp>Low</stp>
        <stp>5</stp>
        <stp>-9</stp>
        <stp>All</stp>
        <stp/>
        <stp/>
        <stp>False</stp>
        <stp>T</stp>
        <tr r="E13" s="1"/>
      </tp>
      <tp>
        <v>5622.5</v>
        <stp/>
        <stp>StudyData</stp>
        <stp>EP</stp>
        <stp>BAR</stp>
        <stp/>
        <stp>High</stp>
        <stp>5</stp>
        <stp>-8</stp>
        <stp>All</stp>
        <stp/>
        <stp/>
        <stp>False</stp>
        <stp>T</stp>
        <tr r="D12" s="1"/>
      </tp>
      <tp>
        <v>5618.75</v>
        <stp/>
        <stp>StudyData</stp>
        <stp>EP</stp>
        <stp>BAR</stp>
        <stp/>
        <stp>Low</stp>
        <stp>5</stp>
        <stp>-6</stp>
        <stp>All</stp>
        <stp/>
        <stp/>
        <stp>False</stp>
        <stp>T</stp>
        <tr r="E10" s="1"/>
      </tp>
      <tp>
        <v>5621.5</v>
        <stp/>
        <stp>StudyData</stp>
        <stp>EP</stp>
        <stp>BAR</stp>
        <stp/>
        <stp>High</stp>
        <stp>5</stp>
        <stp>-7</stp>
        <stp>All</stp>
        <stp/>
        <stp/>
        <stp>False</stp>
        <stp>T</stp>
        <tr r="D11" s="1"/>
      </tp>
      <tp>
        <v>5620.25</v>
        <stp/>
        <stp>StudyData</stp>
        <stp>EP</stp>
        <stp>BAR</stp>
        <stp/>
        <stp>Low</stp>
        <stp>5</stp>
        <stp>-7</stp>
        <stp>All</stp>
        <stp/>
        <stp/>
        <stp>False</stp>
        <stp>T</stp>
        <tr r="E11" s="1"/>
      </tp>
      <tp>
        <v>5627</v>
        <stp/>
        <stp>StudyData</stp>
        <stp>EP</stp>
        <stp>BAR</stp>
        <stp/>
        <stp>Open</stp>
        <stp>5</stp>
        <stp>-1</stp>
        <stp>All</stp>
        <stp/>
        <stp/>
        <stp>False</stp>
        <stp>T</stp>
        <tr r="C5" s="1"/>
      </tp>
      <tp>
        <v>5621.75</v>
        <stp/>
        <stp>StudyData</stp>
        <stp>EP</stp>
        <stp>BAR</stp>
        <stp/>
        <stp>High</stp>
        <stp>5</stp>
        <stp>-6</stp>
        <stp>All</stp>
        <stp/>
        <stp/>
        <stp>False</stp>
        <stp>T</stp>
        <tr r="D10" s="1"/>
      </tp>
      <tp>
        <v>5621.5</v>
        <stp/>
        <stp>StudyData</stp>
        <stp>EP</stp>
        <stp>BAR</stp>
        <stp/>
        <stp>Low</stp>
        <stp>5</stp>
        <stp>-4</stp>
        <stp>All</stp>
        <stp/>
        <stp/>
        <stp>False</stp>
        <stp>T</stp>
        <tr r="E8" s="1"/>
      </tp>
      <tp>
        <v>5625</v>
        <stp/>
        <stp>StudyData</stp>
        <stp>EP</stp>
        <stp>BAR</stp>
        <stp/>
        <stp>Open</stp>
        <stp>5</stp>
        <stp>-2</stp>
        <stp>All</stp>
        <stp/>
        <stp/>
        <stp>False</stp>
        <stp>T</stp>
        <tr r="C6" s="1"/>
      </tp>
      <tp>
        <v>5622.5</v>
        <stp/>
        <stp>StudyData</stp>
        <stp>EP</stp>
        <stp>BAR</stp>
        <stp/>
        <stp>High</stp>
        <stp>5</stp>
        <stp>-5</stp>
        <stp>All</stp>
        <stp/>
        <stp/>
        <stp>False</stp>
        <stp>T</stp>
        <tr r="D9" s="1"/>
      </tp>
      <tp>
        <v>5620.5</v>
        <stp/>
        <stp>StudyData</stp>
        <stp>EP</stp>
        <stp>BAR</stp>
        <stp/>
        <stp>Low</stp>
        <stp>5</stp>
        <stp>-5</stp>
        <stp>All</stp>
        <stp/>
        <stp/>
        <stp>False</stp>
        <stp>T</stp>
        <tr r="E9" s="1"/>
      </tp>
      <tp>
        <v>5623</v>
        <stp/>
        <stp>StudyData</stp>
        <stp>EP</stp>
        <stp>BAR</stp>
        <stp/>
        <stp>Open</stp>
        <stp>5</stp>
        <stp>-3</stp>
        <stp>All</stp>
        <stp/>
        <stp/>
        <stp>False</stp>
        <stp>T</stp>
        <tr r="C7" s="1"/>
      </tp>
      <tp>
        <v>5623.25</v>
        <stp/>
        <stp>StudyData</stp>
        <stp>EP</stp>
        <stp>BAR</stp>
        <stp/>
        <stp>High</stp>
        <stp>5</stp>
        <stp>-4</stp>
        <stp>All</stp>
        <stp/>
        <stp/>
        <stp>False</stp>
        <stp>T</stp>
        <tr r="D8" s="1"/>
      </tp>
      <tp>
        <v>5624.5</v>
        <stp/>
        <stp>StudyData</stp>
        <stp>EP</stp>
        <stp>BAR</stp>
        <stp/>
        <stp>Low</stp>
        <stp>5</stp>
        <stp>-2</stp>
        <stp>All</stp>
        <stp/>
        <stp/>
        <stp>False</stp>
        <stp>T</stp>
        <tr r="E6" s="1"/>
      </tp>
      <tp>
        <v>5621.75</v>
        <stp/>
        <stp>StudyData</stp>
        <stp>EP</stp>
        <stp>BAR</stp>
        <stp/>
        <stp>Open</stp>
        <stp>5</stp>
        <stp>-4</stp>
        <stp>All</stp>
        <stp/>
        <stp/>
        <stp>False</stp>
        <stp>T</stp>
        <tr r="C8" s="1"/>
      </tp>
      <tp>
        <v>5625.5</v>
        <stp/>
        <stp>StudyData</stp>
        <stp>EP</stp>
        <stp>BAR</stp>
        <stp/>
        <stp>High</stp>
        <stp>5</stp>
        <stp>-3</stp>
        <stp>All</stp>
        <stp/>
        <stp/>
        <stp>False</stp>
        <stp>T</stp>
        <tr r="D7" s="1"/>
      </tp>
      <tp>
        <v>5623</v>
        <stp/>
        <stp>StudyData</stp>
        <stp>EP</stp>
        <stp>BAR</stp>
        <stp/>
        <stp>Low</stp>
        <stp>5</stp>
        <stp>-3</stp>
        <stp>All</stp>
        <stp/>
        <stp/>
        <stp>False</stp>
        <stp>T</stp>
        <tr r="E7" s="1"/>
      </tp>
      <tp>
        <v>5621.5</v>
        <stp/>
        <stp>StudyData</stp>
        <stp>EP</stp>
        <stp>BAR</stp>
        <stp/>
        <stp>Open</stp>
        <stp>5</stp>
        <stp>-5</stp>
        <stp>All</stp>
        <stp/>
        <stp/>
        <stp>False</stp>
        <stp>T</stp>
        <tr r="C9" s="1"/>
      </tp>
      <tp>
        <v>5627.25</v>
        <stp/>
        <stp>StudyData</stp>
        <stp>EP</stp>
        <stp>BAR</stp>
        <stp/>
        <stp>High</stp>
        <stp>5</stp>
        <stp>-2</stp>
        <stp>All</stp>
        <stp/>
        <stp/>
        <stp>False</stp>
        <stp>T</stp>
        <tr r="D6" s="1"/>
      </tp>
      <tp>
        <v>5621.5</v>
        <stp/>
        <stp>StudyData</stp>
        <stp>EP</stp>
        <stp>BAR</stp>
        <stp/>
        <stp>Open</stp>
        <stp>5</stp>
        <stp>-6</stp>
        <stp>All</stp>
        <stp/>
        <stp/>
        <stp>False</stp>
        <stp>T</stp>
        <tr r="C10" s="1"/>
      </tp>
      <tp>
        <v>5628</v>
        <stp/>
        <stp>StudyData</stp>
        <stp>EP</stp>
        <stp>BAR</stp>
        <stp/>
        <stp>High</stp>
        <stp>5</stp>
        <stp>-1</stp>
        <stp>All</stp>
        <stp/>
        <stp/>
        <stp>False</stp>
        <stp>T</stp>
        <tr r="D5" s="1"/>
      </tp>
      <tp>
        <v>5625.75</v>
        <stp/>
        <stp>StudyData</stp>
        <stp>EP</stp>
        <stp>BAR</stp>
        <stp/>
        <stp>Low</stp>
        <stp>5</stp>
        <stp>-1</stp>
        <stp>All</stp>
        <stp/>
        <stp/>
        <stp>False</stp>
        <stp>T</stp>
        <tr r="E5" s="1"/>
      </tp>
      <tp>
        <v>45481.520833333336</v>
        <stp/>
        <stp>StudyData</stp>
        <stp>EP</stp>
        <stp>BAR</stp>
        <stp/>
        <stp>Time</stp>
        <stp>5</stp>
        <stp>-3</stp>
        <stp>All</stp>
        <stp/>
        <stp/>
        <stp>False</stp>
        <tr r="B7" s="1"/>
      </tp>
      <tp>
        <v>45481.524305555555</v>
        <stp/>
        <stp>StudyData</stp>
        <stp>EP</stp>
        <stp>BAR</stp>
        <stp/>
        <stp>Time</stp>
        <stp>5</stp>
        <stp>-2</stp>
        <stp>All</stp>
        <stp/>
        <stp/>
        <stp>False</stp>
        <tr r="B6" s="1"/>
      </tp>
      <tp>
        <v>45481.527777777781</v>
        <stp/>
        <stp>StudyData</stp>
        <stp>EP</stp>
        <stp>BAR</stp>
        <stp/>
        <stp>Time</stp>
        <stp>5</stp>
        <stp>-1</stp>
        <stp>All</stp>
        <stp/>
        <stp/>
        <stp>False</stp>
        <tr r="B5" s="1"/>
      </tp>
      <tp>
        <v>45481.506944444445</v>
        <stp/>
        <stp>StudyData</stp>
        <stp>EP</stp>
        <stp>BAR</stp>
        <stp/>
        <stp>Time</stp>
        <stp>5</stp>
        <stp>-7</stp>
        <stp>All</stp>
        <stp/>
        <stp/>
        <stp>False</stp>
        <tr r="B11" s="1"/>
      </tp>
      <tp>
        <v>45481.510416666664</v>
        <stp/>
        <stp>StudyData</stp>
        <stp>EP</stp>
        <stp>BAR</stp>
        <stp/>
        <stp>Time</stp>
        <stp>5</stp>
        <stp>-6</stp>
        <stp>All</stp>
        <stp/>
        <stp/>
        <stp>False</stp>
        <tr r="B10" s="1"/>
      </tp>
      <tp>
        <v>45481.513888888891</v>
        <stp/>
        <stp>StudyData</stp>
        <stp>EP</stp>
        <stp>BAR</stp>
        <stp/>
        <stp>Time</stp>
        <stp>5</stp>
        <stp>-5</stp>
        <stp>All</stp>
        <stp/>
        <stp/>
        <stp>False</stp>
        <tr r="B9" s="1"/>
      </tp>
      <tp>
        <v>45481.517361111109</v>
        <stp/>
        <stp>StudyData</stp>
        <stp>EP</stp>
        <stp>BAR</stp>
        <stp/>
        <stp>Time</stp>
        <stp>5</stp>
        <stp>-4</stp>
        <stp>All</stp>
        <stp/>
        <stp/>
        <stp>False</stp>
        <tr r="B8" s="1"/>
      </tp>
      <tp>
        <v>45481.5</v>
        <stp/>
        <stp>StudyData</stp>
        <stp>EP</stp>
        <stp>BAR</stp>
        <stp/>
        <stp>Time</stp>
        <stp>5</stp>
        <stp>-9</stp>
        <stp>All</stp>
        <stp/>
        <stp/>
        <stp>False</stp>
        <tr r="B13" s="1"/>
      </tp>
      <tp>
        <v>45481.503472222219</v>
        <stp/>
        <stp>StudyData</stp>
        <stp>EP</stp>
        <stp>BAR</stp>
        <stp/>
        <stp>Time</stp>
        <stp>5</stp>
        <stp>-8</stp>
        <stp>All</stp>
        <stp/>
        <stp/>
        <stp>False</stp>
        <tr r="B12" s="1"/>
      </tp>
      <tp>
        <v>5620.5</v>
        <stp/>
        <stp>StudyData</stp>
        <stp>EP</stp>
        <stp>BAR</stp>
        <stp/>
        <stp>Open</stp>
        <stp>5</stp>
        <stp>-7</stp>
        <stp>All</stp>
        <stp/>
        <stp/>
        <stp>False</stp>
        <stp>T</stp>
        <tr r="C11" s="1"/>
      </tp>
      <tp>
        <v>5620.25</v>
        <stp/>
        <stp>StudyData</stp>
        <stp>EP</stp>
        <stp>BAR</stp>
        <stp/>
        <stp>Close</stp>
        <stp>5</stp>
        <stp>-8</stp>
        <stp>All</stp>
        <stp/>
        <stp/>
        <stp>False</stp>
        <stp>T</stp>
        <tr r="F12" s="1"/>
      </tp>
      <tp>
        <v>5620.25</v>
        <stp/>
        <stp>StudyData</stp>
        <stp>EP</stp>
        <stp>BAR</stp>
        <stp/>
        <stp>Close</stp>
        <stp>5</stp>
        <stp>-9</stp>
        <stp>All</stp>
        <stp/>
        <stp/>
        <stp>False</stp>
        <stp>T</stp>
        <tr r="F13" s="1"/>
      </tp>
      <tp>
        <v>45481.458333333336</v>
        <stp/>
        <stp>StudyData</stp>
        <stp>EP</stp>
        <stp>BAR</stp>
        <stp/>
        <stp>Time</stp>
        <stp>5</stp>
        <stp>-21</stp>
        <stp>All</stp>
        <stp/>
        <stp/>
        <stp>False</stp>
        <tr r="B25" s="1"/>
      </tp>
      <tp>
        <v>45481.461805555555</v>
        <stp/>
        <stp>StudyData</stp>
        <stp>EP</stp>
        <stp>BAR</stp>
        <stp/>
        <stp>Time</stp>
        <stp>5</stp>
        <stp>-20</stp>
        <stp>All</stp>
        <stp/>
        <stp/>
        <stp>False</stp>
        <tr r="B24" s="1"/>
      </tp>
      <tp>
        <v>45481.451388888891</v>
        <stp/>
        <stp>StudyData</stp>
        <stp>EP</stp>
        <stp>BAR</stp>
        <stp/>
        <stp>Time</stp>
        <stp>5</stp>
        <stp>-23</stp>
        <stp>All</stp>
        <stp/>
        <stp/>
        <stp>False</stp>
        <tr r="B27" s="1"/>
      </tp>
      <tp>
        <v>45481.454861111109</v>
        <stp/>
        <stp>StudyData</stp>
        <stp>EP</stp>
        <stp>BAR</stp>
        <stp/>
        <stp>Time</stp>
        <stp>5</stp>
        <stp>-22</stp>
        <stp>All</stp>
        <stp/>
        <stp/>
        <stp>False</stp>
        <tr r="B26" s="1"/>
      </tp>
      <tp>
        <v>45481.447916666664</v>
        <stp/>
        <stp>StudyData</stp>
        <stp>EP</stp>
        <stp>BAR</stp>
        <stp/>
        <stp>Time</stp>
        <stp>5</stp>
        <stp>-24</stp>
        <stp>All</stp>
        <stp/>
        <stp/>
        <stp>False</stp>
        <tr r="B28" s="1"/>
      </tp>
      <tp>
        <v>45481.465277777781</v>
        <stp/>
        <stp>StudyData</stp>
        <stp>EP</stp>
        <stp>BAR</stp>
        <stp/>
        <stp>Time</stp>
        <stp>5</stp>
        <stp>-19</stp>
        <stp>All</stp>
        <stp/>
        <stp/>
        <stp>False</stp>
        <tr r="B23" s="1"/>
      </tp>
      <tp>
        <v>45481.46875</v>
        <stp/>
        <stp>StudyData</stp>
        <stp>EP</stp>
        <stp>BAR</stp>
        <stp/>
        <stp>Time</stp>
        <stp>5</stp>
        <stp>-18</stp>
        <stp>All</stp>
        <stp/>
        <stp/>
        <stp>False</stp>
        <tr r="B22" s="1"/>
      </tp>
      <tp>
        <v>45481.493055555555</v>
        <stp/>
        <stp>StudyData</stp>
        <stp>EP</stp>
        <stp>BAR</stp>
        <stp/>
        <stp>Time</stp>
        <stp>5</stp>
        <stp>-11</stp>
        <stp>All</stp>
        <stp/>
        <stp/>
        <stp>False</stp>
        <tr r="B15" s="1"/>
      </tp>
      <tp>
        <v>45481.496527777781</v>
        <stp/>
        <stp>StudyData</stp>
        <stp>EP</stp>
        <stp>BAR</stp>
        <stp/>
        <stp>Time</stp>
        <stp>5</stp>
        <stp>-10</stp>
        <stp>All</stp>
        <stp/>
        <stp/>
        <stp>False</stp>
        <tr r="B14" s="1"/>
      </tp>
      <tp>
        <v>45481.486111111109</v>
        <stp/>
        <stp>StudyData</stp>
        <stp>EP</stp>
        <stp>BAR</stp>
        <stp/>
        <stp>Time</stp>
        <stp>5</stp>
        <stp>-13</stp>
        <stp>All</stp>
        <stp/>
        <stp/>
        <stp>False</stp>
        <tr r="B17" s="1"/>
      </tp>
      <tp>
        <v>45481.489583333336</v>
        <stp/>
        <stp>StudyData</stp>
        <stp>EP</stp>
        <stp>BAR</stp>
        <stp/>
        <stp>Time</stp>
        <stp>5</stp>
        <stp>-12</stp>
        <stp>All</stp>
        <stp/>
        <stp/>
        <stp>False</stp>
        <tr r="B16" s="1"/>
      </tp>
      <tp>
        <v>45481.479166666664</v>
        <stp/>
        <stp>StudyData</stp>
        <stp>EP</stp>
        <stp>BAR</stp>
        <stp/>
        <stp>Time</stp>
        <stp>5</stp>
        <stp>-15</stp>
        <stp>All</stp>
        <stp/>
        <stp/>
        <stp>False</stp>
        <tr r="B19" s="1"/>
      </tp>
      <tp>
        <v>45481.482638888891</v>
        <stp/>
        <stp>StudyData</stp>
        <stp>EP</stp>
        <stp>BAR</stp>
        <stp/>
        <stp>Time</stp>
        <stp>5</stp>
        <stp>-14</stp>
        <stp>All</stp>
        <stp/>
        <stp/>
        <stp>False</stp>
        <tr r="B18" s="1"/>
      </tp>
      <tp>
        <v>45481.472222222219</v>
        <stp/>
        <stp>StudyData</stp>
        <stp>EP</stp>
        <stp>BAR</stp>
        <stp/>
        <stp>Time</stp>
        <stp>5</stp>
        <stp>-17</stp>
        <stp>All</stp>
        <stp/>
        <stp/>
        <stp>False</stp>
        <tr r="B21" s="1"/>
      </tp>
      <tp>
        <v>45481.475694444445</v>
        <stp/>
        <stp>StudyData</stp>
        <stp>EP</stp>
        <stp>BAR</stp>
        <stp/>
        <stp>Time</stp>
        <stp>5</stp>
        <stp>-16</stp>
        <stp>All</stp>
        <stp/>
        <stp/>
        <stp>False</stp>
        <tr r="B20" s="1"/>
      </tp>
      <tp>
        <v>5626</v>
        <stp/>
        <stp>StudyData</stp>
        <stp>EP</stp>
        <stp>BAR</stp>
        <stp/>
        <stp>Close</stp>
        <stp>5</stp>
        <stp>-1</stp>
        <stp>All</stp>
        <stp/>
        <stp/>
        <stp>False</stp>
        <stp>T</stp>
        <tr r="F5" s="1"/>
      </tp>
      <tp>
        <v>5627</v>
        <stp/>
        <stp>StudyData</stp>
        <stp>EP</stp>
        <stp>BAR</stp>
        <stp/>
        <stp>Close</stp>
        <stp>5</stp>
        <stp>-2</stp>
        <stp>All</stp>
        <stp/>
        <stp/>
        <stp>False</stp>
        <stp>T</stp>
        <tr r="F6" s="1"/>
      </tp>
      <tp>
        <v>5624.75</v>
        <stp/>
        <stp>StudyData</stp>
        <stp>EP</stp>
        <stp>BAR</stp>
        <stp/>
        <stp>Close</stp>
        <stp>5</stp>
        <stp>-3</stp>
        <stp>All</stp>
        <stp/>
        <stp/>
        <stp>False</stp>
        <stp>T</stp>
        <tr r="F7" s="1"/>
      </tp>
      <tp>
        <v>5623</v>
        <stp/>
        <stp>StudyData</stp>
        <stp>EP</stp>
        <stp>BAR</stp>
        <stp/>
        <stp>Close</stp>
        <stp>5</stp>
        <stp>-4</stp>
        <stp>All</stp>
        <stp/>
        <stp/>
        <stp>False</stp>
        <stp>T</stp>
        <tr r="F8" s="1"/>
      </tp>
      <tp>
        <v>5621.5</v>
        <stp/>
        <stp>StudyData</stp>
        <stp>EP</stp>
        <stp>BAR</stp>
        <stp/>
        <stp>Close</stp>
        <stp>5</stp>
        <stp>-5</stp>
        <stp>All</stp>
        <stp/>
        <stp/>
        <stp>False</stp>
        <stp>T</stp>
        <tr r="F9" s="1"/>
      </tp>
      <tp>
        <v>5621.25</v>
        <stp/>
        <stp>StudyData</stp>
        <stp>EP</stp>
        <stp>BAR</stp>
        <stp/>
        <stp>Close</stp>
        <stp>5</stp>
        <stp>-6</stp>
        <stp>All</stp>
        <stp/>
        <stp/>
        <stp>False</stp>
        <stp>T</stp>
        <tr r="F10" s="1"/>
      </tp>
      <tp>
        <v>5621.5</v>
        <stp/>
        <stp>StudyData</stp>
        <stp>EP</stp>
        <stp>BAR</stp>
        <stp/>
        <stp>Close</stp>
        <stp>5</stp>
        <stp>-7</stp>
        <stp>All</stp>
        <stp/>
        <stp/>
        <stp>False</stp>
        <stp>T</stp>
        <tr r="F11" s="1"/>
      </tp>
      <tp>
        <v>5620.75</v>
        <stp/>
        <stp>StudyData</stp>
        <stp>EP</stp>
        <stp>BAR</stp>
        <stp/>
        <stp>High</stp>
        <stp>5</stp>
        <stp>-19</stp>
        <stp>All</stp>
        <stp/>
        <stp/>
        <stp>False</stp>
        <stp>T</stp>
        <tr r="D23" s="1"/>
      </tp>
      <tp>
        <v>5620.25</v>
        <stp/>
        <stp>StudyData</stp>
        <stp>EP</stp>
        <stp>BAR</stp>
        <stp/>
        <stp>High</stp>
        <stp>5</stp>
        <stp>-18</stp>
        <stp>All</stp>
        <stp/>
        <stp/>
        <stp>False</stp>
        <stp>T</stp>
        <tr r="D22" s="1"/>
      </tp>
      <tp>
        <v>5625.5</v>
        <stp/>
        <stp>StudyData</stp>
        <stp>EP</stp>
        <stp>BAR</stp>
        <stp/>
        <stp>High</stp>
        <stp>5</stp>
        <stp>-21</stp>
        <stp>All</stp>
        <stp/>
        <stp/>
        <stp>False</stp>
        <stp>T</stp>
        <tr r="D25" s="1"/>
      </tp>
      <tp>
        <v>5622.5</v>
        <stp/>
        <stp>StudyData</stp>
        <stp>EP</stp>
        <stp>BAR</stp>
        <stp/>
        <stp>High</stp>
        <stp>5</stp>
        <stp>-11</stp>
        <stp>All</stp>
        <stp/>
        <stp/>
        <stp>False</stp>
        <stp>T</stp>
        <tr r="D15" s="1"/>
      </tp>
      <tp>
        <v>5622.25</v>
        <stp/>
        <stp>StudyData</stp>
        <stp>EP</stp>
        <stp>BAR</stp>
        <stp/>
        <stp>High</stp>
        <stp>5</stp>
        <stp>-20</stp>
        <stp>All</stp>
        <stp/>
        <stp/>
        <stp>False</stp>
        <stp>T</stp>
        <tr r="D24" s="1"/>
      </tp>
      <tp>
        <v>5623.25</v>
        <stp/>
        <stp>StudyData</stp>
        <stp>EP</stp>
        <stp>BAR</stp>
        <stp/>
        <stp>High</stp>
        <stp>5</stp>
        <stp>-10</stp>
        <stp>All</stp>
        <stp/>
        <stp/>
        <stp>False</stp>
        <stp>T</stp>
        <tr r="D14" s="1"/>
      </tp>
      <tp>
        <v>5626.75</v>
        <stp/>
        <stp>StudyData</stp>
        <stp>EP</stp>
        <stp>BAR</stp>
        <stp/>
        <stp>High</stp>
        <stp>5</stp>
        <stp>-23</stp>
        <stp>All</stp>
        <stp/>
        <stp/>
        <stp>False</stp>
        <stp>T</stp>
        <tr r="D27" s="1"/>
      </tp>
      <tp>
        <v>5622.25</v>
        <stp/>
        <stp>StudyData</stp>
        <stp>EP</stp>
        <stp>BAR</stp>
        <stp/>
        <stp>High</stp>
        <stp>5</stp>
        <stp>-13</stp>
        <stp>All</stp>
        <stp/>
        <stp/>
        <stp>False</stp>
        <stp>T</stp>
        <tr r="D17" s="1"/>
      </tp>
      <tp>
        <v>5625.75</v>
        <stp/>
        <stp>StudyData</stp>
        <stp>EP</stp>
        <stp>BAR</stp>
        <stp/>
        <stp>High</stp>
        <stp>5</stp>
        <stp>-22</stp>
        <stp>All</stp>
        <stp/>
        <stp/>
        <stp>False</stp>
        <stp>T</stp>
        <tr r="D26" s="1"/>
      </tp>
      <tp>
        <v>5622</v>
        <stp/>
        <stp>StudyData</stp>
        <stp>EP</stp>
        <stp>BAR</stp>
        <stp/>
        <stp>High</stp>
        <stp>5</stp>
        <stp>-12</stp>
        <stp>All</stp>
        <stp/>
        <stp/>
        <stp>False</stp>
        <stp>T</stp>
        <tr r="D16" s="1"/>
      </tp>
      <tp>
        <v>5621</v>
        <stp/>
        <stp>StudyData</stp>
        <stp>EP</stp>
        <stp>BAR</stp>
        <stp/>
        <stp>High</stp>
        <stp>5</stp>
        <stp>-15</stp>
        <stp>All</stp>
        <stp/>
        <stp/>
        <stp>False</stp>
        <stp>T</stp>
        <tr r="D19" s="1"/>
      </tp>
      <tp>
        <v>5626.75</v>
        <stp/>
        <stp>StudyData</stp>
        <stp>EP</stp>
        <stp>BAR</stp>
        <stp/>
        <stp>High</stp>
        <stp>5</stp>
        <stp>-24</stp>
        <stp>All</stp>
        <stp/>
        <stp/>
        <stp>False</stp>
        <stp>T</stp>
        <tr r="D28" s="1"/>
      </tp>
      <tp>
        <v>5621.75</v>
        <stp/>
        <stp>StudyData</stp>
        <stp>EP</stp>
        <stp>BAR</stp>
        <stp/>
        <stp>High</stp>
        <stp>5</stp>
        <stp>-14</stp>
        <stp>All</stp>
        <stp/>
        <stp/>
        <stp>False</stp>
        <stp>T</stp>
        <tr r="D18" s="1"/>
      </tp>
      <tp>
        <v>5620.5</v>
        <stp/>
        <stp>StudyData</stp>
        <stp>EP</stp>
        <stp>BAR</stp>
        <stp/>
        <stp>High</stp>
        <stp>5</stp>
        <stp>-17</stp>
        <stp>All</stp>
        <stp/>
        <stp/>
        <stp>False</stp>
        <stp>T</stp>
        <tr r="D21" s="1"/>
      </tp>
      <tp>
        <v>5620.75</v>
        <stp/>
        <stp>StudyData</stp>
        <stp>EP</stp>
        <stp>BAR</stp>
        <stp/>
        <stp>High</stp>
        <stp>5</stp>
        <stp>-16</stp>
        <stp>All</stp>
        <stp/>
        <stp/>
        <stp>False</stp>
        <stp>T</stp>
        <tr r="D20" s="1"/>
      </tp>
      <tp>
        <v>5622.25</v>
        <stp/>
        <stp>StudyData</stp>
        <stp>EP</stp>
        <stp>BAR</stp>
        <stp/>
        <stp>Open</stp>
        <stp>5</stp>
        <stp>-10</stp>
        <stp>All</stp>
        <stp/>
        <stp/>
        <stp>False</stp>
        <stp>T</stp>
        <tr r="C14" s="1"/>
      </tp>
      <tp>
        <v>5622.25</v>
        <stp/>
        <stp>StudyData</stp>
        <stp>EP</stp>
        <stp>BAR</stp>
        <stp/>
        <stp>Open</stp>
        <stp>5</stp>
        <stp>-20</stp>
        <stp>All</stp>
        <stp/>
        <stp/>
        <stp>False</stp>
        <stp>T</stp>
        <tr r="C24" s="1"/>
      </tp>
      <tp>
        <v>5621.25</v>
        <stp/>
        <stp>StudyData</stp>
        <stp>EP</stp>
        <stp>BAR</stp>
        <stp/>
        <stp>Open</stp>
        <stp>5</stp>
        <stp>-11</stp>
        <stp>All</stp>
        <stp/>
        <stp/>
        <stp>False</stp>
        <stp>T</stp>
        <tr r="C15" s="1"/>
      </tp>
      <tp>
        <v>5625.5</v>
        <stp/>
        <stp>StudyData</stp>
        <stp>EP</stp>
        <stp>BAR</stp>
        <stp/>
        <stp>Open</stp>
        <stp>5</stp>
        <stp>-21</stp>
        <stp>All</stp>
        <stp/>
        <stp/>
        <stp>False</stp>
        <stp>T</stp>
        <tr r="C25" s="1"/>
      </tp>
      <tp>
        <v>5620.25</v>
        <stp/>
        <stp>StudyData</stp>
        <stp>EP</stp>
        <stp>BAR</stp>
        <stp/>
        <stp>Open</stp>
        <stp>5</stp>
        <stp>-12</stp>
        <stp>All</stp>
        <stp/>
        <stp/>
        <stp>False</stp>
        <stp>T</stp>
        <tr r="C16" s="1"/>
      </tp>
      <tp>
        <v>5625.25</v>
        <stp/>
        <stp>StudyData</stp>
        <stp>EP</stp>
        <stp>BAR</stp>
        <stp/>
        <stp>Open</stp>
        <stp>5</stp>
        <stp>-22</stp>
        <stp>All</stp>
        <stp/>
        <stp/>
        <stp>False</stp>
        <stp>T</stp>
        <tr r="C26" s="1"/>
      </tp>
      <tp>
        <v>5620.5</v>
        <stp/>
        <stp>StudyData</stp>
        <stp>EP</stp>
        <stp>BAR</stp>
        <stp/>
        <stp>Open</stp>
        <stp>5</stp>
        <stp>-13</stp>
        <stp>All</stp>
        <stp/>
        <stp/>
        <stp>False</stp>
        <stp>T</stp>
        <tr r="C17" s="1"/>
      </tp>
      <tp>
        <v>5626</v>
        <stp/>
        <stp>StudyData</stp>
        <stp>EP</stp>
        <stp>BAR</stp>
        <stp/>
        <stp>Open</stp>
        <stp>5</stp>
        <stp>-23</stp>
        <stp>All</stp>
        <stp/>
        <stp/>
        <stp>False</stp>
        <stp>T</stp>
        <tr r="C27" s="1"/>
      </tp>
      <tp>
        <v>5620.5</v>
        <stp/>
        <stp>StudyData</stp>
        <stp>EP</stp>
        <stp>BAR</stp>
        <stp/>
        <stp>Open</stp>
        <stp>5</stp>
        <stp>-14</stp>
        <stp>All</stp>
        <stp/>
        <stp/>
        <stp>False</stp>
        <stp>T</stp>
        <tr r="C18" s="1"/>
      </tp>
      <tp>
        <v>5625.5</v>
        <stp/>
        <stp>StudyData</stp>
        <stp>EP</stp>
        <stp>BAR</stp>
        <stp/>
        <stp>Open</stp>
        <stp>5</stp>
        <stp>-24</stp>
        <stp>All</stp>
        <stp/>
        <stp/>
        <stp>False</stp>
        <stp>T</stp>
        <tr r="C28" s="1"/>
      </tp>
      <tp>
        <v>5620</v>
        <stp/>
        <stp>StudyData</stp>
        <stp>EP</stp>
        <stp>BAR</stp>
        <stp/>
        <stp>Open</stp>
        <stp>5</stp>
        <stp>-15</stp>
        <stp>All</stp>
        <stp/>
        <stp/>
        <stp>False</stp>
        <stp>T</stp>
        <tr r="C19" s="1"/>
      </tp>
      <tp>
        <v>5617.25</v>
        <stp/>
        <stp>StudyData</stp>
        <stp>EP</stp>
        <stp>BAR</stp>
        <stp/>
        <stp>Low</stp>
        <stp>5</stp>
        <stp>-19</stp>
        <stp>All</stp>
        <stp/>
        <stp/>
        <stp>False</stp>
        <stp>T</stp>
        <tr r="E23" s="1"/>
      </tp>
      <tp>
        <v>5620.25</v>
        <stp/>
        <stp>StudyData</stp>
        <stp>EP</stp>
        <stp>BAR</stp>
        <stp/>
        <stp>Open</stp>
        <stp>5</stp>
        <stp>-16</stp>
        <stp>All</stp>
        <stp/>
        <stp/>
        <stp>False</stp>
        <stp>T</stp>
        <tr r="C20" s="1"/>
      </tp>
      <tp>
        <v>5618.5</v>
        <stp/>
        <stp>StudyData</stp>
        <stp>EP</stp>
        <stp>BAR</stp>
        <stp/>
        <stp>Low</stp>
        <stp>5</stp>
        <stp>-18</stp>
        <stp>All</stp>
        <stp/>
        <stp/>
        <stp>False</stp>
        <stp>T</stp>
        <tr r="E22" s="1"/>
      </tp>
      <tp>
        <v>5619.25</v>
        <stp/>
        <stp>StudyData</stp>
        <stp>EP</stp>
        <stp>BAR</stp>
        <stp/>
        <stp>Open</stp>
        <stp>5</stp>
        <stp>-17</stp>
        <stp>All</stp>
        <stp/>
        <stp/>
        <stp>False</stp>
        <stp>T</stp>
        <tr r="C21" s="1"/>
      </tp>
      <tp>
        <v>5618.75</v>
        <stp/>
        <stp>StudyData</stp>
        <stp>EP</stp>
        <stp>BAR</stp>
        <stp/>
        <stp>Low</stp>
        <stp>5</stp>
        <stp>-17</stp>
        <stp>All</stp>
        <stp/>
        <stp/>
        <stp>False</stp>
        <stp>T</stp>
        <tr r="E21" s="1"/>
      </tp>
      <tp>
        <v>5620</v>
        <stp/>
        <stp>StudyData</stp>
        <stp>EP</stp>
        <stp>BAR</stp>
        <stp/>
        <stp>Open</stp>
        <stp>5</stp>
        <stp>-18</stp>
        <stp>All</stp>
        <stp/>
        <stp/>
        <stp>False</stp>
        <stp>T</stp>
        <tr r="C22" s="1"/>
      </tp>
      <tp>
        <v>5618</v>
        <stp/>
        <stp>StudyData</stp>
        <stp>EP</stp>
        <stp>BAR</stp>
        <stp/>
        <stp>Low</stp>
        <stp>5</stp>
        <stp>-16</stp>
        <stp>All</stp>
        <stp/>
        <stp/>
        <stp>False</stp>
        <stp>T</stp>
        <tr r="E20" s="1"/>
      </tp>
      <tp>
        <v>5618</v>
        <stp/>
        <stp>StudyData</stp>
        <stp>EP</stp>
        <stp>BAR</stp>
        <stp/>
        <stp>Open</stp>
        <stp>5</stp>
        <stp>-19</stp>
        <stp>All</stp>
        <stp/>
        <stp/>
        <stp>False</stp>
        <stp>T</stp>
        <tr r="C23" s="1"/>
      </tp>
      <tp>
        <v>5619</v>
        <stp/>
        <stp>StudyData</stp>
        <stp>EP</stp>
        <stp>BAR</stp>
        <stp/>
        <stp>Low</stp>
        <stp>5</stp>
        <stp>-15</stp>
        <stp>All</stp>
        <stp/>
        <stp/>
        <stp>False</stp>
        <stp>T</stp>
        <tr r="E19" s="1"/>
      </tp>
      <tp>
        <v>5623.5</v>
        <stp/>
        <stp>StudyData</stp>
        <stp>EP</stp>
        <stp>BAR</stp>
        <stp/>
        <stp>Low</stp>
        <stp>5</stp>
        <stp>-24</stp>
        <stp>All</stp>
        <stp/>
        <stp/>
        <stp>False</stp>
        <stp>T</stp>
        <tr r="E28" s="1"/>
      </tp>
      <tp>
        <v>5620.25</v>
        <stp/>
        <stp>StudyData</stp>
        <stp>EP</stp>
        <stp>BAR</stp>
        <stp/>
        <stp>Low</stp>
        <stp>5</stp>
        <stp>-14</stp>
        <stp>All</stp>
        <stp/>
        <stp/>
        <stp>False</stp>
        <stp>T</stp>
        <tr r="E18" s="1"/>
      </tp>
      <tp>
        <v>5624</v>
        <stp/>
        <stp>StudyData</stp>
        <stp>EP</stp>
        <stp>BAR</stp>
        <stp/>
        <stp>Low</stp>
        <stp>5</stp>
        <stp>-23</stp>
        <stp>All</stp>
        <stp/>
        <stp/>
        <stp>False</stp>
        <stp>T</stp>
        <tr r="E27" s="1"/>
      </tp>
      <tp>
        <v>5620.25</v>
        <stp/>
        <stp>StudyData</stp>
        <stp>EP</stp>
        <stp>BAR</stp>
        <stp/>
        <stp>Low</stp>
        <stp>5</stp>
        <stp>-13</stp>
        <stp>All</stp>
        <stp/>
        <stp/>
        <stp>False</stp>
        <stp>T</stp>
        <tr r="E17" s="1"/>
      </tp>
      <tp>
        <v>5623.75</v>
        <stp/>
        <stp>StudyData</stp>
        <stp>EP</stp>
        <stp>BAR</stp>
        <stp/>
        <stp>Low</stp>
        <stp>5</stp>
        <stp>-22</stp>
        <stp>All</stp>
        <stp/>
        <stp/>
        <stp>False</stp>
        <stp>T</stp>
        <tr r="E26" s="1"/>
      </tp>
      <tp>
        <v>5620.25</v>
        <stp/>
        <stp>StudyData</stp>
        <stp>EP</stp>
        <stp>BAR</stp>
        <stp/>
        <stp>Low</stp>
        <stp>5</stp>
        <stp>-12</stp>
        <stp>All</stp>
        <stp/>
        <stp/>
        <stp>False</stp>
        <stp>T</stp>
        <tr r="E16" s="1"/>
      </tp>
      <tp>
        <v>5621.5</v>
        <stp/>
        <stp>StudyData</stp>
        <stp>EP</stp>
        <stp>BAR</stp>
        <stp/>
        <stp>Low</stp>
        <stp>5</stp>
        <stp>-21</stp>
        <stp>All</stp>
        <stp/>
        <stp/>
        <stp>False</stp>
        <stp>T</stp>
        <tr r="E25" s="1"/>
      </tp>
      <tp>
        <v>5621</v>
        <stp/>
        <stp>StudyData</stp>
        <stp>EP</stp>
        <stp>BAR</stp>
        <stp/>
        <stp>Low</stp>
        <stp>5</stp>
        <stp>-11</stp>
        <stp>All</stp>
        <stp/>
        <stp/>
        <stp>False</stp>
        <stp>T</stp>
        <tr r="E15" s="1"/>
      </tp>
      <tp>
        <v>5617.75</v>
        <stp/>
        <stp>StudyData</stp>
        <stp>EP</stp>
        <stp>BAR</stp>
        <stp/>
        <stp>Low</stp>
        <stp>5</stp>
        <stp>-20</stp>
        <stp>All</stp>
        <stp/>
        <stp/>
        <stp>False</stp>
        <stp>T</stp>
        <tr r="E24" s="1"/>
      </tp>
      <tp>
        <v>5621.75</v>
        <stp/>
        <stp>StudyData</stp>
        <stp>EP</stp>
        <stp>BAR</stp>
        <stp/>
        <stp>Low</stp>
        <stp>5</stp>
        <stp>-10</stp>
        <stp>All</stp>
        <stp/>
        <stp/>
        <stp>False</stp>
        <stp>T</stp>
        <tr r="E14" s="1"/>
      </tp>
      <tp>
        <v>5625.75</v>
        <stp/>
        <stp>StudyData</stp>
        <stp>EP</stp>
        <stp>BAR</stp>
        <stp/>
        <stp>Low</stp>
        <stp>5</stp>
        <stp>0</stp>
        <stp>All</stp>
        <stp/>
        <stp/>
        <stp>False</stp>
        <stp>T</stp>
        <tr r="E4" s="1"/>
      </tp>
      <tp>
        <v>13.5</v>
        <stp/>
        <stp>ContractData</stp>
        <stp>C.US.EPU2459250</stp>
        <stp>OptionPrice</stp>
        <stp/>
        <stp>T</stp>
        <tr r="J25" s="1"/>
      </tp>
      <tp>
        <v>16.25</v>
        <stp/>
        <stp>ContractData</stp>
        <stp>C.US.EPU2459000</stp>
        <stp>OptionPrice</stp>
        <stp/>
        <stp>T</stp>
        <tr r="J24" s="1"/>
      </tp>
      <tp>
        <v>8.65</v>
        <stp/>
        <stp>ContractData</stp>
        <stp>C.US.EPU2459750</stp>
        <stp>OptionPrice</stp>
        <stp/>
        <stp>T</stp>
        <tr r="J27" s="1"/>
      </tp>
      <tp>
        <v>10.75</v>
        <stp/>
        <stp>ContractData</stp>
        <stp>C.US.EPU2459500</stp>
        <stp>OptionPrice</stp>
        <stp/>
        <stp>T</stp>
        <tr r="J26" s="1"/>
      </tp>
      <tp>
        <v>287.25</v>
        <stp/>
        <stp>ContractData</stp>
        <stp>P.US.EPU2459000</stp>
        <stp>OptionPrice</stp>
        <stp/>
        <stp>T</stp>
        <tr r="M24" s="1"/>
      </tp>
      <tp>
        <v>310.75</v>
        <stp/>
        <stp>ContractData</stp>
        <stp>P.US.EPU2459250</stp>
        <stp>OptionPrice</stp>
        <stp/>
        <stp>T</stp>
        <tr r="M25" s="1"/>
      </tp>
      <tp>
        <v>333</v>
        <stp/>
        <stp>ContractData</stp>
        <stp>P.US.EPU2459500</stp>
        <stp>OptionPrice</stp>
        <stp/>
        <stp>T</stp>
        <tr r="M26" s="1"/>
      </tp>
      <tp>
        <v>356</v>
        <stp/>
        <stp>ContractData</stp>
        <stp>P.US.EPU2459750</stp>
        <stp>OptionPrice</stp>
        <stp/>
        <stp>T</stp>
        <tr r="M27" s="1"/>
      </tp>
      <tp>
        <v>30</v>
        <stp/>
        <stp>ContractData</stp>
        <stp>C.US.EPU2458250</stp>
        <stp>OptionPrice</stp>
        <stp/>
        <stp>T</stp>
        <tr r="J21" s="1"/>
      </tp>
      <tp>
        <v>36</v>
        <stp/>
        <stp>ContractData</stp>
        <stp>C.US.EPU2458000</stp>
        <stp>OptionPrice</stp>
        <stp/>
        <stp>T</stp>
        <tr r="J20" s="1"/>
      </tp>
      <tp>
        <v>20.5</v>
        <stp/>
        <stp>ContractData</stp>
        <stp>C.US.EPU2458750</stp>
        <stp>OptionPrice</stp>
        <stp/>
        <stp>T</stp>
        <tr r="J23" s="1"/>
      </tp>
      <tp>
        <v>24.75</v>
        <stp/>
        <stp>ContractData</stp>
        <stp>C.US.EPU2458500</stp>
        <stp>OptionPrice</stp>
        <stp/>
        <stp>T</stp>
        <tr r="J22" s="1"/>
      </tp>
      <tp>
        <v>207.5</v>
        <stp/>
        <stp>ContractData</stp>
        <stp>P.US.EPU2458000</stp>
        <stp>OptionPrice</stp>
        <stp/>
        <stp>T</stp>
        <tr r="M20" s="1"/>
      </tp>
      <tp>
        <v>226</v>
        <stp/>
        <stp>ContractData</stp>
        <stp>P.US.EPU2458250</stp>
        <stp>OptionPrice</stp>
        <stp/>
        <stp>T</stp>
        <tr r="M21" s="1"/>
      </tp>
      <tp>
        <v>245.5</v>
        <stp/>
        <stp>ContractData</stp>
        <stp>P.US.EPU2458500</stp>
        <stp>OptionPrice</stp>
        <stp/>
        <stp>T</stp>
        <tr r="M22" s="1"/>
      </tp>
      <tp>
        <v>266</v>
        <stp/>
        <stp>ContractData</stp>
        <stp>P.US.EPU2458750</stp>
        <stp>OptionPrice</stp>
        <stp/>
        <stp>T</stp>
        <tr r="M23" s="1"/>
      </tp>
      <tp>
        <v>7.1000000000000005</v>
        <stp/>
        <stp>ContractData</stp>
        <stp>C.US.EPU2460000</stp>
        <stp>OptionPrice</stp>
        <stp/>
        <stp>T</stp>
        <tr r="J28" s="1"/>
      </tp>
      <tp>
        <v>379.25</v>
        <stp/>
        <stp>ContractData</stp>
        <stp>P.US.EPU2460000</stp>
        <stp>OptionPrice</stp>
        <stp/>
        <stp>T</stp>
        <tr r="M28" s="1"/>
      </tp>
      <tp>
        <v>174.5</v>
        <stp/>
        <stp>ContractData</stp>
        <stp>C.US.EPU2455250</stp>
        <stp>OptionPrice</stp>
        <stp/>
        <stp>T</stp>
        <tr r="J9" s="1"/>
      </tp>
      <tp>
        <v>192</v>
        <stp/>
        <stp>ContractData</stp>
        <stp>C.US.EPU2455000</stp>
        <stp>OptionPrice</stp>
        <stp/>
        <stp>T</stp>
        <tr r="J8" s="1"/>
      </tp>
      <tp>
        <v>140.25</v>
        <stp/>
        <stp>ContractData</stp>
        <stp>C.US.EPU2455750</stp>
        <stp>OptionPrice</stp>
        <stp/>
        <stp>T</stp>
        <tr r="J11" s="1"/>
      </tp>
      <tp>
        <v>156.25</v>
        <stp/>
        <stp>ContractData</stp>
        <stp>C.US.EPU2455500</stp>
        <stp>OptionPrice</stp>
        <stp/>
        <stp>T</stp>
        <tr r="J10" s="1"/>
      </tp>
      <tp>
        <v>67.5</v>
        <stp/>
        <stp>ContractData</stp>
        <stp>P.US.EPU2455000</stp>
        <stp>OptionPrice</stp>
        <stp/>
        <stp>T</stp>
        <tr r="M8" s="1"/>
      </tp>
      <tp>
        <v>73.5</v>
        <stp/>
        <stp>ContractData</stp>
        <stp>P.US.EPU2455250</stp>
        <stp>OptionPrice</stp>
        <stp/>
        <stp>T</stp>
        <tr r="M9" s="1"/>
      </tp>
      <tp>
        <v>80.75</v>
        <stp/>
        <stp>ContractData</stp>
        <stp>P.US.EPU2455500</stp>
        <stp>OptionPrice</stp>
        <stp/>
        <stp>T</stp>
        <tr r="M10" s="1"/>
      </tp>
      <tp>
        <v>88.75</v>
        <stp/>
        <stp>ContractData</stp>
        <stp>P.US.EPU2455750</stp>
        <stp>OptionPrice</stp>
        <stp/>
        <stp>T</stp>
        <tr r="M11" s="1"/>
      </tp>
      <tp>
        <v>250</v>
        <stp/>
        <stp>ContractData</stp>
        <stp>C.US.EPU2454250</stp>
        <stp>OptionPrice</stp>
        <stp/>
        <stp>T</stp>
        <tr r="J5" s="1"/>
      </tp>
      <tp>
        <v>270.5</v>
        <stp/>
        <stp>ContractData</stp>
        <stp>C.US.EPU2454000</stp>
        <stp>OptionPrice</stp>
        <stp/>
        <stp>T</stp>
        <tr r="J4" s="1"/>
      </tp>
      <tp>
        <v>210.5</v>
        <stp/>
        <stp>ContractData</stp>
        <stp>C.US.EPU2454750</stp>
        <stp>OptionPrice</stp>
        <stp/>
        <stp>T</stp>
        <tr r="J7" s="1"/>
      </tp>
      <tp>
        <v>230</v>
        <stp/>
        <stp>ContractData</stp>
        <stp>C.US.EPU2454500</stp>
        <stp>OptionPrice</stp>
        <stp/>
        <stp>T</stp>
        <tr r="J6" s="1"/>
      </tp>
      <tp>
        <v>47.25</v>
        <stp/>
        <stp>ContractData</stp>
        <stp>P.US.EPU2454000</stp>
        <stp>OptionPrice</stp>
        <stp/>
        <stp>T</stp>
        <tr r="M4" s="1"/>
      </tp>
      <tp>
        <v>51.5</v>
        <stp/>
        <stp>ContractData</stp>
        <stp>P.US.EPU2454250</stp>
        <stp>OptionPrice</stp>
        <stp/>
        <stp>T</stp>
        <tr r="M5" s="1"/>
      </tp>
      <tp>
        <v>56.25</v>
        <stp/>
        <stp>ContractData</stp>
        <stp>P.US.EPU2454500</stp>
        <stp>OptionPrice</stp>
        <stp/>
        <stp>T</stp>
        <tr r="M6" s="1"/>
      </tp>
      <tp>
        <v>61.5</v>
        <stp/>
        <stp>ContractData</stp>
        <stp>P.US.EPU2454750</stp>
        <stp>OptionPrice</stp>
        <stp/>
        <stp>T</stp>
        <tr r="M7" s="1"/>
      </tp>
      <tp>
        <v>60.75</v>
        <stp/>
        <stp>ContractData</stp>
        <stp>C.US.EPU2457250</stp>
        <stp>OptionPrice</stp>
        <stp/>
        <stp>T</stp>
        <tr r="J17" s="1"/>
      </tp>
      <tp>
        <v>70.75</v>
        <stp/>
        <stp>ContractData</stp>
        <stp>C.US.EPU2457000</stp>
        <stp>OptionPrice</stp>
        <stp/>
        <stp>T</stp>
        <tr r="J16" s="1"/>
      </tp>
      <tp>
        <v>43.25</v>
        <stp/>
        <stp>ContractData</stp>
        <stp>C.US.EPU2457750</stp>
        <stp>OptionPrice</stp>
        <stp/>
        <stp>T</stp>
        <tr r="J19" s="1"/>
      </tp>
      <tp>
        <v>51.25</v>
        <stp/>
        <stp>ContractData</stp>
        <stp>C.US.EPU2457500</stp>
        <stp>OptionPrice</stp>
        <stp/>
        <stp>T</stp>
        <tr r="J18" s="1"/>
      </tp>
      <tp>
        <v>144.5</v>
        <stp/>
        <stp>ContractData</stp>
        <stp>P.US.EPU2457000</stp>
        <stp>OptionPrice</stp>
        <stp/>
        <stp>T</stp>
        <tr r="M16" s="1"/>
      </tp>
      <tp>
        <v>158.25</v>
        <stp/>
        <stp>ContractData</stp>
        <stp>P.US.EPU2457250</stp>
        <stp>OptionPrice</stp>
        <stp/>
        <stp>T</stp>
        <tr r="M17" s="1"/>
      </tp>
      <tp>
        <v>173.25</v>
        <stp/>
        <stp>ContractData</stp>
        <stp>P.US.EPU2457500</stp>
        <stp>OptionPrice</stp>
        <stp/>
        <stp>T</stp>
        <tr r="M18" s="1"/>
      </tp>
      <tp>
        <v>189.75</v>
        <stp/>
        <stp>ContractData</stp>
        <stp>P.US.EPU2457750</stp>
        <stp>OptionPrice</stp>
        <stp/>
        <stp>T</stp>
        <tr r="M19" s="1"/>
      </tp>
      <tp>
        <v>109.5</v>
        <stp/>
        <stp>ContractData</stp>
        <stp>C.US.EPU2456250</stp>
        <stp>OptionPrice</stp>
        <stp/>
        <stp>T</stp>
        <tr r="J13" s="1"/>
      </tp>
      <tp>
        <v>123.75</v>
        <stp/>
        <stp>ContractData</stp>
        <stp>C.US.EPU2456000</stp>
        <stp>OptionPrice</stp>
        <stp/>
        <stp>T</stp>
        <tr r="J12" s="1"/>
      </tp>
      <tp>
        <v>83</v>
        <stp/>
        <stp>ContractData</stp>
        <stp>C.US.EPU2456750</stp>
        <stp>OptionPrice</stp>
        <stp/>
        <stp>T</stp>
        <tr r="J15" s="1"/>
      </tp>
      <tp>
        <v>95.75</v>
        <stp/>
        <stp>ContractData</stp>
        <stp>C.US.EPU2456500</stp>
        <stp>OptionPrice</stp>
        <stp/>
        <stp>T</stp>
        <tr r="J14" s="1"/>
      </tp>
      <tp>
        <v>97.75</v>
        <stp/>
        <stp>ContractData</stp>
        <stp>P.US.EPU2456000</stp>
        <stp>OptionPrice</stp>
        <stp/>
        <stp>T</stp>
        <tr r="M12" s="1"/>
      </tp>
      <tp>
        <v>108.25</v>
        <stp/>
        <stp>ContractData</stp>
        <stp>P.US.EPU2456250</stp>
        <stp>OptionPrice</stp>
        <stp/>
        <stp>T</stp>
        <tr r="M13" s="1"/>
      </tp>
      <tp>
        <v>119.25</v>
        <stp/>
        <stp>ContractData</stp>
        <stp>P.US.EPU2456500</stp>
        <stp>OptionPrice</stp>
        <stp/>
        <stp>T</stp>
        <tr r="M14" s="1"/>
      </tp>
      <tp>
        <v>131.25</v>
        <stp/>
        <stp>ContractData</stp>
        <stp>P.US.EPU2456750</stp>
        <stp>OptionPrice</stp>
        <stp/>
        <stp>T</stp>
        <tr r="M15" s="1"/>
      </tp>
      <tp>
        <v>5626.25</v>
        <stp/>
        <stp>StudyData</stp>
        <stp>EP</stp>
        <stp>BAR</stp>
        <stp/>
        <stp>Close</stp>
        <stp>5</stp>
        <stp>0</stp>
        <stp>All</stp>
        <stp/>
        <stp/>
        <stp>False</stp>
        <stp>T</stp>
        <tr r="F4" s="1"/>
      </tp>
      <tp>
        <v>5626.5</v>
        <stp/>
        <stp>StudyData</stp>
        <stp>EP</stp>
        <stp>BAR</stp>
        <stp/>
        <stp>High</stp>
        <stp>5</stp>
        <stp>0</stp>
        <stp>All</stp>
        <stp/>
        <stp/>
        <stp>False</stp>
        <stp>T</stp>
        <tr r="D4" s="1"/>
      </tp>
      <tp>
        <v>5619.25</v>
        <stp/>
        <stp>StudyData</stp>
        <stp>EP</stp>
        <stp>BAR</stp>
        <stp/>
        <stp>Close</stp>
        <stp>5</stp>
        <stp>-18</stp>
        <stp>All</stp>
        <stp/>
        <stp/>
        <stp>False</stp>
        <stp>T</stp>
        <tr r="F22" s="1"/>
      </tp>
      <tp>
        <v>5620</v>
        <stp/>
        <stp>StudyData</stp>
        <stp>EP</stp>
        <stp>BAR</stp>
        <stp/>
        <stp>Close</stp>
        <stp>5</stp>
        <stp>-19</stp>
        <stp>All</stp>
        <stp/>
        <stp/>
        <stp>False</stp>
        <stp>T</stp>
        <tr r="F23" s="1"/>
      </tp>
      <tp>
        <v>5626.25</v>
        <stp/>
        <stp>StudyData</stp>
        <stp>EP</stp>
        <stp>BAR</stp>
        <stp/>
        <stp>Open</stp>
        <stp>5</stp>
        <stp>0</stp>
        <stp>All</stp>
        <stp/>
        <stp/>
        <stp>False</stp>
        <stp>T</stp>
        <tr r="C4" s="1"/>
      </tp>
      <tp>
        <v>5622.25</v>
        <stp/>
        <stp>StudyData</stp>
        <stp>EP</stp>
        <stp>BAR</stp>
        <stp/>
        <stp>Close</stp>
        <stp>5</stp>
        <stp>-10</stp>
        <stp>All</stp>
        <stp/>
        <stp/>
        <stp>False</stp>
        <stp>T</stp>
        <tr r="F14" s="1"/>
      </tp>
      <tp>
        <v>5618</v>
        <stp/>
        <stp>StudyData</stp>
        <stp>EP</stp>
        <stp>BAR</stp>
        <stp/>
        <stp>Close</stp>
        <stp>5</stp>
        <stp>-20</stp>
        <stp>All</stp>
        <stp/>
        <stp/>
        <stp>False</stp>
        <stp>T</stp>
        <tr r="F24" s="1"/>
      </tp>
      <tp>
        <v>5622.25</v>
        <stp/>
        <stp>StudyData</stp>
        <stp>EP</stp>
        <stp>BAR</stp>
        <stp/>
        <stp>Close</stp>
        <stp>5</stp>
        <stp>-11</stp>
        <stp>All</stp>
        <stp/>
        <stp/>
        <stp>False</stp>
        <stp>T</stp>
        <tr r="F15" s="1"/>
      </tp>
      <tp>
        <v>5622</v>
        <stp/>
        <stp>StudyData</stp>
        <stp>EP</stp>
        <stp>BAR</stp>
        <stp/>
        <stp>Close</stp>
        <stp>5</stp>
        <stp>-21</stp>
        <stp>All</stp>
        <stp/>
        <stp/>
        <stp>False</stp>
        <stp>T</stp>
        <tr r="F25" s="1"/>
      </tp>
      <tp>
        <v>5621.25</v>
        <stp/>
        <stp>StudyData</stp>
        <stp>EP</stp>
        <stp>BAR</stp>
        <stp/>
        <stp>Close</stp>
        <stp>5</stp>
        <stp>-12</stp>
        <stp>All</stp>
        <stp/>
        <stp/>
        <stp>False</stp>
        <stp>T</stp>
        <tr r="F16" s="1"/>
      </tp>
      <tp>
        <v>5625.25</v>
        <stp/>
        <stp>StudyData</stp>
        <stp>EP</stp>
        <stp>BAR</stp>
        <stp/>
        <stp>Close</stp>
        <stp>5</stp>
        <stp>-22</stp>
        <stp>All</stp>
        <stp/>
        <stp/>
        <stp>False</stp>
        <stp>T</stp>
        <tr r="F26" s="1"/>
      </tp>
      <tp>
        <v>5620.25</v>
        <stp/>
        <stp>StudyData</stp>
        <stp>EP</stp>
        <stp>BAR</stp>
        <stp/>
        <stp>Close</stp>
        <stp>5</stp>
        <stp>-13</stp>
        <stp>All</stp>
        <stp/>
        <stp/>
        <stp>False</stp>
        <stp>T</stp>
        <tr r="F17" s="1"/>
      </tp>
      <tp>
        <v>5625.25</v>
        <stp/>
        <stp>StudyData</stp>
        <stp>EP</stp>
        <stp>BAR</stp>
        <stp/>
        <stp>Close</stp>
        <stp>5</stp>
        <stp>-23</stp>
        <stp>All</stp>
        <stp/>
        <stp/>
        <stp>False</stp>
        <stp>T</stp>
        <tr r="F27" s="1"/>
      </tp>
      <tp>
        <v>5620.5</v>
        <stp/>
        <stp>StudyData</stp>
        <stp>EP</stp>
        <stp>BAR</stp>
        <stp/>
        <stp>Close</stp>
        <stp>5</stp>
        <stp>-14</stp>
        <stp>All</stp>
        <stp/>
        <stp/>
        <stp>False</stp>
        <stp>T</stp>
        <tr r="F18" s="1"/>
      </tp>
      <tp>
        <v>5626</v>
        <stp/>
        <stp>StudyData</stp>
        <stp>EP</stp>
        <stp>BAR</stp>
        <stp/>
        <stp>Close</stp>
        <stp>5</stp>
        <stp>-24</stp>
        <stp>All</stp>
        <stp/>
        <stp/>
        <stp>False</stp>
        <stp>T</stp>
        <tr r="F28" s="1"/>
      </tp>
      <tp>
        <v>5620.25</v>
        <stp/>
        <stp>StudyData</stp>
        <stp>EP</stp>
        <stp>BAR</stp>
        <stp/>
        <stp>Close</stp>
        <stp>5</stp>
        <stp>-15</stp>
        <stp>All</stp>
        <stp/>
        <stp/>
        <stp>False</stp>
        <stp>T</stp>
        <tr r="F19" s="1"/>
      </tp>
      <tp>
        <v>5620</v>
        <stp/>
        <stp>StudyData</stp>
        <stp>EP</stp>
        <stp>BAR</stp>
        <stp/>
        <stp>Close</stp>
        <stp>5</stp>
        <stp>-16</stp>
        <stp>All</stp>
        <stp/>
        <stp/>
        <stp>False</stp>
        <stp>T</stp>
        <tr r="F20" s="1"/>
      </tp>
      <tp>
        <v>5620</v>
        <stp/>
        <stp>StudyData</stp>
        <stp>EP</stp>
        <stp>BAR</stp>
        <stp/>
        <stp>Close</stp>
        <stp>5</stp>
        <stp>-17</stp>
        <stp>All</stp>
        <stp/>
        <stp/>
        <stp>False</stp>
        <stp>T</stp>
        <tr r="F21" s="1"/>
      </tp>
      <tp>
        <v>45481.53125</v>
        <stp/>
        <stp>StudyData</stp>
        <stp>EP</stp>
        <stp>BAR</stp>
        <stp/>
        <stp>Time</stp>
        <stp>5</stp>
        <stp>0</stp>
        <stp>All</stp>
        <stp/>
        <stp/>
        <stp>False</stp>
        <tr r="B4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ABF5-4BAD-4489-9D45-82CF44223F02}">
  <dimension ref="A1:T28"/>
  <sheetViews>
    <sheetView tabSelected="1" workbookViewId="0">
      <selection activeCell="B3" sqref="B3"/>
    </sheetView>
  </sheetViews>
  <sheetFormatPr defaultRowHeight="16.5" x14ac:dyDescent="0.3"/>
  <cols>
    <col min="1" max="1" width="9" style="1"/>
    <col min="2" max="2" width="13.75" style="1" customWidth="1"/>
    <col min="3" max="7" width="9" style="1"/>
    <col min="8" max="8" width="12.125" style="1" customWidth="1"/>
    <col min="9" max="9" width="22.5" style="1" customWidth="1"/>
    <col min="10" max="10" width="16.75" style="1" customWidth="1"/>
    <col min="11" max="11" width="12.125" style="1" customWidth="1"/>
    <col min="12" max="12" width="17.875" style="1" customWidth="1"/>
    <col min="13" max="13" width="16.25" style="1" customWidth="1"/>
    <col min="14" max="16384" width="9" style="1"/>
  </cols>
  <sheetData>
    <row r="1" spans="1:20" x14ac:dyDescent="0.3">
      <c r="B1" s="1" t="s">
        <v>1</v>
      </c>
      <c r="C1" s="4" t="s">
        <v>8</v>
      </c>
      <c r="D1" s="4"/>
      <c r="E1" s="4"/>
      <c r="F1" s="4"/>
      <c r="H1" s="1" t="s">
        <v>0</v>
      </c>
      <c r="I1" s="1" t="s">
        <v>13</v>
      </c>
      <c r="J1" s="1" t="s">
        <v>9</v>
      </c>
      <c r="K1" s="1" t="s">
        <v>0</v>
      </c>
      <c r="L1" s="1" t="s">
        <v>14</v>
      </c>
      <c r="M1" s="1" t="s">
        <v>9</v>
      </c>
    </row>
    <row r="2" spans="1:20" x14ac:dyDescent="0.3">
      <c r="A2" s="1" t="s">
        <v>0</v>
      </c>
      <c r="B2" s="1" t="s">
        <v>2</v>
      </c>
      <c r="C2" s="4"/>
      <c r="D2" s="4"/>
      <c r="E2" s="4"/>
      <c r="F2" s="4"/>
      <c r="H2" s="1" t="s">
        <v>10</v>
      </c>
      <c r="I2" s="1" t="s">
        <v>11</v>
      </c>
      <c r="J2" s="1">
        <v>250</v>
      </c>
      <c r="K2" s="1" t="str">
        <f>H2</f>
        <v>EPU24</v>
      </c>
      <c r="L2" s="1" t="s">
        <v>11</v>
      </c>
      <c r="M2" s="1">
        <f>J2</f>
        <v>250</v>
      </c>
      <c r="O2" s="1" t="str" cm="1">
        <f t="array" aca="1" ref="O2:T2" ca="1">TEXT(DATE(YEAR(TODAY()),_xlfn.SEQUENCE(1,6),1),"mmm")</f>
        <v>Jan</v>
      </c>
      <c r="P2" s="1" t="str">
        <f ca="1"/>
        <v>Feb</v>
      </c>
      <c r="Q2" s="1" t="str">
        <f ca="1"/>
        <v>Mar</v>
      </c>
      <c r="R2" s="1" t="str">
        <f ca="1"/>
        <v>Apr</v>
      </c>
      <c r="S2" s="1" t="str">
        <f ca="1"/>
        <v>May</v>
      </c>
      <c r="T2" s="1" t="str">
        <f ca="1"/>
        <v>Jun</v>
      </c>
    </row>
    <row r="3" spans="1:20" x14ac:dyDescent="0.3">
      <c r="A3" s="1" t="s">
        <v>3</v>
      </c>
      <c r="B3" s="1">
        <v>5</v>
      </c>
      <c r="C3" s="1" t="s">
        <v>4</v>
      </c>
      <c r="D3" s="1" t="s">
        <v>5</v>
      </c>
      <c r="E3" s="1" t="s">
        <v>6</v>
      </c>
      <c r="F3" s="1" t="s">
        <v>7</v>
      </c>
      <c r="H3" s="1" t="str">
        <f>"C.US."&amp;$H$2</f>
        <v>C.US.EPU24</v>
      </c>
      <c r="I3" s="1">
        <v>54000</v>
      </c>
      <c r="J3" s="1" t="s">
        <v>12</v>
      </c>
      <c r="K3" s="1" t="str">
        <f>"P.US."&amp;$H$2</f>
        <v>P.US.EPU24</v>
      </c>
      <c r="L3" s="1">
        <f>I3</f>
        <v>54000</v>
      </c>
      <c r="M3" s="1" t="s">
        <v>12</v>
      </c>
      <c r="O3" s="5"/>
      <c r="P3" s="5"/>
      <c r="Q3" s="5"/>
      <c r="R3" s="5"/>
      <c r="S3" s="5"/>
      <c r="T3" s="5"/>
    </row>
    <row r="4" spans="1:20" x14ac:dyDescent="0.3">
      <c r="A4" s="1" cm="1">
        <f t="array" ref="A4:A28">(_xlfn.SEQUENCE(25,,0,)*-1)</f>
        <v>0</v>
      </c>
      <c r="B4" s="2">
        <f xml:space="preserve"> RTD("cqg.rtd",,"StudyData",$A$3, "BAR","","Time",$B$3,$A4,"All","","","False")</f>
        <v>45481.53125</v>
      </c>
      <c r="C4" s="3">
        <f xml:space="preserve"> RTD("cqg.rtd",,"StudyData",$A$3,"BAR","","Open",$B$3,$A4,"All","","","False","T")</f>
        <v>5626.25</v>
      </c>
      <c r="D4" s="3">
        <f xml:space="preserve"> RTD("cqg.rtd",,"StudyData",$A$3,"BAR","","High",$B$3,$A4,"All","","","False","T")</f>
        <v>5626.5</v>
      </c>
      <c r="E4" s="3">
        <f>RTD("cqg.rtd",,"StudyData",$A$3,"BAR","","Low",$B$3,$A4,"All","","","False","T")</f>
        <v>5625.75</v>
      </c>
      <c r="F4" s="3">
        <f xml:space="preserve"> RTD("cqg.rtd",,"StudyData",$A$3, "BAR", "","Close",$B$3,$A4,"All","","","False","T")</f>
        <v>5626.25</v>
      </c>
      <c r="I4" s="1" t="str" cm="1">
        <f t="array" ref="I4:I28">H3&amp;_xlfn.SEQUENCE(25,,I3,J2)</f>
        <v>C.US.EPU2454000</v>
      </c>
      <c r="J4" s="3">
        <f>RTD("cqg.rtd", ,"ContractData",I4, "OptionPrice",, "T")</f>
        <v>270.5</v>
      </c>
      <c r="L4" s="1" t="str" cm="1">
        <f t="array" ref="L4:L28">K3&amp;_xlfn.SEQUENCE(25,,L3,M2)</f>
        <v>P.US.EPU2454000</v>
      </c>
      <c r="M4" s="3">
        <f>RTD("cqg.rtd", ,"ContractData",L4, "OptionPrice",, "T")</f>
        <v>47.25</v>
      </c>
    </row>
    <row r="5" spans="1:20" x14ac:dyDescent="0.3">
      <c r="A5" s="1">
        <v>-1</v>
      </c>
      <c r="B5" s="2">
        <f xml:space="preserve"> RTD("cqg.rtd",,"StudyData",$A$3, "BAR","","Time",$B$3,$A5,"All","","","False")</f>
        <v>45481.527777777781</v>
      </c>
      <c r="C5" s="3">
        <f xml:space="preserve"> RTD("cqg.rtd",,"StudyData",$A$3,"BAR","","Open",$B$3,$A5,"All","","","False","T")</f>
        <v>5627</v>
      </c>
      <c r="D5" s="3">
        <f xml:space="preserve"> RTD("cqg.rtd",,"StudyData",$A$3,"BAR","","High",$B$3,$A5,"All","","","False","T")</f>
        <v>5628</v>
      </c>
      <c r="E5" s="3">
        <f>RTD("cqg.rtd",,"StudyData",$A$3,"BAR","","Low",$B$3,$A5,"All","","","False","T")</f>
        <v>5625.75</v>
      </c>
      <c r="F5" s="3">
        <f xml:space="preserve"> RTD("cqg.rtd",,"StudyData",$A$3, "BAR", "","Close",$B$3,$A5,"All","","","False","T")</f>
        <v>5626</v>
      </c>
      <c r="I5" s="1" t="str">
        <v>C.US.EPU2454250</v>
      </c>
      <c r="J5" s="3">
        <f>RTD("cqg.rtd", ,"ContractData",I5, "OptionPrice",, "T")</f>
        <v>250</v>
      </c>
      <c r="L5" s="1" t="str">
        <v>P.US.EPU2454250</v>
      </c>
      <c r="M5" s="3">
        <f>RTD("cqg.rtd", ,"ContractData",L5, "OptionPrice",, "T")</f>
        <v>51.5</v>
      </c>
    </row>
    <row r="6" spans="1:20" x14ac:dyDescent="0.3">
      <c r="A6" s="1">
        <v>-2</v>
      </c>
      <c r="B6" s="2">
        <f xml:space="preserve"> RTD("cqg.rtd",,"StudyData",$A$3, "BAR","","Time",$B$3,$A6,"All","","","False")</f>
        <v>45481.524305555555</v>
      </c>
      <c r="C6" s="3">
        <f xml:space="preserve"> RTD("cqg.rtd",,"StudyData",$A$3,"BAR","","Open",$B$3,$A6,"All","","","False","T")</f>
        <v>5625</v>
      </c>
      <c r="D6" s="3">
        <f xml:space="preserve"> RTD("cqg.rtd",,"StudyData",$A$3,"BAR","","High",$B$3,$A6,"All","","","False","T")</f>
        <v>5627.25</v>
      </c>
      <c r="E6" s="3">
        <f>RTD("cqg.rtd",,"StudyData",$A$3,"BAR","","Low",$B$3,$A6,"All","","","False","T")</f>
        <v>5624.5</v>
      </c>
      <c r="F6" s="3">
        <f xml:space="preserve"> RTD("cqg.rtd",,"StudyData",$A$3, "BAR", "","Close",$B$3,$A6,"All","","","False","T")</f>
        <v>5627</v>
      </c>
      <c r="I6" s="1" t="str">
        <v>C.US.EPU2454500</v>
      </c>
      <c r="J6" s="3">
        <f>RTD("cqg.rtd", ,"ContractData",I6, "OptionPrice",, "T")</f>
        <v>230</v>
      </c>
      <c r="L6" s="1" t="str">
        <v>P.US.EPU2454500</v>
      </c>
      <c r="M6" s="3">
        <f>RTD("cqg.rtd", ,"ContractData",L6, "OptionPrice",, "T")</f>
        <v>56.25</v>
      </c>
    </row>
    <row r="7" spans="1:20" x14ac:dyDescent="0.3">
      <c r="A7" s="1">
        <v>-3</v>
      </c>
      <c r="B7" s="2">
        <f xml:space="preserve"> RTD("cqg.rtd",,"StudyData",$A$3, "BAR","","Time",$B$3,$A7,"All","","","False")</f>
        <v>45481.520833333336</v>
      </c>
      <c r="C7" s="3">
        <f xml:space="preserve"> RTD("cqg.rtd",,"StudyData",$A$3,"BAR","","Open",$B$3,$A7,"All","","","False","T")</f>
        <v>5623</v>
      </c>
      <c r="D7" s="3">
        <f xml:space="preserve"> RTD("cqg.rtd",,"StudyData",$A$3,"BAR","","High",$B$3,$A7,"All","","","False","T")</f>
        <v>5625.5</v>
      </c>
      <c r="E7" s="3">
        <f>RTD("cqg.rtd",,"StudyData",$A$3,"BAR","","Low",$B$3,$A7,"All","","","False","T")</f>
        <v>5623</v>
      </c>
      <c r="F7" s="3">
        <f xml:space="preserve"> RTD("cqg.rtd",,"StudyData",$A$3, "BAR", "","Close",$B$3,$A7,"All","","","False","T")</f>
        <v>5624.75</v>
      </c>
      <c r="I7" s="1" t="str">
        <v>C.US.EPU2454750</v>
      </c>
      <c r="J7" s="3">
        <f>RTD("cqg.rtd", ,"ContractData",I7, "OptionPrice",, "T")</f>
        <v>210.5</v>
      </c>
      <c r="L7" s="1" t="str">
        <v>P.US.EPU2454750</v>
      </c>
      <c r="M7" s="3">
        <f>RTD("cqg.rtd", ,"ContractData",L7, "OptionPrice",, "T")</f>
        <v>61.5</v>
      </c>
    </row>
    <row r="8" spans="1:20" x14ac:dyDescent="0.3">
      <c r="A8" s="1">
        <v>-4</v>
      </c>
      <c r="B8" s="2">
        <f xml:space="preserve"> RTD("cqg.rtd",,"StudyData",$A$3, "BAR","","Time",$B$3,$A8,"All","","","False")</f>
        <v>45481.517361111109</v>
      </c>
      <c r="C8" s="3">
        <f xml:space="preserve"> RTD("cqg.rtd",,"StudyData",$A$3,"BAR","","Open",$B$3,$A8,"All","","","False","T")</f>
        <v>5621.75</v>
      </c>
      <c r="D8" s="3">
        <f xml:space="preserve"> RTD("cqg.rtd",,"StudyData",$A$3,"BAR","","High",$B$3,$A8,"All","","","False","T")</f>
        <v>5623.25</v>
      </c>
      <c r="E8" s="3">
        <f>RTD("cqg.rtd",,"StudyData",$A$3,"BAR","","Low",$B$3,$A8,"All","","","False","T")</f>
        <v>5621.5</v>
      </c>
      <c r="F8" s="3">
        <f xml:space="preserve"> RTD("cqg.rtd",,"StudyData",$A$3, "BAR", "","Close",$B$3,$A8,"All","","","False","T")</f>
        <v>5623</v>
      </c>
      <c r="I8" s="1" t="str">
        <v>C.US.EPU2455000</v>
      </c>
      <c r="J8" s="3">
        <f>RTD("cqg.rtd", ,"ContractData",I8, "OptionPrice",, "T")</f>
        <v>192</v>
      </c>
      <c r="L8" s="1" t="str">
        <v>P.US.EPU2455000</v>
      </c>
      <c r="M8" s="3">
        <f>RTD("cqg.rtd", ,"ContractData",L8, "OptionPrice",, "T")</f>
        <v>67.5</v>
      </c>
    </row>
    <row r="9" spans="1:20" x14ac:dyDescent="0.3">
      <c r="A9" s="1">
        <v>-5</v>
      </c>
      <c r="B9" s="2">
        <f xml:space="preserve"> RTD("cqg.rtd",,"StudyData",$A$3, "BAR","","Time",$B$3,$A9,"All","","","False")</f>
        <v>45481.513888888891</v>
      </c>
      <c r="C9" s="3">
        <f xml:space="preserve"> RTD("cqg.rtd",,"StudyData",$A$3,"BAR","","Open",$B$3,$A9,"All","","","False","T")</f>
        <v>5621.5</v>
      </c>
      <c r="D9" s="3">
        <f xml:space="preserve"> RTD("cqg.rtd",,"StudyData",$A$3,"BAR","","High",$B$3,$A9,"All","","","False","T")</f>
        <v>5622.5</v>
      </c>
      <c r="E9" s="3">
        <f>RTD("cqg.rtd",,"StudyData",$A$3,"BAR","","Low",$B$3,$A9,"All","","","False","T")</f>
        <v>5620.5</v>
      </c>
      <c r="F9" s="3">
        <f xml:space="preserve"> RTD("cqg.rtd",,"StudyData",$A$3, "BAR", "","Close",$B$3,$A9,"All","","","False","T")</f>
        <v>5621.5</v>
      </c>
      <c r="I9" s="1" t="str">
        <v>C.US.EPU2455250</v>
      </c>
      <c r="J9" s="3">
        <f>RTD("cqg.rtd", ,"ContractData",I9, "OptionPrice",, "T")</f>
        <v>174.5</v>
      </c>
      <c r="L9" s="1" t="str">
        <v>P.US.EPU2455250</v>
      </c>
      <c r="M9" s="3">
        <f>RTD("cqg.rtd", ,"ContractData",L9, "OptionPrice",, "T")</f>
        <v>73.5</v>
      </c>
    </row>
    <row r="10" spans="1:20" x14ac:dyDescent="0.3">
      <c r="A10" s="1">
        <v>-6</v>
      </c>
      <c r="B10" s="2">
        <f xml:space="preserve"> RTD("cqg.rtd",,"StudyData",$A$3, "BAR","","Time",$B$3,$A10,"All","","","False")</f>
        <v>45481.510416666664</v>
      </c>
      <c r="C10" s="3">
        <f xml:space="preserve"> RTD("cqg.rtd",,"StudyData",$A$3,"BAR","","Open",$B$3,$A10,"All","","","False","T")</f>
        <v>5621.5</v>
      </c>
      <c r="D10" s="3">
        <f xml:space="preserve"> RTD("cqg.rtd",,"StudyData",$A$3,"BAR","","High",$B$3,$A10,"All","","","False","T")</f>
        <v>5621.75</v>
      </c>
      <c r="E10" s="3">
        <f>RTD("cqg.rtd",,"StudyData",$A$3,"BAR","","Low",$B$3,$A10,"All","","","False","T")</f>
        <v>5618.75</v>
      </c>
      <c r="F10" s="3">
        <f xml:space="preserve"> RTD("cqg.rtd",,"StudyData",$A$3, "BAR", "","Close",$B$3,$A10,"All","","","False","T")</f>
        <v>5621.25</v>
      </c>
      <c r="I10" s="1" t="str">
        <v>C.US.EPU2455500</v>
      </c>
      <c r="J10" s="3">
        <f>RTD("cqg.rtd", ,"ContractData",I10, "OptionPrice",, "T")</f>
        <v>156.25</v>
      </c>
      <c r="L10" s="1" t="str">
        <v>P.US.EPU2455500</v>
      </c>
      <c r="M10" s="3">
        <f>RTD("cqg.rtd", ,"ContractData",L10, "OptionPrice",, "T")</f>
        <v>80.75</v>
      </c>
    </row>
    <row r="11" spans="1:20" x14ac:dyDescent="0.3">
      <c r="A11" s="1">
        <v>-7</v>
      </c>
      <c r="B11" s="2">
        <f xml:space="preserve"> RTD("cqg.rtd",,"StudyData",$A$3, "BAR","","Time",$B$3,$A11,"All","","","False")</f>
        <v>45481.506944444445</v>
      </c>
      <c r="C11" s="3">
        <f xml:space="preserve"> RTD("cqg.rtd",,"StudyData",$A$3,"BAR","","Open",$B$3,$A11,"All","","","False","T")</f>
        <v>5620.5</v>
      </c>
      <c r="D11" s="3">
        <f xml:space="preserve"> RTD("cqg.rtd",,"StudyData",$A$3,"BAR","","High",$B$3,$A11,"All","","","False","T")</f>
        <v>5621.5</v>
      </c>
      <c r="E11" s="3">
        <f>RTD("cqg.rtd",,"StudyData",$A$3,"BAR","","Low",$B$3,$A11,"All","","","False","T")</f>
        <v>5620.25</v>
      </c>
      <c r="F11" s="3">
        <f xml:space="preserve"> RTD("cqg.rtd",,"StudyData",$A$3, "BAR", "","Close",$B$3,$A11,"All","","","False","T")</f>
        <v>5621.5</v>
      </c>
      <c r="I11" s="1" t="str">
        <v>C.US.EPU2455750</v>
      </c>
      <c r="J11" s="3">
        <f>RTD("cqg.rtd", ,"ContractData",I11, "OptionPrice",, "T")</f>
        <v>140.25</v>
      </c>
      <c r="L11" s="1" t="str">
        <v>P.US.EPU2455750</v>
      </c>
      <c r="M11" s="3">
        <f>RTD("cqg.rtd", ,"ContractData",L11, "OptionPrice",, "T")</f>
        <v>88.75</v>
      </c>
    </row>
    <row r="12" spans="1:20" x14ac:dyDescent="0.3">
      <c r="A12" s="1">
        <v>-8</v>
      </c>
      <c r="B12" s="2">
        <f xml:space="preserve"> RTD("cqg.rtd",,"StudyData",$A$3, "BAR","","Time",$B$3,$A12,"All","","","False")</f>
        <v>45481.503472222219</v>
      </c>
      <c r="C12" s="3">
        <f xml:space="preserve"> RTD("cqg.rtd",,"StudyData",$A$3,"BAR","","Open",$B$3,$A12,"All","","","False","T")</f>
        <v>5620.25</v>
      </c>
      <c r="D12" s="3">
        <f xml:space="preserve"> RTD("cqg.rtd",,"StudyData",$A$3,"BAR","","High",$B$3,$A12,"All","","","False","T")</f>
        <v>5622.5</v>
      </c>
      <c r="E12" s="3">
        <f>RTD("cqg.rtd",,"StudyData",$A$3,"BAR","","Low",$B$3,$A12,"All","","","False","T")</f>
        <v>5619.5</v>
      </c>
      <c r="F12" s="3">
        <f xml:space="preserve"> RTD("cqg.rtd",,"StudyData",$A$3, "BAR", "","Close",$B$3,$A12,"All","","","False","T")</f>
        <v>5620.25</v>
      </c>
      <c r="I12" s="1" t="str">
        <v>C.US.EPU2456000</v>
      </c>
      <c r="J12" s="3">
        <f>RTD("cqg.rtd", ,"ContractData",I12, "OptionPrice",, "T")</f>
        <v>123.75</v>
      </c>
      <c r="L12" s="1" t="str">
        <v>P.US.EPU2456000</v>
      </c>
      <c r="M12" s="3">
        <f>RTD("cqg.rtd", ,"ContractData",L12, "OptionPrice",, "T")</f>
        <v>97.75</v>
      </c>
    </row>
    <row r="13" spans="1:20" x14ac:dyDescent="0.3">
      <c r="A13" s="1">
        <v>-9</v>
      </c>
      <c r="B13" s="2">
        <f xml:space="preserve"> RTD("cqg.rtd",,"StudyData",$A$3, "BAR","","Time",$B$3,$A13,"All","","","False")</f>
        <v>45481.5</v>
      </c>
      <c r="C13" s="3">
        <f xml:space="preserve"> RTD("cqg.rtd",,"StudyData",$A$3,"BAR","","Open",$B$3,$A13,"All","","","False","T")</f>
        <v>5622.25</v>
      </c>
      <c r="D13" s="3">
        <f xml:space="preserve"> RTD("cqg.rtd",,"StudyData",$A$3,"BAR","","High",$B$3,$A13,"All","","","False","T")</f>
        <v>5622.5</v>
      </c>
      <c r="E13" s="3">
        <f>RTD("cqg.rtd",,"StudyData",$A$3,"BAR","","Low",$B$3,$A13,"All","","","False","T")</f>
        <v>5619.75</v>
      </c>
      <c r="F13" s="3">
        <f xml:space="preserve"> RTD("cqg.rtd",,"StudyData",$A$3, "BAR", "","Close",$B$3,$A13,"All","","","False","T")</f>
        <v>5620.25</v>
      </c>
      <c r="I13" s="1" t="str">
        <v>C.US.EPU2456250</v>
      </c>
      <c r="J13" s="3">
        <f>RTD("cqg.rtd", ,"ContractData",I13, "OptionPrice",, "T")</f>
        <v>109.5</v>
      </c>
      <c r="L13" s="1" t="str">
        <v>P.US.EPU2456250</v>
      </c>
      <c r="M13" s="3">
        <f>RTD("cqg.rtd", ,"ContractData",L13, "OptionPrice",, "T")</f>
        <v>108.25</v>
      </c>
    </row>
    <row r="14" spans="1:20" x14ac:dyDescent="0.3">
      <c r="A14" s="1">
        <v>-10</v>
      </c>
      <c r="B14" s="2">
        <f xml:space="preserve"> RTD("cqg.rtd",,"StudyData",$A$3, "BAR","","Time",$B$3,$A14,"All","","","False")</f>
        <v>45481.496527777781</v>
      </c>
      <c r="C14" s="3">
        <f xml:space="preserve"> RTD("cqg.rtd",,"StudyData",$A$3,"BAR","","Open",$B$3,$A14,"All","","","False","T")</f>
        <v>5622.25</v>
      </c>
      <c r="D14" s="3">
        <f xml:space="preserve"> RTD("cqg.rtd",,"StudyData",$A$3,"BAR","","High",$B$3,$A14,"All","","","False","T")</f>
        <v>5623.25</v>
      </c>
      <c r="E14" s="3">
        <f>RTD("cqg.rtd",,"StudyData",$A$3,"BAR","","Low",$B$3,$A14,"All","","","False","T")</f>
        <v>5621.75</v>
      </c>
      <c r="F14" s="3">
        <f xml:space="preserve"> RTD("cqg.rtd",,"StudyData",$A$3, "BAR", "","Close",$B$3,$A14,"All","","","False","T")</f>
        <v>5622.25</v>
      </c>
      <c r="I14" s="1" t="str">
        <v>C.US.EPU2456500</v>
      </c>
      <c r="J14" s="3">
        <f>RTD("cqg.rtd", ,"ContractData",I14, "OptionPrice",, "T")</f>
        <v>95.75</v>
      </c>
      <c r="L14" s="1" t="str">
        <v>P.US.EPU2456500</v>
      </c>
      <c r="M14" s="3">
        <f>RTD("cqg.rtd", ,"ContractData",L14, "OptionPrice",, "T")</f>
        <v>119.25</v>
      </c>
    </row>
    <row r="15" spans="1:20" x14ac:dyDescent="0.3">
      <c r="A15" s="1">
        <v>-11</v>
      </c>
      <c r="B15" s="2">
        <f xml:space="preserve"> RTD("cqg.rtd",,"StudyData",$A$3, "BAR","","Time",$B$3,$A15,"All","","","False")</f>
        <v>45481.493055555555</v>
      </c>
      <c r="C15" s="3">
        <f xml:space="preserve"> RTD("cqg.rtd",,"StudyData",$A$3,"BAR","","Open",$B$3,$A15,"All","","","False","T")</f>
        <v>5621.25</v>
      </c>
      <c r="D15" s="3">
        <f xml:space="preserve"> RTD("cqg.rtd",,"StudyData",$A$3,"BAR","","High",$B$3,$A15,"All","","","False","T")</f>
        <v>5622.5</v>
      </c>
      <c r="E15" s="3">
        <f>RTD("cqg.rtd",,"StudyData",$A$3,"BAR","","Low",$B$3,$A15,"All","","","False","T")</f>
        <v>5621</v>
      </c>
      <c r="F15" s="3">
        <f xml:space="preserve"> RTD("cqg.rtd",,"StudyData",$A$3, "BAR", "","Close",$B$3,$A15,"All","","","False","T")</f>
        <v>5622.25</v>
      </c>
      <c r="I15" s="1" t="str">
        <v>C.US.EPU2456750</v>
      </c>
      <c r="J15" s="3">
        <f>RTD("cqg.rtd", ,"ContractData",I15, "OptionPrice",, "T")</f>
        <v>83</v>
      </c>
      <c r="L15" s="1" t="str">
        <v>P.US.EPU2456750</v>
      </c>
      <c r="M15" s="3">
        <f>RTD("cqg.rtd", ,"ContractData",L15, "OptionPrice",, "T")</f>
        <v>131.25</v>
      </c>
    </row>
    <row r="16" spans="1:20" x14ac:dyDescent="0.3">
      <c r="A16" s="1">
        <v>-12</v>
      </c>
      <c r="B16" s="2">
        <f xml:space="preserve"> RTD("cqg.rtd",,"StudyData",$A$3, "BAR","","Time",$B$3,$A16,"All","","","False")</f>
        <v>45481.489583333336</v>
      </c>
      <c r="C16" s="3">
        <f xml:space="preserve"> RTD("cqg.rtd",,"StudyData",$A$3,"BAR","","Open",$B$3,$A16,"All","","","False","T")</f>
        <v>5620.25</v>
      </c>
      <c r="D16" s="3">
        <f xml:space="preserve"> RTD("cqg.rtd",,"StudyData",$A$3,"BAR","","High",$B$3,$A16,"All","","","False","T")</f>
        <v>5622</v>
      </c>
      <c r="E16" s="3">
        <f>RTD("cqg.rtd",,"StudyData",$A$3,"BAR","","Low",$B$3,$A16,"All","","","False","T")</f>
        <v>5620.25</v>
      </c>
      <c r="F16" s="3">
        <f xml:space="preserve"> RTD("cqg.rtd",,"StudyData",$A$3, "BAR", "","Close",$B$3,$A16,"All","","","False","T")</f>
        <v>5621.25</v>
      </c>
      <c r="I16" s="1" t="str">
        <v>C.US.EPU2457000</v>
      </c>
      <c r="J16" s="3">
        <f>RTD("cqg.rtd", ,"ContractData",I16, "OptionPrice",, "T")</f>
        <v>70.75</v>
      </c>
      <c r="L16" s="1" t="str">
        <v>P.US.EPU2457000</v>
      </c>
      <c r="M16" s="3">
        <f>RTD("cqg.rtd", ,"ContractData",L16, "OptionPrice",, "T")</f>
        <v>144.5</v>
      </c>
    </row>
    <row r="17" spans="1:13" x14ac:dyDescent="0.3">
      <c r="A17" s="1">
        <v>-13</v>
      </c>
      <c r="B17" s="2">
        <f xml:space="preserve"> RTD("cqg.rtd",,"StudyData",$A$3, "BAR","","Time",$B$3,$A17,"All","","","False")</f>
        <v>45481.486111111109</v>
      </c>
      <c r="C17" s="3">
        <f xml:space="preserve"> RTD("cqg.rtd",,"StudyData",$A$3,"BAR","","Open",$B$3,$A17,"All","","","False","T")</f>
        <v>5620.5</v>
      </c>
      <c r="D17" s="3">
        <f xml:space="preserve"> RTD("cqg.rtd",,"StudyData",$A$3,"BAR","","High",$B$3,$A17,"All","","","False","T")</f>
        <v>5622.25</v>
      </c>
      <c r="E17" s="3">
        <f>RTD("cqg.rtd",,"StudyData",$A$3,"BAR","","Low",$B$3,$A17,"All","","","False","T")</f>
        <v>5620.25</v>
      </c>
      <c r="F17" s="3">
        <f xml:space="preserve"> RTD("cqg.rtd",,"StudyData",$A$3, "BAR", "","Close",$B$3,$A17,"All","","","False","T")</f>
        <v>5620.25</v>
      </c>
      <c r="I17" s="1" t="str">
        <v>C.US.EPU2457250</v>
      </c>
      <c r="J17" s="3">
        <f>RTD("cqg.rtd", ,"ContractData",I17, "OptionPrice",, "T")</f>
        <v>60.75</v>
      </c>
      <c r="L17" s="1" t="str">
        <v>P.US.EPU2457250</v>
      </c>
      <c r="M17" s="3">
        <f>RTD("cqg.rtd", ,"ContractData",L17, "OptionPrice",, "T")</f>
        <v>158.25</v>
      </c>
    </row>
    <row r="18" spans="1:13" x14ac:dyDescent="0.3">
      <c r="A18" s="1">
        <v>-14</v>
      </c>
      <c r="B18" s="2">
        <f xml:space="preserve"> RTD("cqg.rtd",,"StudyData",$A$3, "BAR","","Time",$B$3,$A18,"All","","","False")</f>
        <v>45481.482638888891</v>
      </c>
      <c r="C18" s="3">
        <f xml:space="preserve"> RTD("cqg.rtd",,"StudyData",$A$3,"BAR","","Open",$B$3,$A18,"All","","","False","T")</f>
        <v>5620.5</v>
      </c>
      <c r="D18" s="3">
        <f xml:space="preserve"> RTD("cqg.rtd",,"StudyData",$A$3,"BAR","","High",$B$3,$A18,"All","","","False","T")</f>
        <v>5621.75</v>
      </c>
      <c r="E18" s="3">
        <f>RTD("cqg.rtd",,"StudyData",$A$3,"BAR","","Low",$B$3,$A18,"All","","","False","T")</f>
        <v>5620.25</v>
      </c>
      <c r="F18" s="3">
        <f xml:space="preserve"> RTD("cqg.rtd",,"StudyData",$A$3, "BAR", "","Close",$B$3,$A18,"All","","","False","T")</f>
        <v>5620.5</v>
      </c>
      <c r="I18" s="1" t="str">
        <v>C.US.EPU2457500</v>
      </c>
      <c r="J18" s="3">
        <f>RTD("cqg.rtd", ,"ContractData",I18, "OptionPrice",, "T")</f>
        <v>51.25</v>
      </c>
      <c r="L18" s="1" t="str">
        <v>P.US.EPU2457500</v>
      </c>
      <c r="M18" s="3">
        <f>RTD("cqg.rtd", ,"ContractData",L18, "OptionPrice",, "T")</f>
        <v>173.25</v>
      </c>
    </row>
    <row r="19" spans="1:13" x14ac:dyDescent="0.3">
      <c r="A19" s="1">
        <v>-15</v>
      </c>
      <c r="B19" s="2">
        <f xml:space="preserve"> RTD("cqg.rtd",,"StudyData",$A$3, "BAR","","Time",$B$3,$A19,"All","","","False")</f>
        <v>45481.479166666664</v>
      </c>
      <c r="C19" s="3">
        <f xml:space="preserve"> RTD("cqg.rtd",,"StudyData",$A$3,"BAR","","Open",$B$3,$A19,"All","","","False","T")</f>
        <v>5620</v>
      </c>
      <c r="D19" s="3">
        <f xml:space="preserve"> RTD("cqg.rtd",,"StudyData",$A$3,"BAR","","High",$B$3,$A19,"All","","","False","T")</f>
        <v>5621</v>
      </c>
      <c r="E19" s="3">
        <f>RTD("cqg.rtd",,"StudyData",$A$3,"BAR","","Low",$B$3,$A19,"All","","","False","T")</f>
        <v>5619</v>
      </c>
      <c r="F19" s="3">
        <f xml:space="preserve"> RTD("cqg.rtd",,"StudyData",$A$3, "BAR", "","Close",$B$3,$A19,"All","","","False","T")</f>
        <v>5620.25</v>
      </c>
      <c r="I19" s="1" t="str">
        <v>C.US.EPU2457750</v>
      </c>
      <c r="J19" s="3">
        <f>RTD("cqg.rtd", ,"ContractData",I19, "OptionPrice",, "T")</f>
        <v>43.25</v>
      </c>
      <c r="L19" s="1" t="str">
        <v>P.US.EPU2457750</v>
      </c>
      <c r="M19" s="3">
        <f>RTD("cqg.rtd", ,"ContractData",L19, "OptionPrice",, "T")</f>
        <v>189.75</v>
      </c>
    </row>
    <row r="20" spans="1:13" x14ac:dyDescent="0.3">
      <c r="A20" s="1">
        <v>-16</v>
      </c>
      <c r="B20" s="2">
        <f xml:space="preserve"> RTD("cqg.rtd",,"StudyData",$A$3, "BAR","","Time",$B$3,$A20,"All","","","False")</f>
        <v>45481.475694444445</v>
      </c>
      <c r="C20" s="3">
        <f xml:space="preserve"> RTD("cqg.rtd",,"StudyData",$A$3,"BAR","","Open",$B$3,$A20,"All","","","False","T")</f>
        <v>5620.25</v>
      </c>
      <c r="D20" s="3">
        <f xml:space="preserve"> RTD("cqg.rtd",,"StudyData",$A$3,"BAR","","High",$B$3,$A20,"All","","","False","T")</f>
        <v>5620.75</v>
      </c>
      <c r="E20" s="3">
        <f>RTD("cqg.rtd",,"StudyData",$A$3,"BAR","","Low",$B$3,$A20,"All","","","False","T")</f>
        <v>5618</v>
      </c>
      <c r="F20" s="3">
        <f xml:space="preserve"> RTD("cqg.rtd",,"StudyData",$A$3, "BAR", "","Close",$B$3,$A20,"All","","","False","T")</f>
        <v>5620</v>
      </c>
      <c r="I20" s="1" t="str">
        <v>C.US.EPU2458000</v>
      </c>
      <c r="J20" s="3">
        <f>RTD("cqg.rtd", ,"ContractData",I20, "OptionPrice",, "T")</f>
        <v>36</v>
      </c>
      <c r="L20" s="1" t="str">
        <v>P.US.EPU2458000</v>
      </c>
      <c r="M20" s="3">
        <f>RTD("cqg.rtd", ,"ContractData",L20, "OptionPrice",, "T")</f>
        <v>207.5</v>
      </c>
    </row>
    <row r="21" spans="1:13" x14ac:dyDescent="0.3">
      <c r="A21" s="1">
        <v>-17</v>
      </c>
      <c r="B21" s="2">
        <f xml:space="preserve"> RTD("cqg.rtd",,"StudyData",$A$3, "BAR","","Time",$B$3,$A21,"All","","","False")</f>
        <v>45481.472222222219</v>
      </c>
      <c r="C21" s="3">
        <f xml:space="preserve"> RTD("cqg.rtd",,"StudyData",$A$3,"BAR","","Open",$B$3,$A21,"All","","","False","T")</f>
        <v>5619.25</v>
      </c>
      <c r="D21" s="3">
        <f xml:space="preserve"> RTD("cqg.rtd",,"StudyData",$A$3,"BAR","","High",$B$3,$A21,"All","","","False","T")</f>
        <v>5620.5</v>
      </c>
      <c r="E21" s="3">
        <f>RTD("cqg.rtd",,"StudyData",$A$3,"BAR","","Low",$B$3,$A21,"All","","","False","T")</f>
        <v>5618.75</v>
      </c>
      <c r="F21" s="3">
        <f xml:space="preserve"> RTD("cqg.rtd",,"StudyData",$A$3, "BAR", "","Close",$B$3,$A21,"All","","","False","T")</f>
        <v>5620</v>
      </c>
      <c r="I21" s="1" t="str">
        <v>C.US.EPU2458250</v>
      </c>
      <c r="J21" s="3">
        <f>RTD("cqg.rtd", ,"ContractData",I21, "OptionPrice",, "T")</f>
        <v>30</v>
      </c>
      <c r="L21" s="1" t="str">
        <v>P.US.EPU2458250</v>
      </c>
      <c r="M21" s="3">
        <f>RTD("cqg.rtd", ,"ContractData",L21, "OptionPrice",, "T")</f>
        <v>226</v>
      </c>
    </row>
    <row r="22" spans="1:13" x14ac:dyDescent="0.3">
      <c r="A22" s="1">
        <v>-18</v>
      </c>
      <c r="B22" s="2">
        <f xml:space="preserve"> RTD("cqg.rtd",,"StudyData",$A$3, "BAR","","Time",$B$3,$A22,"All","","","False")</f>
        <v>45481.46875</v>
      </c>
      <c r="C22" s="3">
        <f xml:space="preserve"> RTD("cqg.rtd",,"StudyData",$A$3,"BAR","","Open",$B$3,$A22,"All","","","False","T")</f>
        <v>5620</v>
      </c>
      <c r="D22" s="3">
        <f xml:space="preserve"> RTD("cqg.rtd",,"StudyData",$A$3,"BAR","","High",$B$3,$A22,"All","","","False","T")</f>
        <v>5620.25</v>
      </c>
      <c r="E22" s="3">
        <f>RTD("cqg.rtd",,"StudyData",$A$3,"BAR","","Low",$B$3,$A22,"All","","","False","T")</f>
        <v>5618.5</v>
      </c>
      <c r="F22" s="3">
        <f xml:space="preserve"> RTD("cqg.rtd",,"StudyData",$A$3, "BAR", "","Close",$B$3,$A22,"All","","","False","T")</f>
        <v>5619.25</v>
      </c>
      <c r="I22" s="1" t="str">
        <v>C.US.EPU2458500</v>
      </c>
      <c r="J22" s="3">
        <f>RTD("cqg.rtd", ,"ContractData",I22, "OptionPrice",, "T")</f>
        <v>24.75</v>
      </c>
      <c r="L22" s="1" t="str">
        <v>P.US.EPU2458500</v>
      </c>
      <c r="M22" s="3">
        <f>RTD("cqg.rtd", ,"ContractData",L22, "OptionPrice",, "T")</f>
        <v>245.5</v>
      </c>
    </row>
    <row r="23" spans="1:13" x14ac:dyDescent="0.3">
      <c r="A23" s="1">
        <v>-19</v>
      </c>
      <c r="B23" s="2">
        <f xml:space="preserve"> RTD("cqg.rtd",,"StudyData",$A$3, "BAR","","Time",$B$3,$A23,"All","","","False")</f>
        <v>45481.465277777781</v>
      </c>
      <c r="C23" s="3">
        <f xml:space="preserve"> RTD("cqg.rtd",,"StudyData",$A$3,"BAR","","Open",$B$3,$A23,"All","","","False","T")</f>
        <v>5618</v>
      </c>
      <c r="D23" s="3">
        <f xml:space="preserve"> RTD("cqg.rtd",,"StudyData",$A$3,"BAR","","High",$B$3,$A23,"All","","","False","T")</f>
        <v>5620.75</v>
      </c>
      <c r="E23" s="3">
        <f>RTD("cqg.rtd",,"StudyData",$A$3,"BAR","","Low",$B$3,$A23,"All","","","False","T")</f>
        <v>5617.25</v>
      </c>
      <c r="F23" s="3">
        <f xml:space="preserve"> RTD("cqg.rtd",,"StudyData",$A$3, "BAR", "","Close",$B$3,$A23,"All","","","False","T")</f>
        <v>5620</v>
      </c>
      <c r="I23" s="1" t="str">
        <v>C.US.EPU2458750</v>
      </c>
      <c r="J23" s="3">
        <f>RTD("cqg.rtd", ,"ContractData",I23, "OptionPrice",, "T")</f>
        <v>20.5</v>
      </c>
      <c r="L23" s="1" t="str">
        <v>P.US.EPU2458750</v>
      </c>
      <c r="M23" s="3">
        <f>RTD("cqg.rtd", ,"ContractData",L23, "OptionPrice",, "T")</f>
        <v>266</v>
      </c>
    </row>
    <row r="24" spans="1:13" x14ac:dyDescent="0.3">
      <c r="A24" s="1">
        <v>-20</v>
      </c>
      <c r="B24" s="2">
        <f xml:space="preserve"> RTD("cqg.rtd",,"StudyData",$A$3, "BAR","","Time",$B$3,$A24,"All","","","False")</f>
        <v>45481.461805555555</v>
      </c>
      <c r="C24" s="3">
        <f xml:space="preserve"> RTD("cqg.rtd",,"StudyData",$A$3,"BAR","","Open",$B$3,$A24,"All","","","False","T")</f>
        <v>5622.25</v>
      </c>
      <c r="D24" s="3">
        <f xml:space="preserve"> RTD("cqg.rtd",,"StudyData",$A$3,"BAR","","High",$B$3,$A24,"All","","","False","T")</f>
        <v>5622.25</v>
      </c>
      <c r="E24" s="3">
        <f>RTD("cqg.rtd",,"StudyData",$A$3,"BAR","","Low",$B$3,$A24,"All","","","False","T")</f>
        <v>5617.75</v>
      </c>
      <c r="F24" s="3">
        <f xml:space="preserve"> RTD("cqg.rtd",,"StudyData",$A$3, "BAR", "","Close",$B$3,$A24,"All","","","False","T")</f>
        <v>5618</v>
      </c>
      <c r="I24" s="1" t="str">
        <v>C.US.EPU2459000</v>
      </c>
      <c r="J24" s="3">
        <f>RTD("cqg.rtd", ,"ContractData",I24, "OptionPrice",, "T")</f>
        <v>16.25</v>
      </c>
      <c r="L24" s="1" t="str">
        <v>P.US.EPU2459000</v>
      </c>
      <c r="M24" s="3">
        <f>RTD("cqg.rtd", ,"ContractData",L24, "OptionPrice",, "T")</f>
        <v>287.25</v>
      </c>
    </row>
    <row r="25" spans="1:13" x14ac:dyDescent="0.3">
      <c r="A25" s="1">
        <v>-21</v>
      </c>
      <c r="B25" s="2">
        <f xml:space="preserve"> RTD("cqg.rtd",,"StudyData",$A$3, "BAR","","Time",$B$3,$A25,"All","","","False")</f>
        <v>45481.458333333336</v>
      </c>
      <c r="C25" s="3">
        <f xml:space="preserve"> RTD("cqg.rtd",,"StudyData",$A$3,"BAR","","Open",$B$3,$A25,"All","","","False","T")</f>
        <v>5625.5</v>
      </c>
      <c r="D25" s="3">
        <f xml:space="preserve"> RTD("cqg.rtd",,"StudyData",$A$3,"BAR","","High",$B$3,$A25,"All","","","False","T")</f>
        <v>5625.5</v>
      </c>
      <c r="E25" s="3">
        <f>RTD("cqg.rtd",,"StudyData",$A$3,"BAR","","Low",$B$3,$A25,"All","","","False","T")</f>
        <v>5621.5</v>
      </c>
      <c r="F25" s="3">
        <f xml:space="preserve"> RTD("cqg.rtd",,"StudyData",$A$3, "BAR", "","Close",$B$3,$A25,"All","","","False","T")</f>
        <v>5622</v>
      </c>
      <c r="I25" s="1" t="str">
        <v>C.US.EPU2459250</v>
      </c>
      <c r="J25" s="3">
        <f>RTD("cqg.rtd", ,"ContractData",I25, "OptionPrice",, "T")</f>
        <v>13.5</v>
      </c>
      <c r="L25" s="1" t="str">
        <v>P.US.EPU2459250</v>
      </c>
      <c r="M25" s="3">
        <f>RTD("cqg.rtd", ,"ContractData",L25, "OptionPrice",, "T")</f>
        <v>310.75</v>
      </c>
    </row>
    <row r="26" spans="1:13" x14ac:dyDescent="0.3">
      <c r="A26" s="1">
        <v>-22</v>
      </c>
      <c r="B26" s="2">
        <f xml:space="preserve"> RTD("cqg.rtd",,"StudyData",$A$3, "BAR","","Time",$B$3,$A26,"All","","","False")</f>
        <v>45481.454861111109</v>
      </c>
      <c r="C26" s="3">
        <f xml:space="preserve"> RTD("cqg.rtd",,"StudyData",$A$3,"BAR","","Open",$B$3,$A26,"All","","","False","T")</f>
        <v>5625.25</v>
      </c>
      <c r="D26" s="3">
        <f xml:space="preserve"> RTD("cqg.rtd",,"StudyData",$A$3,"BAR","","High",$B$3,$A26,"All","","","False","T")</f>
        <v>5625.75</v>
      </c>
      <c r="E26" s="3">
        <f>RTD("cqg.rtd",,"StudyData",$A$3,"BAR","","Low",$B$3,$A26,"All","","","False","T")</f>
        <v>5623.75</v>
      </c>
      <c r="F26" s="3">
        <f xml:space="preserve"> RTD("cqg.rtd",,"StudyData",$A$3, "BAR", "","Close",$B$3,$A26,"All","","","False","T")</f>
        <v>5625.25</v>
      </c>
      <c r="I26" s="1" t="str">
        <v>C.US.EPU2459500</v>
      </c>
      <c r="J26" s="3">
        <f>RTD("cqg.rtd", ,"ContractData",I26, "OptionPrice",, "T")</f>
        <v>10.75</v>
      </c>
      <c r="L26" s="1" t="str">
        <v>P.US.EPU2459500</v>
      </c>
      <c r="M26" s="3">
        <f>RTD("cqg.rtd", ,"ContractData",L26, "OptionPrice",, "T")</f>
        <v>333</v>
      </c>
    </row>
    <row r="27" spans="1:13" x14ac:dyDescent="0.3">
      <c r="A27" s="1">
        <v>-23</v>
      </c>
      <c r="B27" s="2">
        <f xml:space="preserve"> RTD("cqg.rtd",,"StudyData",$A$3, "BAR","","Time",$B$3,$A27,"All","","","False")</f>
        <v>45481.451388888891</v>
      </c>
      <c r="C27" s="3">
        <f xml:space="preserve"> RTD("cqg.rtd",,"StudyData",$A$3,"BAR","","Open",$B$3,$A27,"All","","","False","T")</f>
        <v>5626</v>
      </c>
      <c r="D27" s="3">
        <f xml:space="preserve"> RTD("cqg.rtd",,"StudyData",$A$3,"BAR","","High",$B$3,$A27,"All","","","False","T")</f>
        <v>5626.75</v>
      </c>
      <c r="E27" s="3">
        <f>RTD("cqg.rtd",,"StudyData",$A$3,"BAR","","Low",$B$3,$A27,"All","","","False","T")</f>
        <v>5624</v>
      </c>
      <c r="F27" s="3">
        <f xml:space="preserve"> RTD("cqg.rtd",,"StudyData",$A$3, "BAR", "","Close",$B$3,$A27,"All","","","False","T")</f>
        <v>5625.25</v>
      </c>
      <c r="I27" s="1" t="str">
        <v>C.US.EPU2459750</v>
      </c>
      <c r="J27" s="3">
        <f>RTD("cqg.rtd", ,"ContractData",I27, "OptionPrice",, "T")</f>
        <v>8.65</v>
      </c>
      <c r="L27" s="1" t="str">
        <v>P.US.EPU2459750</v>
      </c>
      <c r="M27" s="3">
        <f>RTD("cqg.rtd", ,"ContractData",L27, "OptionPrice",, "T")</f>
        <v>356</v>
      </c>
    </row>
    <row r="28" spans="1:13" x14ac:dyDescent="0.3">
      <c r="A28" s="1">
        <v>-24</v>
      </c>
      <c r="B28" s="2">
        <f xml:space="preserve"> RTD("cqg.rtd",,"StudyData",$A$3, "BAR","","Time",$B$3,$A28,"All","","","False")</f>
        <v>45481.447916666664</v>
      </c>
      <c r="C28" s="3">
        <f xml:space="preserve"> RTD("cqg.rtd",,"StudyData",$A$3,"BAR","","Open",$B$3,$A28,"All","","","False","T")</f>
        <v>5625.5</v>
      </c>
      <c r="D28" s="3">
        <f xml:space="preserve"> RTD("cqg.rtd",,"StudyData",$A$3,"BAR","","High",$B$3,$A28,"All","","","False","T")</f>
        <v>5626.75</v>
      </c>
      <c r="E28" s="3">
        <f>RTD("cqg.rtd",,"StudyData",$A$3,"BAR","","Low",$B$3,$A28,"All","","","False","T")</f>
        <v>5623.5</v>
      </c>
      <c r="F28" s="3">
        <f xml:space="preserve"> RTD("cqg.rtd",,"StudyData",$A$3, "BAR", "","Close",$B$3,$A28,"All","","","False","T")</f>
        <v>5626</v>
      </c>
      <c r="I28" s="1" t="str">
        <v>C.US.EPU2460000</v>
      </c>
      <c r="J28" s="3">
        <f>RTD("cqg.rtd", ,"ContractData",I28, "OptionPrice",, "T")</f>
        <v>7.1000000000000005</v>
      </c>
      <c r="L28" s="1" t="str">
        <v>P.US.EPU2460000</v>
      </c>
      <c r="M28" s="3">
        <f>RTD("cqg.rtd", ,"ContractData",L28, "OptionPrice",, "T")</f>
        <v>379.25</v>
      </c>
    </row>
  </sheetData>
  <mergeCells count="1">
    <mergeCell ref="C1:F2"/>
  </mergeCells>
  <conditionalFormatting sqref="I4:I28">
    <cfRule type="expression" dxfId="2" priority="3">
      <formula>$K$2</formula>
    </cfRule>
  </conditionalFormatting>
  <conditionalFormatting sqref="K4:K28">
    <cfRule type="expression" dxfId="1" priority="2">
      <formula>$K$2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2024-07-08T14:03:00Z</dcterms:created>
  <dcterms:modified xsi:type="dcterms:W3CDTF">2024-07-08T17:45:53Z</dcterms:modified>
</cp:coreProperties>
</file>