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TEXTBEFORE and TEXTSPLIT/"/>
    </mc:Choice>
  </mc:AlternateContent>
  <xr:revisionPtr revIDLastSave="15" documentId="8_{1FECAD63-201A-4346-AF56-BB4405DD7C97}" xr6:coauthVersionLast="47" xr6:coauthVersionMax="47" xr10:uidLastSave="{41AE1105-6402-4C3D-AE2A-CEDBBF5F4245}"/>
  <bookViews>
    <workbookView xWindow="-120" yWindow="-120" windowWidth="29040" windowHeight="16440" xr2:uid="{7EE09BB5-FA5A-4B78-8C8F-75C3CA98E3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 a="1"/>
  <c r="D7" i="1" s="1"/>
  <c r="D6" i="1" a="1"/>
  <c r="D6" i="1"/>
  <c r="C7" i="1"/>
  <c r="B7" i="1"/>
  <c r="C6" i="1"/>
  <c r="B6" i="1"/>
  <c r="D4" i="1"/>
  <c r="C4" i="1"/>
  <c r="B4" i="1"/>
  <c r="D3" i="1"/>
  <c r="C3" i="1"/>
  <c r="B3" i="1"/>
  <c r="C2" i="1"/>
  <c r="B2" i="1"/>
  <c r="D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<sst xmlns="http://schemas.openxmlformats.org/spreadsheetml/2006/main" count="9" uniqueCount="9">
  <si>
    <t>Symbol</t>
  </si>
  <si>
    <t>Last Trade</t>
  </si>
  <si>
    <t>NC</t>
  </si>
  <si>
    <t>Description</t>
  </si>
  <si>
    <t>ZCES1?1</t>
  </si>
  <si>
    <t>ZCES1?2</t>
  </si>
  <si>
    <t>ZCES1?3</t>
  </si>
  <si>
    <t>F.US.SOMI01</t>
  </si>
  <si>
    <t>F.US.SOM00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</si>
</sst>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195</v>
        <stp/>
        <stp>ContractData</stp>
        <stp>F.US.SOMI01</stp>
        <stp>LastTrade</stp>
        <stp/>
        <stp>T</stp>
        <tr r="B6" s="1"/>
      </tp>
      <tp>
        <v>-1.5</v>
        <stp/>
        <stp>ContractData</stp>
        <stp>F.US.SOMI01</stp>
        <stp>NetLastTrade</stp>
        <stp/>
        <stp>T</stp>
        <tr r="C6" s="1"/>
      </tp>
      <tp>
        <v>195</v>
        <stp/>
        <stp>ContractData</stp>
        <stp>F.US.SOM00</stp>
        <stp>LastTrade</stp>
        <stp/>
        <stp>T</stp>
        <tr r="B7" s="1"/>
      </tp>
      <tp t="s">
        <v>Corn Calendar Spread 1, (1*ZCEU25-1*ZCEZ25)</v>
        <stp/>
        <stp>ContractData</stp>
        <stp>ZCES1?2</stp>
        <stp>longDescription</stp>
        <tr r="D3" s="1"/>
        <tr r="D3" s="1"/>
        <tr r="D3" s="1"/>
      </tp>
      <tp t="s">
        <v>Corn Calendar Spread 1, (1*ZCEZ25-1*ZCEH26)</v>
        <stp/>
        <stp>ContractData</stp>
        <stp>ZCES1?3</stp>
        <stp>longDescription</stp>
        <tr r="D4" s="1"/>
        <tr r="D4" s="1"/>
        <tr r="D4" s="1"/>
      </tp>
      <tp t="s">
        <v>Corn Calendar Spread 1, (1*ZCEN25-1*ZCEU25)</v>
        <stp/>
        <stp>ContractData</stp>
        <stp>ZCES1?1</stp>
        <stp>longDescription</stp>
        <tr r="D2" s="1"/>
        <tr r="D2" s="1"/>
        <tr r="D2" s="1"/>
      </tp>
      <tp t="s">
        <v/>
        <stp/>
        <stp>ContractData</stp>
        <stp>F.US.SOM00</stp>
        <stp>NetLastTrade</stp>
        <stp/>
        <stp>T</stp>
        <tr r="C7" s="1"/>
      </tp>
      <tp>
        <v>-17</v>
        <stp/>
        <stp>ContractData</stp>
        <stp>ZCES1?2</stp>
        <stp>LastTrade</stp>
        <stp/>
        <stp>T</stp>
        <tr r="B3" s="1"/>
      </tp>
      <tp>
        <v>-15.25</v>
        <stp/>
        <stp>ContractData</stp>
        <stp>ZCES1?3</stp>
        <stp>LastTrade</stp>
        <stp/>
        <stp>T</stp>
        <tr r="B4" s="1"/>
      </tp>
      <tp>
        <v>4.75</v>
        <stp/>
        <stp>ContractData</stp>
        <stp>ZCES1?1</stp>
        <stp>LastTrade</stp>
        <stp/>
        <stp>T</stp>
        <tr r="B2" s="1"/>
      </tp>
      <tp t="s">
        <v>Soybean Crush (Same-month), (-10*ZSEU26+9*ZLEU26+11*ZMEU26)</v>
        <stp/>
        <stp>ContractData</stp>
        <stp>F.US.SOM00</stp>
        <stp>longDescription</stp>
        <tr r="D7" s="1"/>
        <tr r="D7" s="1"/>
        <tr r="D7" s="1"/>
      </tp>
      <tp>
        <v>-0.75</v>
        <stp/>
        <stp>ContractData</stp>
        <stp>ZCES1?1</stp>
        <stp>NetLastTrade</stp>
        <stp/>
        <stp>T</stp>
        <tr r="C2" s="1"/>
      </tp>
      <tp>
        <v>0.25</v>
        <stp/>
        <stp>ContractData</stp>
        <stp>ZCES1?3</stp>
        <stp>NetLastTrade</stp>
        <stp/>
        <stp>T</stp>
        <tr r="C4" s="1"/>
      </tp>
      <tp>
        <v>0</v>
        <stp/>
        <stp>ContractData</stp>
        <stp>ZCES1?2</stp>
        <stp>NetLastTrade</stp>
        <stp/>
        <stp>T</stp>
        <tr r="C3" s="1"/>
      </tp>
      <tp t="s">
        <v>Soybean Crush (Meal,Oil after Beans exp), (-10*ZSEX25+9*ZLEZ25+11*ZMEZ25)</v>
        <stp/>
        <stp>ContractData</stp>
        <stp>F.US.SOMI01</stp>
        <stp>longDescription</stp>
        <tr r="D6" s="1"/>
        <tr r="D6" s="1"/>
        <tr r="D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9FD0-9C16-44B8-929F-63CBBACC6CBC}">
  <dimension ref="A1:D7"/>
  <sheetViews>
    <sheetView tabSelected="1" workbookViewId="0">
      <selection activeCell="A2" sqref="A2"/>
    </sheetView>
  </sheetViews>
  <sheetFormatPr defaultRowHeight="16.5" x14ac:dyDescent="0.3"/>
  <cols>
    <col min="1" max="1" width="12" style="1" bestFit="1" customWidth="1"/>
    <col min="2" max="2" width="9.875" style="1" bestFit="1" customWidth="1"/>
    <col min="3" max="3" width="5.5" style="1" bestFit="1" customWidth="1"/>
    <col min="4" max="4" width="29.75" style="1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1">
        <f>RTD("cqg.rtd", ,"ContractData", A2, "LastTrade",, "T")</f>
        <v>4.75</v>
      </c>
      <c r="C2" s="1">
        <f>RTD("cqg.rtd", ,"ContractData", A2, "NetLastTrade",, "T")</f>
        <v>-0.75</v>
      </c>
      <c r="D2" s="1" t="str">
        <f>RIGHT(_xlfn.TEXTBEFORE(RTD("cqg.rtd", ,"ContractData","ZCES1?1", "longDescription"),")"),LEN(RTD("cqg.rtd", ,"ContractData","ZCES1?1", "longDescription"))-LEN(_xlfn.TEXTBEFORE(RTD("cqg.rtd", ,"ContractData","ZCES1?1", "longDescription"),"("))-2)</f>
        <v>1*ZCEN25-1*ZCEU25</v>
      </c>
    </row>
    <row r="3" spans="1:4" x14ac:dyDescent="0.3">
      <c r="A3" s="1" t="s">
        <v>5</v>
      </c>
      <c r="B3" s="1">
        <f>RTD("cqg.rtd", ,"ContractData", A3, "LastTrade",, "T")</f>
        <v>-17</v>
      </c>
      <c r="C3" s="1">
        <f>RTD("cqg.rtd", ,"ContractData", A3, "NetLastTrade",, "T")</f>
        <v>0</v>
      </c>
      <c r="D3" s="1" t="str">
        <f>RIGHT(_xlfn.TEXTBEFORE(RTD("cqg.rtd", ,"ContractData","ZCES1?2", "longDescription"),")"),LEN(RTD("cqg.rtd", ,"ContractData","ZCES1?2", "longDescription"))-LEN(_xlfn.TEXTBEFORE(RTD("cqg.rtd", ,"ContractData","ZCES1?2", "longDescription"),"("))-2)</f>
        <v>1*ZCEU25-1*ZCEZ25</v>
      </c>
    </row>
    <row r="4" spans="1:4" x14ac:dyDescent="0.3">
      <c r="A4" s="1" t="s">
        <v>6</v>
      </c>
      <c r="B4" s="1">
        <f>RTD("cqg.rtd", ,"ContractData", A4, "LastTrade",, "T")</f>
        <v>-15.25</v>
      </c>
      <c r="C4" s="1">
        <f>RTD("cqg.rtd", ,"ContractData", A4, "NetLastTrade",, "T")</f>
        <v>0.25</v>
      </c>
      <c r="D4" s="1" t="str">
        <f>RIGHT(_xlfn.TEXTBEFORE(RTD("cqg.rtd", ,"ContractData","ZCES1?3", "longDescription"),")"),LEN(RTD("cqg.rtd", ,"ContractData","ZCES1?3", "longDescription"))-LEN(_xlfn.TEXTBEFORE(RTD("cqg.rtd", ,"ContractData","ZCES1?3", "longDescription"),"("))-2)</f>
        <v>1*ZCEZ25-1*ZCEH26</v>
      </c>
    </row>
    <row r="6" spans="1:4" x14ac:dyDescent="0.3">
      <c r="A6" s="1" t="s">
        <v>7</v>
      </c>
      <c r="B6" s="1">
        <f>RTD("cqg.rtd", ,"ContractData", A6, "LastTrade",, "T")</f>
        <v>195</v>
      </c>
      <c r="C6" s="1">
        <f>RTD("cqg.rtd", ,"ContractData", A6, "NetLastTrade",, "T")</f>
        <v>-1.5</v>
      </c>
      <c r="D6" s="1" t="str" cm="1">
        <f t="array" ref="D6">LEFT(INDEX(_xlfn.TEXTSPLIT(RTD("cqg.rtd", ,"ContractData","F.US.SOMI01", "longDescription"),"("),3),LEN(RTD("cqg.rtd", ,"ContractData","F.US.SOMI01", "longDescription"))-LEN(_xlfn.TEXTBEFORE(RTD("cqg.rtd", ,"ContractData","F.US.SOMI01", "longDescription"),"(",-1))-2)</f>
        <v>-10*ZSEX25+9*ZLEZ25+11*ZMEZ25</v>
      </c>
    </row>
    <row r="7" spans="1:4" x14ac:dyDescent="0.3">
      <c r="A7" s="1" t="s">
        <v>8</v>
      </c>
      <c r="B7" s="1">
        <f>RTD("cqg.rtd", ,"ContractData", A7, "LastTrade",, "T")</f>
        <v>195</v>
      </c>
      <c r="C7" s="1" t="str">
        <f>RTD("cqg.rtd", ,"ContractData", A7, "NetLastTrade",, "T")</f>
        <v/>
      </c>
      <c r="D7" s="1" t="str" cm="1">
        <f t="array" ref="D7">LEFT(INDEX(_xlfn.TEXTSPLIT(RTD("cqg.rtd", ,"ContractData","F.US.SOM00", "longDescription"),"("),3),LEN(RTD("cqg.rtd", ,"ContractData","F.US.SOM00", "longDescription"))-LEN(_xlfn.TEXTBEFORE(RTD("cqg.rtd", ,"ContractData","F.US.SOM00", "longDescription"),"(",-1))-2)</f>
        <v>-10*ZSEU26+9*ZLEU26+11*ZMEU26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2025-06-27T12:51:43Z</dcterms:created>
  <dcterms:modified xsi:type="dcterms:W3CDTF">2025-06-27T13:05:57Z</dcterms:modified>
</cp:coreProperties>
</file>