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esktop/Work Spaces/Sectors Dashboard/Sectors/"/>
    </mc:Choice>
  </mc:AlternateContent>
  <xr:revisionPtr revIDLastSave="271" documentId="8_{3BA51800-07DD-4CC6-86B7-27AF79C3FF00}" xr6:coauthVersionLast="47" xr6:coauthVersionMax="47" xr10:uidLastSave="{2E6D1183-4E71-4B98-8253-0A3E8BC83192}"/>
  <bookViews>
    <workbookView xWindow="-120" yWindow="-120" windowWidth="29040" windowHeight="16440" xr2:uid="{BFFD4047-B6D2-4662-AC99-C13069969D00}"/>
  </bookViews>
  <sheets>
    <sheet name="Display" sheetId="3" r:id="rId1"/>
    <sheet name="Sectors" sheetId="6" r:id="rId2"/>
    <sheet name="Calculations" sheetId="2" r:id="rId3"/>
    <sheet name="Symbols" sheetId="1" r:id="rId4"/>
    <sheet name="XLC" sheetId="4" r:id="rId5"/>
    <sheet name="XLY" sheetId="5" r:id="rId6"/>
    <sheet name="XLP" sheetId="7" r:id="rId7"/>
    <sheet name="XLE" sheetId="8" r:id="rId8"/>
    <sheet name="XLF" sheetId="9" r:id="rId9"/>
    <sheet name="XLV" sheetId="10" r:id="rId10"/>
    <sheet name="XLI" sheetId="11" r:id="rId11"/>
    <sheet name="XLB" sheetId="12" r:id="rId12"/>
    <sheet name="XLRE" sheetId="13" r:id="rId13"/>
    <sheet name="XLK" sheetId="14" r:id="rId14"/>
    <sheet name="XLU" sheetId="15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" l="1" a="1"/>
  <c r="A2" i="1" s="1"/>
  <c r="E1" i="11"/>
  <c r="E1" i="10"/>
  <c r="E1" i="9"/>
  <c r="E1" i="8"/>
  <c r="E1" i="7"/>
  <c r="E1" i="5"/>
  <c r="E1" i="4"/>
  <c r="E1" i="15"/>
  <c r="E1" i="14"/>
  <c r="E1" i="13"/>
  <c r="E1" i="12"/>
  <c r="T200" i="6" l="1" a="1"/>
  <c r="T200" i="6" s="1"/>
  <c r="S200" i="6"/>
  <c r="Q200" i="6"/>
  <c r="P200" i="6"/>
  <c r="O200" i="6"/>
  <c r="N200" i="6"/>
  <c r="M200" i="6"/>
  <c r="L200" i="6"/>
  <c r="K200" i="6"/>
  <c r="J200" i="6"/>
  <c r="I200" i="6"/>
  <c r="H200" i="6"/>
  <c r="G200" i="6"/>
  <c r="F200" i="6"/>
  <c r="E200" i="6"/>
  <c r="B200" i="6"/>
  <c r="T199" i="6"/>
  <c r="T199" i="6" a="1"/>
  <c r="S199" i="6"/>
  <c r="Q199" i="6"/>
  <c r="P199" i="6"/>
  <c r="O199" i="6"/>
  <c r="N199" i="6"/>
  <c r="M199" i="6"/>
  <c r="L199" i="6"/>
  <c r="K199" i="6"/>
  <c r="J199" i="6"/>
  <c r="I199" i="6"/>
  <c r="H199" i="6"/>
  <c r="G199" i="6"/>
  <c r="F199" i="6"/>
  <c r="E199" i="6"/>
  <c r="B199" i="6"/>
  <c r="T198" i="6" a="1"/>
  <c r="T198" i="6" s="1"/>
  <c r="S198" i="6"/>
  <c r="Q198" i="6"/>
  <c r="P198" i="6"/>
  <c r="O198" i="6"/>
  <c r="N198" i="6"/>
  <c r="M198" i="6"/>
  <c r="L198" i="6"/>
  <c r="K198" i="6"/>
  <c r="J198" i="6"/>
  <c r="I198" i="6"/>
  <c r="H198" i="6"/>
  <c r="G198" i="6"/>
  <c r="F198" i="6"/>
  <c r="E198" i="6"/>
  <c r="B198" i="6"/>
  <c r="T197" i="6" a="1"/>
  <c r="T197" i="6" s="1"/>
  <c r="S197" i="6"/>
  <c r="Q197" i="6"/>
  <c r="P197" i="6"/>
  <c r="O197" i="6"/>
  <c r="N197" i="6"/>
  <c r="M197" i="6"/>
  <c r="L197" i="6"/>
  <c r="K197" i="6"/>
  <c r="J197" i="6"/>
  <c r="I197" i="6"/>
  <c r="H197" i="6"/>
  <c r="G197" i="6"/>
  <c r="F197" i="6"/>
  <c r="E197" i="6"/>
  <c r="B197" i="6"/>
  <c r="T196" i="6" a="1"/>
  <c r="T196" i="6" s="1"/>
  <c r="S196" i="6"/>
  <c r="Q196" i="6"/>
  <c r="P196" i="6"/>
  <c r="O196" i="6"/>
  <c r="N196" i="6"/>
  <c r="M196" i="6"/>
  <c r="L196" i="6"/>
  <c r="K196" i="6"/>
  <c r="J196" i="6"/>
  <c r="I196" i="6"/>
  <c r="H196" i="6"/>
  <c r="G196" i="6"/>
  <c r="F196" i="6"/>
  <c r="E196" i="6"/>
  <c r="B196" i="6"/>
  <c r="T195" i="6" a="1"/>
  <c r="T195" i="6" s="1"/>
  <c r="S195" i="6"/>
  <c r="Q195" i="6"/>
  <c r="P195" i="6"/>
  <c r="O195" i="6"/>
  <c r="N195" i="6"/>
  <c r="M195" i="6"/>
  <c r="L195" i="6"/>
  <c r="K195" i="6"/>
  <c r="J195" i="6"/>
  <c r="I195" i="6"/>
  <c r="H195" i="6"/>
  <c r="G195" i="6"/>
  <c r="F195" i="6"/>
  <c r="E195" i="6"/>
  <c r="B195" i="6"/>
  <c r="T194" i="6" a="1"/>
  <c r="T194" i="6" s="1"/>
  <c r="S194" i="6"/>
  <c r="Q194" i="6"/>
  <c r="P194" i="6"/>
  <c r="O194" i="6"/>
  <c r="N194" i="6"/>
  <c r="M194" i="6"/>
  <c r="L194" i="6"/>
  <c r="K194" i="6"/>
  <c r="J194" i="6"/>
  <c r="I194" i="6"/>
  <c r="H194" i="6"/>
  <c r="G194" i="6"/>
  <c r="F194" i="6"/>
  <c r="E194" i="6"/>
  <c r="B194" i="6"/>
  <c r="T193" i="6"/>
  <c r="T193" i="6" a="1"/>
  <c r="S193" i="6"/>
  <c r="Q193" i="6"/>
  <c r="P193" i="6"/>
  <c r="O193" i="6"/>
  <c r="N193" i="6"/>
  <c r="M193" i="6"/>
  <c r="L193" i="6"/>
  <c r="K193" i="6"/>
  <c r="J193" i="6"/>
  <c r="I193" i="6"/>
  <c r="H193" i="6"/>
  <c r="G193" i="6"/>
  <c r="F193" i="6"/>
  <c r="E193" i="6"/>
  <c r="B193" i="6"/>
  <c r="T192" i="6" a="1"/>
  <c r="T192" i="6" s="1"/>
  <c r="S192" i="6"/>
  <c r="Q192" i="6"/>
  <c r="P192" i="6"/>
  <c r="O192" i="6"/>
  <c r="N192" i="6"/>
  <c r="M192" i="6"/>
  <c r="L192" i="6"/>
  <c r="K192" i="6"/>
  <c r="J192" i="6"/>
  <c r="I192" i="6"/>
  <c r="H192" i="6"/>
  <c r="G192" i="6"/>
  <c r="F192" i="6"/>
  <c r="E192" i="6"/>
  <c r="B192" i="6"/>
  <c r="T191" i="6" a="1"/>
  <c r="T191" i="6" s="1"/>
  <c r="S191" i="6"/>
  <c r="Q191" i="6"/>
  <c r="P191" i="6"/>
  <c r="O191" i="6"/>
  <c r="N191" i="6"/>
  <c r="M191" i="6"/>
  <c r="L191" i="6"/>
  <c r="K191" i="6"/>
  <c r="J191" i="6"/>
  <c r="I191" i="6"/>
  <c r="H191" i="6"/>
  <c r="G191" i="6"/>
  <c r="F191" i="6"/>
  <c r="E191" i="6"/>
  <c r="B191" i="6"/>
  <c r="T190" i="6"/>
  <c r="T190" i="6" a="1"/>
  <c r="S190" i="6"/>
  <c r="Q190" i="6"/>
  <c r="P190" i="6"/>
  <c r="O190" i="6"/>
  <c r="N190" i="6"/>
  <c r="M190" i="6"/>
  <c r="L190" i="6"/>
  <c r="K190" i="6"/>
  <c r="J190" i="6"/>
  <c r="I190" i="6"/>
  <c r="H190" i="6"/>
  <c r="G190" i="6"/>
  <c r="F190" i="6"/>
  <c r="E190" i="6"/>
  <c r="B190" i="6"/>
  <c r="T189" i="6" a="1"/>
  <c r="T189" i="6" s="1"/>
  <c r="S189" i="6"/>
  <c r="Q189" i="6"/>
  <c r="P189" i="6"/>
  <c r="O189" i="6"/>
  <c r="N189" i="6"/>
  <c r="M189" i="6"/>
  <c r="L189" i="6"/>
  <c r="K189" i="6"/>
  <c r="J189" i="6"/>
  <c r="I189" i="6"/>
  <c r="H189" i="6"/>
  <c r="G189" i="6"/>
  <c r="F189" i="6"/>
  <c r="E189" i="6"/>
  <c r="B189" i="6"/>
  <c r="T188" i="6"/>
  <c r="T188" i="6" a="1"/>
  <c r="S188" i="6"/>
  <c r="Q188" i="6"/>
  <c r="P188" i="6"/>
  <c r="O188" i="6"/>
  <c r="N188" i="6"/>
  <c r="M188" i="6"/>
  <c r="L188" i="6"/>
  <c r="K188" i="6"/>
  <c r="J188" i="6"/>
  <c r="I188" i="6"/>
  <c r="H188" i="6"/>
  <c r="G188" i="6"/>
  <c r="F188" i="6"/>
  <c r="E188" i="6"/>
  <c r="B188" i="6"/>
  <c r="T187" i="6"/>
  <c r="T187" i="6" a="1"/>
  <c r="S187" i="6"/>
  <c r="Q187" i="6"/>
  <c r="P187" i="6"/>
  <c r="O187" i="6"/>
  <c r="N187" i="6"/>
  <c r="M187" i="6"/>
  <c r="L187" i="6"/>
  <c r="K187" i="6"/>
  <c r="J187" i="6"/>
  <c r="I187" i="6"/>
  <c r="H187" i="6"/>
  <c r="G187" i="6"/>
  <c r="F187" i="6"/>
  <c r="E187" i="6"/>
  <c r="B187" i="6"/>
  <c r="T186" i="6" a="1"/>
  <c r="T186" i="6" s="1"/>
  <c r="S186" i="6"/>
  <c r="Q186" i="6"/>
  <c r="P186" i="6"/>
  <c r="O186" i="6"/>
  <c r="N186" i="6"/>
  <c r="M186" i="6"/>
  <c r="L186" i="6"/>
  <c r="K186" i="6"/>
  <c r="J186" i="6"/>
  <c r="I186" i="6"/>
  <c r="H186" i="6"/>
  <c r="G186" i="6"/>
  <c r="F186" i="6"/>
  <c r="E186" i="6"/>
  <c r="B186" i="6"/>
  <c r="T185" i="6" a="1"/>
  <c r="T185" i="6" s="1"/>
  <c r="S185" i="6"/>
  <c r="Q185" i="6"/>
  <c r="P185" i="6"/>
  <c r="O185" i="6"/>
  <c r="N185" i="6"/>
  <c r="M185" i="6"/>
  <c r="L185" i="6"/>
  <c r="K185" i="6"/>
  <c r="J185" i="6"/>
  <c r="I185" i="6"/>
  <c r="H185" i="6"/>
  <c r="G185" i="6"/>
  <c r="F185" i="6"/>
  <c r="E185" i="6"/>
  <c r="B185" i="6"/>
  <c r="T184" i="6" a="1"/>
  <c r="T184" i="6" s="1"/>
  <c r="S184" i="6"/>
  <c r="Q184" i="6"/>
  <c r="P184" i="6"/>
  <c r="O184" i="6"/>
  <c r="N184" i="6"/>
  <c r="M184" i="6"/>
  <c r="L184" i="6"/>
  <c r="K184" i="6"/>
  <c r="J184" i="6"/>
  <c r="I184" i="6"/>
  <c r="H184" i="6"/>
  <c r="G184" i="6"/>
  <c r="F184" i="6"/>
  <c r="E184" i="6"/>
  <c r="B184" i="6"/>
  <c r="T183" i="6" a="1"/>
  <c r="T183" i="6" s="1"/>
  <c r="S183" i="6"/>
  <c r="Q183" i="6"/>
  <c r="P183" i="6"/>
  <c r="O183" i="6"/>
  <c r="N183" i="6"/>
  <c r="M183" i="6"/>
  <c r="L183" i="6"/>
  <c r="K183" i="6"/>
  <c r="J183" i="6"/>
  <c r="I183" i="6"/>
  <c r="H183" i="6"/>
  <c r="G183" i="6"/>
  <c r="F183" i="6"/>
  <c r="E183" i="6"/>
  <c r="B183" i="6"/>
  <c r="T182" i="6" a="1"/>
  <c r="T182" i="6" s="1"/>
  <c r="S182" i="6"/>
  <c r="Q182" i="6"/>
  <c r="P182" i="6"/>
  <c r="O182" i="6"/>
  <c r="N182" i="6"/>
  <c r="M182" i="6"/>
  <c r="L182" i="6"/>
  <c r="K182" i="6"/>
  <c r="J182" i="6"/>
  <c r="I182" i="6"/>
  <c r="H182" i="6"/>
  <c r="G182" i="6"/>
  <c r="F182" i="6"/>
  <c r="E182" i="6"/>
  <c r="B182" i="6"/>
  <c r="T181" i="6"/>
  <c r="T181" i="6" a="1"/>
  <c r="S181" i="6"/>
  <c r="Q181" i="6"/>
  <c r="P181" i="6"/>
  <c r="O181" i="6"/>
  <c r="N181" i="6"/>
  <c r="M181" i="6"/>
  <c r="L181" i="6"/>
  <c r="K181" i="6"/>
  <c r="J181" i="6"/>
  <c r="I181" i="6"/>
  <c r="H181" i="6"/>
  <c r="G181" i="6"/>
  <c r="F181" i="6"/>
  <c r="E181" i="6"/>
  <c r="B181" i="6"/>
  <c r="T180" i="6" a="1"/>
  <c r="T180" i="6" s="1"/>
  <c r="S180" i="6"/>
  <c r="Q180" i="6"/>
  <c r="P180" i="6"/>
  <c r="O180" i="6"/>
  <c r="N180" i="6"/>
  <c r="M180" i="6"/>
  <c r="L180" i="6"/>
  <c r="K180" i="6"/>
  <c r="J180" i="6"/>
  <c r="I180" i="6"/>
  <c r="H180" i="6"/>
  <c r="G180" i="6"/>
  <c r="F180" i="6"/>
  <c r="E180" i="6"/>
  <c r="B180" i="6"/>
  <c r="T179" i="6" a="1"/>
  <c r="T179" i="6" s="1"/>
  <c r="S179" i="6"/>
  <c r="Q179" i="6"/>
  <c r="P179" i="6"/>
  <c r="O179" i="6"/>
  <c r="N179" i="6"/>
  <c r="M179" i="6"/>
  <c r="L179" i="6"/>
  <c r="K179" i="6"/>
  <c r="J179" i="6"/>
  <c r="I179" i="6"/>
  <c r="H179" i="6"/>
  <c r="G179" i="6"/>
  <c r="F179" i="6"/>
  <c r="E179" i="6"/>
  <c r="B179" i="6"/>
  <c r="T178" i="6"/>
  <c r="T178" i="6" a="1"/>
  <c r="S178" i="6"/>
  <c r="Q178" i="6"/>
  <c r="P178" i="6"/>
  <c r="O178" i="6"/>
  <c r="N178" i="6"/>
  <c r="M178" i="6"/>
  <c r="L178" i="6"/>
  <c r="K178" i="6"/>
  <c r="J178" i="6"/>
  <c r="I178" i="6"/>
  <c r="H178" i="6"/>
  <c r="G178" i="6"/>
  <c r="F178" i="6"/>
  <c r="E178" i="6"/>
  <c r="B178" i="6"/>
  <c r="T177" i="6" a="1"/>
  <c r="T177" i="6" s="1"/>
  <c r="S177" i="6"/>
  <c r="Q177" i="6"/>
  <c r="P177" i="6"/>
  <c r="O177" i="6"/>
  <c r="N177" i="6"/>
  <c r="M177" i="6"/>
  <c r="L177" i="6"/>
  <c r="K177" i="6"/>
  <c r="J177" i="6"/>
  <c r="I177" i="6"/>
  <c r="H177" i="6"/>
  <c r="G177" i="6"/>
  <c r="F177" i="6"/>
  <c r="E177" i="6"/>
  <c r="B177" i="6"/>
  <c r="T176" i="6"/>
  <c r="T176" i="6" a="1"/>
  <c r="S176" i="6"/>
  <c r="Q176" i="6"/>
  <c r="P176" i="6"/>
  <c r="O176" i="6"/>
  <c r="N176" i="6"/>
  <c r="M176" i="6"/>
  <c r="L176" i="6"/>
  <c r="K176" i="6"/>
  <c r="J176" i="6"/>
  <c r="I176" i="6"/>
  <c r="H176" i="6"/>
  <c r="G176" i="6"/>
  <c r="F176" i="6"/>
  <c r="E176" i="6"/>
  <c r="B176" i="6"/>
  <c r="T175" i="6"/>
  <c r="T175" i="6" a="1"/>
  <c r="S175" i="6"/>
  <c r="Q175" i="6"/>
  <c r="P175" i="6"/>
  <c r="O175" i="6"/>
  <c r="N175" i="6"/>
  <c r="M175" i="6"/>
  <c r="L175" i="6"/>
  <c r="K175" i="6"/>
  <c r="J175" i="6"/>
  <c r="I175" i="6"/>
  <c r="H175" i="6"/>
  <c r="G175" i="6"/>
  <c r="F175" i="6"/>
  <c r="E175" i="6"/>
  <c r="B175" i="6"/>
  <c r="T174" i="6" a="1"/>
  <c r="T174" i="6" s="1"/>
  <c r="S174" i="6"/>
  <c r="Q174" i="6"/>
  <c r="P174" i="6"/>
  <c r="O174" i="6"/>
  <c r="N174" i="6"/>
  <c r="M174" i="6"/>
  <c r="L174" i="6"/>
  <c r="K174" i="6"/>
  <c r="J174" i="6"/>
  <c r="I174" i="6"/>
  <c r="H174" i="6"/>
  <c r="G174" i="6"/>
  <c r="F174" i="6"/>
  <c r="E174" i="6"/>
  <c r="B174" i="6"/>
  <c r="T173" i="6" a="1"/>
  <c r="T173" i="6" s="1"/>
  <c r="S173" i="6"/>
  <c r="Q173" i="6"/>
  <c r="P173" i="6"/>
  <c r="O173" i="6"/>
  <c r="N173" i="6"/>
  <c r="M173" i="6"/>
  <c r="L173" i="6"/>
  <c r="K173" i="6"/>
  <c r="J173" i="6"/>
  <c r="I173" i="6"/>
  <c r="H173" i="6"/>
  <c r="G173" i="6"/>
  <c r="F173" i="6"/>
  <c r="E173" i="6"/>
  <c r="B173" i="6"/>
  <c r="T172" i="6" a="1"/>
  <c r="T172" i="6" s="1"/>
  <c r="S172" i="6"/>
  <c r="Q172" i="6"/>
  <c r="P172" i="6"/>
  <c r="O172" i="6"/>
  <c r="N172" i="6"/>
  <c r="M172" i="6"/>
  <c r="L172" i="6"/>
  <c r="K172" i="6"/>
  <c r="J172" i="6"/>
  <c r="I172" i="6"/>
  <c r="H172" i="6"/>
  <c r="G172" i="6"/>
  <c r="F172" i="6"/>
  <c r="E172" i="6"/>
  <c r="B172" i="6"/>
  <c r="T171" i="6" a="1"/>
  <c r="T171" i="6" s="1"/>
  <c r="S171" i="6"/>
  <c r="Q171" i="6"/>
  <c r="P171" i="6"/>
  <c r="O171" i="6"/>
  <c r="N171" i="6"/>
  <c r="M171" i="6"/>
  <c r="L171" i="6"/>
  <c r="K171" i="6"/>
  <c r="J171" i="6"/>
  <c r="I171" i="6"/>
  <c r="H171" i="6"/>
  <c r="G171" i="6"/>
  <c r="F171" i="6"/>
  <c r="E171" i="6"/>
  <c r="B171" i="6"/>
  <c r="T170" i="6" a="1"/>
  <c r="T170" i="6" s="1"/>
  <c r="S170" i="6"/>
  <c r="Q170" i="6"/>
  <c r="P170" i="6"/>
  <c r="O170" i="6"/>
  <c r="N170" i="6"/>
  <c r="M170" i="6"/>
  <c r="L170" i="6"/>
  <c r="K170" i="6"/>
  <c r="J170" i="6"/>
  <c r="I170" i="6"/>
  <c r="H170" i="6"/>
  <c r="G170" i="6"/>
  <c r="F170" i="6"/>
  <c r="E170" i="6"/>
  <c r="B170" i="6"/>
  <c r="T169" i="6"/>
  <c r="T169" i="6" a="1"/>
  <c r="S169" i="6"/>
  <c r="Q169" i="6"/>
  <c r="P169" i="6"/>
  <c r="O169" i="6"/>
  <c r="N169" i="6"/>
  <c r="M169" i="6"/>
  <c r="L169" i="6"/>
  <c r="K169" i="6"/>
  <c r="J169" i="6"/>
  <c r="I169" i="6"/>
  <c r="H169" i="6"/>
  <c r="G169" i="6"/>
  <c r="F169" i="6"/>
  <c r="E169" i="6"/>
  <c r="B169" i="6"/>
  <c r="T168" i="6" a="1"/>
  <c r="T168" i="6" s="1"/>
  <c r="S168" i="6"/>
  <c r="Q168" i="6"/>
  <c r="P168" i="6"/>
  <c r="O168" i="6"/>
  <c r="N168" i="6"/>
  <c r="M168" i="6"/>
  <c r="L168" i="6"/>
  <c r="K168" i="6"/>
  <c r="J168" i="6"/>
  <c r="I168" i="6"/>
  <c r="H168" i="6"/>
  <c r="G168" i="6"/>
  <c r="F168" i="6"/>
  <c r="E168" i="6"/>
  <c r="B168" i="6"/>
  <c r="T167" i="6" a="1"/>
  <c r="T167" i="6" s="1"/>
  <c r="S167" i="6"/>
  <c r="Q167" i="6"/>
  <c r="P167" i="6"/>
  <c r="O167" i="6"/>
  <c r="N167" i="6"/>
  <c r="M167" i="6"/>
  <c r="L167" i="6"/>
  <c r="K167" i="6"/>
  <c r="J167" i="6"/>
  <c r="I167" i="6"/>
  <c r="H167" i="6"/>
  <c r="G167" i="6"/>
  <c r="F167" i="6"/>
  <c r="E167" i="6"/>
  <c r="B167" i="6"/>
  <c r="T166" i="6" a="1"/>
  <c r="T166" i="6" s="1"/>
  <c r="S166" i="6"/>
  <c r="Q166" i="6"/>
  <c r="P166" i="6"/>
  <c r="O166" i="6"/>
  <c r="N166" i="6"/>
  <c r="M166" i="6"/>
  <c r="L166" i="6"/>
  <c r="K166" i="6"/>
  <c r="J166" i="6"/>
  <c r="I166" i="6"/>
  <c r="H166" i="6"/>
  <c r="G166" i="6"/>
  <c r="F166" i="6"/>
  <c r="E166" i="6"/>
  <c r="B166" i="6"/>
  <c r="T165" i="6" a="1"/>
  <c r="T165" i="6" s="1"/>
  <c r="S165" i="6"/>
  <c r="Q165" i="6"/>
  <c r="P165" i="6"/>
  <c r="O165" i="6"/>
  <c r="N165" i="6"/>
  <c r="M165" i="6"/>
  <c r="L165" i="6"/>
  <c r="K165" i="6"/>
  <c r="J165" i="6"/>
  <c r="I165" i="6"/>
  <c r="H165" i="6"/>
  <c r="G165" i="6"/>
  <c r="F165" i="6"/>
  <c r="E165" i="6"/>
  <c r="B165" i="6"/>
  <c r="T164" i="6" a="1"/>
  <c r="T164" i="6" s="1"/>
  <c r="S164" i="6"/>
  <c r="Q164" i="6"/>
  <c r="P164" i="6"/>
  <c r="O164" i="6"/>
  <c r="N164" i="6"/>
  <c r="M164" i="6"/>
  <c r="L164" i="6"/>
  <c r="K164" i="6"/>
  <c r="J164" i="6"/>
  <c r="I164" i="6"/>
  <c r="H164" i="6"/>
  <c r="G164" i="6"/>
  <c r="F164" i="6"/>
  <c r="E164" i="6"/>
  <c r="B164" i="6"/>
  <c r="T163" i="6"/>
  <c r="T163" i="6" a="1"/>
  <c r="S163" i="6"/>
  <c r="Q163" i="6"/>
  <c r="P163" i="6"/>
  <c r="O163" i="6"/>
  <c r="N163" i="6"/>
  <c r="M163" i="6"/>
  <c r="L163" i="6"/>
  <c r="K163" i="6"/>
  <c r="J163" i="6"/>
  <c r="I163" i="6"/>
  <c r="H163" i="6"/>
  <c r="G163" i="6"/>
  <c r="F163" i="6"/>
  <c r="E163" i="6"/>
  <c r="B163" i="6"/>
  <c r="T162" i="6"/>
  <c r="T162" i="6" a="1"/>
  <c r="S162" i="6"/>
  <c r="Q162" i="6"/>
  <c r="P162" i="6"/>
  <c r="O162" i="6"/>
  <c r="N162" i="6"/>
  <c r="M162" i="6"/>
  <c r="L162" i="6"/>
  <c r="K162" i="6"/>
  <c r="J162" i="6"/>
  <c r="I162" i="6"/>
  <c r="H162" i="6"/>
  <c r="G162" i="6"/>
  <c r="F162" i="6"/>
  <c r="E162" i="6"/>
  <c r="B162" i="6"/>
  <c r="T161" i="6" a="1"/>
  <c r="T161" i="6" s="1"/>
  <c r="S161" i="6"/>
  <c r="Q161" i="6"/>
  <c r="P161" i="6"/>
  <c r="O161" i="6"/>
  <c r="N161" i="6"/>
  <c r="M161" i="6"/>
  <c r="L161" i="6"/>
  <c r="K161" i="6"/>
  <c r="J161" i="6"/>
  <c r="I161" i="6"/>
  <c r="H161" i="6"/>
  <c r="G161" i="6"/>
  <c r="F161" i="6"/>
  <c r="E161" i="6"/>
  <c r="B161" i="6"/>
  <c r="T160" i="6" a="1"/>
  <c r="T160" i="6" s="1"/>
  <c r="S160" i="6"/>
  <c r="Q160" i="6"/>
  <c r="P160" i="6"/>
  <c r="O160" i="6"/>
  <c r="N160" i="6"/>
  <c r="M160" i="6"/>
  <c r="L160" i="6"/>
  <c r="K160" i="6"/>
  <c r="J160" i="6"/>
  <c r="I160" i="6"/>
  <c r="H160" i="6"/>
  <c r="G160" i="6"/>
  <c r="F160" i="6"/>
  <c r="E160" i="6"/>
  <c r="B160" i="6"/>
  <c r="T159" i="6" a="1"/>
  <c r="T159" i="6" s="1"/>
  <c r="S159" i="6"/>
  <c r="Q159" i="6"/>
  <c r="P159" i="6"/>
  <c r="O159" i="6"/>
  <c r="N159" i="6"/>
  <c r="M159" i="6"/>
  <c r="L159" i="6"/>
  <c r="K159" i="6"/>
  <c r="J159" i="6"/>
  <c r="I159" i="6"/>
  <c r="H159" i="6"/>
  <c r="G159" i="6"/>
  <c r="F159" i="6"/>
  <c r="E159" i="6"/>
  <c r="B159" i="6"/>
  <c r="T158" i="6" a="1"/>
  <c r="T158" i="6" s="1"/>
  <c r="S158" i="6"/>
  <c r="Q158" i="6"/>
  <c r="P158" i="6"/>
  <c r="O158" i="6"/>
  <c r="N158" i="6"/>
  <c r="M158" i="6"/>
  <c r="L158" i="6"/>
  <c r="K158" i="6"/>
  <c r="J158" i="6"/>
  <c r="I158" i="6"/>
  <c r="H158" i="6"/>
  <c r="G158" i="6"/>
  <c r="F158" i="6"/>
  <c r="E158" i="6"/>
  <c r="B158" i="6"/>
  <c r="T157" i="6"/>
  <c r="T157" i="6" a="1"/>
  <c r="S157" i="6"/>
  <c r="Q157" i="6"/>
  <c r="P157" i="6"/>
  <c r="O157" i="6"/>
  <c r="N157" i="6"/>
  <c r="M157" i="6"/>
  <c r="L157" i="6"/>
  <c r="K157" i="6"/>
  <c r="J157" i="6"/>
  <c r="I157" i="6"/>
  <c r="H157" i="6"/>
  <c r="G157" i="6"/>
  <c r="F157" i="6"/>
  <c r="E157" i="6"/>
  <c r="B157" i="6"/>
  <c r="T156" i="6" a="1"/>
  <c r="T156" i="6" s="1"/>
  <c r="S156" i="6"/>
  <c r="Q156" i="6"/>
  <c r="P156" i="6"/>
  <c r="O156" i="6"/>
  <c r="N156" i="6"/>
  <c r="M156" i="6"/>
  <c r="L156" i="6"/>
  <c r="K156" i="6"/>
  <c r="J156" i="6"/>
  <c r="I156" i="6"/>
  <c r="H156" i="6"/>
  <c r="G156" i="6"/>
  <c r="F156" i="6"/>
  <c r="E156" i="6"/>
  <c r="B156" i="6"/>
  <c r="T155" i="6" a="1"/>
  <c r="T155" i="6" s="1"/>
  <c r="S155" i="6"/>
  <c r="Q155" i="6"/>
  <c r="P155" i="6"/>
  <c r="O155" i="6"/>
  <c r="N155" i="6"/>
  <c r="M155" i="6"/>
  <c r="L155" i="6"/>
  <c r="K155" i="6"/>
  <c r="J155" i="6"/>
  <c r="I155" i="6"/>
  <c r="H155" i="6"/>
  <c r="G155" i="6"/>
  <c r="F155" i="6"/>
  <c r="E155" i="6"/>
  <c r="B155" i="6"/>
  <c r="T154" i="6" a="1"/>
  <c r="T154" i="6" s="1"/>
  <c r="S154" i="6"/>
  <c r="Q154" i="6"/>
  <c r="P154" i="6"/>
  <c r="O154" i="6"/>
  <c r="N154" i="6"/>
  <c r="M154" i="6"/>
  <c r="L154" i="6"/>
  <c r="K154" i="6"/>
  <c r="J154" i="6"/>
  <c r="I154" i="6"/>
  <c r="H154" i="6"/>
  <c r="G154" i="6"/>
  <c r="F154" i="6"/>
  <c r="E154" i="6"/>
  <c r="B154" i="6"/>
  <c r="T153" i="6" a="1"/>
  <c r="T153" i="6" s="1"/>
  <c r="S153" i="6"/>
  <c r="Q153" i="6"/>
  <c r="P153" i="6"/>
  <c r="O153" i="6"/>
  <c r="N153" i="6"/>
  <c r="M153" i="6"/>
  <c r="L153" i="6"/>
  <c r="K153" i="6"/>
  <c r="J153" i="6"/>
  <c r="I153" i="6"/>
  <c r="H153" i="6"/>
  <c r="G153" i="6"/>
  <c r="F153" i="6"/>
  <c r="E153" i="6"/>
  <c r="B153" i="6"/>
  <c r="T152" i="6"/>
  <c r="T152" i="6" a="1"/>
  <c r="S152" i="6"/>
  <c r="Q152" i="6"/>
  <c r="P152" i="6"/>
  <c r="O152" i="6"/>
  <c r="N152" i="6"/>
  <c r="M152" i="6"/>
  <c r="L152" i="6"/>
  <c r="K152" i="6"/>
  <c r="J152" i="6"/>
  <c r="I152" i="6"/>
  <c r="H152" i="6"/>
  <c r="G152" i="6"/>
  <c r="F152" i="6"/>
  <c r="E152" i="6"/>
  <c r="B152" i="6"/>
  <c r="T151" i="6"/>
  <c r="T151" i="6" a="1"/>
  <c r="S151" i="6"/>
  <c r="Q151" i="6"/>
  <c r="P151" i="6"/>
  <c r="O151" i="6"/>
  <c r="N151" i="6"/>
  <c r="M151" i="6"/>
  <c r="L151" i="6"/>
  <c r="K151" i="6"/>
  <c r="J151" i="6"/>
  <c r="I151" i="6"/>
  <c r="H151" i="6"/>
  <c r="G151" i="6"/>
  <c r="F151" i="6"/>
  <c r="E151" i="6"/>
  <c r="B151" i="6"/>
  <c r="T150" i="6" a="1"/>
  <c r="T150" i="6" s="1"/>
  <c r="S150" i="6"/>
  <c r="Q150" i="6"/>
  <c r="P150" i="6"/>
  <c r="O150" i="6"/>
  <c r="N150" i="6"/>
  <c r="M150" i="6"/>
  <c r="L150" i="6"/>
  <c r="K150" i="6"/>
  <c r="J150" i="6"/>
  <c r="I150" i="6"/>
  <c r="H150" i="6"/>
  <c r="G150" i="6"/>
  <c r="F150" i="6"/>
  <c r="E150" i="6"/>
  <c r="B150" i="6"/>
  <c r="T149" i="6" a="1"/>
  <c r="T149" i="6" s="1"/>
  <c r="S149" i="6"/>
  <c r="Q149" i="6"/>
  <c r="P149" i="6"/>
  <c r="O149" i="6"/>
  <c r="N149" i="6"/>
  <c r="M149" i="6"/>
  <c r="L149" i="6"/>
  <c r="K149" i="6"/>
  <c r="J149" i="6"/>
  <c r="I149" i="6"/>
  <c r="H149" i="6"/>
  <c r="G149" i="6"/>
  <c r="F149" i="6"/>
  <c r="E149" i="6"/>
  <c r="B149" i="6"/>
  <c r="T148" i="6" a="1"/>
  <c r="T148" i="6" s="1"/>
  <c r="S148" i="6"/>
  <c r="Q148" i="6"/>
  <c r="P148" i="6"/>
  <c r="O148" i="6"/>
  <c r="N148" i="6"/>
  <c r="M148" i="6"/>
  <c r="L148" i="6"/>
  <c r="K148" i="6"/>
  <c r="J148" i="6"/>
  <c r="I148" i="6"/>
  <c r="H148" i="6"/>
  <c r="G148" i="6"/>
  <c r="F148" i="6"/>
  <c r="E148" i="6"/>
  <c r="B148" i="6"/>
  <c r="T147" i="6" a="1"/>
  <c r="T147" i="6" s="1"/>
  <c r="S147" i="6"/>
  <c r="Q147" i="6"/>
  <c r="P147" i="6"/>
  <c r="O147" i="6"/>
  <c r="N147" i="6"/>
  <c r="M147" i="6"/>
  <c r="L147" i="6"/>
  <c r="K147" i="6"/>
  <c r="J147" i="6"/>
  <c r="I147" i="6"/>
  <c r="H147" i="6"/>
  <c r="G147" i="6"/>
  <c r="F147" i="6"/>
  <c r="E147" i="6"/>
  <c r="B147" i="6"/>
  <c r="T146" i="6" a="1"/>
  <c r="T146" i="6" s="1"/>
  <c r="S146" i="6"/>
  <c r="Q146" i="6"/>
  <c r="P146" i="6"/>
  <c r="O146" i="6"/>
  <c r="N146" i="6"/>
  <c r="M146" i="6"/>
  <c r="L146" i="6"/>
  <c r="K146" i="6"/>
  <c r="J146" i="6"/>
  <c r="I146" i="6"/>
  <c r="H146" i="6"/>
  <c r="G146" i="6"/>
  <c r="F146" i="6"/>
  <c r="E146" i="6"/>
  <c r="B146" i="6"/>
  <c r="T145" i="6"/>
  <c r="T145" i="6" a="1"/>
  <c r="S145" i="6"/>
  <c r="Q145" i="6"/>
  <c r="P145" i="6"/>
  <c r="O145" i="6"/>
  <c r="N145" i="6"/>
  <c r="M145" i="6"/>
  <c r="L145" i="6"/>
  <c r="K145" i="6"/>
  <c r="J145" i="6"/>
  <c r="I145" i="6"/>
  <c r="H145" i="6"/>
  <c r="G145" i="6"/>
  <c r="F145" i="6"/>
  <c r="E145" i="6"/>
  <c r="B145" i="6"/>
  <c r="T144" i="6" a="1"/>
  <c r="T144" i="6" s="1"/>
  <c r="S144" i="6"/>
  <c r="Q144" i="6"/>
  <c r="P144" i="6"/>
  <c r="O144" i="6"/>
  <c r="N144" i="6"/>
  <c r="M144" i="6"/>
  <c r="L144" i="6"/>
  <c r="K144" i="6"/>
  <c r="J144" i="6"/>
  <c r="I144" i="6"/>
  <c r="H144" i="6"/>
  <c r="G144" i="6"/>
  <c r="F144" i="6"/>
  <c r="E144" i="6"/>
  <c r="B144" i="6"/>
  <c r="T143" i="6" a="1"/>
  <c r="T143" i="6" s="1"/>
  <c r="S143" i="6"/>
  <c r="Q143" i="6"/>
  <c r="P143" i="6"/>
  <c r="O143" i="6"/>
  <c r="N143" i="6"/>
  <c r="M143" i="6"/>
  <c r="L143" i="6"/>
  <c r="K143" i="6"/>
  <c r="J143" i="6"/>
  <c r="I143" i="6"/>
  <c r="H143" i="6"/>
  <c r="G143" i="6"/>
  <c r="F143" i="6"/>
  <c r="E143" i="6"/>
  <c r="B143" i="6"/>
  <c r="T142" i="6" a="1"/>
  <c r="T142" i="6" s="1"/>
  <c r="S142" i="6"/>
  <c r="Q142" i="6"/>
  <c r="P142" i="6"/>
  <c r="O142" i="6"/>
  <c r="N142" i="6"/>
  <c r="M142" i="6"/>
  <c r="L142" i="6"/>
  <c r="K142" i="6"/>
  <c r="J142" i="6"/>
  <c r="I142" i="6"/>
  <c r="H142" i="6"/>
  <c r="G142" i="6"/>
  <c r="F142" i="6"/>
  <c r="E142" i="6"/>
  <c r="B142" i="6"/>
  <c r="T141" i="6" a="1"/>
  <c r="T141" i="6" s="1"/>
  <c r="S141" i="6"/>
  <c r="Q141" i="6"/>
  <c r="P141" i="6"/>
  <c r="O141" i="6"/>
  <c r="N141" i="6"/>
  <c r="M141" i="6"/>
  <c r="L141" i="6"/>
  <c r="K141" i="6"/>
  <c r="J141" i="6"/>
  <c r="I141" i="6"/>
  <c r="H141" i="6"/>
  <c r="G141" i="6"/>
  <c r="F141" i="6"/>
  <c r="E141" i="6"/>
  <c r="B141" i="6"/>
  <c r="T140" i="6" a="1"/>
  <c r="T140" i="6" s="1"/>
  <c r="S140" i="6"/>
  <c r="Q140" i="6"/>
  <c r="P140" i="6"/>
  <c r="O140" i="6"/>
  <c r="N140" i="6"/>
  <c r="M140" i="6"/>
  <c r="L140" i="6"/>
  <c r="K140" i="6"/>
  <c r="J140" i="6"/>
  <c r="I140" i="6"/>
  <c r="H140" i="6"/>
  <c r="G140" i="6"/>
  <c r="F140" i="6"/>
  <c r="E140" i="6"/>
  <c r="B140" i="6"/>
  <c r="T139" i="6"/>
  <c r="T139" i="6" a="1"/>
  <c r="S139" i="6"/>
  <c r="Q139" i="6"/>
  <c r="P139" i="6"/>
  <c r="O139" i="6"/>
  <c r="N139" i="6"/>
  <c r="M139" i="6"/>
  <c r="L139" i="6"/>
  <c r="K139" i="6"/>
  <c r="J139" i="6"/>
  <c r="I139" i="6"/>
  <c r="H139" i="6"/>
  <c r="G139" i="6"/>
  <c r="F139" i="6"/>
  <c r="E139" i="6"/>
  <c r="B139" i="6"/>
  <c r="T138" i="6" a="1"/>
  <c r="T138" i="6" s="1"/>
  <c r="S138" i="6"/>
  <c r="Q138" i="6"/>
  <c r="P138" i="6"/>
  <c r="O138" i="6"/>
  <c r="N138" i="6"/>
  <c r="M138" i="6"/>
  <c r="L138" i="6"/>
  <c r="K138" i="6"/>
  <c r="J138" i="6"/>
  <c r="I138" i="6"/>
  <c r="H138" i="6"/>
  <c r="G138" i="6"/>
  <c r="F138" i="6"/>
  <c r="E138" i="6"/>
  <c r="B138" i="6"/>
  <c r="T137" i="6" a="1"/>
  <c r="T137" i="6" s="1"/>
  <c r="S137" i="6"/>
  <c r="Q137" i="6"/>
  <c r="P137" i="6"/>
  <c r="O137" i="6"/>
  <c r="N137" i="6"/>
  <c r="M137" i="6"/>
  <c r="L137" i="6"/>
  <c r="K137" i="6"/>
  <c r="J137" i="6"/>
  <c r="I137" i="6"/>
  <c r="H137" i="6"/>
  <c r="G137" i="6"/>
  <c r="F137" i="6"/>
  <c r="E137" i="6"/>
  <c r="B137" i="6"/>
  <c r="T136" i="6" a="1"/>
  <c r="T136" i="6" s="1"/>
  <c r="S136" i="6"/>
  <c r="Q136" i="6"/>
  <c r="P136" i="6"/>
  <c r="O136" i="6"/>
  <c r="N136" i="6"/>
  <c r="M136" i="6"/>
  <c r="L136" i="6"/>
  <c r="K136" i="6"/>
  <c r="J136" i="6"/>
  <c r="I136" i="6"/>
  <c r="H136" i="6"/>
  <c r="G136" i="6"/>
  <c r="F136" i="6"/>
  <c r="E136" i="6"/>
  <c r="B136" i="6"/>
  <c r="T135" i="6" a="1"/>
  <c r="T135" i="6" s="1"/>
  <c r="S135" i="6"/>
  <c r="Q135" i="6"/>
  <c r="P135" i="6"/>
  <c r="O135" i="6"/>
  <c r="N135" i="6"/>
  <c r="M135" i="6"/>
  <c r="L135" i="6"/>
  <c r="K135" i="6"/>
  <c r="J135" i="6"/>
  <c r="I135" i="6"/>
  <c r="H135" i="6"/>
  <c r="G135" i="6"/>
  <c r="F135" i="6"/>
  <c r="E135" i="6"/>
  <c r="B135" i="6"/>
  <c r="T134" i="6" a="1"/>
  <c r="T134" i="6" s="1"/>
  <c r="S134" i="6"/>
  <c r="Q134" i="6"/>
  <c r="P134" i="6"/>
  <c r="O134" i="6"/>
  <c r="N134" i="6"/>
  <c r="M134" i="6"/>
  <c r="L134" i="6"/>
  <c r="K134" i="6"/>
  <c r="J134" i="6"/>
  <c r="I134" i="6"/>
  <c r="H134" i="6"/>
  <c r="G134" i="6"/>
  <c r="F134" i="6"/>
  <c r="E134" i="6"/>
  <c r="B134" i="6"/>
  <c r="T133" i="6"/>
  <c r="T133" i="6" a="1"/>
  <c r="S133" i="6"/>
  <c r="Q133" i="6"/>
  <c r="P133" i="6"/>
  <c r="O133" i="6"/>
  <c r="N133" i="6"/>
  <c r="M133" i="6"/>
  <c r="L133" i="6"/>
  <c r="K133" i="6"/>
  <c r="J133" i="6"/>
  <c r="I133" i="6"/>
  <c r="H133" i="6"/>
  <c r="G133" i="6"/>
  <c r="F133" i="6"/>
  <c r="E133" i="6"/>
  <c r="B133" i="6"/>
  <c r="T132" i="6" a="1"/>
  <c r="T132" i="6" s="1"/>
  <c r="S132" i="6"/>
  <c r="Q132" i="6"/>
  <c r="P132" i="6"/>
  <c r="O132" i="6"/>
  <c r="N132" i="6"/>
  <c r="M132" i="6"/>
  <c r="L132" i="6"/>
  <c r="K132" i="6"/>
  <c r="J132" i="6"/>
  <c r="I132" i="6"/>
  <c r="H132" i="6"/>
  <c r="G132" i="6"/>
  <c r="F132" i="6"/>
  <c r="E132" i="6"/>
  <c r="B132" i="6"/>
  <c r="T131" i="6" a="1"/>
  <c r="T131" i="6" s="1"/>
  <c r="S131" i="6"/>
  <c r="Q131" i="6"/>
  <c r="P131" i="6"/>
  <c r="O131" i="6"/>
  <c r="N131" i="6"/>
  <c r="M131" i="6"/>
  <c r="L131" i="6"/>
  <c r="K131" i="6"/>
  <c r="J131" i="6"/>
  <c r="I131" i="6"/>
  <c r="H131" i="6"/>
  <c r="G131" i="6"/>
  <c r="F131" i="6"/>
  <c r="E131" i="6"/>
  <c r="B131" i="6"/>
  <c r="T130" i="6" a="1"/>
  <c r="T130" i="6" s="1"/>
  <c r="S130" i="6"/>
  <c r="Q130" i="6"/>
  <c r="P130" i="6"/>
  <c r="O130" i="6"/>
  <c r="N130" i="6"/>
  <c r="M130" i="6"/>
  <c r="L130" i="6"/>
  <c r="K130" i="6"/>
  <c r="J130" i="6"/>
  <c r="I130" i="6"/>
  <c r="H130" i="6"/>
  <c r="G130" i="6"/>
  <c r="F130" i="6"/>
  <c r="E130" i="6"/>
  <c r="B130" i="6"/>
  <c r="T129" i="6" a="1"/>
  <c r="T129" i="6" s="1"/>
  <c r="S129" i="6"/>
  <c r="Q129" i="6"/>
  <c r="P129" i="6"/>
  <c r="O129" i="6"/>
  <c r="N129" i="6"/>
  <c r="M129" i="6"/>
  <c r="L129" i="6"/>
  <c r="K129" i="6"/>
  <c r="J129" i="6"/>
  <c r="I129" i="6"/>
  <c r="H129" i="6"/>
  <c r="G129" i="6"/>
  <c r="F129" i="6"/>
  <c r="E129" i="6"/>
  <c r="B129" i="6"/>
  <c r="T128" i="6" a="1"/>
  <c r="T128" i="6" s="1"/>
  <c r="S128" i="6"/>
  <c r="Q128" i="6"/>
  <c r="P128" i="6"/>
  <c r="O128" i="6"/>
  <c r="N128" i="6"/>
  <c r="M128" i="6"/>
  <c r="L128" i="6"/>
  <c r="K128" i="6"/>
  <c r="J128" i="6"/>
  <c r="I128" i="6"/>
  <c r="H128" i="6"/>
  <c r="G128" i="6"/>
  <c r="F128" i="6"/>
  <c r="E128" i="6"/>
  <c r="B128" i="6"/>
  <c r="T127" i="6"/>
  <c r="T127" i="6" a="1"/>
  <c r="S127" i="6"/>
  <c r="Q127" i="6"/>
  <c r="P127" i="6"/>
  <c r="O127" i="6"/>
  <c r="N127" i="6"/>
  <c r="M127" i="6"/>
  <c r="L127" i="6"/>
  <c r="K127" i="6"/>
  <c r="J127" i="6"/>
  <c r="I127" i="6"/>
  <c r="H127" i="6"/>
  <c r="G127" i="6"/>
  <c r="F127" i="6"/>
  <c r="E127" i="6"/>
  <c r="B127" i="6"/>
  <c r="T126" i="6" a="1"/>
  <c r="T126" i="6" s="1"/>
  <c r="S126" i="6"/>
  <c r="Q126" i="6"/>
  <c r="P126" i="6"/>
  <c r="O126" i="6"/>
  <c r="N126" i="6"/>
  <c r="M126" i="6"/>
  <c r="L126" i="6"/>
  <c r="K126" i="6"/>
  <c r="J126" i="6"/>
  <c r="I126" i="6"/>
  <c r="H126" i="6"/>
  <c r="G126" i="6"/>
  <c r="F126" i="6"/>
  <c r="E126" i="6"/>
  <c r="B126" i="6"/>
  <c r="T125" i="6" a="1"/>
  <c r="T125" i="6" s="1"/>
  <c r="S125" i="6"/>
  <c r="Q125" i="6"/>
  <c r="P125" i="6"/>
  <c r="O125" i="6"/>
  <c r="N125" i="6"/>
  <c r="M125" i="6"/>
  <c r="L125" i="6"/>
  <c r="K125" i="6"/>
  <c r="J125" i="6"/>
  <c r="I125" i="6"/>
  <c r="H125" i="6"/>
  <c r="G125" i="6"/>
  <c r="F125" i="6"/>
  <c r="E125" i="6"/>
  <c r="B125" i="6"/>
  <c r="T124" i="6" a="1"/>
  <c r="T124" i="6" s="1"/>
  <c r="S124" i="6"/>
  <c r="Q124" i="6"/>
  <c r="P124" i="6"/>
  <c r="O124" i="6"/>
  <c r="N124" i="6"/>
  <c r="M124" i="6"/>
  <c r="L124" i="6"/>
  <c r="K124" i="6"/>
  <c r="J124" i="6"/>
  <c r="I124" i="6"/>
  <c r="H124" i="6"/>
  <c r="G124" i="6"/>
  <c r="F124" i="6"/>
  <c r="E124" i="6"/>
  <c r="B124" i="6"/>
  <c r="T123" i="6" a="1"/>
  <c r="T123" i="6" s="1"/>
  <c r="S123" i="6"/>
  <c r="Q123" i="6"/>
  <c r="P123" i="6"/>
  <c r="O123" i="6"/>
  <c r="N123" i="6"/>
  <c r="M123" i="6"/>
  <c r="L123" i="6"/>
  <c r="K123" i="6"/>
  <c r="J123" i="6"/>
  <c r="I123" i="6"/>
  <c r="H123" i="6"/>
  <c r="G123" i="6"/>
  <c r="F123" i="6"/>
  <c r="E123" i="6"/>
  <c r="B123" i="6"/>
  <c r="T122" i="6" a="1"/>
  <c r="T122" i="6" s="1"/>
  <c r="S122" i="6"/>
  <c r="Q122" i="6"/>
  <c r="P122" i="6"/>
  <c r="O122" i="6"/>
  <c r="N122" i="6"/>
  <c r="M122" i="6"/>
  <c r="L122" i="6"/>
  <c r="K122" i="6"/>
  <c r="J122" i="6"/>
  <c r="I122" i="6"/>
  <c r="H122" i="6"/>
  <c r="G122" i="6"/>
  <c r="F122" i="6"/>
  <c r="E122" i="6"/>
  <c r="B122" i="6"/>
  <c r="T121" i="6"/>
  <c r="T121" i="6" a="1"/>
  <c r="S121" i="6"/>
  <c r="Q121" i="6"/>
  <c r="P121" i="6"/>
  <c r="O121" i="6"/>
  <c r="N121" i="6"/>
  <c r="M121" i="6"/>
  <c r="L121" i="6"/>
  <c r="K121" i="6"/>
  <c r="J121" i="6"/>
  <c r="I121" i="6"/>
  <c r="H121" i="6"/>
  <c r="G121" i="6"/>
  <c r="F121" i="6"/>
  <c r="E121" i="6"/>
  <c r="B121" i="6"/>
  <c r="T120" i="6" a="1"/>
  <c r="T120" i="6" s="1"/>
  <c r="S120" i="6"/>
  <c r="Q120" i="6"/>
  <c r="P120" i="6"/>
  <c r="O120" i="6"/>
  <c r="N120" i="6"/>
  <c r="M120" i="6"/>
  <c r="L120" i="6"/>
  <c r="K120" i="6"/>
  <c r="J120" i="6"/>
  <c r="I120" i="6"/>
  <c r="H120" i="6"/>
  <c r="G120" i="6"/>
  <c r="F120" i="6"/>
  <c r="E120" i="6"/>
  <c r="B120" i="6"/>
  <c r="T119" i="6" a="1"/>
  <c r="T119" i="6" s="1"/>
  <c r="S119" i="6"/>
  <c r="Q119" i="6"/>
  <c r="P119" i="6"/>
  <c r="O119" i="6"/>
  <c r="N119" i="6"/>
  <c r="M119" i="6"/>
  <c r="L119" i="6"/>
  <c r="K119" i="6"/>
  <c r="J119" i="6"/>
  <c r="I119" i="6"/>
  <c r="H119" i="6"/>
  <c r="G119" i="6"/>
  <c r="F119" i="6"/>
  <c r="E119" i="6"/>
  <c r="B119" i="6"/>
  <c r="T118" i="6" a="1"/>
  <c r="T118" i="6" s="1"/>
  <c r="S118" i="6"/>
  <c r="Q118" i="6"/>
  <c r="P118" i="6"/>
  <c r="O118" i="6"/>
  <c r="N118" i="6"/>
  <c r="M118" i="6"/>
  <c r="L118" i="6"/>
  <c r="K118" i="6"/>
  <c r="J118" i="6"/>
  <c r="I118" i="6"/>
  <c r="H118" i="6"/>
  <c r="G118" i="6"/>
  <c r="F118" i="6"/>
  <c r="E118" i="6"/>
  <c r="B118" i="6"/>
  <c r="T117" i="6" a="1"/>
  <c r="T117" i="6" s="1"/>
  <c r="S117" i="6"/>
  <c r="Q117" i="6"/>
  <c r="P117" i="6"/>
  <c r="O117" i="6"/>
  <c r="N117" i="6"/>
  <c r="M117" i="6"/>
  <c r="L117" i="6"/>
  <c r="K117" i="6"/>
  <c r="J117" i="6"/>
  <c r="I117" i="6"/>
  <c r="H117" i="6"/>
  <c r="G117" i="6"/>
  <c r="F117" i="6"/>
  <c r="E117" i="6"/>
  <c r="B117" i="6"/>
  <c r="T116" i="6" a="1"/>
  <c r="T116" i="6" s="1"/>
  <c r="S116" i="6"/>
  <c r="Q116" i="6"/>
  <c r="P116" i="6"/>
  <c r="O116" i="6"/>
  <c r="N116" i="6"/>
  <c r="M116" i="6"/>
  <c r="L116" i="6"/>
  <c r="K116" i="6"/>
  <c r="J116" i="6"/>
  <c r="I116" i="6"/>
  <c r="H116" i="6"/>
  <c r="G116" i="6"/>
  <c r="F116" i="6"/>
  <c r="E116" i="6"/>
  <c r="B116" i="6"/>
  <c r="T115" i="6"/>
  <c r="T115" i="6" a="1"/>
  <c r="S115" i="6"/>
  <c r="Q115" i="6"/>
  <c r="P115" i="6"/>
  <c r="O115" i="6"/>
  <c r="N115" i="6"/>
  <c r="M115" i="6"/>
  <c r="L115" i="6"/>
  <c r="K115" i="6"/>
  <c r="J115" i="6"/>
  <c r="I115" i="6"/>
  <c r="H115" i="6"/>
  <c r="G115" i="6"/>
  <c r="F115" i="6"/>
  <c r="E115" i="6"/>
  <c r="B115" i="6"/>
  <c r="T114" i="6" a="1"/>
  <c r="T114" i="6" s="1"/>
  <c r="S114" i="6"/>
  <c r="Q114" i="6"/>
  <c r="P114" i="6"/>
  <c r="O114" i="6"/>
  <c r="N114" i="6"/>
  <c r="M114" i="6"/>
  <c r="L114" i="6"/>
  <c r="K114" i="6"/>
  <c r="J114" i="6"/>
  <c r="I114" i="6"/>
  <c r="H114" i="6"/>
  <c r="G114" i="6"/>
  <c r="F114" i="6"/>
  <c r="E114" i="6"/>
  <c r="B114" i="6"/>
  <c r="T113" i="6" a="1"/>
  <c r="T113" i="6" s="1"/>
  <c r="S113" i="6"/>
  <c r="Q113" i="6"/>
  <c r="P113" i="6"/>
  <c r="O113" i="6"/>
  <c r="N113" i="6"/>
  <c r="M113" i="6"/>
  <c r="L113" i="6"/>
  <c r="K113" i="6"/>
  <c r="J113" i="6"/>
  <c r="I113" i="6"/>
  <c r="H113" i="6"/>
  <c r="G113" i="6"/>
  <c r="F113" i="6"/>
  <c r="E113" i="6"/>
  <c r="B113" i="6"/>
  <c r="T112" i="6" a="1"/>
  <c r="T112" i="6" s="1"/>
  <c r="S112" i="6"/>
  <c r="Q112" i="6"/>
  <c r="P112" i="6"/>
  <c r="O112" i="6"/>
  <c r="N112" i="6"/>
  <c r="M112" i="6"/>
  <c r="L112" i="6"/>
  <c r="K112" i="6"/>
  <c r="J112" i="6"/>
  <c r="I112" i="6"/>
  <c r="H112" i="6"/>
  <c r="G112" i="6"/>
  <c r="F112" i="6"/>
  <c r="E112" i="6"/>
  <c r="B112" i="6"/>
  <c r="T111" i="6" a="1"/>
  <c r="T111" i="6" s="1"/>
  <c r="S111" i="6"/>
  <c r="Q111" i="6"/>
  <c r="P111" i="6"/>
  <c r="O111" i="6"/>
  <c r="N111" i="6"/>
  <c r="M111" i="6"/>
  <c r="L111" i="6"/>
  <c r="K111" i="6"/>
  <c r="J111" i="6"/>
  <c r="I111" i="6"/>
  <c r="H111" i="6"/>
  <c r="G111" i="6"/>
  <c r="F111" i="6"/>
  <c r="E111" i="6"/>
  <c r="B111" i="6"/>
  <c r="T110" i="6" a="1"/>
  <c r="T110" i="6" s="1"/>
  <c r="S110" i="6"/>
  <c r="Q110" i="6"/>
  <c r="P110" i="6"/>
  <c r="O110" i="6"/>
  <c r="N110" i="6"/>
  <c r="M110" i="6"/>
  <c r="L110" i="6"/>
  <c r="K110" i="6"/>
  <c r="J110" i="6"/>
  <c r="I110" i="6"/>
  <c r="H110" i="6"/>
  <c r="G110" i="6"/>
  <c r="F110" i="6"/>
  <c r="E110" i="6"/>
  <c r="B110" i="6"/>
  <c r="T109" i="6"/>
  <c r="T109" i="6" a="1"/>
  <c r="S109" i="6"/>
  <c r="Q109" i="6"/>
  <c r="P109" i="6"/>
  <c r="O109" i="6"/>
  <c r="N109" i="6"/>
  <c r="M109" i="6"/>
  <c r="L109" i="6"/>
  <c r="K109" i="6"/>
  <c r="J109" i="6"/>
  <c r="I109" i="6"/>
  <c r="H109" i="6"/>
  <c r="G109" i="6"/>
  <c r="F109" i="6"/>
  <c r="E109" i="6"/>
  <c r="B109" i="6"/>
  <c r="T108" i="6" a="1"/>
  <c r="T108" i="6" s="1"/>
  <c r="S108" i="6"/>
  <c r="Q108" i="6"/>
  <c r="P108" i="6"/>
  <c r="O108" i="6"/>
  <c r="N108" i="6"/>
  <c r="M108" i="6"/>
  <c r="L108" i="6"/>
  <c r="K108" i="6"/>
  <c r="J108" i="6"/>
  <c r="I108" i="6"/>
  <c r="H108" i="6"/>
  <c r="G108" i="6"/>
  <c r="F108" i="6"/>
  <c r="E108" i="6"/>
  <c r="B108" i="6"/>
  <c r="T107" i="6" a="1"/>
  <c r="T107" i="6" s="1"/>
  <c r="S107" i="6"/>
  <c r="Q107" i="6"/>
  <c r="P107" i="6"/>
  <c r="O107" i="6"/>
  <c r="N107" i="6"/>
  <c r="M107" i="6"/>
  <c r="L107" i="6"/>
  <c r="K107" i="6"/>
  <c r="J107" i="6"/>
  <c r="I107" i="6"/>
  <c r="H107" i="6"/>
  <c r="G107" i="6"/>
  <c r="F107" i="6"/>
  <c r="E107" i="6"/>
  <c r="B107" i="6"/>
  <c r="T106" i="6" a="1"/>
  <c r="T106" i="6" s="1"/>
  <c r="S106" i="6"/>
  <c r="Q106" i="6"/>
  <c r="P106" i="6"/>
  <c r="O106" i="6"/>
  <c r="N106" i="6"/>
  <c r="M106" i="6"/>
  <c r="L106" i="6"/>
  <c r="K106" i="6"/>
  <c r="J106" i="6"/>
  <c r="I106" i="6"/>
  <c r="H106" i="6"/>
  <c r="G106" i="6"/>
  <c r="F106" i="6"/>
  <c r="E106" i="6"/>
  <c r="B106" i="6"/>
  <c r="T105" i="6" a="1"/>
  <c r="T105" i="6" s="1"/>
  <c r="S105" i="6"/>
  <c r="Q105" i="6"/>
  <c r="P105" i="6"/>
  <c r="O105" i="6"/>
  <c r="N105" i="6"/>
  <c r="M105" i="6"/>
  <c r="L105" i="6"/>
  <c r="K105" i="6"/>
  <c r="J105" i="6"/>
  <c r="I105" i="6"/>
  <c r="H105" i="6"/>
  <c r="G105" i="6"/>
  <c r="F105" i="6"/>
  <c r="E105" i="6"/>
  <c r="B105" i="6"/>
  <c r="T104" i="6" a="1"/>
  <c r="T104" i="6" s="1"/>
  <c r="S104" i="6"/>
  <c r="Q104" i="6"/>
  <c r="P104" i="6"/>
  <c r="O104" i="6"/>
  <c r="N104" i="6"/>
  <c r="M104" i="6"/>
  <c r="L104" i="6"/>
  <c r="K104" i="6"/>
  <c r="J104" i="6"/>
  <c r="I104" i="6"/>
  <c r="H104" i="6"/>
  <c r="G104" i="6"/>
  <c r="F104" i="6"/>
  <c r="E104" i="6"/>
  <c r="B104" i="6"/>
  <c r="T103" i="6"/>
  <c r="T103" i="6" a="1"/>
  <c r="S103" i="6"/>
  <c r="Q103" i="6"/>
  <c r="P103" i="6"/>
  <c r="O103" i="6"/>
  <c r="N103" i="6"/>
  <c r="M103" i="6"/>
  <c r="L103" i="6"/>
  <c r="K103" i="6"/>
  <c r="J103" i="6"/>
  <c r="I103" i="6"/>
  <c r="H103" i="6"/>
  <c r="G103" i="6"/>
  <c r="F103" i="6"/>
  <c r="E103" i="6"/>
  <c r="B103" i="6"/>
  <c r="T102" i="6" a="1"/>
  <c r="T102" i="6" s="1"/>
  <c r="S102" i="6"/>
  <c r="Q102" i="6"/>
  <c r="P102" i="6"/>
  <c r="O102" i="6"/>
  <c r="N102" i="6"/>
  <c r="M102" i="6"/>
  <c r="L102" i="6"/>
  <c r="K102" i="6"/>
  <c r="J102" i="6"/>
  <c r="I102" i="6"/>
  <c r="H102" i="6"/>
  <c r="G102" i="6"/>
  <c r="F102" i="6"/>
  <c r="E102" i="6"/>
  <c r="B102" i="6"/>
  <c r="T101" i="6" a="1"/>
  <c r="T101" i="6" s="1"/>
  <c r="S101" i="6"/>
  <c r="Q101" i="6"/>
  <c r="P101" i="6"/>
  <c r="O101" i="6"/>
  <c r="N101" i="6"/>
  <c r="M101" i="6"/>
  <c r="L101" i="6"/>
  <c r="K101" i="6"/>
  <c r="J101" i="6"/>
  <c r="I101" i="6"/>
  <c r="H101" i="6"/>
  <c r="G101" i="6"/>
  <c r="F101" i="6"/>
  <c r="E101" i="6"/>
  <c r="B101" i="6"/>
  <c r="T100" i="6" a="1"/>
  <c r="T100" i="6" s="1"/>
  <c r="S100" i="6"/>
  <c r="Q100" i="6"/>
  <c r="P100" i="6"/>
  <c r="O100" i="6"/>
  <c r="N100" i="6"/>
  <c r="M100" i="6"/>
  <c r="L100" i="6"/>
  <c r="K100" i="6"/>
  <c r="J100" i="6"/>
  <c r="I100" i="6"/>
  <c r="H100" i="6"/>
  <c r="G100" i="6"/>
  <c r="F100" i="6"/>
  <c r="E100" i="6"/>
  <c r="B100" i="6"/>
  <c r="T99" i="6" a="1"/>
  <c r="T99" i="6" s="1"/>
  <c r="S99" i="6"/>
  <c r="Q99" i="6"/>
  <c r="P99" i="6"/>
  <c r="O99" i="6"/>
  <c r="N99" i="6"/>
  <c r="M99" i="6"/>
  <c r="L99" i="6"/>
  <c r="K99" i="6"/>
  <c r="J99" i="6"/>
  <c r="I99" i="6"/>
  <c r="H99" i="6"/>
  <c r="G99" i="6"/>
  <c r="F99" i="6"/>
  <c r="E99" i="6"/>
  <c r="B99" i="6"/>
  <c r="T98" i="6"/>
  <c r="T98" i="6" a="1"/>
  <c r="S98" i="6"/>
  <c r="Q98" i="6"/>
  <c r="P98" i="6"/>
  <c r="O98" i="6"/>
  <c r="N98" i="6"/>
  <c r="M98" i="6"/>
  <c r="L98" i="6"/>
  <c r="K98" i="6"/>
  <c r="J98" i="6"/>
  <c r="I98" i="6"/>
  <c r="H98" i="6"/>
  <c r="G98" i="6"/>
  <c r="F98" i="6"/>
  <c r="E98" i="6"/>
  <c r="B98" i="6"/>
  <c r="T97" i="6"/>
  <c r="T97" i="6" a="1"/>
  <c r="S97" i="6"/>
  <c r="Q97" i="6"/>
  <c r="P97" i="6"/>
  <c r="O97" i="6"/>
  <c r="N97" i="6"/>
  <c r="M97" i="6"/>
  <c r="L97" i="6"/>
  <c r="K97" i="6"/>
  <c r="J97" i="6"/>
  <c r="I97" i="6"/>
  <c r="H97" i="6"/>
  <c r="G97" i="6"/>
  <c r="F97" i="6"/>
  <c r="E97" i="6"/>
  <c r="B97" i="6"/>
  <c r="T96" i="6" a="1"/>
  <c r="T96" i="6" s="1"/>
  <c r="S96" i="6"/>
  <c r="Q96" i="6"/>
  <c r="P96" i="6"/>
  <c r="O96" i="6"/>
  <c r="N96" i="6"/>
  <c r="M96" i="6"/>
  <c r="L96" i="6"/>
  <c r="K96" i="6"/>
  <c r="J96" i="6"/>
  <c r="I96" i="6"/>
  <c r="H96" i="6"/>
  <c r="G96" i="6"/>
  <c r="F96" i="6"/>
  <c r="E96" i="6"/>
  <c r="B96" i="6"/>
  <c r="T95" i="6"/>
  <c r="T95" i="6" a="1"/>
  <c r="S95" i="6"/>
  <c r="Q95" i="6"/>
  <c r="P95" i="6"/>
  <c r="O95" i="6"/>
  <c r="N95" i="6"/>
  <c r="M95" i="6"/>
  <c r="L95" i="6"/>
  <c r="K95" i="6"/>
  <c r="J95" i="6"/>
  <c r="I95" i="6"/>
  <c r="H95" i="6"/>
  <c r="G95" i="6"/>
  <c r="F95" i="6"/>
  <c r="E95" i="6"/>
  <c r="B95" i="6"/>
  <c r="T94" i="6" a="1"/>
  <c r="T94" i="6" s="1"/>
  <c r="S94" i="6"/>
  <c r="Q94" i="6"/>
  <c r="P94" i="6"/>
  <c r="O94" i="6"/>
  <c r="N94" i="6"/>
  <c r="M94" i="6"/>
  <c r="L94" i="6"/>
  <c r="K94" i="6"/>
  <c r="J94" i="6"/>
  <c r="I94" i="6"/>
  <c r="H94" i="6"/>
  <c r="G94" i="6"/>
  <c r="F94" i="6"/>
  <c r="E94" i="6"/>
  <c r="B94" i="6"/>
  <c r="T93" i="6" a="1"/>
  <c r="T93" i="6" s="1"/>
  <c r="S93" i="6"/>
  <c r="Q93" i="6"/>
  <c r="P93" i="6"/>
  <c r="O93" i="6"/>
  <c r="N93" i="6"/>
  <c r="M93" i="6"/>
  <c r="L93" i="6"/>
  <c r="K93" i="6"/>
  <c r="J93" i="6"/>
  <c r="I93" i="6"/>
  <c r="H93" i="6"/>
  <c r="G93" i="6"/>
  <c r="F93" i="6"/>
  <c r="E93" i="6"/>
  <c r="B93" i="6"/>
  <c r="T92" i="6" a="1"/>
  <c r="T92" i="6" s="1"/>
  <c r="S92" i="6"/>
  <c r="Q92" i="6"/>
  <c r="P92" i="6"/>
  <c r="O92" i="6"/>
  <c r="N92" i="6"/>
  <c r="M92" i="6"/>
  <c r="L92" i="6"/>
  <c r="K92" i="6"/>
  <c r="J92" i="6"/>
  <c r="I92" i="6"/>
  <c r="H92" i="6"/>
  <c r="G92" i="6"/>
  <c r="F92" i="6"/>
  <c r="E92" i="6"/>
  <c r="B92" i="6"/>
  <c r="T91" i="6"/>
  <c r="T91" i="6" a="1"/>
  <c r="S91" i="6"/>
  <c r="Q91" i="6"/>
  <c r="P91" i="6"/>
  <c r="O91" i="6"/>
  <c r="N91" i="6"/>
  <c r="M91" i="6"/>
  <c r="L91" i="6"/>
  <c r="K91" i="6"/>
  <c r="J91" i="6"/>
  <c r="I91" i="6"/>
  <c r="H91" i="6"/>
  <c r="G91" i="6"/>
  <c r="F91" i="6"/>
  <c r="E91" i="6"/>
  <c r="B91" i="6"/>
  <c r="T90" i="6" a="1"/>
  <c r="T90" i="6" s="1"/>
  <c r="S90" i="6"/>
  <c r="Q90" i="6"/>
  <c r="P90" i="6"/>
  <c r="O90" i="6"/>
  <c r="N90" i="6"/>
  <c r="M90" i="6"/>
  <c r="L90" i="6"/>
  <c r="K90" i="6"/>
  <c r="J90" i="6"/>
  <c r="I90" i="6"/>
  <c r="H90" i="6"/>
  <c r="G90" i="6"/>
  <c r="F90" i="6"/>
  <c r="E90" i="6"/>
  <c r="B90" i="6"/>
  <c r="T89" i="6" a="1"/>
  <c r="T89" i="6" s="1"/>
  <c r="S89" i="6"/>
  <c r="Q89" i="6"/>
  <c r="P89" i="6"/>
  <c r="O89" i="6"/>
  <c r="N89" i="6"/>
  <c r="M89" i="6"/>
  <c r="L89" i="6"/>
  <c r="K89" i="6"/>
  <c r="J89" i="6"/>
  <c r="I89" i="6"/>
  <c r="H89" i="6"/>
  <c r="G89" i="6"/>
  <c r="F89" i="6"/>
  <c r="E89" i="6"/>
  <c r="B89" i="6"/>
  <c r="T88" i="6" a="1"/>
  <c r="T88" i="6" s="1"/>
  <c r="S88" i="6"/>
  <c r="Q88" i="6"/>
  <c r="P88" i="6"/>
  <c r="O88" i="6"/>
  <c r="N88" i="6"/>
  <c r="M88" i="6"/>
  <c r="L88" i="6"/>
  <c r="K88" i="6"/>
  <c r="J88" i="6"/>
  <c r="I88" i="6"/>
  <c r="H88" i="6"/>
  <c r="G88" i="6"/>
  <c r="F88" i="6"/>
  <c r="E88" i="6"/>
  <c r="B88" i="6"/>
  <c r="T87" i="6" a="1"/>
  <c r="T87" i="6" s="1"/>
  <c r="S87" i="6"/>
  <c r="Q87" i="6"/>
  <c r="P87" i="6"/>
  <c r="O87" i="6"/>
  <c r="N87" i="6"/>
  <c r="M87" i="6"/>
  <c r="L87" i="6"/>
  <c r="K87" i="6"/>
  <c r="J87" i="6"/>
  <c r="I87" i="6"/>
  <c r="H87" i="6"/>
  <c r="G87" i="6"/>
  <c r="F87" i="6"/>
  <c r="E87" i="6"/>
  <c r="B87" i="6"/>
  <c r="T86" i="6" a="1"/>
  <c r="T86" i="6" s="1"/>
  <c r="S86" i="6"/>
  <c r="Q86" i="6"/>
  <c r="P86" i="6"/>
  <c r="O86" i="6"/>
  <c r="N86" i="6"/>
  <c r="M86" i="6"/>
  <c r="L86" i="6"/>
  <c r="K86" i="6"/>
  <c r="J86" i="6"/>
  <c r="I86" i="6"/>
  <c r="H86" i="6"/>
  <c r="G86" i="6"/>
  <c r="F86" i="6"/>
  <c r="E86" i="6"/>
  <c r="B86" i="6"/>
  <c r="T85" i="6"/>
  <c r="T85" i="6" a="1"/>
  <c r="S85" i="6"/>
  <c r="Q85" i="6"/>
  <c r="P85" i="6"/>
  <c r="O85" i="6"/>
  <c r="N85" i="6"/>
  <c r="M85" i="6"/>
  <c r="L85" i="6"/>
  <c r="K85" i="6"/>
  <c r="J85" i="6"/>
  <c r="I85" i="6"/>
  <c r="H85" i="6"/>
  <c r="G85" i="6"/>
  <c r="F85" i="6"/>
  <c r="E85" i="6"/>
  <c r="B85" i="6"/>
  <c r="T84" i="6" a="1"/>
  <c r="T84" i="6" s="1"/>
  <c r="S84" i="6"/>
  <c r="Q84" i="6"/>
  <c r="P84" i="6"/>
  <c r="O84" i="6"/>
  <c r="N84" i="6"/>
  <c r="M84" i="6"/>
  <c r="L84" i="6"/>
  <c r="K84" i="6"/>
  <c r="J84" i="6"/>
  <c r="I84" i="6"/>
  <c r="H84" i="6"/>
  <c r="G84" i="6"/>
  <c r="F84" i="6"/>
  <c r="E84" i="6"/>
  <c r="B84" i="6"/>
  <c r="T83" i="6" a="1"/>
  <c r="T83" i="6" s="1"/>
  <c r="S83" i="6"/>
  <c r="Q83" i="6"/>
  <c r="P83" i="6"/>
  <c r="O83" i="6"/>
  <c r="N83" i="6"/>
  <c r="M83" i="6"/>
  <c r="L83" i="6"/>
  <c r="K83" i="6"/>
  <c r="J83" i="6"/>
  <c r="I83" i="6"/>
  <c r="H83" i="6"/>
  <c r="G83" i="6"/>
  <c r="F83" i="6"/>
  <c r="E83" i="6"/>
  <c r="B83" i="6"/>
  <c r="T82" i="6" a="1"/>
  <c r="T82" i="6" s="1"/>
  <c r="S82" i="6"/>
  <c r="Q82" i="6"/>
  <c r="P82" i="6"/>
  <c r="O82" i="6"/>
  <c r="N82" i="6"/>
  <c r="M82" i="6"/>
  <c r="L82" i="6"/>
  <c r="K82" i="6"/>
  <c r="J82" i="6"/>
  <c r="I82" i="6"/>
  <c r="H82" i="6"/>
  <c r="G82" i="6"/>
  <c r="F82" i="6"/>
  <c r="E82" i="6"/>
  <c r="B82" i="6"/>
  <c r="T81" i="6" a="1"/>
  <c r="T81" i="6" s="1"/>
  <c r="S81" i="6"/>
  <c r="Q81" i="6"/>
  <c r="P81" i="6"/>
  <c r="O81" i="6"/>
  <c r="N81" i="6"/>
  <c r="M81" i="6"/>
  <c r="L81" i="6"/>
  <c r="K81" i="6"/>
  <c r="J81" i="6"/>
  <c r="I81" i="6"/>
  <c r="H81" i="6"/>
  <c r="G81" i="6"/>
  <c r="F81" i="6"/>
  <c r="E81" i="6"/>
  <c r="B81" i="6"/>
  <c r="T80" i="6" a="1"/>
  <c r="T80" i="6" s="1"/>
  <c r="S80" i="6"/>
  <c r="Q80" i="6"/>
  <c r="P80" i="6"/>
  <c r="O80" i="6"/>
  <c r="N80" i="6"/>
  <c r="M80" i="6"/>
  <c r="L80" i="6"/>
  <c r="K80" i="6"/>
  <c r="J80" i="6"/>
  <c r="I80" i="6"/>
  <c r="H80" i="6"/>
  <c r="G80" i="6"/>
  <c r="F80" i="6"/>
  <c r="E80" i="6"/>
  <c r="B80" i="6"/>
  <c r="T79" i="6"/>
  <c r="T79" i="6" a="1"/>
  <c r="S79" i="6"/>
  <c r="Q79" i="6"/>
  <c r="P79" i="6"/>
  <c r="O79" i="6"/>
  <c r="N79" i="6"/>
  <c r="M79" i="6"/>
  <c r="L79" i="6"/>
  <c r="K79" i="6"/>
  <c r="J79" i="6"/>
  <c r="I79" i="6"/>
  <c r="H79" i="6"/>
  <c r="G79" i="6"/>
  <c r="F79" i="6"/>
  <c r="E79" i="6"/>
  <c r="B79" i="6"/>
  <c r="T78" i="6" a="1"/>
  <c r="T78" i="6" s="1"/>
  <c r="S78" i="6"/>
  <c r="Q78" i="6"/>
  <c r="P78" i="6"/>
  <c r="O78" i="6"/>
  <c r="N78" i="6"/>
  <c r="M78" i="6"/>
  <c r="L78" i="6"/>
  <c r="K78" i="6"/>
  <c r="J78" i="6"/>
  <c r="I78" i="6"/>
  <c r="H78" i="6"/>
  <c r="G78" i="6"/>
  <c r="F78" i="6"/>
  <c r="E78" i="6"/>
  <c r="B78" i="6"/>
  <c r="T77" i="6" a="1"/>
  <c r="T77" i="6" s="1"/>
  <c r="S77" i="6"/>
  <c r="Q77" i="6"/>
  <c r="P77" i="6"/>
  <c r="O77" i="6"/>
  <c r="N77" i="6"/>
  <c r="M77" i="6"/>
  <c r="L77" i="6"/>
  <c r="K77" i="6"/>
  <c r="J77" i="6"/>
  <c r="I77" i="6"/>
  <c r="H77" i="6"/>
  <c r="G77" i="6"/>
  <c r="F77" i="6"/>
  <c r="E77" i="6"/>
  <c r="B77" i="6"/>
  <c r="T76" i="6" a="1"/>
  <c r="T76" i="6" s="1"/>
  <c r="S76" i="6"/>
  <c r="Q76" i="6"/>
  <c r="P76" i="6"/>
  <c r="O76" i="6"/>
  <c r="N76" i="6"/>
  <c r="M76" i="6"/>
  <c r="L76" i="6"/>
  <c r="K76" i="6"/>
  <c r="J76" i="6"/>
  <c r="I76" i="6"/>
  <c r="H76" i="6"/>
  <c r="G76" i="6"/>
  <c r="F76" i="6"/>
  <c r="E76" i="6"/>
  <c r="B76" i="6"/>
  <c r="T75" i="6" a="1"/>
  <c r="T75" i="6" s="1"/>
  <c r="S75" i="6"/>
  <c r="Q75" i="6"/>
  <c r="P75" i="6"/>
  <c r="O75" i="6"/>
  <c r="N75" i="6"/>
  <c r="M75" i="6"/>
  <c r="L75" i="6"/>
  <c r="K75" i="6"/>
  <c r="J75" i="6"/>
  <c r="I75" i="6"/>
  <c r="H75" i="6"/>
  <c r="G75" i="6"/>
  <c r="F75" i="6"/>
  <c r="E75" i="6"/>
  <c r="B75" i="6"/>
  <c r="T74" i="6" a="1"/>
  <c r="T74" i="6" s="1"/>
  <c r="S74" i="6"/>
  <c r="Q74" i="6"/>
  <c r="P74" i="6"/>
  <c r="O74" i="6"/>
  <c r="N74" i="6"/>
  <c r="M74" i="6"/>
  <c r="L74" i="6"/>
  <c r="K74" i="6"/>
  <c r="J74" i="6"/>
  <c r="I74" i="6"/>
  <c r="H74" i="6"/>
  <c r="G74" i="6"/>
  <c r="F74" i="6"/>
  <c r="E74" i="6"/>
  <c r="B74" i="6"/>
  <c r="T73" i="6"/>
  <c r="T73" i="6" a="1"/>
  <c r="S73" i="6"/>
  <c r="Q73" i="6"/>
  <c r="P73" i="6"/>
  <c r="O73" i="6"/>
  <c r="N73" i="6"/>
  <c r="M73" i="6"/>
  <c r="L73" i="6"/>
  <c r="K73" i="6"/>
  <c r="J73" i="6"/>
  <c r="I73" i="6"/>
  <c r="H73" i="6"/>
  <c r="G73" i="6"/>
  <c r="F73" i="6"/>
  <c r="E73" i="6"/>
  <c r="B73" i="6"/>
  <c r="T72" i="6" a="1"/>
  <c r="T72" i="6" s="1"/>
  <c r="S72" i="6"/>
  <c r="Q72" i="6"/>
  <c r="P72" i="6"/>
  <c r="O72" i="6"/>
  <c r="N72" i="6"/>
  <c r="M72" i="6"/>
  <c r="L72" i="6"/>
  <c r="K72" i="6"/>
  <c r="J72" i="6"/>
  <c r="I72" i="6"/>
  <c r="H72" i="6"/>
  <c r="G72" i="6"/>
  <c r="F72" i="6"/>
  <c r="E72" i="6"/>
  <c r="B72" i="6"/>
  <c r="T71" i="6" a="1"/>
  <c r="T71" i="6" s="1"/>
  <c r="S71" i="6"/>
  <c r="Q71" i="6"/>
  <c r="P71" i="6"/>
  <c r="O71" i="6"/>
  <c r="N71" i="6"/>
  <c r="M71" i="6"/>
  <c r="L71" i="6"/>
  <c r="K71" i="6"/>
  <c r="J71" i="6"/>
  <c r="I71" i="6"/>
  <c r="H71" i="6"/>
  <c r="G71" i="6"/>
  <c r="F71" i="6"/>
  <c r="E71" i="6"/>
  <c r="B71" i="6"/>
  <c r="T70" i="6" a="1"/>
  <c r="T70" i="6" s="1"/>
  <c r="S70" i="6"/>
  <c r="Q70" i="6"/>
  <c r="P70" i="6"/>
  <c r="O70" i="6"/>
  <c r="N70" i="6"/>
  <c r="M70" i="6"/>
  <c r="L70" i="6"/>
  <c r="K70" i="6"/>
  <c r="J70" i="6"/>
  <c r="I70" i="6"/>
  <c r="H70" i="6"/>
  <c r="G70" i="6"/>
  <c r="F70" i="6"/>
  <c r="E70" i="6"/>
  <c r="B70" i="6"/>
  <c r="T69" i="6" a="1"/>
  <c r="T69" i="6" s="1"/>
  <c r="S69" i="6"/>
  <c r="Q69" i="6"/>
  <c r="P69" i="6"/>
  <c r="O69" i="6"/>
  <c r="N69" i="6"/>
  <c r="M69" i="6"/>
  <c r="L69" i="6"/>
  <c r="K69" i="6"/>
  <c r="J69" i="6"/>
  <c r="I69" i="6"/>
  <c r="H69" i="6"/>
  <c r="G69" i="6"/>
  <c r="F69" i="6"/>
  <c r="E69" i="6"/>
  <c r="B69" i="6"/>
  <c r="T68" i="6"/>
  <c r="T68" i="6" a="1"/>
  <c r="S68" i="6"/>
  <c r="Q68" i="6"/>
  <c r="P68" i="6"/>
  <c r="O68" i="6"/>
  <c r="N68" i="6"/>
  <c r="M68" i="6"/>
  <c r="L68" i="6"/>
  <c r="K68" i="6"/>
  <c r="J68" i="6"/>
  <c r="I68" i="6"/>
  <c r="H68" i="6"/>
  <c r="G68" i="6"/>
  <c r="F68" i="6"/>
  <c r="E68" i="6"/>
  <c r="B68" i="6"/>
  <c r="T67" i="6"/>
  <c r="T67" i="6" a="1"/>
  <c r="S67" i="6"/>
  <c r="Q67" i="6"/>
  <c r="P67" i="6"/>
  <c r="O67" i="6"/>
  <c r="N67" i="6"/>
  <c r="M67" i="6"/>
  <c r="L67" i="6"/>
  <c r="K67" i="6"/>
  <c r="J67" i="6"/>
  <c r="I67" i="6"/>
  <c r="H67" i="6"/>
  <c r="G67" i="6"/>
  <c r="F67" i="6"/>
  <c r="E67" i="6"/>
  <c r="B67" i="6"/>
  <c r="T66" i="6"/>
  <c r="T66" i="6" a="1"/>
  <c r="S66" i="6"/>
  <c r="Q66" i="6"/>
  <c r="P66" i="6"/>
  <c r="O66" i="6"/>
  <c r="N66" i="6"/>
  <c r="M66" i="6"/>
  <c r="L66" i="6"/>
  <c r="K66" i="6"/>
  <c r="J66" i="6"/>
  <c r="I66" i="6"/>
  <c r="H66" i="6"/>
  <c r="G66" i="6"/>
  <c r="F66" i="6"/>
  <c r="E66" i="6"/>
  <c r="B66" i="6"/>
  <c r="T65" i="6" a="1"/>
  <c r="T65" i="6" s="1"/>
  <c r="S65" i="6"/>
  <c r="Q65" i="6"/>
  <c r="P65" i="6"/>
  <c r="O65" i="6"/>
  <c r="N65" i="6"/>
  <c r="M65" i="6"/>
  <c r="L65" i="6"/>
  <c r="K65" i="6"/>
  <c r="J65" i="6"/>
  <c r="I65" i="6"/>
  <c r="H65" i="6"/>
  <c r="G65" i="6"/>
  <c r="F65" i="6"/>
  <c r="E65" i="6"/>
  <c r="B65" i="6"/>
  <c r="T64" i="6" a="1"/>
  <c r="T64" i="6" s="1"/>
  <c r="S64" i="6"/>
  <c r="Q64" i="6"/>
  <c r="P64" i="6"/>
  <c r="O64" i="6"/>
  <c r="N64" i="6"/>
  <c r="M64" i="6"/>
  <c r="L64" i="6"/>
  <c r="K64" i="6"/>
  <c r="J64" i="6"/>
  <c r="I64" i="6"/>
  <c r="H64" i="6"/>
  <c r="G64" i="6"/>
  <c r="F64" i="6"/>
  <c r="E64" i="6"/>
  <c r="B64" i="6"/>
  <c r="T63" i="6" a="1"/>
  <c r="T63" i="6" s="1"/>
  <c r="S63" i="6"/>
  <c r="Q63" i="6"/>
  <c r="P63" i="6"/>
  <c r="O63" i="6"/>
  <c r="N63" i="6"/>
  <c r="M63" i="6"/>
  <c r="L63" i="6"/>
  <c r="K63" i="6"/>
  <c r="J63" i="6"/>
  <c r="I63" i="6"/>
  <c r="H63" i="6"/>
  <c r="G63" i="6"/>
  <c r="F63" i="6"/>
  <c r="E63" i="6"/>
  <c r="B63" i="6"/>
  <c r="T62" i="6"/>
  <c r="T62" i="6" a="1"/>
  <c r="S62" i="6"/>
  <c r="Q62" i="6"/>
  <c r="P62" i="6"/>
  <c r="O62" i="6"/>
  <c r="N62" i="6"/>
  <c r="M62" i="6"/>
  <c r="L62" i="6"/>
  <c r="K62" i="6"/>
  <c r="J62" i="6"/>
  <c r="I62" i="6"/>
  <c r="H62" i="6"/>
  <c r="G62" i="6"/>
  <c r="F62" i="6"/>
  <c r="E62" i="6"/>
  <c r="B62" i="6"/>
  <c r="T61" i="6"/>
  <c r="T61" i="6" a="1"/>
  <c r="S61" i="6"/>
  <c r="Q61" i="6"/>
  <c r="P61" i="6"/>
  <c r="O61" i="6"/>
  <c r="N61" i="6"/>
  <c r="M61" i="6"/>
  <c r="L61" i="6"/>
  <c r="K61" i="6"/>
  <c r="J61" i="6"/>
  <c r="I61" i="6"/>
  <c r="H61" i="6"/>
  <c r="G61" i="6"/>
  <c r="F61" i="6"/>
  <c r="E61" i="6"/>
  <c r="B61" i="6"/>
  <c r="T60" i="6" a="1"/>
  <c r="T60" i="6" s="1"/>
  <c r="S60" i="6"/>
  <c r="Q60" i="6"/>
  <c r="P60" i="6"/>
  <c r="O60" i="6"/>
  <c r="N60" i="6"/>
  <c r="M60" i="6"/>
  <c r="L60" i="6"/>
  <c r="K60" i="6"/>
  <c r="J60" i="6"/>
  <c r="I60" i="6"/>
  <c r="H60" i="6"/>
  <c r="G60" i="6"/>
  <c r="F60" i="6"/>
  <c r="E60" i="6"/>
  <c r="B60" i="6"/>
  <c r="T59" i="6" a="1"/>
  <c r="T59" i="6" s="1"/>
  <c r="S59" i="6"/>
  <c r="Q59" i="6"/>
  <c r="P59" i="6"/>
  <c r="O59" i="6"/>
  <c r="N59" i="6"/>
  <c r="M59" i="6"/>
  <c r="L59" i="6"/>
  <c r="K59" i="6"/>
  <c r="J59" i="6"/>
  <c r="I59" i="6"/>
  <c r="H59" i="6"/>
  <c r="G59" i="6"/>
  <c r="F59" i="6"/>
  <c r="E59" i="6"/>
  <c r="B59" i="6"/>
  <c r="T58" i="6" a="1"/>
  <c r="T58" i="6" s="1"/>
  <c r="S58" i="6"/>
  <c r="Q58" i="6"/>
  <c r="P58" i="6"/>
  <c r="O58" i="6"/>
  <c r="N58" i="6"/>
  <c r="M58" i="6"/>
  <c r="L58" i="6"/>
  <c r="K58" i="6"/>
  <c r="J58" i="6"/>
  <c r="I58" i="6"/>
  <c r="H58" i="6"/>
  <c r="G58" i="6"/>
  <c r="F58" i="6"/>
  <c r="E58" i="6"/>
  <c r="B58" i="6"/>
  <c r="T57" i="6" a="1"/>
  <c r="T57" i="6" s="1"/>
  <c r="S57" i="6"/>
  <c r="Q57" i="6"/>
  <c r="P57" i="6"/>
  <c r="O57" i="6"/>
  <c r="N57" i="6"/>
  <c r="M57" i="6"/>
  <c r="L57" i="6"/>
  <c r="K57" i="6"/>
  <c r="J57" i="6"/>
  <c r="I57" i="6"/>
  <c r="H57" i="6"/>
  <c r="G57" i="6"/>
  <c r="F57" i="6"/>
  <c r="E57" i="6"/>
  <c r="B57" i="6"/>
  <c r="T56" i="6"/>
  <c r="T56" i="6" a="1"/>
  <c r="S56" i="6"/>
  <c r="Q56" i="6"/>
  <c r="P56" i="6"/>
  <c r="O56" i="6"/>
  <c r="N56" i="6"/>
  <c r="M56" i="6"/>
  <c r="L56" i="6"/>
  <c r="K56" i="6"/>
  <c r="J56" i="6"/>
  <c r="I56" i="6"/>
  <c r="H56" i="6"/>
  <c r="G56" i="6"/>
  <c r="F56" i="6"/>
  <c r="E56" i="6"/>
  <c r="B56" i="6"/>
  <c r="T55" i="6"/>
  <c r="T55" i="6" a="1"/>
  <c r="S55" i="6"/>
  <c r="Q55" i="6"/>
  <c r="P55" i="6"/>
  <c r="O55" i="6"/>
  <c r="N55" i="6"/>
  <c r="M55" i="6"/>
  <c r="L55" i="6"/>
  <c r="K55" i="6"/>
  <c r="J55" i="6"/>
  <c r="I55" i="6"/>
  <c r="H55" i="6"/>
  <c r="G55" i="6"/>
  <c r="F55" i="6"/>
  <c r="E55" i="6"/>
  <c r="B55" i="6"/>
  <c r="T54" i="6" a="1"/>
  <c r="T54" i="6" s="1"/>
  <c r="S54" i="6"/>
  <c r="Q54" i="6"/>
  <c r="P54" i="6"/>
  <c r="O54" i="6"/>
  <c r="N54" i="6"/>
  <c r="M54" i="6"/>
  <c r="L54" i="6"/>
  <c r="K54" i="6"/>
  <c r="J54" i="6"/>
  <c r="I54" i="6"/>
  <c r="H54" i="6"/>
  <c r="G54" i="6"/>
  <c r="F54" i="6"/>
  <c r="E54" i="6"/>
  <c r="B54" i="6"/>
  <c r="T53" i="6" a="1"/>
  <c r="T53" i="6" s="1"/>
  <c r="S53" i="6"/>
  <c r="Q53" i="6"/>
  <c r="P53" i="6"/>
  <c r="O53" i="6"/>
  <c r="N53" i="6"/>
  <c r="M53" i="6"/>
  <c r="L53" i="6"/>
  <c r="K53" i="6"/>
  <c r="J53" i="6"/>
  <c r="I53" i="6"/>
  <c r="H53" i="6"/>
  <c r="G53" i="6"/>
  <c r="F53" i="6"/>
  <c r="E53" i="6"/>
  <c r="B53" i="6"/>
  <c r="T52" i="6"/>
  <c r="T52" i="6" a="1"/>
  <c r="S52" i="6"/>
  <c r="Q52" i="6"/>
  <c r="P52" i="6"/>
  <c r="O52" i="6"/>
  <c r="N52" i="6"/>
  <c r="M52" i="6"/>
  <c r="L52" i="6"/>
  <c r="K52" i="6"/>
  <c r="J52" i="6"/>
  <c r="I52" i="6"/>
  <c r="H52" i="6"/>
  <c r="G52" i="6"/>
  <c r="F52" i="6"/>
  <c r="E52" i="6"/>
  <c r="B52" i="6"/>
  <c r="T51" i="6" a="1"/>
  <c r="T51" i="6" s="1"/>
  <c r="S51" i="6"/>
  <c r="Q51" i="6"/>
  <c r="P51" i="6"/>
  <c r="O51" i="6"/>
  <c r="N51" i="6"/>
  <c r="M51" i="6"/>
  <c r="L51" i="6"/>
  <c r="K51" i="6"/>
  <c r="J51" i="6"/>
  <c r="I51" i="6"/>
  <c r="H51" i="6"/>
  <c r="G51" i="6"/>
  <c r="F51" i="6"/>
  <c r="E51" i="6"/>
  <c r="B51" i="6"/>
  <c r="T50" i="6" a="1"/>
  <c r="T50" i="6" s="1"/>
  <c r="S50" i="6"/>
  <c r="Q50" i="6"/>
  <c r="P50" i="6"/>
  <c r="O50" i="6"/>
  <c r="N50" i="6"/>
  <c r="M50" i="6"/>
  <c r="L50" i="6"/>
  <c r="K50" i="6"/>
  <c r="J50" i="6"/>
  <c r="I50" i="6"/>
  <c r="H50" i="6"/>
  <c r="G50" i="6"/>
  <c r="F50" i="6"/>
  <c r="E50" i="6"/>
  <c r="B50" i="6"/>
  <c r="T49" i="6"/>
  <c r="T49" i="6" a="1"/>
  <c r="S49" i="6"/>
  <c r="Q49" i="6"/>
  <c r="P49" i="6"/>
  <c r="O49" i="6"/>
  <c r="N49" i="6"/>
  <c r="M49" i="6"/>
  <c r="L49" i="6"/>
  <c r="K49" i="6"/>
  <c r="J49" i="6"/>
  <c r="I49" i="6"/>
  <c r="H49" i="6"/>
  <c r="G49" i="6"/>
  <c r="F49" i="6"/>
  <c r="E49" i="6"/>
  <c r="B49" i="6"/>
  <c r="T48" i="6" a="1"/>
  <c r="T48" i="6" s="1"/>
  <c r="S48" i="6"/>
  <c r="Q48" i="6"/>
  <c r="P48" i="6"/>
  <c r="O48" i="6"/>
  <c r="N48" i="6"/>
  <c r="M48" i="6"/>
  <c r="L48" i="6"/>
  <c r="K48" i="6"/>
  <c r="J48" i="6"/>
  <c r="I48" i="6"/>
  <c r="H48" i="6"/>
  <c r="G48" i="6"/>
  <c r="F48" i="6"/>
  <c r="E48" i="6"/>
  <c r="B48" i="6"/>
  <c r="T47" i="6" a="1"/>
  <c r="T47" i="6" s="1"/>
  <c r="S47" i="6"/>
  <c r="Q47" i="6"/>
  <c r="P47" i="6"/>
  <c r="O47" i="6"/>
  <c r="N47" i="6"/>
  <c r="M47" i="6"/>
  <c r="L47" i="6"/>
  <c r="K47" i="6"/>
  <c r="J47" i="6"/>
  <c r="I47" i="6"/>
  <c r="H47" i="6"/>
  <c r="G47" i="6"/>
  <c r="F47" i="6"/>
  <c r="E47" i="6"/>
  <c r="B47" i="6"/>
  <c r="T46" i="6" a="1"/>
  <c r="T46" i="6" s="1"/>
  <c r="S46" i="6"/>
  <c r="Q46" i="6"/>
  <c r="P46" i="6"/>
  <c r="O46" i="6"/>
  <c r="N46" i="6"/>
  <c r="M46" i="6"/>
  <c r="L46" i="6"/>
  <c r="K46" i="6"/>
  <c r="J46" i="6"/>
  <c r="I46" i="6"/>
  <c r="H46" i="6"/>
  <c r="G46" i="6"/>
  <c r="F46" i="6"/>
  <c r="E46" i="6"/>
  <c r="B46" i="6"/>
  <c r="T45" i="6" a="1"/>
  <c r="T45" i="6" s="1"/>
  <c r="S45" i="6"/>
  <c r="Q45" i="6"/>
  <c r="P45" i="6"/>
  <c r="O45" i="6"/>
  <c r="N45" i="6"/>
  <c r="M45" i="6"/>
  <c r="L45" i="6"/>
  <c r="K45" i="6"/>
  <c r="J45" i="6"/>
  <c r="I45" i="6"/>
  <c r="H45" i="6"/>
  <c r="G45" i="6"/>
  <c r="F45" i="6"/>
  <c r="E45" i="6"/>
  <c r="B45" i="6"/>
  <c r="T44" i="6" a="1"/>
  <c r="T44" i="6" s="1"/>
  <c r="S44" i="6"/>
  <c r="Q44" i="6"/>
  <c r="P44" i="6"/>
  <c r="O44" i="6"/>
  <c r="N44" i="6"/>
  <c r="M44" i="6"/>
  <c r="L44" i="6"/>
  <c r="K44" i="6"/>
  <c r="J44" i="6"/>
  <c r="I44" i="6"/>
  <c r="H44" i="6"/>
  <c r="G44" i="6"/>
  <c r="F44" i="6"/>
  <c r="E44" i="6"/>
  <c r="B44" i="6"/>
  <c r="T43" i="6"/>
  <c r="T43" i="6" a="1"/>
  <c r="S43" i="6"/>
  <c r="Q43" i="6"/>
  <c r="P43" i="6"/>
  <c r="O43" i="6"/>
  <c r="N43" i="6"/>
  <c r="M43" i="6"/>
  <c r="L43" i="6"/>
  <c r="K43" i="6"/>
  <c r="J43" i="6"/>
  <c r="I43" i="6"/>
  <c r="H43" i="6"/>
  <c r="G43" i="6"/>
  <c r="F43" i="6"/>
  <c r="E43" i="6"/>
  <c r="B43" i="6"/>
  <c r="T42" i="6"/>
  <c r="T42" i="6" a="1"/>
  <c r="S42" i="6"/>
  <c r="Q42" i="6"/>
  <c r="P42" i="6"/>
  <c r="O42" i="6"/>
  <c r="N42" i="6"/>
  <c r="M42" i="6"/>
  <c r="L42" i="6"/>
  <c r="K42" i="6"/>
  <c r="J42" i="6"/>
  <c r="I42" i="6"/>
  <c r="H42" i="6"/>
  <c r="G42" i="6"/>
  <c r="F42" i="6"/>
  <c r="E42" i="6"/>
  <c r="B42" i="6"/>
  <c r="T41" i="6" a="1"/>
  <c r="T41" i="6" s="1"/>
  <c r="S41" i="6"/>
  <c r="Q41" i="6"/>
  <c r="P41" i="6"/>
  <c r="O41" i="6"/>
  <c r="N41" i="6"/>
  <c r="M41" i="6"/>
  <c r="L41" i="6"/>
  <c r="K41" i="6"/>
  <c r="J41" i="6"/>
  <c r="I41" i="6"/>
  <c r="H41" i="6"/>
  <c r="G41" i="6"/>
  <c r="F41" i="6"/>
  <c r="E41" i="6"/>
  <c r="B41" i="6"/>
  <c r="T40" i="6" a="1"/>
  <c r="T40" i="6" s="1"/>
  <c r="S40" i="6"/>
  <c r="Q40" i="6"/>
  <c r="P40" i="6"/>
  <c r="O40" i="6"/>
  <c r="N40" i="6"/>
  <c r="M40" i="6"/>
  <c r="L40" i="6"/>
  <c r="K40" i="6"/>
  <c r="J40" i="6"/>
  <c r="I40" i="6"/>
  <c r="H40" i="6"/>
  <c r="G40" i="6"/>
  <c r="F40" i="6"/>
  <c r="E40" i="6"/>
  <c r="B40" i="6"/>
  <c r="T39" i="6" a="1"/>
  <c r="T39" i="6" s="1"/>
  <c r="S39" i="6"/>
  <c r="Q39" i="6"/>
  <c r="P39" i="6"/>
  <c r="O39" i="6"/>
  <c r="N39" i="6"/>
  <c r="M39" i="6"/>
  <c r="L39" i="6"/>
  <c r="K39" i="6"/>
  <c r="J39" i="6"/>
  <c r="I39" i="6"/>
  <c r="H39" i="6"/>
  <c r="G39" i="6"/>
  <c r="F39" i="6"/>
  <c r="E39" i="6"/>
  <c r="B39" i="6"/>
  <c r="T38" i="6" a="1"/>
  <c r="T38" i="6" s="1"/>
  <c r="S38" i="6"/>
  <c r="Q38" i="6"/>
  <c r="P38" i="6"/>
  <c r="O38" i="6"/>
  <c r="N38" i="6"/>
  <c r="M38" i="6"/>
  <c r="L38" i="6"/>
  <c r="K38" i="6"/>
  <c r="J38" i="6"/>
  <c r="I38" i="6"/>
  <c r="H38" i="6"/>
  <c r="G38" i="6"/>
  <c r="F38" i="6"/>
  <c r="E38" i="6"/>
  <c r="B38" i="6"/>
  <c r="T37" i="6"/>
  <c r="T37" i="6" a="1"/>
  <c r="S37" i="6"/>
  <c r="Q37" i="6"/>
  <c r="P37" i="6"/>
  <c r="O37" i="6"/>
  <c r="N37" i="6"/>
  <c r="M37" i="6"/>
  <c r="L37" i="6"/>
  <c r="K37" i="6"/>
  <c r="J37" i="6"/>
  <c r="I37" i="6"/>
  <c r="H37" i="6"/>
  <c r="G37" i="6"/>
  <c r="F37" i="6"/>
  <c r="E37" i="6"/>
  <c r="B37" i="6"/>
  <c r="T36" i="6" a="1"/>
  <c r="T36" i="6" s="1"/>
  <c r="S36" i="6"/>
  <c r="Q36" i="6"/>
  <c r="P36" i="6"/>
  <c r="O36" i="6"/>
  <c r="N36" i="6"/>
  <c r="M36" i="6"/>
  <c r="L36" i="6"/>
  <c r="K36" i="6"/>
  <c r="J36" i="6"/>
  <c r="I36" i="6"/>
  <c r="H36" i="6"/>
  <c r="G36" i="6"/>
  <c r="F36" i="6"/>
  <c r="E36" i="6"/>
  <c r="B36" i="6"/>
  <c r="B11" i="6"/>
  <c r="B10" i="6"/>
  <c r="B9" i="6"/>
  <c r="B8" i="6"/>
  <c r="B7" i="6"/>
  <c r="B6" i="6"/>
  <c r="B5" i="6"/>
  <c r="B4" i="6"/>
  <c r="B3" i="6"/>
  <c r="B2" i="6"/>
  <c r="B1" i="6"/>
  <c r="N189" i="2"/>
  <c r="M189" i="2"/>
  <c r="N188" i="2"/>
  <c r="M188" i="2"/>
  <c r="N187" i="2"/>
  <c r="M187" i="2"/>
  <c r="N186" i="2"/>
  <c r="M186" i="2"/>
  <c r="N185" i="2"/>
  <c r="M185" i="2"/>
  <c r="N184" i="2"/>
  <c r="M184" i="2"/>
  <c r="N183" i="2"/>
  <c r="M183" i="2"/>
  <c r="N182" i="2"/>
  <c r="M182" i="2"/>
  <c r="N181" i="2"/>
  <c r="M181" i="2"/>
  <c r="N180" i="2"/>
  <c r="M180" i="2"/>
  <c r="N179" i="2"/>
  <c r="M179" i="2"/>
  <c r="N178" i="2"/>
  <c r="M178" i="2"/>
  <c r="N177" i="2"/>
  <c r="M177" i="2"/>
  <c r="N176" i="2"/>
  <c r="M176" i="2"/>
  <c r="N175" i="2"/>
  <c r="M175" i="2"/>
  <c r="N174" i="2"/>
  <c r="M174" i="2"/>
  <c r="N173" i="2"/>
  <c r="M173" i="2"/>
  <c r="N172" i="2"/>
  <c r="M172" i="2"/>
  <c r="N171" i="2"/>
  <c r="M171" i="2"/>
  <c r="N170" i="2"/>
  <c r="M170" i="2"/>
  <c r="N169" i="2"/>
  <c r="M169" i="2"/>
  <c r="N168" i="2"/>
  <c r="M168" i="2"/>
  <c r="N167" i="2"/>
  <c r="M167" i="2"/>
  <c r="N166" i="2"/>
  <c r="M166" i="2"/>
  <c r="N165" i="2"/>
  <c r="M165" i="2"/>
  <c r="N164" i="2"/>
  <c r="M164" i="2"/>
  <c r="N163" i="2"/>
  <c r="M163" i="2"/>
  <c r="N162" i="2"/>
  <c r="M162" i="2"/>
  <c r="N161" i="2"/>
  <c r="M161" i="2"/>
  <c r="N160" i="2"/>
  <c r="M160" i="2"/>
  <c r="N159" i="2"/>
  <c r="M159" i="2"/>
  <c r="N158" i="2"/>
  <c r="M158" i="2"/>
  <c r="N157" i="2"/>
  <c r="M157" i="2"/>
  <c r="N156" i="2"/>
  <c r="M156" i="2"/>
  <c r="N155" i="2"/>
  <c r="M155" i="2"/>
  <c r="N154" i="2"/>
  <c r="M154" i="2"/>
  <c r="N153" i="2"/>
  <c r="M153" i="2"/>
  <c r="N152" i="2"/>
  <c r="M152" i="2"/>
  <c r="N151" i="2"/>
  <c r="M151" i="2"/>
  <c r="N150" i="2"/>
  <c r="M150" i="2"/>
  <c r="N149" i="2"/>
  <c r="M149" i="2"/>
  <c r="N148" i="2"/>
  <c r="M148" i="2"/>
  <c r="N147" i="2"/>
  <c r="M147" i="2"/>
  <c r="N146" i="2"/>
  <c r="M146" i="2"/>
  <c r="N145" i="2"/>
  <c r="M145" i="2"/>
  <c r="N144" i="2"/>
  <c r="M144" i="2"/>
  <c r="N143" i="2"/>
  <c r="M143" i="2"/>
  <c r="N142" i="2"/>
  <c r="M142" i="2"/>
  <c r="N141" i="2"/>
  <c r="M141" i="2"/>
  <c r="N140" i="2"/>
  <c r="M140" i="2"/>
  <c r="N139" i="2"/>
  <c r="M139" i="2"/>
  <c r="N138" i="2"/>
  <c r="M138" i="2"/>
  <c r="N137" i="2"/>
  <c r="M137" i="2"/>
  <c r="N136" i="2"/>
  <c r="M136" i="2"/>
  <c r="N135" i="2"/>
  <c r="M135" i="2"/>
  <c r="N134" i="2"/>
  <c r="M134" i="2"/>
  <c r="N133" i="2"/>
  <c r="M133" i="2"/>
  <c r="N132" i="2"/>
  <c r="M132" i="2"/>
  <c r="N131" i="2"/>
  <c r="M131" i="2"/>
  <c r="N130" i="2"/>
  <c r="M130" i="2"/>
  <c r="N129" i="2"/>
  <c r="M129" i="2"/>
  <c r="N128" i="2"/>
  <c r="M128" i="2"/>
  <c r="N127" i="2"/>
  <c r="M127" i="2"/>
  <c r="N126" i="2"/>
  <c r="M126" i="2"/>
  <c r="N125" i="2"/>
  <c r="M125" i="2"/>
  <c r="N124" i="2"/>
  <c r="M124" i="2"/>
  <c r="N123" i="2"/>
  <c r="M123" i="2"/>
  <c r="N122" i="2"/>
  <c r="M122" i="2"/>
  <c r="N121" i="2"/>
  <c r="M121" i="2"/>
  <c r="N120" i="2"/>
  <c r="M120" i="2"/>
  <c r="N119" i="2"/>
  <c r="M119" i="2"/>
  <c r="N118" i="2"/>
  <c r="M118" i="2"/>
  <c r="N117" i="2"/>
  <c r="M117" i="2"/>
  <c r="N116" i="2"/>
  <c r="M116" i="2"/>
  <c r="N115" i="2"/>
  <c r="M115" i="2"/>
  <c r="N114" i="2"/>
  <c r="M114" i="2"/>
  <c r="N113" i="2"/>
  <c r="M113" i="2"/>
  <c r="N112" i="2"/>
  <c r="M112" i="2"/>
  <c r="N111" i="2"/>
  <c r="M111" i="2"/>
  <c r="N110" i="2"/>
  <c r="M110" i="2"/>
  <c r="N109" i="2"/>
  <c r="M109" i="2"/>
  <c r="N108" i="2"/>
  <c r="M108" i="2"/>
  <c r="N107" i="2"/>
  <c r="M107" i="2"/>
  <c r="N106" i="2"/>
  <c r="M106" i="2"/>
  <c r="N105" i="2"/>
  <c r="M105" i="2"/>
  <c r="N104" i="2"/>
  <c r="M104" i="2"/>
  <c r="N103" i="2"/>
  <c r="M103" i="2"/>
  <c r="N102" i="2"/>
  <c r="M102" i="2"/>
  <c r="N101" i="2"/>
  <c r="M101" i="2"/>
  <c r="N100" i="2"/>
  <c r="M100" i="2"/>
  <c r="N99" i="2"/>
  <c r="M99" i="2"/>
  <c r="N98" i="2"/>
  <c r="M98" i="2"/>
  <c r="N97" i="2"/>
  <c r="M97" i="2"/>
  <c r="N96" i="2"/>
  <c r="M96" i="2"/>
  <c r="N95" i="2"/>
  <c r="M95" i="2"/>
  <c r="N94" i="2"/>
  <c r="M94" i="2"/>
  <c r="N93" i="2"/>
  <c r="M93" i="2"/>
  <c r="N92" i="2"/>
  <c r="M92" i="2"/>
  <c r="N91" i="2"/>
  <c r="M91" i="2"/>
  <c r="N90" i="2"/>
  <c r="M90" i="2"/>
  <c r="N89" i="2"/>
  <c r="M89" i="2"/>
  <c r="N88" i="2"/>
  <c r="M88" i="2"/>
  <c r="N87" i="2"/>
  <c r="M87" i="2"/>
  <c r="N86" i="2"/>
  <c r="M86" i="2"/>
  <c r="N85" i="2"/>
  <c r="M85" i="2"/>
  <c r="N84" i="2"/>
  <c r="M84" i="2"/>
  <c r="N83" i="2"/>
  <c r="M83" i="2"/>
  <c r="N82" i="2"/>
  <c r="M82" i="2"/>
  <c r="N81" i="2"/>
  <c r="M81" i="2"/>
  <c r="N80" i="2"/>
  <c r="M80" i="2"/>
  <c r="K189" i="2"/>
  <c r="J189" i="2"/>
  <c r="I189" i="2"/>
  <c r="K188" i="2"/>
  <c r="J188" i="2"/>
  <c r="I188" i="2"/>
  <c r="K187" i="2"/>
  <c r="J187" i="2"/>
  <c r="I187" i="2"/>
  <c r="K186" i="2"/>
  <c r="J186" i="2"/>
  <c r="I186" i="2"/>
  <c r="K185" i="2"/>
  <c r="J185" i="2"/>
  <c r="I185" i="2"/>
  <c r="K184" i="2"/>
  <c r="J184" i="2"/>
  <c r="I184" i="2"/>
  <c r="K183" i="2"/>
  <c r="J183" i="2"/>
  <c r="I183" i="2"/>
  <c r="K182" i="2"/>
  <c r="J182" i="2"/>
  <c r="I182" i="2"/>
  <c r="K181" i="2"/>
  <c r="J181" i="2"/>
  <c r="I181" i="2"/>
  <c r="K180" i="2"/>
  <c r="J180" i="2"/>
  <c r="I180" i="2"/>
  <c r="K179" i="2"/>
  <c r="J179" i="2"/>
  <c r="I179" i="2"/>
  <c r="K178" i="2"/>
  <c r="J178" i="2"/>
  <c r="I178" i="2"/>
  <c r="K177" i="2"/>
  <c r="J177" i="2"/>
  <c r="I177" i="2"/>
  <c r="K176" i="2"/>
  <c r="J176" i="2"/>
  <c r="I176" i="2"/>
  <c r="K175" i="2"/>
  <c r="J175" i="2"/>
  <c r="I175" i="2"/>
  <c r="K174" i="2"/>
  <c r="J174" i="2"/>
  <c r="I174" i="2"/>
  <c r="K173" i="2"/>
  <c r="J173" i="2"/>
  <c r="I173" i="2"/>
  <c r="K172" i="2"/>
  <c r="J172" i="2"/>
  <c r="I172" i="2"/>
  <c r="K171" i="2"/>
  <c r="J171" i="2"/>
  <c r="I171" i="2"/>
  <c r="K170" i="2"/>
  <c r="J170" i="2"/>
  <c r="I170" i="2"/>
  <c r="K169" i="2"/>
  <c r="J169" i="2"/>
  <c r="I169" i="2"/>
  <c r="K168" i="2"/>
  <c r="J168" i="2"/>
  <c r="I168" i="2"/>
  <c r="K167" i="2"/>
  <c r="J167" i="2"/>
  <c r="I167" i="2"/>
  <c r="K166" i="2"/>
  <c r="J166" i="2"/>
  <c r="I166" i="2"/>
  <c r="K165" i="2"/>
  <c r="J165" i="2"/>
  <c r="I165" i="2"/>
  <c r="K164" i="2"/>
  <c r="J164" i="2"/>
  <c r="I164" i="2"/>
  <c r="K163" i="2"/>
  <c r="J163" i="2"/>
  <c r="I163" i="2"/>
  <c r="K162" i="2"/>
  <c r="J162" i="2"/>
  <c r="I162" i="2"/>
  <c r="K161" i="2"/>
  <c r="J161" i="2"/>
  <c r="I161" i="2"/>
  <c r="K160" i="2"/>
  <c r="J160" i="2"/>
  <c r="I160" i="2"/>
  <c r="K159" i="2"/>
  <c r="J159" i="2"/>
  <c r="I159" i="2"/>
  <c r="K158" i="2"/>
  <c r="J158" i="2"/>
  <c r="I158" i="2"/>
  <c r="K157" i="2"/>
  <c r="J157" i="2"/>
  <c r="I157" i="2"/>
  <c r="K156" i="2"/>
  <c r="J156" i="2"/>
  <c r="I156" i="2"/>
  <c r="K155" i="2"/>
  <c r="J155" i="2"/>
  <c r="I155" i="2"/>
  <c r="K154" i="2"/>
  <c r="J154" i="2"/>
  <c r="I154" i="2"/>
  <c r="K153" i="2"/>
  <c r="J153" i="2"/>
  <c r="I153" i="2"/>
  <c r="K152" i="2"/>
  <c r="J152" i="2"/>
  <c r="I152" i="2"/>
  <c r="K151" i="2"/>
  <c r="J151" i="2"/>
  <c r="I151" i="2"/>
  <c r="K150" i="2"/>
  <c r="J150" i="2"/>
  <c r="I150" i="2"/>
  <c r="K149" i="2"/>
  <c r="J149" i="2"/>
  <c r="I149" i="2"/>
  <c r="K148" i="2"/>
  <c r="J148" i="2"/>
  <c r="I148" i="2"/>
  <c r="K147" i="2"/>
  <c r="J147" i="2"/>
  <c r="I147" i="2"/>
  <c r="K146" i="2"/>
  <c r="J146" i="2"/>
  <c r="I146" i="2"/>
  <c r="K145" i="2"/>
  <c r="J145" i="2"/>
  <c r="I145" i="2"/>
  <c r="K144" i="2"/>
  <c r="J144" i="2"/>
  <c r="I144" i="2"/>
  <c r="K143" i="2"/>
  <c r="J143" i="2"/>
  <c r="I143" i="2"/>
  <c r="K142" i="2"/>
  <c r="J142" i="2"/>
  <c r="I142" i="2"/>
  <c r="K141" i="2"/>
  <c r="J141" i="2"/>
  <c r="I141" i="2"/>
  <c r="K140" i="2"/>
  <c r="J140" i="2"/>
  <c r="I140" i="2"/>
  <c r="K139" i="2"/>
  <c r="J139" i="2"/>
  <c r="I139" i="2"/>
  <c r="K138" i="2"/>
  <c r="J138" i="2"/>
  <c r="I138" i="2"/>
  <c r="K137" i="2"/>
  <c r="J137" i="2"/>
  <c r="I137" i="2"/>
  <c r="K136" i="2"/>
  <c r="J136" i="2"/>
  <c r="I136" i="2"/>
  <c r="K135" i="2"/>
  <c r="J135" i="2"/>
  <c r="I135" i="2"/>
  <c r="K134" i="2"/>
  <c r="J134" i="2"/>
  <c r="I134" i="2"/>
  <c r="K133" i="2"/>
  <c r="J133" i="2"/>
  <c r="I133" i="2"/>
  <c r="K132" i="2"/>
  <c r="J132" i="2"/>
  <c r="I132" i="2"/>
  <c r="K131" i="2"/>
  <c r="J131" i="2"/>
  <c r="I131" i="2"/>
  <c r="K130" i="2"/>
  <c r="J130" i="2"/>
  <c r="I130" i="2"/>
  <c r="K129" i="2"/>
  <c r="J129" i="2"/>
  <c r="I129" i="2"/>
  <c r="K128" i="2"/>
  <c r="J128" i="2"/>
  <c r="I128" i="2"/>
  <c r="K127" i="2"/>
  <c r="J127" i="2"/>
  <c r="I127" i="2"/>
  <c r="K126" i="2"/>
  <c r="J126" i="2"/>
  <c r="I126" i="2"/>
  <c r="K125" i="2"/>
  <c r="J125" i="2"/>
  <c r="I125" i="2"/>
  <c r="K124" i="2"/>
  <c r="J124" i="2"/>
  <c r="I124" i="2"/>
  <c r="K123" i="2"/>
  <c r="J123" i="2"/>
  <c r="I123" i="2"/>
  <c r="K122" i="2"/>
  <c r="J122" i="2"/>
  <c r="I122" i="2"/>
  <c r="K121" i="2"/>
  <c r="J121" i="2"/>
  <c r="I121" i="2"/>
  <c r="K120" i="2"/>
  <c r="J120" i="2"/>
  <c r="I120" i="2"/>
  <c r="K119" i="2"/>
  <c r="J119" i="2"/>
  <c r="I119" i="2"/>
  <c r="K118" i="2"/>
  <c r="J118" i="2"/>
  <c r="I118" i="2"/>
  <c r="K117" i="2"/>
  <c r="J117" i="2"/>
  <c r="I117" i="2"/>
  <c r="K116" i="2"/>
  <c r="J116" i="2"/>
  <c r="I116" i="2"/>
  <c r="K115" i="2"/>
  <c r="J115" i="2"/>
  <c r="I115" i="2"/>
  <c r="K114" i="2"/>
  <c r="J114" i="2"/>
  <c r="I114" i="2"/>
  <c r="K113" i="2"/>
  <c r="J113" i="2"/>
  <c r="I113" i="2"/>
  <c r="K112" i="2"/>
  <c r="J112" i="2"/>
  <c r="I112" i="2"/>
  <c r="K111" i="2"/>
  <c r="J111" i="2"/>
  <c r="I111" i="2"/>
  <c r="K110" i="2"/>
  <c r="J110" i="2"/>
  <c r="I110" i="2"/>
  <c r="K109" i="2"/>
  <c r="J109" i="2"/>
  <c r="I109" i="2"/>
  <c r="K108" i="2"/>
  <c r="J108" i="2"/>
  <c r="I108" i="2"/>
  <c r="K107" i="2"/>
  <c r="J107" i="2"/>
  <c r="I107" i="2"/>
  <c r="K106" i="2"/>
  <c r="J106" i="2"/>
  <c r="I106" i="2"/>
  <c r="K105" i="2"/>
  <c r="J105" i="2"/>
  <c r="I105" i="2"/>
  <c r="K104" i="2"/>
  <c r="J104" i="2"/>
  <c r="I104" i="2"/>
  <c r="K103" i="2"/>
  <c r="J103" i="2"/>
  <c r="I103" i="2"/>
  <c r="K102" i="2"/>
  <c r="J102" i="2"/>
  <c r="I102" i="2"/>
  <c r="K101" i="2"/>
  <c r="J101" i="2"/>
  <c r="I101" i="2"/>
  <c r="K100" i="2"/>
  <c r="J100" i="2"/>
  <c r="I100" i="2"/>
  <c r="K99" i="2"/>
  <c r="J99" i="2"/>
  <c r="I99" i="2"/>
  <c r="K98" i="2"/>
  <c r="J98" i="2"/>
  <c r="I98" i="2"/>
  <c r="K97" i="2"/>
  <c r="J97" i="2"/>
  <c r="I97" i="2"/>
  <c r="K96" i="2"/>
  <c r="J96" i="2"/>
  <c r="I96" i="2"/>
  <c r="K95" i="2"/>
  <c r="J95" i="2"/>
  <c r="I95" i="2"/>
  <c r="K94" i="2"/>
  <c r="J94" i="2"/>
  <c r="I94" i="2"/>
  <c r="K93" i="2"/>
  <c r="J93" i="2"/>
  <c r="I93" i="2"/>
  <c r="K92" i="2"/>
  <c r="J92" i="2"/>
  <c r="I92" i="2"/>
  <c r="K91" i="2"/>
  <c r="J91" i="2"/>
  <c r="I91" i="2"/>
  <c r="K90" i="2"/>
  <c r="J90" i="2"/>
  <c r="I90" i="2"/>
  <c r="K89" i="2"/>
  <c r="J89" i="2"/>
  <c r="I89" i="2"/>
  <c r="K88" i="2"/>
  <c r="J88" i="2"/>
  <c r="I88" i="2"/>
  <c r="K87" i="2"/>
  <c r="J87" i="2"/>
  <c r="I87" i="2"/>
  <c r="K86" i="2"/>
  <c r="J86" i="2"/>
  <c r="I86" i="2"/>
  <c r="K85" i="2"/>
  <c r="J85" i="2"/>
  <c r="I85" i="2"/>
  <c r="K84" i="2"/>
  <c r="J84" i="2"/>
  <c r="I84" i="2"/>
  <c r="K83" i="2"/>
  <c r="J83" i="2"/>
  <c r="I83" i="2"/>
  <c r="K82" i="2"/>
  <c r="J82" i="2"/>
  <c r="I82" i="2"/>
  <c r="K81" i="2"/>
  <c r="J81" i="2"/>
  <c r="I81" i="2"/>
  <c r="K80" i="2"/>
  <c r="J80" i="2"/>
  <c r="I80" i="2"/>
  <c r="G189" i="2"/>
  <c r="F189" i="2"/>
  <c r="G188" i="2"/>
  <c r="F188" i="2"/>
  <c r="G187" i="2"/>
  <c r="F187" i="2"/>
  <c r="G186" i="2"/>
  <c r="F186" i="2"/>
  <c r="G185" i="2"/>
  <c r="F185" i="2"/>
  <c r="G184" i="2"/>
  <c r="F184" i="2"/>
  <c r="G183" i="2"/>
  <c r="F183" i="2"/>
  <c r="G182" i="2"/>
  <c r="F182" i="2"/>
  <c r="G181" i="2"/>
  <c r="F181" i="2"/>
  <c r="G180" i="2"/>
  <c r="F180" i="2"/>
  <c r="G179" i="2"/>
  <c r="F179" i="2"/>
  <c r="G178" i="2"/>
  <c r="F178" i="2"/>
  <c r="G177" i="2"/>
  <c r="F177" i="2"/>
  <c r="G176" i="2"/>
  <c r="F176" i="2"/>
  <c r="G175" i="2"/>
  <c r="F175" i="2"/>
  <c r="G174" i="2"/>
  <c r="F174" i="2"/>
  <c r="G173" i="2"/>
  <c r="F173" i="2"/>
  <c r="G172" i="2"/>
  <c r="F172" i="2"/>
  <c r="G171" i="2"/>
  <c r="F171" i="2"/>
  <c r="G170" i="2"/>
  <c r="F170" i="2"/>
  <c r="G169" i="2"/>
  <c r="F169" i="2"/>
  <c r="G168" i="2"/>
  <c r="F168" i="2"/>
  <c r="G167" i="2"/>
  <c r="F167" i="2"/>
  <c r="G166" i="2"/>
  <c r="F166" i="2"/>
  <c r="G165" i="2"/>
  <c r="F165" i="2"/>
  <c r="G164" i="2"/>
  <c r="F164" i="2"/>
  <c r="G163" i="2"/>
  <c r="F163" i="2"/>
  <c r="G162" i="2"/>
  <c r="F162" i="2"/>
  <c r="G161" i="2"/>
  <c r="F161" i="2"/>
  <c r="G160" i="2"/>
  <c r="F160" i="2"/>
  <c r="G159" i="2"/>
  <c r="F159" i="2"/>
  <c r="G158" i="2"/>
  <c r="F158" i="2"/>
  <c r="G157" i="2"/>
  <c r="F157" i="2"/>
  <c r="G156" i="2"/>
  <c r="F156" i="2"/>
  <c r="G155" i="2"/>
  <c r="F155" i="2"/>
  <c r="G154" i="2"/>
  <c r="F154" i="2"/>
  <c r="G153" i="2"/>
  <c r="F153" i="2"/>
  <c r="G152" i="2"/>
  <c r="F152" i="2"/>
  <c r="G151" i="2"/>
  <c r="F151" i="2"/>
  <c r="G150" i="2"/>
  <c r="F150" i="2"/>
  <c r="G149" i="2"/>
  <c r="F149" i="2"/>
  <c r="G148" i="2"/>
  <c r="F148" i="2"/>
  <c r="G147" i="2"/>
  <c r="F147" i="2"/>
  <c r="G146" i="2"/>
  <c r="F146" i="2"/>
  <c r="G145" i="2"/>
  <c r="F145" i="2"/>
  <c r="G144" i="2"/>
  <c r="F144" i="2"/>
  <c r="G143" i="2"/>
  <c r="F143" i="2"/>
  <c r="G142" i="2"/>
  <c r="F142" i="2"/>
  <c r="G141" i="2"/>
  <c r="F141" i="2"/>
  <c r="G140" i="2"/>
  <c r="F140" i="2"/>
  <c r="G139" i="2"/>
  <c r="F139" i="2"/>
  <c r="G138" i="2"/>
  <c r="F138" i="2"/>
  <c r="G137" i="2"/>
  <c r="F137" i="2"/>
  <c r="G136" i="2"/>
  <c r="F136" i="2"/>
  <c r="G135" i="2"/>
  <c r="F135" i="2"/>
  <c r="G134" i="2"/>
  <c r="F134" i="2"/>
  <c r="G133" i="2"/>
  <c r="F133" i="2"/>
  <c r="G132" i="2"/>
  <c r="F132" i="2"/>
  <c r="G131" i="2"/>
  <c r="F131" i="2"/>
  <c r="G130" i="2"/>
  <c r="F130" i="2"/>
  <c r="G129" i="2"/>
  <c r="F129" i="2"/>
  <c r="G128" i="2"/>
  <c r="F128" i="2"/>
  <c r="G127" i="2"/>
  <c r="F127" i="2"/>
  <c r="G126" i="2"/>
  <c r="F126" i="2"/>
  <c r="G125" i="2"/>
  <c r="F125" i="2"/>
  <c r="G124" i="2"/>
  <c r="F124" i="2"/>
  <c r="G123" i="2"/>
  <c r="F123" i="2"/>
  <c r="G122" i="2"/>
  <c r="F122" i="2"/>
  <c r="G121" i="2"/>
  <c r="F121" i="2"/>
  <c r="G120" i="2"/>
  <c r="F120" i="2"/>
  <c r="G119" i="2"/>
  <c r="F119" i="2"/>
  <c r="G118" i="2"/>
  <c r="F118" i="2"/>
  <c r="G117" i="2"/>
  <c r="F117" i="2"/>
  <c r="G116" i="2"/>
  <c r="F116" i="2"/>
  <c r="G115" i="2"/>
  <c r="F115" i="2"/>
  <c r="G114" i="2"/>
  <c r="F114" i="2"/>
  <c r="G113" i="2"/>
  <c r="F113" i="2"/>
  <c r="G112" i="2"/>
  <c r="F112" i="2"/>
  <c r="G111" i="2"/>
  <c r="F111" i="2"/>
  <c r="G110" i="2"/>
  <c r="F110" i="2"/>
  <c r="G109" i="2"/>
  <c r="F109" i="2"/>
  <c r="G108" i="2"/>
  <c r="F108" i="2"/>
  <c r="G107" i="2"/>
  <c r="F107" i="2"/>
  <c r="G106" i="2"/>
  <c r="F106" i="2"/>
  <c r="G105" i="2"/>
  <c r="F105" i="2"/>
  <c r="G104" i="2"/>
  <c r="F104" i="2"/>
  <c r="G103" i="2"/>
  <c r="F103" i="2"/>
  <c r="G102" i="2"/>
  <c r="F102" i="2"/>
  <c r="G101" i="2"/>
  <c r="F101" i="2"/>
  <c r="G100" i="2"/>
  <c r="F100" i="2"/>
  <c r="G99" i="2"/>
  <c r="F99" i="2"/>
  <c r="G98" i="2"/>
  <c r="F98" i="2"/>
  <c r="G97" i="2"/>
  <c r="F97" i="2"/>
  <c r="G96" i="2"/>
  <c r="F96" i="2"/>
  <c r="G95" i="2"/>
  <c r="F95" i="2"/>
  <c r="G94" i="2"/>
  <c r="F94" i="2"/>
  <c r="G93" i="2"/>
  <c r="F93" i="2"/>
  <c r="G92" i="2"/>
  <c r="F92" i="2"/>
  <c r="G91" i="2"/>
  <c r="F91" i="2"/>
  <c r="G90" i="2"/>
  <c r="F90" i="2"/>
  <c r="G89" i="2"/>
  <c r="F89" i="2"/>
  <c r="G88" i="2"/>
  <c r="F88" i="2"/>
  <c r="G87" i="2"/>
  <c r="F87" i="2"/>
  <c r="G86" i="2"/>
  <c r="F86" i="2"/>
  <c r="G85" i="2"/>
  <c r="F85" i="2"/>
  <c r="G84" i="2"/>
  <c r="F84" i="2"/>
  <c r="G83" i="2"/>
  <c r="F83" i="2"/>
  <c r="G82" i="2"/>
  <c r="F82" i="2"/>
  <c r="G81" i="2"/>
  <c r="F81" i="2"/>
  <c r="G80" i="2"/>
  <c r="F80" i="2"/>
  <c r="T189" i="2" l="1" a="1"/>
  <c r="T189" i="2" s="1"/>
  <c r="T188" i="2" a="1"/>
  <c r="T188" i="2" s="1"/>
  <c r="T187" i="2" a="1"/>
  <c r="T187" i="2" s="1"/>
  <c r="T186" i="2" a="1"/>
  <c r="T186" i="2" s="1"/>
  <c r="T185" i="2" a="1"/>
  <c r="T185" i="2" s="1"/>
  <c r="T184" i="2" a="1"/>
  <c r="T184" i="2" s="1"/>
  <c r="T183" i="2" a="1"/>
  <c r="T183" i="2" s="1"/>
  <c r="T182" i="2" a="1"/>
  <c r="T182" i="2" s="1"/>
  <c r="T181" i="2" a="1"/>
  <c r="T181" i="2" s="1"/>
  <c r="T180" i="2" a="1"/>
  <c r="T180" i="2" s="1"/>
  <c r="T179" i="2" a="1"/>
  <c r="T179" i="2" s="1"/>
  <c r="T178" i="2" a="1"/>
  <c r="T178" i="2" s="1"/>
  <c r="T177" i="2" a="1"/>
  <c r="T177" i="2" s="1"/>
  <c r="T176" i="2"/>
  <c r="T176" i="2" a="1"/>
  <c r="T175" i="2" a="1"/>
  <c r="T175" i="2" s="1"/>
  <c r="T174" i="2" a="1"/>
  <c r="T174" i="2" s="1"/>
  <c r="T173" i="2" a="1"/>
  <c r="T173" i="2" s="1"/>
  <c r="T172" i="2" a="1"/>
  <c r="T172" i="2" s="1"/>
  <c r="T171" i="2"/>
  <c r="T171" i="2" a="1"/>
  <c r="T170" i="2"/>
  <c r="T170" i="2" a="1"/>
  <c r="T169" i="2" a="1"/>
  <c r="T169" i="2" s="1"/>
  <c r="T168" i="2" a="1"/>
  <c r="T168" i="2" s="1"/>
  <c r="T167" i="2" a="1"/>
  <c r="T167" i="2" s="1"/>
  <c r="T166" i="2" a="1"/>
  <c r="T166" i="2" s="1"/>
  <c r="T165" i="2" a="1"/>
  <c r="T165" i="2" s="1"/>
  <c r="T164" i="2" a="1"/>
  <c r="T164" i="2" s="1"/>
  <c r="T163" i="2" a="1"/>
  <c r="T163" i="2" s="1"/>
  <c r="T162" i="2" a="1"/>
  <c r="T162" i="2" s="1"/>
  <c r="T161" i="2" a="1"/>
  <c r="T161" i="2" s="1"/>
  <c r="T160" i="2" a="1"/>
  <c r="T160" i="2" s="1"/>
  <c r="T159" i="2" a="1"/>
  <c r="T159" i="2" s="1"/>
  <c r="T158" i="2"/>
  <c r="T158" i="2" a="1"/>
  <c r="T157" i="2" a="1"/>
  <c r="T157" i="2" s="1"/>
  <c r="T156" i="2" a="1"/>
  <c r="T156" i="2" s="1"/>
  <c r="T155" i="2" a="1"/>
  <c r="T155" i="2" s="1"/>
  <c r="T154" i="2" a="1"/>
  <c r="T154" i="2" s="1"/>
  <c r="T153" i="2"/>
  <c r="T153" i="2" a="1"/>
  <c r="T152" i="2"/>
  <c r="T152" i="2" a="1"/>
  <c r="T151" i="2" a="1"/>
  <c r="T151" i="2" s="1"/>
  <c r="T150" i="2" a="1"/>
  <c r="T150" i="2" s="1"/>
  <c r="T149" i="2" a="1"/>
  <c r="T149" i="2" s="1"/>
  <c r="T148" i="2" a="1"/>
  <c r="T148" i="2" s="1"/>
  <c r="T147" i="2" a="1"/>
  <c r="T147" i="2" s="1"/>
  <c r="T146" i="2" a="1"/>
  <c r="T146" i="2" s="1"/>
  <c r="T145" i="2" a="1"/>
  <c r="T145" i="2" s="1"/>
  <c r="T144" i="2" a="1"/>
  <c r="T144" i="2" s="1"/>
  <c r="T143" i="2" a="1"/>
  <c r="T143" i="2" s="1"/>
  <c r="T142" i="2" a="1"/>
  <c r="T142" i="2" s="1"/>
  <c r="T141" i="2" a="1"/>
  <c r="T141" i="2" s="1"/>
  <c r="T140" i="2"/>
  <c r="T140" i="2" a="1"/>
  <c r="T139" i="2" a="1"/>
  <c r="T139" i="2" s="1"/>
  <c r="T138" i="2" a="1"/>
  <c r="T138" i="2" s="1"/>
  <c r="T137" i="2" a="1"/>
  <c r="T137" i="2" s="1"/>
  <c r="T136" i="2" a="1"/>
  <c r="T136" i="2" s="1"/>
  <c r="T135" i="2"/>
  <c r="T135" i="2" a="1"/>
  <c r="T134" i="2"/>
  <c r="T134" i="2" a="1"/>
  <c r="T133" i="2" a="1"/>
  <c r="T133" i="2" s="1"/>
  <c r="T132" i="2" a="1"/>
  <c r="T132" i="2" s="1"/>
  <c r="T131" i="2" a="1"/>
  <c r="T131" i="2" s="1"/>
  <c r="T130" i="2" a="1"/>
  <c r="T130" i="2" s="1"/>
  <c r="T129" i="2" a="1"/>
  <c r="T129" i="2" s="1"/>
  <c r="T128" i="2" a="1"/>
  <c r="T128" i="2" s="1"/>
  <c r="T127" i="2" a="1"/>
  <c r="T127" i="2" s="1"/>
  <c r="T126" i="2" a="1"/>
  <c r="T126" i="2" s="1"/>
  <c r="T125" i="2" a="1"/>
  <c r="T125" i="2" s="1"/>
  <c r="T124" i="2" a="1"/>
  <c r="T124" i="2" s="1"/>
  <c r="T123" i="2" a="1"/>
  <c r="T123" i="2" s="1"/>
  <c r="T122" i="2"/>
  <c r="T122" i="2" a="1"/>
  <c r="T121" i="2" a="1"/>
  <c r="T121" i="2" s="1"/>
  <c r="T120" i="2" a="1"/>
  <c r="T120" i="2" s="1"/>
  <c r="T119" i="2" a="1"/>
  <c r="T119" i="2" s="1"/>
  <c r="T118" i="2" a="1"/>
  <c r="T118" i="2" s="1"/>
  <c r="T117" i="2"/>
  <c r="T117" i="2" a="1"/>
  <c r="T116" i="2"/>
  <c r="T116" i="2" a="1"/>
  <c r="T115" i="2" a="1"/>
  <c r="T115" i="2" s="1"/>
  <c r="T114" i="2" a="1"/>
  <c r="T114" i="2" s="1"/>
  <c r="T113" i="2" a="1"/>
  <c r="T113" i="2" s="1"/>
  <c r="T112" i="2" a="1"/>
  <c r="T112" i="2" s="1"/>
  <c r="T111" i="2" a="1"/>
  <c r="T111" i="2" s="1"/>
  <c r="T110" i="2" a="1"/>
  <c r="T110" i="2" s="1"/>
  <c r="T109" i="2" a="1"/>
  <c r="T109" i="2" s="1"/>
  <c r="T108" i="2" a="1"/>
  <c r="T108" i="2" s="1"/>
  <c r="T107" i="2" a="1"/>
  <c r="T107" i="2" s="1"/>
  <c r="T106" i="2" a="1"/>
  <c r="T106" i="2" s="1"/>
  <c r="T105" i="2" a="1"/>
  <c r="T105" i="2" s="1"/>
  <c r="T104" i="2" a="1"/>
  <c r="T104" i="2" s="1"/>
  <c r="T103" i="2" a="1"/>
  <c r="T103" i="2" s="1"/>
  <c r="T102" i="2" a="1"/>
  <c r="T102" i="2" s="1"/>
  <c r="T101" i="2" a="1"/>
  <c r="T101" i="2" s="1"/>
  <c r="T100" i="2" a="1"/>
  <c r="T100" i="2" s="1"/>
  <c r="T99" i="2"/>
  <c r="T99" i="2" a="1"/>
  <c r="T98" i="2"/>
  <c r="T98" i="2" a="1"/>
  <c r="T97" i="2" a="1"/>
  <c r="T97" i="2" s="1"/>
  <c r="T96" i="2" a="1"/>
  <c r="T96" i="2" s="1"/>
  <c r="T95" i="2" a="1"/>
  <c r="T95" i="2" s="1"/>
  <c r="T94" i="2" a="1"/>
  <c r="T94" i="2" s="1"/>
  <c r="T93" i="2" a="1"/>
  <c r="T93" i="2" s="1"/>
  <c r="T92" i="2" a="1"/>
  <c r="T92" i="2" s="1"/>
  <c r="T91" i="2" a="1"/>
  <c r="T91" i="2" s="1"/>
  <c r="T90" i="2" a="1"/>
  <c r="T90" i="2" s="1"/>
  <c r="T89" i="2" a="1"/>
  <c r="T89" i="2" s="1"/>
  <c r="T88" i="2" a="1"/>
  <c r="T88" i="2" s="1"/>
  <c r="T87" i="2" a="1"/>
  <c r="T87" i="2" s="1"/>
  <c r="T86" i="2" a="1"/>
  <c r="T86" i="2" s="1"/>
  <c r="T85" i="2" a="1"/>
  <c r="T85" i="2" s="1"/>
  <c r="T84" i="2" a="1"/>
  <c r="T84" i="2" s="1"/>
  <c r="T83" i="2" a="1"/>
  <c r="T83" i="2" s="1"/>
  <c r="T82" i="2" a="1"/>
  <c r="T82" i="2" s="1"/>
  <c r="T81" i="2"/>
  <c r="T81" i="2" a="1"/>
  <c r="T80" i="2"/>
  <c r="T80" i="2" a="1"/>
  <c r="S189" i="2"/>
  <c r="S188" i="2"/>
  <c r="S187" i="2"/>
  <c r="S186" i="2"/>
  <c r="S185" i="2"/>
  <c r="S184" i="2"/>
  <c r="S183" i="2"/>
  <c r="S182" i="2"/>
  <c r="S181" i="2"/>
  <c r="S180" i="2"/>
  <c r="S179" i="2"/>
  <c r="S178" i="2"/>
  <c r="S177" i="2"/>
  <c r="S176" i="2"/>
  <c r="S175" i="2"/>
  <c r="S174" i="2"/>
  <c r="S173" i="2"/>
  <c r="S172" i="2"/>
  <c r="S171" i="2"/>
  <c r="S170" i="2"/>
  <c r="S169" i="2"/>
  <c r="S168" i="2"/>
  <c r="S167" i="2"/>
  <c r="S166" i="2"/>
  <c r="S165" i="2"/>
  <c r="S164" i="2"/>
  <c r="S163" i="2"/>
  <c r="S162" i="2"/>
  <c r="S161" i="2"/>
  <c r="S160" i="2"/>
  <c r="S159" i="2"/>
  <c r="S158" i="2"/>
  <c r="S157" i="2"/>
  <c r="S156" i="2"/>
  <c r="S155" i="2"/>
  <c r="S154" i="2"/>
  <c r="S153" i="2"/>
  <c r="S152" i="2"/>
  <c r="S151" i="2"/>
  <c r="S150" i="2"/>
  <c r="S149" i="2"/>
  <c r="S148" i="2"/>
  <c r="S147" i="2"/>
  <c r="S146" i="2"/>
  <c r="S145" i="2"/>
  <c r="S144" i="2"/>
  <c r="S143" i="2"/>
  <c r="S142" i="2"/>
  <c r="S141" i="2"/>
  <c r="S140" i="2"/>
  <c r="S139" i="2"/>
  <c r="S138" i="2"/>
  <c r="S137" i="2"/>
  <c r="S136" i="2"/>
  <c r="S135" i="2"/>
  <c r="S134" i="2"/>
  <c r="S133" i="2"/>
  <c r="S132" i="2"/>
  <c r="S131" i="2"/>
  <c r="S130" i="2"/>
  <c r="S129" i="2"/>
  <c r="S128" i="2"/>
  <c r="S127" i="2"/>
  <c r="S126" i="2"/>
  <c r="S125" i="2"/>
  <c r="S124" i="2"/>
  <c r="S123" i="2"/>
  <c r="S122" i="2"/>
  <c r="S121" i="2"/>
  <c r="S120" i="2"/>
  <c r="S119" i="2"/>
  <c r="S118" i="2"/>
  <c r="S117" i="2"/>
  <c r="S116" i="2"/>
  <c r="S115" i="2"/>
  <c r="S114" i="2"/>
  <c r="S113" i="2"/>
  <c r="S112" i="2"/>
  <c r="S111" i="2"/>
  <c r="S110" i="2"/>
  <c r="S109" i="2"/>
  <c r="S108" i="2"/>
  <c r="S107" i="2"/>
  <c r="S106" i="2"/>
  <c r="S105" i="2"/>
  <c r="S104" i="2"/>
  <c r="S103" i="2"/>
  <c r="S102" i="2"/>
  <c r="S101" i="2"/>
  <c r="S100" i="2"/>
  <c r="S99" i="2"/>
  <c r="S98" i="2"/>
  <c r="S97" i="2"/>
  <c r="S96" i="2"/>
  <c r="S95" i="2"/>
  <c r="S94" i="2"/>
  <c r="S93" i="2"/>
  <c r="S92" i="2"/>
  <c r="S91" i="2"/>
  <c r="S90" i="2"/>
  <c r="S89" i="2"/>
  <c r="S88" i="2"/>
  <c r="S87" i="2"/>
  <c r="S86" i="2"/>
  <c r="S85" i="2"/>
  <c r="S84" i="2"/>
  <c r="S83" i="2"/>
  <c r="S82" i="2"/>
  <c r="S81" i="2"/>
  <c r="S80" i="2"/>
  <c r="Q1" i="3"/>
  <c r="Q189" i="2"/>
  <c r="Q188" i="2"/>
  <c r="Q187" i="2"/>
  <c r="Q186" i="2"/>
  <c r="Q185" i="2"/>
  <c r="Q184" i="2"/>
  <c r="Q183" i="2"/>
  <c r="Q182" i="2"/>
  <c r="Q181" i="2"/>
  <c r="Q180" i="2"/>
  <c r="Q179" i="2"/>
  <c r="Q178" i="2"/>
  <c r="Q177" i="2"/>
  <c r="Q176" i="2"/>
  <c r="Q175" i="2"/>
  <c r="Q174" i="2"/>
  <c r="Q173" i="2"/>
  <c r="Q172" i="2"/>
  <c r="Q171" i="2"/>
  <c r="Q170" i="2"/>
  <c r="Q169" i="2"/>
  <c r="Q168" i="2"/>
  <c r="Q167" i="2"/>
  <c r="Q166" i="2"/>
  <c r="Q165" i="2"/>
  <c r="Q164" i="2"/>
  <c r="Q163" i="2"/>
  <c r="Q162" i="2"/>
  <c r="Q161" i="2"/>
  <c r="Q160" i="2"/>
  <c r="Q159" i="2"/>
  <c r="Q158" i="2"/>
  <c r="Q157" i="2"/>
  <c r="Q156" i="2"/>
  <c r="Q155" i="2"/>
  <c r="Q154" i="2"/>
  <c r="Q153" i="2"/>
  <c r="Q152" i="2"/>
  <c r="Q151" i="2"/>
  <c r="Q150" i="2"/>
  <c r="Q149" i="2"/>
  <c r="Q148" i="2"/>
  <c r="Q147" i="2"/>
  <c r="Q146" i="2"/>
  <c r="Q145" i="2"/>
  <c r="Q144" i="2"/>
  <c r="Q143" i="2"/>
  <c r="Q142" i="2"/>
  <c r="Q141" i="2"/>
  <c r="Q140" i="2"/>
  <c r="Q139" i="2"/>
  <c r="Q138" i="2"/>
  <c r="Q137" i="2"/>
  <c r="Q136" i="2"/>
  <c r="Q135" i="2"/>
  <c r="Q134" i="2"/>
  <c r="Q133" i="2"/>
  <c r="Q132" i="2"/>
  <c r="Q131" i="2"/>
  <c r="Q130" i="2"/>
  <c r="Q129" i="2"/>
  <c r="Q128" i="2"/>
  <c r="Q127" i="2"/>
  <c r="Q126" i="2"/>
  <c r="Q125" i="2"/>
  <c r="Q124" i="2"/>
  <c r="Q123" i="2"/>
  <c r="Q122" i="2"/>
  <c r="Q121" i="2"/>
  <c r="Q120" i="2"/>
  <c r="Q119" i="2"/>
  <c r="Q118" i="2"/>
  <c r="Q117" i="2"/>
  <c r="Q116" i="2"/>
  <c r="Q115" i="2"/>
  <c r="Q114" i="2"/>
  <c r="Q113" i="2"/>
  <c r="Q112" i="2"/>
  <c r="Q111" i="2"/>
  <c r="Q110" i="2"/>
  <c r="Q109" i="2"/>
  <c r="Q108" i="2"/>
  <c r="Q107" i="2"/>
  <c r="Q106" i="2"/>
  <c r="Q105" i="2"/>
  <c r="Q104" i="2"/>
  <c r="Q103" i="2"/>
  <c r="Q102" i="2"/>
  <c r="Q101" i="2"/>
  <c r="Q100" i="2"/>
  <c r="Q99" i="2"/>
  <c r="Q98" i="2"/>
  <c r="Q97" i="2"/>
  <c r="Q96" i="2"/>
  <c r="Q95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C1" i="6" a="1"/>
  <c r="L10" i="6" l="1"/>
  <c r="J11" i="3" s="1"/>
  <c r="Q9" i="6"/>
  <c r="O10" i="3" s="1"/>
  <c r="E9" i="6"/>
  <c r="B10" i="3" s="1"/>
  <c r="O7" i="6"/>
  <c r="M8" i="3" s="1"/>
  <c r="H6" i="6"/>
  <c r="E7" i="3" s="1"/>
  <c r="F7" i="3" s="1"/>
  <c r="S4" i="6"/>
  <c r="T4" i="6" s="1" a="1"/>
  <c r="T4" i="6" s="1"/>
  <c r="G4" i="6" s="1"/>
  <c r="D5" i="3" s="1"/>
  <c r="P2" i="6"/>
  <c r="N3" i="3" s="1"/>
  <c r="S8" i="6"/>
  <c r="T8" i="6" s="1" a="1"/>
  <c r="T8" i="6" s="1"/>
  <c r="N8" i="6" s="1"/>
  <c r="L9" i="3" s="1"/>
  <c r="P6" i="6"/>
  <c r="N7" i="3" s="1"/>
  <c r="S11" i="6"/>
  <c r="T11" i="6" s="1" a="1"/>
  <c r="T11" i="6" s="1"/>
  <c r="G11" i="6" s="1"/>
  <c r="D12" i="3" s="1"/>
  <c r="P9" i="6"/>
  <c r="N10" i="3" s="1"/>
  <c r="L5" i="6"/>
  <c r="J6" i="3" s="1"/>
  <c r="Q4" i="6"/>
  <c r="O5" i="3" s="1"/>
  <c r="E4" i="6"/>
  <c r="B5" i="3" s="1"/>
  <c r="O2" i="6"/>
  <c r="M3" i="3" s="1"/>
  <c r="H1" i="6"/>
  <c r="O4" i="6"/>
  <c r="M5" i="3" s="1"/>
  <c r="Q11" i="6"/>
  <c r="O12" i="3" s="1"/>
  <c r="E11" i="6"/>
  <c r="B12" i="3" s="1"/>
  <c r="O9" i="6"/>
  <c r="M10" i="3" s="1"/>
  <c r="H8" i="6"/>
  <c r="E9" i="3" s="1"/>
  <c r="F9" i="3" s="1"/>
  <c r="S6" i="6"/>
  <c r="T6" i="6" s="1" a="1"/>
  <c r="T6" i="6" s="1"/>
  <c r="M6" i="6" s="1"/>
  <c r="K7" i="3" s="1"/>
  <c r="P4" i="6"/>
  <c r="N5" i="3" s="1"/>
  <c r="H3" i="6"/>
  <c r="E4" i="3" s="1"/>
  <c r="F4" i="3" s="1"/>
  <c r="O11" i="6"/>
  <c r="M12" i="3" s="1"/>
  <c r="L2" i="6"/>
  <c r="J3" i="3" s="1"/>
  <c r="P11" i="6"/>
  <c r="N12" i="3" s="1"/>
  <c r="L7" i="6"/>
  <c r="J8" i="3" s="1"/>
  <c r="Q6" i="6"/>
  <c r="O7" i="3" s="1"/>
  <c r="E6" i="6"/>
  <c r="B7" i="3" s="1"/>
  <c r="H10" i="6"/>
  <c r="E11" i="3" s="1"/>
  <c r="F11" i="3" s="1"/>
  <c r="S10" i="6"/>
  <c r="T10" i="6" s="1" a="1"/>
  <c r="T10" i="6" s="1"/>
  <c r="F10" i="6" s="1"/>
  <c r="C11" i="3" s="1"/>
  <c r="P8" i="6"/>
  <c r="N9" i="3" s="1"/>
  <c r="L4" i="6"/>
  <c r="J5" i="3" s="1"/>
  <c r="Q3" i="6"/>
  <c r="O4" i="3" s="1"/>
  <c r="E3" i="6"/>
  <c r="B4" i="3" s="1"/>
  <c r="L11" i="6"/>
  <c r="J12" i="3" s="1"/>
  <c r="Q10" i="6"/>
  <c r="O11" i="3" s="1"/>
  <c r="E10" i="6"/>
  <c r="B11" i="3" s="1"/>
  <c r="O8" i="6"/>
  <c r="M9" i="3" s="1"/>
  <c r="H7" i="6"/>
  <c r="E8" i="3" s="1"/>
  <c r="F8" i="3" s="1"/>
  <c r="S5" i="6"/>
  <c r="T5" i="6" s="1" a="1"/>
  <c r="T5" i="6" s="1"/>
  <c r="I5" i="6" s="1"/>
  <c r="G6" i="3" s="1"/>
  <c r="P3" i="6"/>
  <c r="N4" i="3" s="1"/>
  <c r="H11" i="6"/>
  <c r="E12" i="3" s="1"/>
  <c r="F12" i="3" s="1"/>
  <c r="L9" i="6"/>
  <c r="J10" i="3" s="1"/>
  <c r="L3" i="6"/>
  <c r="J4" i="3" s="1"/>
  <c r="P7" i="6"/>
  <c r="N8" i="3" s="1"/>
  <c r="E5" i="6"/>
  <c r="B6" i="3" s="1"/>
  <c r="H4" i="6"/>
  <c r="E5" i="3" s="1"/>
  <c r="F5" i="3" s="1"/>
  <c r="H5" i="6"/>
  <c r="E6" i="3" s="1"/>
  <c r="F6" i="3" s="1"/>
  <c r="L6" i="6"/>
  <c r="J7" i="3" s="1"/>
  <c r="H9" i="6"/>
  <c r="E10" i="3" s="1"/>
  <c r="F10" i="3" s="1"/>
  <c r="S7" i="6"/>
  <c r="T7" i="6" s="1" a="1"/>
  <c r="T7" i="6" s="1"/>
  <c r="M7" i="6" s="1"/>
  <c r="K8" i="3" s="1"/>
  <c r="O10" i="6"/>
  <c r="M11" i="3" s="1"/>
  <c r="O3" i="6"/>
  <c r="M4" i="3" s="1"/>
  <c r="E8" i="6"/>
  <c r="B9" i="3" s="1"/>
  <c r="P10" i="6"/>
  <c r="N11" i="3" s="1"/>
  <c r="Q7" i="6"/>
  <c r="O8" i="3" s="1"/>
  <c r="Q5" i="6"/>
  <c r="O6" i="3" s="1"/>
  <c r="S2" i="6"/>
  <c r="T2" i="6" s="1" a="1"/>
  <c r="T2" i="6" s="1"/>
  <c r="I2" i="6" s="1"/>
  <c r="G3" i="3" s="1"/>
  <c r="O6" i="6"/>
  <c r="M7" i="3" s="1"/>
  <c r="S9" i="6"/>
  <c r="T9" i="6" s="1" a="1"/>
  <c r="T9" i="6" s="1"/>
  <c r="K9" i="6" s="1"/>
  <c r="I10" i="3" s="1"/>
  <c r="Q8" i="6"/>
  <c r="O9" i="3" s="1"/>
  <c r="P5" i="6"/>
  <c r="N6" i="3" s="1"/>
  <c r="Q2" i="6"/>
  <c r="O3" i="3" s="1"/>
  <c r="C1" i="6"/>
  <c r="E7" i="6"/>
  <c r="B8" i="3" s="1"/>
  <c r="S3" i="6"/>
  <c r="T3" i="6" s="1" a="1"/>
  <c r="T3" i="6" s="1"/>
  <c r="J3" i="6" s="1"/>
  <c r="H4" i="3" s="1"/>
  <c r="L8" i="6"/>
  <c r="J9" i="3" s="1"/>
  <c r="O5" i="6"/>
  <c r="M6" i="3" s="1"/>
  <c r="H2" i="6"/>
  <c r="E3" i="3" s="1"/>
  <c r="F3" i="3" s="1"/>
  <c r="E2" i="6"/>
  <c r="B3" i="3" s="1"/>
  <c r="P189" i="2"/>
  <c r="P188" i="2"/>
  <c r="P187" i="2"/>
  <c r="P186" i="2"/>
  <c r="P185" i="2"/>
  <c r="P184" i="2"/>
  <c r="P183" i="2"/>
  <c r="P182" i="2"/>
  <c r="P181" i="2"/>
  <c r="P180" i="2"/>
  <c r="P179" i="2"/>
  <c r="P178" i="2"/>
  <c r="P177" i="2"/>
  <c r="P176" i="2"/>
  <c r="P175" i="2"/>
  <c r="P174" i="2"/>
  <c r="P173" i="2"/>
  <c r="P172" i="2"/>
  <c r="P171" i="2"/>
  <c r="P170" i="2"/>
  <c r="P169" i="2"/>
  <c r="P168" i="2"/>
  <c r="P167" i="2"/>
  <c r="P166" i="2"/>
  <c r="P165" i="2"/>
  <c r="P164" i="2"/>
  <c r="P163" i="2"/>
  <c r="P162" i="2"/>
  <c r="P161" i="2"/>
  <c r="P160" i="2"/>
  <c r="P159" i="2"/>
  <c r="P158" i="2"/>
  <c r="P157" i="2"/>
  <c r="P156" i="2"/>
  <c r="P155" i="2"/>
  <c r="P154" i="2"/>
  <c r="P153" i="2"/>
  <c r="P152" i="2"/>
  <c r="P151" i="2"/>
  <c r="P150" i="2"/>
  <c r="P149" i="2"/>
  <c r="P148" i="2"/>
  <c r="P147" i="2"/>
  <c r="P146" i="2"/>
  <c r="P145" i="2"/>
  <c r="P144" i="2"/>
  <c r="P143" i="2"/>
  <c r="P142" i="2"/>
  <c r="P141" i="2"/>
  <c r="P140" i="2"/>
  <c r="P139" i="2"/>
  <c r="P138" i="2"/>
  <c r="P137" i="2"/>
  <c r="P136" i="2"/>
  <c r="P135" i="2"/>
  <c r="P134" i="2"/>
  <c r="P133" i="2"/>
  <c r="P132" i="2"/>
  <c r="P131" i="2"/>
  <c r="P130" i="2"/>
  <c r="P129" i="2"/>
  <c r="P128" i="2"/>
  <c r="P127" i="2"/>
  <c r="P126" i="2"/>
  <c r="P125" i="2"/>
  <c r="P124" i="2"/>
  <c r="P123" i="2"/>
  <c r="P122" i="2"/>
  <c r="P121" i="2"/>
  <c r="P120" i="2"/>
  <c r="P119" i="2"/>
  <c r="P118" i="2"/>
  <c r="P117" i="2"/>
  <c r="P116" i="2"/>
  <c r="P115" i="2"/>
  <c r="P114" i="2"/>
  <c r="P113" i="2"/>
  <c r="P112" i="2"/>
  <c r="P111" i="2"/>
  <c r="P110" i="2"/>
  <c r="P109" i="2"/>
  <c r="P108" i="2"/>
  <c r="P107" i="2"/>
  <c r="P106" i="2"/>
  <c r="P105" i="2"/>
  <c r="P104" i="2"/>
  <c r="P103" i="2"/>
  <c r="P102" i="2"/>
  <c r="P101" i="2"/>
  <c r="P100" i="2"/>
  <c r="P99" i="2"/>
  <c r="P98" i="2"/>
  <c r="P97" i="2"/>
  <c r="P96" i="2"/>
  <c r="P95" i="2"/>
  <c r="P94" i="2"/>
  <c r="P93" i="2"/>
  <c r="P92" i="2"/>
  <c r="P91" i="2"/>
  <c r="P90" i="2"/>
  <c r="P89" i="2"/>
  <c r="P88" i="2"/>
  <c r="P87" i="2"/>
  <c r="P86" i="2"/>
  <c r="P85" i="2"/>
  <c r="P84" i="2"/>
  <c r="P83" i="2"/>
  <c r="P82" i="2"/>
  <c r="P81" i="2"/>
  <c r="P80" i="2"/>
  <c r="O189" i="2"/>
  <c r="L189" i="2"/>
  <c r="O188" i="2"/>
  <c r="L188" i="2"/>
  <c r="O187" i="2"/>
  <c r="L187" i="2"/>
  <c r="O186" i="2"/>
  <c r="L186" i="2"/>
  <c r="O185" i="2"/>
  <c r="L185" i="2"/>
  <c r="O184" i="2"/>
  <c r="L184" i="2"/>
  <c r="O183" i="2"/>
  <c r="L183" i="2"/>
  <c r="O182" i="2"/>
  <c r="L182" i="2"/>
  <c r="O181" i="2"/>
  <c r="L181" i="2"/>
  <c r="O180" i="2"/>
  <c r="L180" i="2"/>
  <c r="O179" i="2"/>
  <c r="L179" i="2"/>
  <c r="O178" i="2"/>
  <c r="L178" i="2"/>
  <c r="O177" i="2"/>
  <c r="L177" i="2"/>
  <c r="O176" i="2"/>
  <c r="L176" i="2"/>
  <c r="O175" i="2"/>
  <c r="L175" i="2"/>
  <c r="O174" i="2"/>
  <c r="L174" i="2"/>
  <c r="O173" i="2"/>
  <c r="L173" i="2"/>
  <c r="O172" i="2"/>
  <c r="L172" i="2"/>
  <c r="O171" i="2"/>
  <c r="L171" i="2"/>
  <c r="O170" i="2"/>
  <c r="L170" i="2"/>
  <c r="O169" i="2"/>
  <c r="L169" i="2"/>
  <c r="O168" i="2"/>
  <c r="L168" i="2"/>
  <c r="O167" i="2"/>
  <c r="L167" i="2"/>
  <c r="O166" i="2"/>
  <c r="L166" i="2"/>
  <c r="O165" i="2"/>
  <c r="L165" i="2"/>
  <c r="O164" i="2"/>
  <c r="L164" i="2"/>
  <c r="O163" i="2"/>
  <c r="L163" i="2"/>
  <c r="O162" i="2"/>
  <c r="L162" i="2"/>
  <c r="O161" i="2"/>
  <c r="L161" i="2"/>
  <c r="O160" i="2"/>
  <c r="L160" i="2"/>
  <c r="O159" i="2"/>
  <c r="L159" i="2"/>
  <c r="O158" i="2"/>
  <c r="L158" i="2"/>
  <c r="O157" i="2"/>
  <c r="L157" i="2"/>
  <c r="O156" i="2"/>
  <c r="L156" i="2"/>
  <c r="O155" i="2"/>
  <c r="L155" i="2"/>
  <c r="O154" i="2"/>
  <c r="L154" i="2"/>
  <c r="O153" i="2"/>
  <c r="L153" i="2"/>
  <c r="O152" i="2"/>
  <c r="L152" i="2"/>
  <c r="O151" i="2"/>
  <c r="L151" i="2"/>
  <c r="O150" i="2"/>
  <c r="L150" i="2"/>
  <c r="O149" i="2"/>
  <c r="L149" i="2"/>
  <c r="O148" i="2"/>
  <c r="L148" i="2"/>
  <c r="O147" i="2"/>
  <c r="L147" i="2"/>
  <c r="O146" i="2"/>
  <c r="L146" i="2"/>
  <c r="O145" i="2"/>
  <c r="L145" i="2"/>
  <c r="O144" i="2"/>
  <c r="L144" i="2"/>
  <c r="O143" i="2"/>
  <c r="L143" i="2"/>
  <c r="O142" i="2"/>
  <c r="L142" i="2"/>
  <c r="O141" i="2"/>
  <c r="L141" i="2"/>
  <c r="O140" i="2"/>
  <c r="L140" i="2"/>
  <c r="O139" i="2"/>
  <c r="L139" i="2"/>
  <c r="O138" i="2"/>
  <c r="L138" i="2"/>
  <c r="O137" i="2"/>
  <c r="L137" i="2"/>
  <c r="O136" i="2"/>
  <c r="L136" i="2"/>
  <c r="O135" i="2"/>
  <c r="L135" i="2"/>
  <c r="O134" i="2"/>
  <c r="L134" i="2"/>
  <c r="O133" i="2"/>
  <c r="L133" i="2"/>
  <c r="O132" i="2"/>
  <c r="L132" i="2"/>
  <c r="O131" i="2"/>
  <c r="L131" i="2"/>
  <c r="O130" i="2"/>
  <c r="L130" i="2"/>
  <c r="O129" i="2"/>
  <c r="L129" i="2"/>
  <c r="O128" i="2"/>
  <c r="L128" i="2"/>
  <c r="O127" i="2"/>
  <c r="L127" i="2"/>
  <c r="O126" i="2"/>
  <c r="L126" i="2"/>
  <c r="O125" i="2"/>
  <c r="L125" i="2"/>
  <c r="O124" i="2"/>
  <c r="L124" i="2"/>
  <c r="O123" i="2"/>
  <c r="L123" i="2"/>
  <c r="O122" i="2"/>
  <c r="L122" i="2"/>
  <c r="O121" i="2"/>
  <c r="L121" i="2"/>
  <c r="O120" i="2"/>
  <c r="L120" i="2"/>
  <c r="O119" i="2"/>
  <c r="L119" i="2"/>
  <c r="O118" i="2"/>
  <c r="L118" i="2"/>
  <c r="O117" i="2"/>
  <c r="L117" i="2"/>
  <c r="O116" i="2"/>
  <c r="L116" i="2"/>
  <c r="O115" i="2"/>
  <c r="L115" i="2"/>
  <c r="O114" i="2"/>
  <c r="L114" i="2"/>
  <c r="O113" i="2"/>
  <c r="L113" i="2"/>
  <c r="O112" i="2"/>
  <c r="L112" i="2"/>
  <c r="O111" i="2"/>
  <c r="L111" i="2"/>
  <c r="O110" i="2"/>
  <c r="L110" i="2"/>
  <c r="O109" i="2"/>
  <c r="L109" i="2"/>
  <c r="O108" i="2"/>
  <c r="L108" i="2"/>
  <c r="O107" i="2"/>
  <c r="L107" i="2"/>
  <c r="O106" i="2"/>
  <c r="L106" i="2"/>
  <c r="O105" i="2"/>
  <c r="L105" i="2"/>
  <c r="O104" i="2"/>
  <c r="L104" i="2"/>
  <c r="O103" i="2"/>
  <c r="L103" i="2"/>
  <c r="O102" i="2"/>
  <c r="L102" i="2"/>
  <c r="O101" i="2"/>
  <c r="L101" i="2"/>
  <c r="O100" i="2"/>
  <c r="L100" i="2"/>
  <c r="O99" i="2"/>
  <c r="L99" i="2"/>
  <c r="O98" i="2"/>
  <c r="L98" i="2"/>
  <c r="O97" i="2"/>
  <c r="L97" i="2"/>
  <c r="O96" i="2"/>
  <c r="L96" i="2"/>
  <c r="O95" i="2"/>
  <c r="L95" i="2"/>
  <c r="O94" i="2"/>
  <c r="L94" i="2"/>
  <c r="O93" i="2"/>
  <c r="L93" i="2"/>
  <c r="O92" i="2"/>
  <c r="L92" i="2"/>
  <c r="O91" i="2"/>
  <c r="L91" i="2"/>
  <c r="O90" i="2"/>
  <c r="L90" i="2"/>
  <c r="O89" i="2"/>
  <c r="L89" i="2"/>
  <c r="O88" i="2"/>
  <c r="L88" i="2"/>
  <c r="O87" i="2"/>
  <c r="L87" i="2"/>
  <c r="O86" i="2"/>
  <c r="L86" i="2"/>
  <c r="O85" i="2"/>
  <c r="L85" i="2"/>
  <c r="O84" i="2"/>
  <c r="L84" i="2"/>
  <c r="O83" i="2"/>
  <c r="L83" i="2"/>
  <c r="O82" i="2"/>
  <c r="L82" i="2"/>
  <c r="O81" i="2"/>
  <c r="L81" i="2"/>
  <c r="O80" i="2"/>
  <c r="L80" i="2"/>
  <c r="E2" i="3" l="1"/>
  <c r="F2" i="6"/>
  <c r="C3" i="3" s="1"/>
  <c r="K4" i="6"/>
  <c r="I5" i="3" s="1"/>
  <c r="F5" i="6"/>
  <c r="C6" i="3" s="1"/>
  <c r="F4" i="6"/>
  <c r="C5" i="3" s="1"/>
  <c r="G2" i="6"/>
  <c r="D3" i="3" s="1"/>
  <c r="I4" i="6"/>
  <c r="G5" i="3" s="1"/>
  <c r="J7" i="6"/>
  <c r="H8" i="3" s="1"/>
  <c r="J11" i="6"/>
  <c r="H12" i="3" s="1"/>
  <c r="G10" i="6"/>
  <c r="D11" i="3" s="1"/>
  <c r="I11" i="6"/>
  <c r="G12" i="3" s="1"/>
  <c r="J2" i="6"/>
  <c r="H3" i="3" s="1"/>
  <c r="N11" i="6"/>
  <c r="L12" i="3" s="1"/>
  <c r="K3" i="6"/>
  <c r="I4" i="3" s="1"/>
  <c r="N10" i="6"/>
  <c r="L11" i="3" s="1"/>
  <c r="K11" i="6"/>
  <c r="I12" i="3" s="1"/>
  <c r="F7" i="6"/>
  <c r="C8" i="3" s="1"/>
  <c r="N5" i="6"/>
  <c r="L6" i="3" s="1"/>
  <c r="K2" i="6"/>
  <c r="I3" i="3" s="1"/>
  <c r="G7" i="6"/>
  <c r="D8" i="3" s="1"/>
  <c r="F9" i="6"/>
  <c r="C10" i="3" s="1"/>
  <c r="G5" i="6"/>
  <c r="D6" i="3" s="1"/>
  <c r="F6" i="6"/>
  <c r="C7" i="3" s="1"/>
  <c r="G9" i="6"/>
  <c r="D10" i="3" s="1"/>
  <c r="N4" i="6"/>
  <c r="L5" i="3" s="1"/>
  <c r="J10" i="6"/>
  <c r="H11" i="3" s="1"/>
  <c r="N7" i="6"/>
  <c r="L8" i="3" s="1"/>
  <c r="M5" i="6"/>
  <c r="K6" i="3" s="1"/>
  <c r="G8" i="6"/>
  <c r="D9" i="3" s="1"/>
  <c r="I6" i="6"/>
  <c r="G7" i="3" s="1"/>
  <c r="G6" i="6"/>
  <c r="D7" i="3" s="1"/>
  <c r="K8" i="6"/>
  <c r="I9" i="3" s="1"/>
  <c r="M3" i="6"/>
  <c r="K4" i="3" s="1"/>
  <c r="J6" i="6"/>
  <c r="H7" i="3" s="1"/>
  <c r="K7" i="6"/>
  <c r="I8" i="3" s="1"/>
  <c r="I8" i="6"/>
  <c r="G9" i="3" s="1"/>
  <c r="M8" i="6"/>
  <c r="K9" i="3" s="1"/>
  <c r="M11" i="6"/>
  <c r="K12" i="3" s="1"/>
  <c r="N6" i="6"/>
  <c r="L7" i="3" s="1"/>
  <c r="I7" i="6"/>
  <c r="G8" i="3" s="1"/>
  <c r="K6" i="6"/>
  <c r="I7" i="3" s="1"/>
  <c r="F8" i="6"/>
  <c r="C9" i="3" s="1"/>
  <c r="M2" i="6"/>
  <c r="K3" i="3" s="1"/>
  <c r="G3" i="6"/>
  <c r="D4" i="3" s="1"/>
  <c r="K10" i="6"/>
  <c r="I11" i="3" s="1"/>
  <c r="J8" i="6"/>
  <c r="H9" i="3" s="1"/>
  <c r="F3" i="6"/>
  <c r="C4" i="3" s="1"/>
  <c r="M9" i="6"/>
  <c r="K10" i="3" s="1"/>
  <c r="F11" i="6"/>
  <c r="C12" i="3" s="1"/>
  <c r="N3" i="6"/>
  <c r="L4" i="3" s="1"/>
  <c r="J5" i="6"/>
  <c r="H6" i="3" s="1"/>
  <c r="N2" i="6"/>
  <c r="L3" i="3" s="1"/>
  <c r="I3" i="6"/>
  <c r="G4" i="3" s="1"/>
  <c r="I9" i="6"/>
  <c r="G10" i="3" s="1"/>
  <c r="N9" i="6"/>
  <c r="L10" i="3" s="1"/>
  <c r="K5" i="6"/>
  <c r="I6" i="3" s="1"/>
  <c r="M4" i="6"/>
  <c r="K5" i="3" s="1"/>
  <c r="J9" i="6"/>
  <c r="H10" i="3" s="1"/>
  <c r="I10" i="6"/>
  <c r="G11" i="3" s="1"/>
  <c r="E1" i="6"/>
  <c r="B2" i="3" s="1"/>
  <c r="S1" i="6"/>
  <c r="T1" i="6" s="1" a="1"/>
  <c r="T1" i="6" s="1"/>
  <c r="K1" i="6" s="1"/>
  <c r="I2" i="3" s="1"/>
  <c r="Q1" i="6"/>
  <c r="O2" i="3" s="1"/>
  <c r="O1" i="6"/>
  <c r="M2" i="3" s="1"/>
  <c r="P1" i="6"/>
  <c r="N2" i="3" s="1"/>
  <c r="L1" i="6"/>
  <c r="J2" i="3" s="1"/>
  <c r="J4" i="6"/>
  <c r="H5" i="3" s="1"/>
  <c r="M10" i="6"/>
  <c r="K11" i="3" s="1"/>
  <c r="H189" i="2"/>
  <c r="H188" i="2"/>
  <c r="H187" i="2"/>
  <c r="H186" i="2"/>
  <c r="H185" i="2"/>
  <c r="H184" i="2"/>
  <c r="H183" i="2"/>
  <c r="H182" i="2"/>
  <c r="H181" i="2"/>
  <c r="H180" i="2"/>
  <c r="H179" i="2"/>
  <c r="H178" i="2"/>
  <c r="H177" i="2"/>
  <c r="H176" i="2"/>
  <c r="H175" i="2"/>
  <c r="H174" i="2"/>
  <c r="H173" i="2"/>
  <c r="H172" i="2"/>
  <c r="H171" i="2"/>
  <c r="H170" i="2"/>
  <c r="H169" i="2"/>
  <c r="H168" i="2"/>
  <c r="H167" i="2"/>
  <c r="H166" i="2"/>
  <c r="H165" i="2"/>
  <c r="H164" i="2"/>
  <c r="H163" i="2"/>
  <c r="H162" i="2"/>
  <c r="H161" i="2"/>
  <c r="H160" i="2"/>
  <c r="H159" i="2"/>
  <c r="H158" i="2"/>
  <c r="H157" i="2"/>
  <c r="H156" i="2"/>
  <c r="H155" i="2"/>
  <c r="H154" i="2"/>
  <c r="H153" i="2"/>
  <c r="H152" i="2"/>
  <c r="H151" i="2"/>
  <c r="H150" i="2"/>
  <c r="H149" i="2"/>
  <c r="H148" i="2"/>
  <c r="H147" i="2"/>
  <c r="H146" i="2"/>
  <c r="H145" i="2"/>
  <c r="H144" i="2"/>
  <c r="H143" i="2"/>
  <c r="H142" i="2"/>
  <c r="H141" i="2"/>
  <c r="H140" i="2"/>
  <c r="H139" i="2"/>
  <c r="H138" i="2"/>
  <c r="H137" i="2"/>
  <c r="H136" i="2"/>
  <c r="H135" i="2"/>
  <c r="H134" i="2"/>
  <c r="H133" i="2"/>
  <c r="H132" i="2"/>
  <c r="H131" i="2"/>
  <c r="H130" i="2"/>
  <c r="H129" i="2"/>
  <c r="H128" i="2"/>
  <c r="H127" i="2"/>
  <c r="H126" i="2"/>
  <c r="H125" i="2"/>
  <c r="H124" i="2"/>
  <c r="H123" i="2"/>
  <c r="H122" i="2"/>
  <c r="H121" i="2"/>
  <c r="H120" i="2"/>
  <c r="H119" i="2"/>
  <c r="H118" i="2"/>
  <c r="H117" i="2"/>
  <c r="H1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N1" i="6" l="1"/>
  <c r="L2" i="3" s="1"/>
  <c r="F1" i="6"/>
  <c r="C2" i="3" s="1"/>
  <c r="I1" i="6"/>
  <c r="G2" i="3" s="1"/>
  <c r="J1" i="6"/>
  <c r="H2" i="3" s="1"/>
  <c r="G1" i="6"/>
  <c r="D2" i="3" s="1"/>
  <c r="M1" i="6"/>
  <c r="K2" i="3" s="1"/>
  <c r="B189" i="2"/>
  <c r="B188" i="2"/>
  <c r="B187" i="2"/>
  <c r="B186" i="2"/>
  <c r="B185" i="2"/>
  <c r="B184" i="2"/>
  <c r="B183" i="2"/>
  <c r="B182" i="2"/>
  <c r="B181" i="2"/>
  <c r="B180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F2" i="3" l="1"/>
  <c r="A1" i="2" l="1" a="1"/>
  <c r="B79" i="2" l="1"/>
  <c r="B77" i="2"/>
  <c r="B78" i="2"/>
  <c r="B76" i="2"/>
  <c r="B75" i="2"/>
  <c r="B63" i="2"/>
  <c r="B51" i="2"/>
  <c r="B74" i="2"/>
  <c r="B62" i="2"/>
  <c r="B67" i="2"/>
  <c r="B66" i="2"/>
  <c r="B64" i="2"/>
  <c r="B73" i="2"/>
  <c r="B61" i="2"/>
  <c r="B71" i="2"/>
  <c r="B70" i="2"/>
  <c r="B69" i="2"/>
  <c r="B56" i="2"/>
  <c r="B55" i="2"/>
  <c r="B54" i="2"/>
  <c r="B53" i="2"/>
  <c r="B72" i="2"/>
  <c r="B60" i="2"/>
  <c r="B59" i="2"/>
  <c r="B58" i="2"/>
  <c r="B57" i="2"/>
  <c r="B68" i="2"/>
  <c r="B65" i="2"/>
  <c r="B52" i="2"/>
  <c r="B39" i="2"/>
  <c r="B50" i="2"/>
  <c r="B49" i="2"/>
  <c r="B48" i="2"/>
  <c r="B36" i="2"/>
  <c r="B35" i="2"/>
  <c r="B34" i="2"/>
  <c r="B33" i="2"/>
  <c r="B32" i="2"/>
  <c r="B31" i="2"/>
  <c r="B30" i="2"/>
  <c r="B29" i="2"/>
  <c r="B28" i="2"/>
  <c r="B26" i="2"/>
  <c r="B38" i="2"/>
  <c r="B37" i="2"/>
  <c r="B47" i="2"/>
  <c r="B46" i="2"/>
  <c r="B45" i="2"/>
  <c r="B44" i="2"/>
  <c r="B43" i="2"/>
  <c r="B42" i="2"/>
  <c r="B41" i="2"/>
  <c r="B40" i="2"/>
  <c r="B27" i="2"/>
  <c r="B25" i="2"/>
  <c r="A1" i="2"/>
  <c r="B1" i="2" s="1"/>
  <c r="B10" i="2"/>
  <c r="B18" i="2"/>
  <c r="B5" i="2"/>
  <c r="B22" i="2"/>
  <c r="B19" i="2"/>
  <c r="B20" i="2"/>
  <c r="B16" i="2"/>
  <c r="B4" i="2"/>
  <c r="B13" i="2"/>
  <c r="B7" i="2"/>
  <c r="B6" i="2"/>
  <c r="B17" i="2"/>
  <c r="B8" i="2"/>
  <c r="B3" i="2"/>
  <c r="B14" i="2"/>
  <c r="B2" i="2"/>
  <c r="B24" i="2"/>
  <c r="B23" i="2"/>
  <c r="B21" i="2"/>
  <c r="B9" i="2"/>
  <c r="B15" i="2"/>
  <c r="B12" i="2"/>
  <c r="B11" i="2"/>
  <c r="C1" i="2" a="1"/>
  <c r="Q76" i="2" l="1"/>
  <c r="S76" i="2"/>
  <c r="T76" i="2" s="1" a="1"/>
  <c r="T76" i="2" s="1"/>
  <c r="F76" i="2" s="1"/>
  <c r="Q78" i="2"/>
  <c r="Q79" i="2"/>
  <c r="S78" i="2"/>
  <c r="T78" i="2" s="1" a="1"/>
  <c r="T78" i="2" s="1"/>
  <c r="N78" i="2" s="1"/>
  <c r="S79" i="2"/>
  <c r="T79" i="2" s="1" a="1"/>
  <c r="T79" i="2" s="1"/>
  <c r="J79" i="2" s="1"/>
  <c r="Q77" i="2"/>
  <c r="S77" i="2"/>
  <c r="T77" i="2" s="1" a="1"/>
  <c r="T77" i="2" s="1"/>
  <c r="I77" i="2" s="1"/>
  <c r="L76" i="2"/>
  <c r="O79" i="2"/>
  <c r="P76" i="2"/>
  <c r="L79" i="2"/>
  <c r="O76" i="2"/>
  <c r="O78" i="2"/>
  <c r="L78" i="2"/>
  <c r="P78" i="2"/>
  <c r="O77" i="2"/>
  <c r="L77" i="2"/>
  <c r="P79" i="2"/>
  <c r="P77" i="2"/>
  <c r="H76" i="2"/>
  <c r="H79" i="2"/>
  <c r="E79" i="2"/>
  <c r="E78" i="2"/>
  <c r="E77" i="2"/>
  <c r="H78" i="2"/>
  <c r="E76" i="2"/>
  <c r="H77" i="2"/>
  <c r="S68" i="2"/>
  <c r="T68" i="2" s="1" a="1"/>
  <c r="T68" i="2" s="1"/>
  <c r="N68" i="2" s="1"/>
  <c r="S56" i="2"/>
  <c r="T56" i="2" s="1" a="1"/>
  <c r="T56" i="2" s="1"/>
  <c r="M56" i="2" s="1"/>
  <c r="Q64" i="2"/>
  <c r="Q52" i="2"/>
  <c r="Q75" i="2"/>
  <c r="Q63" i="2"/>
  <c r="Q51" i="2"/>
  <c r="Q58" i="2"/>
  <c r="Q57" i="2"/>
  <c r="S60" i="2"/>
  <c r="T60" i="2" s="1" a="1"/>
  <c r="T60" i="2" s="1"/>
  <c r="I60" i="2" s="1"/>
  <c r="S70" i="2"/>
  <c r="T70" i="2" s="1" a="1"/>
  <c r="T70" i="2" s="1"/>
  <c r="N70" i="2" s="1"/>
  <c r="S69" i="2"/>
  <c r="T69" i="2" s="1" a="1"/>
  <c r="T69" i="2" s="1"/>
  <c r="N69" i="2" s="1"/>
  <c r="S67" i="2"/>
  <c r="T67" i="2" s="1" a="1"/>
  <c r="T67" i="2" s="1"/>
  <c r="N67" i="2" s="1"/>
  <c r="S55" i="2"/>
  <c r="T55" i="2" s="1" a="1"/>
  <c r="T55" i="2" s="1"/>
  <c r="F55" i="2" s="1"/>
  <c r="Q70" i="2"/>
  <c r="Q69" i="2"/>
  <c r="S72" i="2"/>
  <c r="T72" i="2" s="1" a="1"/>
  <c r="T72" i="2" s="1"/>
  <c r="F72" i="2" s="1"/>
  <c r="Q67" i="2"/>
  <c r="Q65" i="2"/>
  <c r="S66" i="2"/>
  <c r="T66" i="2" s="1" a="1"/>
  <c r="T66" i="2" s="1"/>
  <c r="J66" i="2" s="1"/>
  <c r="S54" i="2"/>
  <c r="T54" i="2" s="1" a="1"/>
  <c r="T54" i="2" s="1"/>
  <c r="N54" i="2" s="1"/>
  <c r="Q74" i="2"/>
  <c r="Q62" i="2"/>
  <c r="Q61" i="2"/>
  <c r="S64" i="2"/>
  <c r="T64" i="2" s="1" a="1"/>
  <c r="T64" i="2" s="1"/>
  <c r="F64" i="2" s="1"/>
  <c r="Q72" i="2"/>
  <c r="Q60" i="2"/>
  <c r="Q56" i="2"/>
  <c r="S59" i="2"/>
  <c r="T59" i="2" s="1" a="1"/>
  <c r="T59" i="2" s="1"/>
  <c r="J59" i="2" s="1"/>
  <c r="S65" i="2"/>
  <c r="T65" i="2" s="1" a="1"/>
  <c r="T65" i="2" s="1"/>
  <c r="M65" i="2" s="1"/>
  <c r="S53" i="2"/>
  <c r="T53" i="2" s="1" a="1"/>
  <c r="T53" i="2" s="1"/>
  <c r="J53" i="2" s="1"/>
  <c r="Q73" i="2"/>
  <c r="S52" i="2"/>
  <c r="T52" i="2" s="1" a="1"/>
  <c r="T52" i="2" s="1"/>
  <c r="F52" i="2" s="1"/>
  <c r="Q59" i="2"/>
  <c r="S74" i="2"/>
  <c r="T74" i="2" s="1" a="1"/>
  <c r="T74" i="2" s="1"/>
  <c r="F74" i="2" s="1"/>
  <c r="S61" i="2"/>
  <c r="T61" i="2" s="1" a="1"/>
  <c r="T61" i="2" s="1"/>
  <c r="G61" i="2" s="1"/>
  <c r="Q68" i="2"/>
  <c r="S71" i="2"/>
  <c r="T71" i="2" s="1" a="1"/>
  <c r="T71" i="2" s="1"/>
  <c r="J71" i="2" s="1"/>
  <c r="Q54" i="2"/>
  <c r="Q53" i="2"/>
  <c r="S75" i="2"/>
  <c r="T75" i="2" s="1" a="1"/>
  <c r="T75" i="2" s="1"/>
  <c r="F75" i="2" s="1"/>
  <c r="S63" i="2"/>
  <c r="T63" i="2" s="1" a="1"/>
  <c r="T63" i="2" s="1"/>
  <c r="M63" i="2" s="1"/>
  <c r="S51" i="2"/>
  <c r="T51" i="2" s="1" a="1"/>
  <c r="T51" i="2" s="1"/>
  <c r="M51" i="2" s="1"/>
  <c r="Q71" i="2"/>
  <c r="S62" i="2"/>
  <c r="T62" i="2" s="1" a="1"/>
  <c r="T62" i="2" s="1"/>
  <c r="I62" i="2" s="1"/>
  <c r="S73" i="2"/>
  <c r="T73" i="2" s="1" a="1"/>
  <c r="T73" i="2" s="1"/>
  <c r="J73" i="2" s="1"/>
  <c r="Q55" i="2"/>
  <c r="S58" i="2"/>
  <c r="T58" i="2" s="1" a="1"/>
  <c r="T58" i="2" s="1"/>
  <c r="N58" i="2" s="1"/>
  <c r="Q66" i="2"/>
  <c r="S57" i="2"/>
  <c r="T57" i="2" s="1" a="1"/>
  <c r="T57" i="2" s="1"/>
  <c r="J57" i="2" s="1"/>
  <c r="P64" i="2"/>
  <c r="P52" i="2"/>
  <c r="O70" i="2"/>
  <c r="O64" i="2"/>
  <c r="O58" i="2"/>
  <c r="O52" i="2"/>
  <c r="L64" i="2"/>
  <c r="L52" i="2"/>
  <c r="P74" i="2"/>
  <c r="P62" i="2"/>
  <c r="O75" i="2"/>
  <c r="O69" i="2"/>
  <c r="O57" i="2"/>
  <c r="L74" i="2"/>
  <c r="O67" i="2"/>
  <c r="L67" i="2"/>
  <c r="P68" i="2"/>
  <c r="O66" i="2"/>
  <c r="L72" i="2"/>
  <c r="P54" i="2"/>
  <c r="P65" i="2"/>
  <c r="P53" i="2"/>
  <c r="L71" i="2"/>
  <c r="P75" i="2"/>
  <c r="P63" i="2"/>
  <c r="P51" i="2"/>
  <c r="L70" i="2"/>
  <c r="L58" i="2"/>
  <c r="O63" i="2"/>
  <c r="P59" i="2"/>
  <c r="L56" i="2"/>
  <c r="O73" i="2"/>
  <c r="L73" i="2"/>
  <c r="O60" i="2"/>
  <c r="P55" i="2"/>
  <c r="L60" i="2"/>
  <c r="P66" i="2"/>
  <c r="O65" i="2"/>
  <c r="L59" i="2"/>
  <c r="O51" i="2"/>
  <c r="O61" i="2"/>
  <c r="L61" i="2"/>
  <c r="P73" i="2"/>
  <c r="P61" i="2"/>
  <c r="L75" i="2"/>
  <c r="L69" i="2"/>
  <c r="L63" i="2"/>
  <c r="L57" i="2"/>
  <c r="L51" i="2"/>
  <c r="O62" i="2"/>
  <c r="P71" i="2"/>
  <c r="L62" i="2"/>
  <c r="P58" i="2"/>
  <c r="P57" i="2"/>
  <c r="L55" i="2"/>
  <c r="P56" i="2"/>
  <c r="O54" i="2"/>
  <c r="P67" i="2"/>
  <c r="L66" i="2"/>
  <c r="O53" i="2"/>
  <c r="L65" i="2"/>
  <c r="P72" i="2"/>
  <c r="P60" i="2"/>
  <c r="O74" i="2"/>
  <c r="O68" i="2"/>
  <c r="O56" i="2"/>
  <c r="L68" i="2"/>
  <c r="P70" i="2"/>
  <c r="O55" i="2"/>
  <c r="P69" i="2"/>
  <c r="O72" i="2"/>
  <c r="L54" i="2"/>
  <c r="O59" i="2"/>
  <c r="L53" i="2"/>
  <c r="O71" i="2"/>
  <c r="H64" i="2"/>
  <c r="H52" i="2"/>
  <c r="E71" i="2"/>
  <c r="E59" i="2"/>
  <c r="H75" i="2"/>
  <c r="H63" i="2"/>
  <c r="H51" i="2"/>
  <c r="E70" i="2"/>
  <c r="E58" i="2"/>
  <c r="E54" i="2"/>
  <c r="E53" i="2"/>
  <c r="E52" i="2"/>
  <c r="H68" i="2"/>
  <c r="E51" i="2"/>
  <c r="H55" i="2"/>
  <c r="E62" i="2"/>
  <c r="H53" i="2"/>
  <c r="E66" i="2"/>
  <c r="H70" i="2"/>
  <c r="H57" i="2"/>
  <c r="E75" i="2"/>
  <c r="H74" i="2"/>
  <c r="H62" i="2"/>
  <c r="E69" i="2"/>
  <c r="E57" i="2"/>
  <c r="E68" i="2"/>
  <c r="E56" i="2"/>
  <c r="H71" i="2"/>
  <c r="E64" i="2"/>
  <c r="E60" i="2"/>
  <c r="H73" i="2"/>
  <c r="H61" i="2"/>
  <c r="H59" i="2"/>
  <c r="E65" i="2"/>
  <c r="H69" i="2"/>
  <c r="E63" i="2"/>
  <c r="E74" i="2"/>
  <c r="E72" i="2"/>
  <c r="H72" i="2"/>
  <c r="H60" i="2"/>
  <c r="E67" i="2"/>
  <c r="E55" i="2"/>
  <c r="H58" i="2"/>
  <c r="H56" i="2"/>
  <c r="H67" i="2"/>
  <c r="H65" i="2"/>
  <c r="H66" i="2"/>
  <c r="H54" i="2"/>
  <c r="E73" i="2"/>
  <c r="E61" i="2"/>
  <c r="S43" i="2"/>
  <c r="T43" i="2" s="1" a="1"/>
  <c r="T43" i="2" s="1"/>
  <c r="I43" i="2" s="1"/>
  <c r="S32" i="2"/>
  <c r="T32" i="2" s="1" a="1"/>
  <c r="T32" i="2" s="1"/>
  <c r="N32" i="2" s="1"/>
  <c r="Q41" i="2"/>
  <c r="S48" i="2"/>
  <c r="T48" i="2" s="1" a="1"/>
  <c r="T48" i="2" s="1"/>
  <c r="I48" i="2" s="1"/>
  <c r="O48" i="2"/>
  <c r="L38" i="2"/>
  <c r="L28" i="2"/>
  <c r="P40" i="2"/>
  <c r="P34" i="2"/>
  <c r="P50" i="2"/>
  <c r="E33" i="2"/>
  <c r="E44" i="2"/>
  <c r="H48" i="2"/>
  <c r="E47" i="2"/>
  <c r="S26" i="2"/>
  <c r="T26" i="2" s="1" a="1"/>
  <c r="T26" i="2" s="1"/>
  <c r="K26" i="2" s="1"/>
  <c r="E25" i="2"/>
  <c r="S44" i="2"/>
  <c r="T44" i="2" s="1" a="1"/>
  <c r="T44" i="2" s="1"/>
  <c r="G44" i="2" s="1"/>
  <c r="P30" i="2"/>
  <c r="L32" i="2"/>
  <c r="P26" i="2"/>
  <c r="L49" i="2"/>
  <c r="L47" i="2"/>
  <c r="P47" i="2"/>
  <c r="E26" i="2"/>
  <c r="O31" i="2"/>
  <c r="E38" i="2"/>
  <c r="S25" i="2"/>
  <c r="T25" i="2" s="1" a="1"/>
  <c r="T25" i="2" s="1"/>
  <c r="M25" i="2" s="1"/>
  <c r="S49" i="2"/>
  <c r="T49" i="2" s="1" a="1"/>
  <c r="T49" i="2" s="1"/>
  <c r="N49" i="2" s="1"/>
  <c r="O29" i="2"/>
  <c r="Q25" i="2"/>
  <c r="S37" i="2"/>
  <c r="T37" i="2" s="1" a="1"/>
  <c r="T37" i="2" s="1"/>
  <c r="J37" i="2" s="1"/>
  <c r="L42" i="2"/>
  <c r="O49" i="2"/>
  <c r="P27" i="2"/>
  <c r="Q44" i="2"/>
  <c r="L36" i="2"/>
  <c r="L50" i="2"/>
  <c r="E34" i="2"/>
  <c r="E37" i="2"/>
  <c r="S33" i="2"/>
  <c r="T33" i="2" s="1" a="1"/>
  <c r="T33" i="2" s="1"/>
  <c r="F33" i="2" s="1"/>
  <c r="P33" i="2"/>
  <c r="P28" i="2"/>
  <c r="L37" i="2"/>
  <c r="H42" i="2"/>
  <c r="P25" i="2"/>
  <c r="S42" i="2"/>
  <c r="T42" i="2" s="1" a="1"/>
  <c r="T42" i="2" s="1"/>
  <c r="M42" i="2" s="1"/>
  <c r="S29" i="2"/>
  <c r="T29" i="2" s="1" a="1"/>
  <c r="T29" i="2" s="1"/>
  <c r="J29" i="2" s="1"/>
  <c r="Q40" i="2"/>
  <c r="S35" i="2"/>
  <c r="T35" i="2" s="1" a="1"/>
  <c r="T35" i="2" s="1"/>
  <c r="I35" i="2" s="1"/>
  <c r="O42" i="2"/>
  <c r="O43" i="2"/>
  <c r="O44" i="2"/>
  <c r="L40" i="2"/>
  <c r="L31" i="2"/>
  <c r="P38" i="2"/>
  <c r="H44" i="2"/>
  <c r="E32" i="2"/>
  <c r="H36" i="2"/>
  <c r="H46" i="2"/>
  <c r="Q26" i="2"/>
  <c r="H25" i="2"/>
  <c r="E42" i="2"/>
  <c r="H45" i="2"/>
  <c r="L26" i="2"/>
  <c r="E30" i="2"/>
  <c r="E50" i="2"/>
  <c r="Q37" i="2"/>
  <c r="E43" i="2"/>
  <c r="Q31" i="2"/>
  <c r="O33" i="2"/>
  <c r="E29" i="2"/>
  <c r="H43" i="2"/>
  <c r="S47" i="2"/>
  <c r="T47" i="2" s="1" a="1"/>
  <c r="T47" i="2" s="1"/>
  <c r="K47" i="2" s="1"/>
  <c r="O41" i="2"/>
  <c r="O34" i="2"/>
  <c r="H33" i="2"/>
  <c r="E35" i="2"/>
  <c r="S28" i="2"/>
  <c r="T28" i="2" s="1" a="1"/>
  <c r="T28" i="2" s="1"/>
  <c r="G28" i="2" s="1"/>
  <c r="S45" i="2"/>
  <c r="T45" i="2" s="1" a="1"/>
  <c r="T45" i="2" s="1"/>
  <c r="K45" i="2" s="1"/>
  <c r="P32" i="2"/>
  <c r="L35" i="2"/>
  <c r="L33" i="2"/>
  <c r="H47" i="2"/>
  <c r="S50" i="2"/>
  <c r="T50" i="2" s="1" a="1"/>
  <c r="T50" i="2" s="1"/>
  <c r="M50" i="2" s="1"/>
  <c r="Q47" i="2"/>
  <c r="L48" i="2"/>
  <c r="O38" i="2"/>
  <c r="E31" i="2"/>
  <c r="Q46" i="2"/>
  <c r="Q38" i="2"/>
  <c r="P41" i="2"/>
  <c r="H32" i="2"/>
  <c r="Q43" i="2"/>
  <c r="S30" i="2"/>
  <c r="T30" i="2" s="1" a="1"/>
  <c r="T30" i="2" s="1"/>
  <c r="J30" i="2" s="1"/>
  <c r="Q36" i="2"/>
  <c r="S31" i="2"/>
  <c r="T31" i="2" s="1" a="1"/>
  <c r="T31" i="2" s="1"/>
  <c r="M31" i="2" s="1"/>
  <c r="Q30" i="2"/>
  <c r="O36" i="2"/>
  <c r="L43" i="2"/>
  <c r="L44" i="2"/>
  <c r="L34" i="2"/>
  <c r="P39" i="2"/>
  <c r="L39" i="2"/>
  <c r="H31" i="2"/>
  <c r="H49" i="2"/>
  <c r="Q34" i="2"/>
  <c r="P31" i="2"/>
  <c r="O39" i="2"/>
  <c r="E45" i="2"/>
  <c r="H30" i="2"/>
  <c r="Q50" i="2"/>
  <c r="O47" i="2"/>
  <c r="Q48" i="2"/>
  <c r="Q42" i="2"/>
  <c r="L45" i="2"/>
  <c r="H26" i="2"/>
  <c r="L46" i="2"/>
  <c r="H40" i="2"/>
  <c r="O27" i="2"/>
  <c r="Q39" i="2"/>
  <c r="P37" i="2"/>
  <c r="E49" i="2"/>
  <c r="H34" i="2"/>
  <c r="O50" i="2"/>
  <c r="E46" i="2"/>
  <c r="O25" i="2"/>
  <c r="O40" i="2"/>
  <c r="P46" i="2"/>
  <c r="E27" i="2"/>
  <c r="S46" i="2"/>
  <c r="T46" i="2" s="1" a="1"/>
  <c r="T46" i="2" s="1"/>
  <c r="K46" i="2" s="1"/>
  <c r="P35" i="2"/>
  <c r="H38" i="2"/>
  <c r="H27" i="2"/>
  <c r="Q49" i="2"/>
  <c r="S36" i="2"/>
  <c r="T36" i="2" s="1" a="1"/>
  <c r="T36" i="2" s="1"/>
  <c r="N36" i="2" s="1"/>
  <c r="S39" i="2"/>
  <c r="T39" i="2" s="1" a="1"/>
  <c r="T39" i="2" s="1"/>
  <c r="I39" i="2" s="1"/>
  <c r="Q28" i="2"/>
  <c r="O30" i="2"/>
  <c r="P43" i="2"/>
  <c r="P42" i="2"/>
  <c r="P49" i="2"/>
  <c r="O45" i="2"/>
  <c r="P36" i="2"/>
  <c r="H29" i="2"/>
  <c r="H37" i="2"/>
  <c r="O26" i="2"/>
  <c r="S34" i="2"/>
  <c r="T34" i="2" s="1" a="1"/>
  <c r="T34" i="2" s="1"/>
  <c r="G34" i="2" s="1"/>
  <c r="O37" i="2"/>
  <c r="O32" i="2"/>
  <c r="H35" i="2"/>
  <c r="S41" i="2"/>
  <c r="T41" i="2" s="1" a="1"/>
  <c r="T41" i="2" s="1"/>
  <c r="K41" i="2" s="1"/>
  <c r="S38" i="2"/>
  <c r="T38" i="2" s="1" a="1"/>
  <c r="T38" i="2" s="1"/>
  <c r="F38" i="2" s="1"/>
  <c r="P48" i="2"/>
  <c r="E41" i="2"/>
  <c r="Q27" i="2"/>
  <c r="S40" i="2"/>
  <c r="T40" i="2" s="1" a="1"/>
  <c r="T40" i="2" s="1"/>
  <c r="I40" i="2" s="1"/>
  <c r="P44" i="2"/>
  <c r="L41" i="2"/>
  <c r="E39" i="2"/>
  <c r="S27" i="2"/>
  <c r="T27" i="2" s="1" a="1"/>
  <c r="T27" i="2" s="1"/>
  <c r="N27" i="2" s="1"/>
  <c r="Q35" i="2"/>
  <c r="Q29" i="2"/>
  <c r="O35" i="2"/>
  <c r="H41" i="2"/>
  <c r="L29" i="2"/>
  <c r="H28" i="2"/>
  <c r="L27" i="2"/>
  <c r="Q33" i="2"/>
  <c r="P29" i="2"/>
  <c r="E36" i="2"/>
  <c r="E40" i="2"/>
  <c r="Q45" i="2"/>
  <c r="P45" i="2"/>
  <c r="O46" i="2"/>
  <c r="H50" i="2"/>
  <c r="E28" i="2"/>
  <c r="L25" i="2"/>
  <c r="Q32" i="2"/>
  <c r="L30" i="2"/>
  <c r="O28" i="2"/>
  <c r="H39" i="2"/>
  <c r="E48" i="2"/>
  <c r="S14" i="2"/>
  <c r="T14" i="2" s="1" a="1"/>
  <c r="T14" i="2" s="1"/>
  <c r="G14" i="2" s="1"/>
  <c r="S18" i="2"/>
  <c r="T18" i="2" s="1" a="1"/>
  <c r="T18" i="2" s="1"/>
  <c r="G18" i="2" s="1"/>
  <c r="Q7" i="2"/>
  <c r="Q11" i="2"/>
  <c r="P17" i="2"/>
  <c r="P23" i="2"/>
  <c r="O16" i="2"/>
  <c r="O22" i="2"/>
  <c r="L5" i="2"/>
  <c r="H23" i="2"/>
  <c r="H5" i="2"/>
  <c r="E20" i="2"/>
  <c r="E11" i="2"/>
  <c r="O20" i="2"/>
  <c r="H20" i="2"/>
  <c r="S12" i="2"/>
  <c r="T12" i="2" s="1" a="1"/>
  <c r="T12" i="2" s="1"/>
  <c r="G12" i="2" s="1"/>
  <c r="O15" i="2"/>
  <c r="H2" i="2"/>
  <c r="Q3" i="2"/>
  <c r="L15" i="2"/>
  <c r="H14" i="2"/>
  <c r="S20" i="2"/>
  <c r="T20" i="2" s="1" a="1"/>
  <c r="T20" i="2" s="1"/>
  <c r="G20" i="2" s="1"/>
  <c r="P5" i="2"/>
  <c r="L9" i="2"/>
  <c r="Q9" i="2"/>
  <c r="P15" i="2"/>
  <c r="L20" i="2"/>
  <c r="H11" i="2"/>
  <c r="S6" i="2"/>
  <c r="T6" i="2" s="1" a="1"/>
  <c r="T6" i="2" s="1"/>
  <c r="G6" i="2" s="1"/>
  <c r="Q20" i="2"/>
  <c r="P21" i="2"/>
  <c r="L14" i="2"/>
  <c r="L12" i="2"/>
  <c r="S15" i="2"/>
  <c r="T15" i="2" s="1" a="1"/>
  <c r="T15" i="2" s="1"/>
  <c r="G15" i="2" s="1"/>
  <c r="Q12" i="2"/>
  <c r="L8" i="2"/>
  <c r="H3" i="2"/>
  <c r="S2" i="2"/>
  <c r="T2" i="2" s="1" a="1"/>
  <c r="T2" i="2" s="1"/>
  <c r="G2" i="2" s="1"/>
  <c r="L17" i="2"/>
  <c r="L11" i="2"/>
  <c r="E3" i="2"/>
  <c r="S22" i="2"/>
  <c r="T22" i="2" s="1" a="1"/>
  <c r="T22" i="2" s="1"/>
  <c r="G22" i="2" s="1"/>
  <c r="Q24" i="2"/>
  <c r="Q18" i="2"/>
  <c r="Q22" i="2"/>
  <c r="P16" i="2"/>
  <c r="P11" i="2"/>
  <c r="O7" i="2"/>
  <c r="O13" i="2"/>
  <c r="O19" i="2"/>
  <c r="H22" i="2"/>
  <c r="H16" i="2"/>
  <c r="E14" i="2"/>
  <c r="E10" i="2"/>
  <c r="L4" i="2"/>
  <c r="L10" i="2"/>
  <c r="H4" i="2"/>
  <c r="E19" i="2"/>
  <c r="Q16" i="2"/>
  <c r="P18" i="2"/>
  <c r="O21" i="2"/>
  <c r="E18" i="2"/>
  <c r="H24" i="2"/>
  <c r="P2" i="2"/>
  <c r="O9" i="2"/>
  <c r="S8" i="2"/>
  <c r="T8" i="2" s="1" a="1"/>
  <c r="T8" i="2" s="1"/>
  <c r="G8" i="2" s="1"/>
  <c r="O3" i="2"/>
  <c r="L21" i="2"/>
  <c r="E16" i="2"/>
  <c r="H17" i="2"/>
  <c r="S5" i="2"/>
  <c r="T5" i="2" s="1" a="1"/>
  <c r="T5" i="2" s="1"/>
  <c r="G5" i="2" s="1"/>
  <c r="O2" i="2"/>
  <c r="H13" i="2"/>
  <c r="E6" i="2"/>
  <c r="Q23" i="2"/>
  <c r="L2" i="2"/>
  <c r="E21" i="2"/>
  <c r="S24" i="2"/>
  <c r="T24" i="2" s="1" a="1"/>
  <c r="T24" i="2" s="1"/>
  <c r="J24" i="2" s="1"/>
  <c r="S17" i="2"/>
  <c r="T17" i="2" s="1" a="1"/>
  <c r="T17" i="2" s="1"/>
  <c r="G17" i="2" s="1"/>
  <c r="L24" i="2"/>
  <c r="Q6" i="2"/>
  <c r="Q10" i="2"/>
  <c r="P20" i="2"/>
  <c r="P12" i="2"/>
  <c r="L22" i="2"/>
  <c r="O4" i="2"/>
  <c r="O10" i="2"/>
  <c r="E22" i="2"/>
  <c r="H12" i="2"/>
  <c r="E2" i="2"/>
  <c r="E9" i="2"/>
  <c r="H8" i="2"/>
  <c r="E8" i="2"/>
  <c r="S11" i="2"/>
  <c r="T11" i="2" s="1" a="1"/>
  <c r="T11" i="2" s="1"/>
  <c r="G11" i="2" s="1"/>
  <c r="O24" i="2"/>
  <c r="Q5" i="2"/>
  <c r="P7" i="2"/>
  <c r="E15" i="2"/>
  <c r="E24" i="2"/>
  <c r="O18" i="2"/>
  <c r="E13" i="2"/>
  <c r="S21" i="2"/>
  <c r="T21" i="2" s="1" a="1"/>
  <c r="T21" i="2" s="1"/>
  <c r="G21" i="2" s="1"/>
  <c r="P10" i="2"/>
  <c r="E7" i="2"/>
  <c r="Q21" i="2"/>
  <c r="Q14" i="2"/>
  <c r="O11" i="2"/>
  <c r="O6" i="2"/>
  <c r="E5" i="2"/>
  <c r="S19" i="2"/>
  <c r="T19" i="2" s="1" a="1"/>
  <c r="T19" i="2" s="1"/>
  <c r="G19" i="2" s="1"/>
  <c r="Q2" i="2"/>
  <c r="O8" i="2"/>
  <c r="L18" i="2"/>
  <c r="H6" i="2"/>
  <c r="Q13" i="2"/>
  <c r="O5" i="2"/>
  <c r="L6" i="2"/>
  <c r="E12" i="2"/>
  <c r="Q8" i="2"/>
  <c r="P14" i="2"/>
  <c r="L23" i="2"/>
  <c r="S3" i="2"/>
  <c r="T3" i="2" s="1" a="1"/>
  <c r="T3" i="2" s="1"/>
  <c r="F3" i="2" s="1"/>
  <c r="P6" i="2"/>
  <c r="H7" i="2"/>
  <c r="S23" i="2"/>
  <c r="T23" i="2" s="1" a="1"/>
  <c r="T23" i="2" s="1"/>
  <c r="G23" i="2" s="1"/>
  <c r="S4" i="2"/>
  <c r="T4" i="2" s="1" a="1"/>
  <c r="T4" i="2" s="1"/>
  <c r="G4" i="2" s="1"/>
  <c r="P24" i="2"/>
  <c r="Q17" i="2"/>
  <c r="Q4" i="2"/>
  <c r="P8" i="2"/>
  <c r="O23" i="2"/>
  <c r="L13" i="2"/>
  <c r="L16" i="2"/>
  <c r="L19" i="2"/>
  <c r="H21" i="2"/>
  <c r="E4" i="2"/>
  <c r="S13" i="2"/>
  <c r="T13" i="2" s="1" a="1"/>
  <c r="T13" i="2" s="1"/>
  <c r="G13" i="2" s="1"/>
  <c r="Q15" i="2"/>
  <c r="L7" i="2"/>
  <c r="S10" i="2"/>
  <c r="T10" i="2" s="1" a="1"/>
  <c r="T10" i="2" s="1"/>
  <c r="F10" i="2" s="1"/>
  <c r="P22" i="2"/>
  <c r="O17" i="2"/>
  <c r="H18" i="2"/>
  <c r="S9" i="2"/>
  <c r="T9" i="2" s="1" a="1"/>
  <c r="T9" i="2" s="1"/>
  <c r="F9" i="2" s="1"/>
  <c r="O14" i="2"/>
  <c r="O12" i="2"/>
  <c r="H19" i="2"/>
  <c r="E17" i="2"/>
  <c r="P19" i="2"/>
  <c r="H10" i="2"/>
  <c r="H15" i="2"/>
  <c r="S7" i="2"/>
  <c r="T7" i="2" s="1" a="1"/>
  <c r="T7" i="2" s="1"/>
  <c r="F7" i="2" s="1"/>
  <c r="P4" i="2"/>
  <c r="S16" i="2"/>
  <c r="T16" i="2" s="1" a="1"/>
  <c r="T16" i="2" s="1"/>
  <c r="F16" i="2" s="1"/>
  <c r="P3" i="2"/>
  <c r="H9" i="2"/>
  <c r="P9" i="2"/>
  <c r="L3" i="2"/>
  <c r="Q19" i="2"/>
  <c r="P13" i="2"/>
  <c r="E23" i="2"/>
  <c r="C1" i="2"/>
  <c r="H1" i="2"/>
  <c r="N76" i="2" l="1"/>
  <c r="F77" i="2"/>
  <c r="N77" i="2"/>
  <c r="N79" i="2"/>
  <c r="M78" i="2"/>
  <c r="I76" i="2"/>
  <c r="J76" i="2"/>
  <c r="I78" i="2"/>
  <c r="I79" i="2"/>
  <c r="M77" i="2"/>
  <c r="M79" i="2"/>
  <c r="J77" i="2"/>
  <c r="K76" i="2"/>
  <c r="M76" i="2"/>
  <c r="G76" i="2"/>
  <c r="K79" i="2"/>
  <c r="K78" i="2"/>
  <c r="F79" i="2"/>
  <c r="G79" i="2"/>
  <c r="J78" i="2"/>
  <c r="K77" i="2"/>
  <c r="G78" i="2"/>
  <c r="G77" i="2"/>
  <c r="F78" i="2"/>
  <c r="I56" i="2"/>
  <c r="F56" i="2"/>
  <c r="M55" i="2"/>
  <c r="G56" i="2"/>
  <c r="F68" i="2"/>
  <c r="G67" i="2"/>
  <c r="K64" i="2"/>
  <c r="G68" i="2"/>
  <c r="N56" i="2"/>
  <c r="G55" i="2"/>
  <c r="K72" i="2"/>
  <c r="G65" i="2"/>
  <c r="M53" i="2"/>
  <c r="M64" i="2"/>
  <c r="J67" i="2"/>
  <c r="N65" i="2"/>
  <c r="K68" i="2"/>
  <c r="N75" i="2"/>
  <c r="I55" i="2"/>
  <c r="K57" i="2"/>
  <c r="F71" i="2"/>
  <c r="K71" i="2"/>
  <c r="J64" i="2"/>
  <c r="F67" i="2"/>
  <c r="J55" i="2"/>
  <c r="K55" i="2"/>
  <c r="I71" i="2"/>
  <c r="J56" i="2"/>
  <c r="M71" i="2"/>
  <c r="J51" i="2"/>
  <c r="K63" i="2"/>
  <c r="F65" i="2"/>
  <c r="I53" i="2"/>
  <c r="N53" i="2"/>
  <c r="I64" i="2"/>
  <c r="N51" i="2"/>
  <c r="G57" i="2"/>
  <c r="J68" i="2"/>
  <c r="K67" i="2"/>
  <c r="N64" i="2"/>
  <c r="M67" i="2"/>
  <c r="M68" i="2"/>
  <c r="I67" i="2"/>
  <c r="F51" i="2"/>
  <c r="F57" i="2"/>
  <c r="G64" i="2"/>
  <c r="I68" i="2"/>
  <c r="F63" i="2"/>
  <c r="I65" i="2"/>
  <c r="K53" i="2"/>
  <c r="N71" i="2"/>
  <c r="N57" i="2"/>
  <c r="G71" i="2"/>
  <c r="M57" i="2"/>
  <c r="N55" i="2"/>
  <c r="K59" i="2"/>
  <c r="F53" i="2"/>
  <c r="K56" i="2"/>
  <c r="G66" i="2"/>
  <c r="N59" i="2"/>
  <c r="K51" i="2"/>
  <c r="G53" i="2"/>
  <c r="J75" i="2"/>
  <c r="G51" i="2"/>
  <c r="I51" i="2"/>
  <c r="I57" i="2"/>
  <c r="M75" i="2"/>
  <c r="G75" i="2"/>
  <c r="I75" i="2"/>
  <c r="I66" i="2"/>
  <c r="M66" i="2"/>
  <c r="G52" i="2"/>
  <c r="M59" i="2"/>
  <c r="I54" i="2"/>
  <c r="G72" i="2"/>
  <c r="J65" i="2"/>
  <c r="I63" i="2"/>
  <c r="F66" i="2"/>
  <c r="K52" i="2"/>
  <c r="J74" i="2"/>
  <c r="G74" i="2"/>
  <c r="I74" i="2"/>
  <c r="K66" i="2"/>
  <c r="N74" i="2"/>
  <c r="F54" i="2"/>
  <c r="G69" i="2"/>
  <c r="F69" i="2"/>
  <c r="N66" i="2"/>
  <c r="I70" i="2"/>
  <c r="N52" i="2"/>
  <c r="J62" i="2"/>
  <c r="F62" i="2"/>
  <c r="J61" i="2"/>
  <c r="I52" i="2"/>
  <c r="I69" i="2"/>
  <c r="K74" i="2"/>
  <c r="M60" i="2"/>
  <c r="J69" i="2"/>
  <c r="M69" i="2"/>
  <c r="N63" i="2"/>
  <c r="M73" i="2"/>
  <c r="G73" i="2"/>
  <c r="K75" i="2"/>
  <c r="M58" i="2"/>
  <c r="I73" i="2"/>
  <c r="G62" i="2"/>
  <c r="J60" i="2"/>
  <c r="N73" i="2"/>
  <c r="M62" i="2"/>
  <c r="G54" i="2"/>
  <c r="M54" i="2"/>
  <c r="J72" i="2"/>
  <c r="J63" i="2"/>
  <c r="M52" i="2"/>
  <c r="G59" i="2"/>
  <c r="I58" i="2"/>
  <c r="G60" i="2"/>
  <c r="N62" i="2"/>
  <c r="J70" i="2"/>
  <c r="G70" i="2"/>
  <c r="J52" i="2"/>
  <c r="N72" i="2"/>
  <c r="J54" i="2"/>
  <c r="K73" i="2"/>
  <c r="M72" i="2"/>
  <c r="N60" i="2"/>
  <c r="F60" i="2"/>
  <c r="G63" i="2"/>
  <c r="F70" i="2"/>
  <c r="J58" i="2"/>
  <c r="N61" i="2"/>
  <c r="K61" i="2"/>
  <c r="M74" i="2"/>
  <c r="K69" i="2"/>
  <c r="K54" i="2"/>
  <c r="K62" i="2"/>
  <c r="K60" i="2"/>
  <c r="F73" i="2"/>
  <c r="F59" i="2"/>
  <c r="F58" i="2"/>
  <c r="K58" i="2"/>
  <c r="K70" i="2"/>
  <c r="M70" i="2"/>
  <c r="I72" i="2"/>
  <c r="M61" i="2"/>
  <c r="F61" i="2"/>
  <c r="K65" i="2"/>
  <c r="I61" i="2"/>
  <c r="I59" i="2"/>
  <c r="G58" i="2"/>
  <c r="I26" i="2"/>
  <c r="N26" i="2"/>
  <c r="M26" i="2"/>
  <c r="I32" i="2"/>
  <c r="M32" i="2"/>
  <c r="J32" i="2"/>
  <c r="F32" i="2"/>
  <c r="K48" i="2"/>
  <c r="I37" i="2"/>
  <c r="G32" i="2"/>
  <c r="F48" i="2"/>
  <c r="J48" i="2"/>
  <c r="M48" i="2"/>
  <c r="K37" i="2"/>
  <c r="M47" i="2"/>
  <c r="F43" i="2"/>
  <c r="J43" i="2"/>
  <c r="K43" i="2"/>
  <c r="G35" i="2"/>
  <c r="F35" i="2"/>
  <c r="M43" i="2"/>
  <c r="M37" i="2"/>
  <c r="G37" i="2"/>
  <c r="G26" i="2"/>
  <c r="N45" i="2"/>
  <c r="F26" i="2"/>
  <c r="G25" i="2"/>
  <c r="K35" i="2"/>
  <c r="M49" i="2"/>
  <c r="J45" i="2"/>
  <c r="M35" i="2"/>
  <c r="N47" i="2"/>
  <c r="J25" i="2"/>
  <c r="J35" i="2"/>
  <c r="K32" i="2"/>
  <c r="M45" i="2"/>
  <c r="I45" i="2"/>
  <c r="F45" i="2"/>
  <c r="F49" i="2"/>
  <c r="I25" i="2"/>
  <c r="K36" i="2"/>
  <c r="K25" i="2"/>
  <c r="K49" i="2"/>
  <c r="J26" i="2"/>
  <c r="F37" i="2"/>
  <c r="G41" i="2"/>
  <c r="I49" i="2"/>
  <c r="N25" i="2"/>
  <c r="G33" i="2"/>
  <c r="F25" i="2"/>
  <c r="K42" i="2"/>
  <c r="G38" i="2"/>
  <c r="N38" i="2"/>
  <c r="J41" i="2"/>
  <c r="J39" i="2"/>
  <c r="M38" i="2"/>
  <c r="M41" i="2"/>
  <c r="I47" i="2"/>
  <c r="G36" i="2"/>
  <c r="G45" i="2"/>
  <c r="K38" i="2"/>
  <c r="I38" i="2"/>
  <c r="F36" i="2"/>
  <c r="N37" i="2"/>
  <c r="I41" i="2"/>
  <c r="N42" i="2"/>
  <c r="G49" i="2"/>
  <c r="J47" i="2"/>
  <c r="G42" i="2"/>
  <c r="I44" i="2"/>
  <c r="J49" i="2"/>
  <c r="I34" i="2"/>
  <c r="F39" i="2"/>
  <c r="G27" i="2"/>
  <c r="K34" i="2"/>
  <c r="G48" i="2"/>
  <c r="N48" i="2"/>
  <c r="F28" i="2"/>
  <c r="J36" i="2"/>
  <c r="I33" i="2"/>
  <c r="N28" i="2"/>
  <c r="N33" i="2"/>
  <c r="M27" i="2"/>
  <c r="M30" i="2"/>
  <c r="K33" i="2"/>
  <c r="J27" i="2"/>
  <c r="F27" i="2"/>
  <c r="G39" i="2"/>
  <c r="I46" i="2"/>
  <c r="I36" i="2"/>
  <c r="J38" i="2"/>
  <c r="K27" i="2"/>
  <c r="I27" i="2"/>
  <c r="M39" i="2"/>
  <c r="N44" i="2"/>
  <c r="F42" i="2"/>
  <c r="J42" i="2"/>
  <c r="J44" i="2"/>
  <c r="G43" i="2"/>
  <c r="K39" i="2"/>
  <c r="G30" i="2"/>
  <c r="F41" i="2"/>
  <c r="F44" i="2"/>
  <c r="M33" i="2"/>
  <c r="J33" i="2"/>
  <c r="F29" i="2"/>
  <c r="N50" i="2"/>
  <c r="M46" i="2"/>
  <c r="K28" i="2"/>
  <c r="N34" i="2"/>
  <c r="G29" i="2"/>
  <c r="K50" i="2"/>
  <c r="J28" i="2"/>
  <c r="F47" i="2"/>
  <c r="K31" i="2"/>
  <c r="N35" i="2"/>
  <c r="J40" i="2"/>
  <c r="F30" i="2"/>
  <c r="M28" i="2"/>
  <c r="G46" i="2"/>
  <c r="G40" i="2"/>
  <c r="N40" i="2"/>
  <c r="I31" i="2"/>
  <c r="N31" i="2"/>
  <c r="J31" i="2"/>
  <c r="K40" i="2"/>
  <c r="I50" i="2"/>
  <c r="F50" i="2"/>
  <c r="M40" i="2"/>
  <c r="G47" i="2"/>
  <c r="G31" i="2"/>
  <c r="I30" i="2"/>
  <c r="K29" i="2"/>
  <c r="J46" i="2"/>
  <c r="M29" i="2"/>
  <c r="I28" i="2"/>
  <c r="F31" i="2"/>
  <c r="N29" i="2"/>
  <c r="J50" i="2"/>
  <c r="N43" i="2"/>
  <c r="M44" i="2"/>
  <c r="N30" i="2"/>
  <c r="K44" i="2"/>
  <c r="N39" i="2"/>
  <c r="J34" i="2"/>
  <c r="G50" i="2"/>
  <c r="I42" i="2"/>
  <c r="K30" i="2"/>
  <c r="I29" i="2"/>
  <c r="F40" i="2"/>
  <c r="F34" i="2"/>
  <c r="N41" i="2"/>
  <c r="N46" i="2"/>
  <c r="M36" i="2"/>
  <c r="M34" i="2"/>
  <c r="F46" i="2"/>
  <c r="J14" i="2"/>
  <c r="J12" i="2"/>
  <c r="F18" i="2"/>
  <c r="N18" i="2"/>
  <c r="N12" i="2"/>
  <c r="F12" i="2"/>
  <c r="M24" i="2"/>
  <c r="K18" i="2"/>
  <c r="M18" i="2"/>
  <c r="N6" i="2"/>
  <c r="J6" i="2"/>
  <c r="K14" i="2"/>
  <c r="I14" i="2"/>
  <c r="N14" i="2"/>
  <c r="M14" i="2"/>
  <c r="F22" i="2"/>
  <c r="M12" i="2"/>
  <c r="K3" i="2"/>
  <c r="J18" i="2"/>
  <c r="N17" i="2"/>
  <c r="M8" i="2"/>
  <c r="M6" i="2"/>
  <c r="K12" i="2"/>
  <c r="K17" i="2"/>
  <c r="N2" i="2"/>
  <c r="I8" i="2"/>
  <c r="I2" i="2"/>
  <c r="M13" i="2"/>
  <c r="I17" i="2"/>
  <c r="M17" i="2"/>
  <c r="J19" i="2"/>
  <c r="F17" i="2"/>
  <c r="J17" i="2"/>
  <c r="K8" i="2"/>
  <c r="N22" i="2"/>
  <c r="N8" i="2"/>
  <c r="G24" i="2"/>
  <c r="J22" i="2"/>
  <c r="N24" i="2"/>
  <c r="N7" i="2"/>
  <c r="I7" i="2"/>
  <c r="J3" i="2"/>
  <c r="F14" i="2"/>
  <c r="K11" i="2"/>
  <c r="J10" i="2"/>
  <c r="I18" i="2"/>
  <c r="K21" i="2"/>
  <c r="I19" i="2"/>
  <c r="K23" i="2"/>
  <c r="M2" i="2"/>
  <c r="N19" i="2"/>
  <c r="J15" i="2"/>
  <c r="F4" i="2"/>
  <c r="I22" i="2"/>
  <c r="M4" i="2"/>
  <c r="N15" i="2"/>
  <c r="N21" i="2"/>
  <c r="J11" i="2"/>
  <c r="M22" i="2"/>
  <c r="F19" i="2"/>
  <c r="F21" i="2"/>
  <c r="M21" i="2"/>
  <c r="K15" i="2"/>
  <c r="J13" i="2"/>
  <c r="K2" i="2"/>
  <c r="M7" i="2"/>
  <c r="F2" i="2"/>
  <c r="K22" i="2"/>
  <c r="K19" i="2"/>
  <c r="N3" i="2"/>
  <c r="J8" i="2"/>
  <c r="M19" i="2"/>
  <c r="F8" i="2"/>
  <c r="M3" i="2"/>
  <c r="F24" i="2"/>
  <c r="J2" i="2"/>
  <c r="G3" i="2"/>
  <c r="F5" i="2"/>
  <c r="M15" i="2"/>
  <c r="J9" i="2"/>
  <c r="F13" i="2"/>
  <c r="F20" i="2"/>
  <c r="I6" i="2"/>
  <c r="I3" i="2"/>
  <c r="J4" i="2"/>
  <c r="M5" i="2"/>
  <c r="M9" i="2"/>
  <c r="K16" i="2"/>
  <c r="N5" i="2"/>
  <c r="K9" i="2"/>
  <c r="J16" i="2"/>
  <c r="I11" i="2"/>
  <c r="K13" i="2"/>
  <c r="J5" i="2"/>
  <c r="M11" i="2"/>
  <c r="K20" i="2"/>
  <c r="N9" i="2"/>
  <c r="N10" i="2"/>
  <c r="F23" i="2"/>
  <c r="J21" i="2"/>
  <c r="K5" i="2"/>
  <c r="N4" i="2"/>
  <c r="J7" i="2"/>
  <c r="I21" i="2"/>
  <c r="G10" i="2"/>
  <c r="N13" i="2"/>
  <c r="I20" i="2"/>
  <c r="I24" i="2"/>
  <c r="F6" i="2"/>
  <c r="I16" i="2"/>
  <c r="N16" i="2"/>
  <c r="I13" i="2"/>
  <c r="I9" i="2"/>
  <c r="K7" i="2"/>
  <c r="J23" i="2"/>
  <c r="F11" i="2"/>
  <c r="G16" i="2"/>
  <c r="N11" i="2"/>
  <c r="M10" i="2"/>
  <c r="J20" i="2"/>
  <c r="F15" i="2"/>
  <c r="G9" i="2"/>
  <c r="K10" i="2"/>
  <c r="N20" i="2"/>
  <c r="I5" i="2"/>
  <c r="M20" i="2"/>
  <c r="I15" i="2"/>
  <c r="K24" i="2"/>
  <c r="M23" i="2"/>
  <c r="I12" i="2"/>
  <c r="K6" i="2"/>
  <c r="G7" i="2"/>
  <c r="I4" i="2"/>
  <c r="N23" i="2"/>
  <c r="I10" i="2"/>
  <c r="M16" i="2"/>
  <c r="E13" i="3" a="1"/>
  <c r="I23" i="2"/>
  <c r="K4" i="2"/>
  <c r="L1" i="2"/>
  <c r="J13" i="3" s="1" a="1"/>
  <c r="J13" i="3" s="1"/>
  <c r="E1" i="2"/>
  <c r="B13" i="3" s="1" a="1"/>
  <c r="B13" i="3" s="1"/>
  <c r="Q1" i="2"/>
  <c r="O13" i="3" s="1" a="1"/>
  <c r="O13" i="3" s="1"/>
  <c r="P1" i="2"/>
  <c r="N13" i="3" s="1" a="1"/>
  <c r="N13" i="3" s="1"/>
  <c r="O1" i="2"/>
  <c r="M13" i="3" s="1" a="1"/>
  <c r="M13" i="3" s="1"/>
  <c r="S1" i="2"/>
  <c r="T1" i="2" s="1" a="1"/>
  <c r="T1" i="2" s="1"/>
  <c r="I1" i="2" s="1"/>
  <c r="F91" i="3" l="1"/>
  <c r="F79" i="3"/>
  <c r="F67" i="3"/>
  <c r="F55" i="3"/>
  <c r="F43" i="3"/>
  <c r="F31" i="3"/>
  <c r="F19" i="3"/>
  <c r="F28" i="3"/>
  <c r="F27" i="3"/>
  <c r="F61" i="3"/>
  <c r="F84" i="3"/>
  <c r="F36" i="3"/>
  <c r="F71" i="3"/>
  <c r="F58" i="3"/>
  <c r="F22" i="3"/>
  <c r="F57" i="3"/>
  <c r="F80" i="3"/>
  <c r="F44" i="3"/>
  <c r="F90" i="3"/>
  <c r="F78" i="3"/>
  <c r="F66" i="3"/>
  <c r="F54" i="3"/>
  <c r="F42" i="3"/>
  <c r="F30" i="3"/>
  <c r="F18" i="3"/>
  <c r="F17" i="3"/>
  <c r="F76" i="3"/>
  <c r="F52" i="3"/>
  <c r="F16" i="3"/>
  <c r="F75" i="3"/>
  <c r="F51" i="3"/>
  <c r="F73" i="3"/>
  <c r="F47" i="3"/>
  <c r="F56" i="3"/>
  <c r="F89" i="3"/>
  <c r="F77" i="3"/>
  <c r="F65" i="3"/>
  <c r="F53" i="3"/>
  <c r="F41" i="3"/>
  <c r="F29" i="3"/>
  <c r="F88" i="3"/>
  <c r="F64" i="3"/>
  <c r="F40" i="3"/>
  <c r="F87" i="3"/>
  <c r="F63" i="3"/>
  <c r="F15" i="3"/>
  <c r="F49" i="3"/>
  <c r="F25" i="3"/>
  <c r="F60" i="3"/>
  <c r="F48" i="3"/>
  <c r="F83" i="3"/>
  <c r="F23" i="3"/>
  <c r="F70" i="3"/>
  <c r="F34" i="3"/>
  <c r="F45" i="3"/>
  <c r="F68" i="3"/>
  <c r="F39" i="3"/>
  <c r="F69" i="3"/>
  <c r="F21" i="3"/>
  <c r="F20" i="3"/>
  <c r="F86" i="3"/>
  <c r="F74" i="3"/>
  <c r="F62" i="3"/>
  <c r="F50" i="3"/>
  <c r="F38" i="3"/>
  <c r="F26" i="3"/>
  <c r="F14" i="3"/>
  <c r="F85" i="3"/>
  <c r="F37" i="3"/>
  <c r="F72" i="3"/>
  <c r="F24" i="3"/>
  <c r="F59" i="3"/>
  <c r="F35" i="3"/>
  <c r="F82" i="3"/>
  <c r="F46" i="3"/>
  <c r="F81" i="3"/>
  <c r="F33" i="3"/>
  <c r="F32" i="3"/>
  <c r="G13" i="3" a="1"/>
  <c r="G13" i="3" s="1"/>
  <c r="E13" i="3"/>
  <c r="F13" i="3" s="1"/>
  <c r="N1" i="2"/>
  <c r="L13" i="3" s="1" a="1"/>
  <c r="L13" i="3" s="1"/>
  <c r="J1" i="2"/>
  <c r="H13" i="3" s="1" a="1"/>
  <c r="H13" i="3" s="1"/>
  <c r="M1" i="2"/>
  <c r="K13" i="3" s="1" a="1"/>
  <c r="K13" i="3" s="1"/>
  <c r="G1" i="2"/>
  <c r="D13" i="3" s="1" a="1"/>
  <c r="D13" i="3" s="1"/>
  <c r="K1" i="2"/>
  <c r="I13" i="3" s="1" a="1"/>
  <c r="I13" i="3" s="1"/>
  <c r="F1" i="2"/>
  <c r="C13" i="3" s="1" a="1"/>
  <c r="C13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<sst xmlns="http://schemas.openxmlformats.org/spreadsheetml/2006/main" count="552" uniqueCount="540">
  <si>
    <t>Description</t>
  </si>
  <si>
    <t>Last</t>
  </si>
  <si>
    <t>NC</t>
  </si>
  <si>
    <t>%NC</t>
  </si>
  <si>
    <t>Open</t>
  </si>
  <si>
    <t>High</t>
  </si>
  <si>
    <t>Low</t>
  </si>
  <si>
    <t>Bid Vol</t>
  </si>
  <si>
    <t>Bid</t>
  </si>
  <si>
    <t>Ask</t>
  </si>
  <si>
    <t>Ask Vol</t>
  </si>
  <si>
    <t>Volume</t>
  </si>
  <si>
    <t>Annual %NC</t>
  </si>
  <si>
    <t>S.XLC</t>
  </si>
  <si>
    <t>S.XLY</t>
  </si>
  <si>
    <t>S.XLP</t>
  </si>
  <si>
    <t>S.XLE</t>
  </si>
  <si>
    <t>S.XLF</t>
  </si>
  <si>
    <t>S.XLV</t>
  </si>
  <si>
    <t>S.XLI</t>
  </si>
  <si>
    <t>S.XLB</t>
  </si>
  <si>
    <t>S.XLRE</t>
  </si>
  <si>
    <t>S.XLK</t>
  </si>
  <si>
    <t>S.XLU</t>
  </si>
  <si>
    <t>S.META</t>
  </si>
  <si>
    <t>S.GOOGL</t>
  </si>
  <si>
    <t>S.GOOG</t>
  </si>
  <si>
    <t>S.NFLX</t>
  </si>
  <si>
    <t>S.WBD</t>
  </si>
  <si>
    <t>S.VZ</t>
  </si>
  <si>
    <t>S.EA</t>
  </si>
  <si>
    <t>S.TTWO</t>
  </si>
  <si>
    <t>S.CMCSA</t>
  </si>
  <si>
    <t>S.DIS</t>
  </si>
  <si>
    <t>S.CHTR</t>
  </si>
  <si>
    <t>S.TMUS</t>
  </si>
  <si>
    <t>S.T</t>
  </si>
  <si>
    <t>S.LYV</t>
  </si>
  <si>
    <t>S.TTD</t>
  </si>
  <si>
    <t>S.OMC</t>
  </si>
  <si>
    <t>S.TKO</t>
  </si>
  <si>
    <t>S.FOXA</t>
  </si>
  <si>
    <t>S.NWSA</t>
  </si>
  <si>
    <t>S.IPG</t>
  </si>
  <si>
    <t>S.FOX</t>
  </si>
  <si>
    <t>S.MTCH</t>
  </si>
  <si>
    <t>S.PSKY</t>
  </si>
  <si>
    <t>S.NWS</t>
  </si>
  <si>
    <t xml:space="preserve"> As of 6:38 PM ET 10/03/2025</t>
  </si>
  <si>
    <t>S.AMZN</t>
  </si>
  <si>
    <t>S.TSLA</t>
  </si>
  <si>
    <t>S.HD</t>
  </si>
  <si>
    <t>S.MCD</t>
  </si>
  <si>
    <t>S.BKNG</t>
  </si>
  <si>
    <t>S.TJX</t>
  </si>
  <si>
    <t>S.LOW</t>
  </si>
  <si>
    <t>S.DASH</t>
  </si>
  <si>
    <t>S.SBUX</t>
  </si>
  <si>
    <t>S.ORLY</t>
  </si>
  <si>
    <t>S.NKE</t>
  </si>
  <si>
    <t>S.RCL</t>
  </si>
  <si>
    <t>S.AZO</t>
  </si>
  <si>
    <t>S.HLT</t>
  </si>
  <si>
    <t>S.MAR</t>
  </si>
  <si>
    <t>S.GM</t>
  </si>
  <si>
    <t>S.CMG</t>
  </si>
  <si>
    <t>S.ABNB</t>
  </si>
  <si>
    <t>S.ROST</t>
  </si>
  <si>
    <t>S.F</t>
  </si>
  <si>
    <t>S.DHI</t>
  </si>
  <si>
    <t>S.EBAY</t>
  </si>
  <si>
    <t>S.GRMN</t>
  </si>
  <si>
    <t>S.YUM</t>
  </si>
  <si>
    <t>S.CCL</t>
  </si>
  <si>
    <t>S.LEN</t>
  </si>
  <si>
    <t>S.TSCO</t>
  </si>
  <si>
    <t>S.PHM</t>
  </si>
  <si>
    <t>S.EXPE</t>
  </si>
  <si>
    <t>S.ULTA</t>
  </si>
  <si>
    <t>S.WSM</t>
  </si>
  <si>
    <t>S.TPR</t>
  </si>
  <si>
    <t>S.NVR</t>
  </si>
  <si>
    <t>S.DRI</t>
  </si>
  <si>
    <t>S.GPC</t>
  </si>
  <si>
    <t>S.APTV</t>
  </si>
  <si>
    <t>S.LULU</t>
  </si>
  <si>
    <t>S.LVS</t>
  </si>
  <si>
    <t>S.DECK</t>
  </si>
  <si>
    <t>S.BBY</t>
  </si>
  <si>
    <t>S.DPZ</t>
  </si>
  <si>
    <t>S.RL</t>
  </si>
  <si>
    <t>S.NCLH</t>
  </si>
  <si>
    <t>S.WYNN</t>
  </si>
  <si>
    <t>S.POOL</t>
  </si>
  <si>
    <t>S.HAS</t>
  </si>
  <si>
    <t>S.LKQ</t>
  </si>
  <si>
    <t>S.KMX</t>
  </si>
  <si>
    <t>S.MGM</t>
  </si>
  <si>
    <t>S.MHK</t>
  </si>
  <si>
    <t>S.WMT</t>
  </si>
  <si>
    <t>S.COST</t>
  </si>
  <si>
    <t>S.PG</t>
  </si>
  <si>
    <t>S.KO</t>
  </si>
  <si>
    <t>S.PM</t>
  </si>
  <si>
    <t>S.MDLZ</t>
  </si>
  <si>
    <t>S.PEP</t>
  </si>
  <si>
    <t>S.MO</t>
  </si>
  <si>
    <t>S.CL</t>
  </si>
  <si>
    <t>S.MNST</t>
  </si>
  <si>
    <t>S.KMB</t>
  </si>
  <si>
    <t>S.TGT</t>
  </si>
  <si>
    <t>S.KR</t>
  </si>
  <si>
    <t>S.SYY</t>
  </si>
  <si>
    <t>S.KDP</t>
  </si>
  <si>
    <t>S.KVUE</t>
  </si>
  <si>
    <t>S.ADM</t>
  </si>
  <si>
    <t>S.HSY</t>
  </si>
  <si>
    <t>S.GIS</t>
  </si>
  <si>
    <t>S.K</t>
  </si>
  <si>
    <t>S.KHC</t>
  </si>
  <si>
    <t>S.DG</t>
  </si>
  <si>
    <t>S.CHD</t>
  </si>
  <si>
    <t>S.EL</t>
  </si>
  <si>
    <t>S.STZ</t>
  </si>
  <si>
    <t>S.DLTR</t>
  </si>
  <si>
    <t>S.MKC</t>
  </si>
  <si>
    <t>S.TSN</t>
  </si>
  <si>
    <t>S.CLX</t>
  </si>
  <si>
    <t>S.BG</t>
  </si>
  <si>
    <t>S.SJM</t>
  </si>
  <si>
    <t>S.CAG</t>
  </si>
  <si>
    <t>S.LW</t>
  </si>
  <si>
    <t>S.TAP</t>
  </si>
  <si>
    <t>S.HRL</t>
  </si>
  <si>
    <t>S.CPB</t>
  </si>
  <si>
    <t>S.BFB</t>
  </si>
  <si>
    <t>S.XOM</t>
  </si>
  <si>
    <t>S.CVX</t>
  </si>
  <si>
    <t>S.COP</t>
  </si>
  <si>
    <t>S.WMB</t>
  </si>
  <si>
    <t>S.MPC</t>
  </si>
  <si>
    <t>S.EOG</t>
  </si>
  <si>
    <t>S.KMI</t>
  </si>
  <si>
    <t>S.PSX</t>
  </si>
  <si>
    <t>S.SLB</t>
  </si>
  <si>
    <t>S.VLO</t>
  </si>
  <si>
    <t>S.BKR</t>
  </si>
  <si>
    <t>S.OKE</t>
  </si>
  <si>
    <t>S.EQT</t>
  </si>
  <si>
    <t>S.TRGP</t>
  </si>
  <si>
    <t>S.OXY</t>
  </si>
  <si>
    <t>S.FANG</t>
  </si>
  <si>
    <t>S.EXE</t>
  </si>
  <si>
    <t>S.DVN</t>
  </si>
  <si>
    <t>S.HAL</t>
  </si>
  <si>
    <t>S.TPL</t>
  </si>
  <si>
    <t>S.CTRA</t>
  </si>
  <si>
    <t>S.APA</t>
  </si>
  <si>
    <t>S.BRKB</t>
  </si>
  <si>
    <t>S.JPM</t>
  </si>
  <si>
    <t>S.V</t>
  </si>
  <si>
    <t>S.MA</t>
  </si>
  <si>
    <t>S.BAC</t>
  </si>
  <si>
    <t>S.WFC</t>
  </si>
  <si>
    <t>S.GS</t>
  </si>
  <si>
    <t>S.MS</t>
  </si>
  <si>
    <t>S.C</t>
  </si>
  <si>
    <t>S.AXP</t>
  </si>
  <si>
    <t>S.BLK</t>
  </si>
  <si>
    <t>S.SCHW</t>
  </si>
  <si>
    <t>S.SPGI</t>
  </si>
  <si>
    <t>S.PGR</t>
  </si>
  <si>
    <t>S.COF</t>
  </si>
  <si>
    <t>S.BX</t>
  </si>
  <si>
    <t>S.HOOD</t>
  </si>
  <si>
    <t>S.CB</t>
  </si>
  <si>
    <t>S.MMC</t>
  </si>
  <si>
    <t>S.CME</t>
  </si>
  <si>
    <t>S.ICE</t>
  </si>
  <si>
    <t>S.KKR</t>
  </si>
  <si>
    <t>S.COIN</t>
  </si>
  <si>
    <t>S.AJG</t>
  </si>
  <si>
    <t>S.AON</t>
  </si>
  <si>
    <t>S.PNC</t>
  </si>
  <si>
    <t>S.BK</t>
  </si>
  <si>
    <t>S.MCO</t>
  </si>
  <si>
    <t>S.USB</t>
  </si>
  <si>
    <t>S.FI</t>
  </si>
  <si>
    <t>S.PYPL</t>
  </si>
  <si>
    <t>S.TRV</t>
  </si>
  <si>
    <t>S.TFC</t>
  </si>
  <si>
    <t>S.APO</t>
  </si>
  <si>
    <t>S.ALL</t>
  </si>
  <si>
    <t>S.AFL</t>
  </si>
  <si>
    <t>S.AMP</t>
  </si>
  <si>
    <t>S.MET</t>
  </si>
  <si>
    <t>S.AIG</t>
  </si>
  <si>
    <t>S.MSCI</t>
  </si>
  <si>
    <t>S.XYZ</t>
  </si>
  <si>
    <t>S.NDAQ</t>
  </si>
  <si>
    <t>S.HIG</t>
  </si>
  <si>
    <t>S.PRU</t>
  </si>
  <si>
    <t>S.FIS</t>
  </si>
  <si>
    <t>S.WTW</t>
  </si>
  <si>
    <t>S.ACGL</t>
  </si>
  <si>
    <t>S.STT</t>
  </si>
  <si>
    <t>S.IBKR</t>
  </si>
  <si>
    <t>S.MTB</t>
  </si>
  <si>
    <t>S.RJF</t>
  </si>
  <si>
    <t>S.FITB</t>
  </si>
  <si>
    <t>S.BRO</t>
  </si>
  <si>
    <t>S.SYF</t>
  </si>
  <si>
    <t>S.CINF</t>
  </si>
  <si>
    <t>S.NTRS</t>
  </si>
  <si>
    <t>S.HBAN</t>
  </si>
  <si>
    <t>S.CBOE</t>
  </si>
  <si>
    <t>S.RF</t>
  </si>
  <si>
    <t>S.CFG</t>
  </si>
  <si>
    <t>S.WRB</t>
  </si>
  <si>
    <t>S.TROW</t>
  </si>
  <si>
    <t>S.GPN</t>
  </si>
  <si>
    <t>S.CPAY</t>
  </si>
  <si>
    <t>S.KEY</t>
  </si>
  <si>
    <t>S.L</t>
  </si>
  <si>
    <t>S.PFG</t>
  </si>
  <si>
    <t>S.EG</t>
  </si>
  <si>
    <t>S.GL</t>
  </si>
  <si>
    <t>S.AIZ</t>
  </si>
  <si>
    <t>S.IVZ</t>
  </si>
  <si>
    <t>S.FDS</t>
  </si>
  <si>
    <t>S.JKHY</t>
  </si>
  <si>
    <t>S.ERIE</t>
  </si>
  <si>
    <t>S.BEN</t>
  </si>
  <si>
    <t>S.GE</t>
  </si>
  <si>
    <t>S.CAT</t>
  </si>
  <si>
    <t>S.RTX</t>
  </si>
  <si>
    <t>S.UBER</t>
  </si>
  <si>
    <t>S.BA</t>
  </si>
  <si>
    <t>S.GEV</t>
  </si>
  <si>
    <t>S.ETN</t>
  </si>
  <si>
    <t>S.UNP</t>
  </si>
  <si>
    <t>S.HON</t>
  </si>
  <si>
    <t>S.ADP</t>
  </si>
  <si>
    <t>S.DE</t>
  </si>
  <si>
    <t>S.LMT</t>
  </si>
  <si>
    <t>S.PH</t>
  </si>
  <si>
    <t>S.TT</t>
  </si>
  <si>
    <t>S.GD</t>
  </si>
  <si>
    <t>S.MMM</t>
  </si>
  <si>
    <t>S.NOC</t>
  </si>
  <si>
    <t>S.WM</t>
  </si>
  <si>
    <t>S.HWM</t>
  </si>
  <si>
    <t>S.EMR</t>
  </si>
  <si>
    <t>S.TDG</t>
  </si>
  <si>
    <t>S.JCI</t>
  </si>
  <si>
    <t>S.CTAS</t>
  </si>
  <si>
    <t>S.ITW</t>
  </si>
  <si>
    <t>S.NSC</t>
  </si>
  <si>
    <t>S.CSX</t>
  </si>
  <si>
    <t>S.UPS</t>
  </si>
  <si>
    <t>S.URI</t>
  </si>
  <si>
    <t>S.PWR</t>
  </si>
  <si>
    <t>S.CMI</t>
  </si>
  <si>
    <t>S.AXON</t>
  </si>
  <si>
    <t>S.LHX</t>
  </si>
  <si>
    <t>S.FAST</t>
  </si>
  <si>
    <t>S.FDX</t>
  </si>
  <si>
    <t>S.PCAR</t>
  </si>
  <si>
    <t>S.CARR</t>
  </si>
  <si>
    <t>S.RSG</t>
  </si>
  <si>
    <t>S.AME</t>
  </si>
  <si>
    <t>S.GWW</t>
  </si>
  <si>
    <t>S.PAYX</t>
  </si>
  <si>
    <t>S.CPRT</t>
  </si>
  <si>
    <t>S.ROK</t>
  </si>
  <si>
    <t>S.DAL</t>
  </si>
  <si>
    <t>S.XYL</t>
  </si>
  <si>
    <t>S.OTIS</t>
  </si>
  <si>
    <t>S.VRSK</t>
  </si>
  <si>
    <t>S.WAB</t>
  </si>
  <si>
    <t>S.UAL</t>
  </si>
  <si>
    <t>S.IR</t>
  </si>
  <si>
    <t>S.EFX</t>
  </si>
  <si>
    <t>S.EME</t>
  </si>
  <si>
    <t>S.BR</t>
  </si>
  <si>
    <t>S.VLTO</t>
  </si>
  <si>
    <t>S.ODFL</t>
  </si>
  <si>
    <t>S.LDOS</t>
  </si>
  <si>
    <t>S.DOV</t>
  </si>
  <si>
    <t>S.HUBB</t>
  </si>
  <si>
    <t>S.J</t>
  </si>
  <si>
    <t>S.PNR</t>
  </si>
  <si>
    <t>S.SNA</t>
  </si>
  <si>
    <t>S.LII</t>
  </si>
  <si>
    <t>S.LUV</t>
  </si>
  <si>
    <t>S.FTV</t>
  </si>
  <si>
    <t>S.EXPD</t>
  </si>
  <si>
    <t>S.ROL</t>
  </si>
  <si>
    <t>S.CHRW</t>
  </si>
  <si>
    <t>S.TXT</t>
  </si>
  <si>
    <t>S.ALLE</t>
  </si>
  <si>
    <t>S.MAS</t>
  </si>
  <si>
    <t>S.BLDR</t>
  </si>
  <si>
    <t>S.IEX</t>
  </si>
  <si>
    <t>S.NDSN</t>
  </si>
  <si>
    <t>S.SWK</t>
  </si>
  <si>
    <t>S.HII</t>
  </si>
  <si>
    <t>S.DAY</t>
  </si>
  <si>
    <t>S.JBHT</t>
  </si>
  <si>
    <t>S.PAYC</t>
  </si>
  <si>
    <t>S.GNRC</t>
  </si>
  <si>
    <t>S.AOS</t>
  </si>
  <si>
    <t>S.LIN</t>
  </si>
  <si>
    <t>S.NEM</t>
  </si>
  <si>
    <t>S.SHW</t>
  </si>
  <si>
    <t>S.ECL</t>
  </si>
  <si>
    <t>S.VMC</t>
  </si>
  <si>
    <t>S.MLM</t>
  </si>
  <si>
    <t>S.APD</t>
  </si>
  <si>
    <t>S.DD</t>
  </si>
  <si>
    <t>S.FCX</t>
  </si>
  <si>
    <t>S.NUE</t>
  </si>
  <si>
    <t>S.CTVA</t>
  </si>
  <si>
    <t>S.IP</t>
  </si>
  <si>
    <t>S.PPG</t>
  </si>
  <si>
    <t>S.SW</t>
  </si>
  <si>
    <t>S.STLD</t>
  </si>
  <si>
    <t>S.PKG</t>
  </si>
  <si>
    <t>S.AMCR</t>
  </si>
  <si>
    <t>S.DOW</t>
  </si>
  <si>
    <t>S.IFF</t>
  </si>
  <si>
    <t>S.CF</t>
  </si>
  <si>
    <t>S.BALL</t>
  </si>
  <si>
    <t>S.AVY</t>
  </si>
  <si>
    <t>S.LYB</t>
  </si>
  <si>
    <t>S.MOS</t>
  </si>
  <si>
    <t>S.ALB</t>
  </si>
  <si>
    <t>S.EMN</t>
  </si>
  <si>
    <t>S.WELL</t>
  </si>
  <si>
    <t>S.PLD</t>
  </si>
  <si>
    <t>S.AMT</t>
  </si>
  <si>
    <t>S.EQIX</t>
  </si>
  <si>
    <t>S.SPG</t>
  </si>
  <si>
    <t>S.DLR</t>
  </si>
  <si>
    <t>S.PSA</t>
  </si>
  <si>
    <t>S.O</t>
  </si>
  <si>
    <t>S.CBRE</t>
  </si>
  <si>
    <t>S.CCI</t>
  </si>
  <si>
    <t>S.CSGP</t>
  </si>
  <si>
    <t>S.VICI</t>
  </si>
  <si>
    <t>S.VTR</t>
  </si>
  <si>
    <t>S.IRM</t>
  </si>
  <si>
    <t>S.EXR</t>
  </si>
  <si>
    <t>S.AVB</t>
  </si>
  <si>
    <t>S.EQR</t>
  </si>
  <si>
    <t>S.SBAC</t>
  </si>
  <si>
    <t>S.WY</t>
  </si>
  <si>
    <t>S.ESS</t>
  </si>
  <si>
    <t>S.INVH</t>
  </si>
  <si>
    <t>S.MAA</t>
  </si>
  <si>
    <t>S.KIM</t>
  </si>
  <si>
    <t>S.DOC</t>
  </si>
  <si>
    <t>S.ARE</t>
  </si>
  <si>
    <t>S.REG</t>
  </si>
  <si>
    <t>S.BXP</t>
  </si>
  <si>
    <t>S.CPT</t>
  </si>
  <si>
    <t>S.UDR</t>
  </si>
  <si>
    <t>S.HST</t>
  </si>
  <si>
    <t>S.FRT</t>
  </si>
  <si>
    <t>S.NVDA</t>
  </si>
  <si>
    <t>S.MSFT</t>
  </si>
  <si>
    <t>S.AAPL</t>
  </si>
  <si>
    <t>S.AVGO</t>
  </si>
  <si>
    <t>S.ORCL</t>
  </si>
  <si>
    <t>S.PLTR</t>
  </si>
  <si>
    <t>S.CSCO</t>
  </si>
  <si>
    <t>S.IBM</t>
  </si>
  <si>
    <t>S.AMD</t>
  </si>
  <si>
    <t>S.CRM</t>
  </si>
  <si>
    <t>S.MU</t>
  </si>
  <si>
    <t>S.NOW</t>
  </si>
  <si>
    <t>S.INTU</t>
  </si>
  <si>
    <t>S.APP</t>
  </si>
  <si>
    <t>S.LRCX</t>
  </si>
  <si>
    <t>S.QCOM</t>
  </si>
  <si>
    <t>S.AMAT</t>
  </si>
  <si>
    <t>S.TXN</t>
  </si>
  <si>
    <t>S.INTC</t>
  </si>
  <si>
    <t>S.ACN</t>
  </si>
  <si>
    <t>S.ANET</t>
  </si>
  <si>
    <t>S.APH</t>
  </si>
  <si>
    <t>S.ADBE</t>
  </si>
  <si>
    <t>S.KLAC</t>
  </si>
  <si>
    <t>S.PANW</t>
  </si>
  <si>
    <t>S.CRWD</t>
  </si>
  <si>
    <t>S.ADI</t>
  </si>
  <si>
    <t>S.CDNS</t>
  </si>
  <si>
    <t>S.SNPS</t>
  </si>
  <si>
    <t>S.MSI</t>
  </si>
  <si>
    <t>S.ADSK</t>
  </si>
  <si>
    <t>S.TEL</t>
  </si>
  <si>
    <t>S.GLW</t>
  </si>
  <si>
    <t>S.NXPI</t>
  </si>
  <si>
    <t>S.FTNT</t>
  </si>
  <si>
    <t>S.ROP</t>
  </si>
  <si>
    <t>S.STX</t>
  </si>
  <si>
    <t>S.WDAY</t>
  </si>
  <si>
    <t>S.DDOG</t>
  </si>
  <si>
    <t>S.WDC</t>
  </si>
  <si>
    <t>S.FICO</t>
  </si>
  <si>
    <t>S.MPWR</t>
  </si>
  <si>
    <t>S.DELL</t>
  </si>
  <si>
    <t>S.MCHP</t>
  </si>
  <si>
    <t>S.CTSH</t>
  </si>
  <si>
    <t>S.HPE</t>
  </si>
  <si>
    <t>S.KEYS</t>
  </si>
  <si>
    <t>S.TDY</t>
  </si>
  <si>
    <t>S.SMCI</t>
  </si>
  <si>
    <t>S.HPQ</t>
  </si>
  <si>
    <t>S.FSLR</t>
  </si>
  <si>
    <t>S.PTC</t>
  </si>
  <si>
    <t>S.NTAP</t>
  </si>
  <si>
    <t>S.TER</t>
  </si>
  <si>
    <t>S.VRSN</t>
  </si>
  <si>
    <t>S.TYL</t>
  </si>
  <si>
    <t>S.JBL</t>
  </si>
  <si>
    <t>S.CDW</t>
  </si>
  <si>
    <t>S.ON</t>
  </si>
  <si>
    <t>S.IT</t>
  </si>
  <si>
    <t>S.TRMB</t>
  </si>
  <si>
    <t>S.GDDY</t>
  </si>
  <si>
    <t>S.FFIV</t>
  </si>
  <si>
    <t>S.GEN</t>
  </si>
  <si>
    <t>S.ZBRA</t>
  </si>
  <si>
    <t>S.SWKS</t>
  </si>
  <si>
    <t>S.AKAM</t>
  </si>
  <si>
    <t>S.EPAM</t>
  </si>
  <si>
    <t>S.NEE</t>
  </si>
  <si>
    <t>S.CEG</t>
  </si>
  <si>
    <t>S.SO</t>
  </si>
  <si>
    <t>S.DUK</t>
  </si>
  <si>
    <t>S.VST</t>
  </si>
  <si>
    <t>S.AEP</t>
  </si>
  <si>
    <t>S.SRE</t>
  </si>
  <si>
    <t>S.D</t>
  </si>
  <si>
    <t>S.XEL</t>
  </si>
  <si>
    <t>S.EXC</t>
  </si>
  <si>
    <t>S.ETR</t>
  </si>
  <si>
    <t>S.PEG</t>
  </si>
  <si>
    <t>S.WEC</t>
  </si>
  <si>
    <t>S.ED</t>
  </si>
  <si>
    <t>S.PCG</t>
  </si>
  <si>
    <t>S.NRG</t>
  </si>
  <si>
    <t>S.DTE</t>
  </si>
  <si>
    <t>S.AEE</t>
  </si>
  <si>
    <t>S.ATO</t>
  </si>
  <si>
    <t>S.PPL</t>
  </si>
  <si>
    <t>S.ES</t>
  </si>
  <si>
    <t>S.AWK</t>
  </si>
  <si>
    <t>S.CNP</t>
  </si>
  <si>
    <t>S.FE</t>
  </si>
  <si>
    <t>S.CMS</t>
  </si>
  <si>
    <t>S.EIX</t>
  </si>
  <si>
    <t>S.NI</t>
  </si>
  <si>
    <t>S.EVRG</t>
  </si>
  <si>
    <t>S.LNT</t>
  </si>
  <si>
    <t>S.PNW</t>
  </si>
  <si>
    <t>S.AES</t>
  </si>
  <si>
    <t>Communication Services Select Sector</t>
  </si>
  <si>
    <t>Consumer Discretionary Select Sector</t>
  </si>
  <si>
    <t>Consumer Staples Select Sector</t>
  </si>
  <si>
    <t>Energy Select Sector</t>
  </si>
  <si>
    <t>Financial Select Sector</t>
  </si>
  <si>
    <t>Health Care Select Sector</t>
  </si>
  <si>
    <t>Industrial Select Sector</t>
  </si>
  <si>
    <t>Materials Select Sector</t>
  </si>
  <si>
    <t>Real Estate Select Sector</t>
  </si>
  <si>
    <t>Technology Sector</t>
  </si>
  <si>
    <t>Utilities Select Sector</t>
  </si>
  <si>
    <t>S.LLY</t>
  </si>
  <si>
    <t>S.JNJ</t>
  </si>
  <si>
    <t>S.ABBV</t>
  </si>
  <si>
    <t>S.UNH</t>
  </si>
  <si>
    <t>S.ABT</t>
  </si>
  <si>
    <t>S.MRK</t>
  </si>
  <si>
    <t>S.TMO</t>
  </si>
  <si>
    <t>S.ISRG</t>
  </si>
  <si>
    <t>S.AMGN</t>
  </si>
  <si>
    <t>S.PFE</t>
  </si>
  <si>
    <t>S.BSX</t>
  </si>
  <si>
    <t>S.GILD</t>
  </si>
  <si>
    <t>S.DHR</t>
  </si>
  <si>
    <t>S.SYK</t>
  </si>
  <si>
    <t>S.MDT</t>
  </si>
  <si>
    <t>S.VRTX</t>
  </si>
  <si>
    <t>S.CVS</t>
  </si>
  <si>
    <t>S.BMY</t>
  </si>
  <si>
    <t>S.MCK</t>
  </si>
  <si>
    <t>S.CI</t>
  </si>
  <si>
    <t>S.ELV</t>
  </si>
  <si>
    <t>S.HCA</t>
  </si>
  <si>
    <t>S.ZTS</t>
  </si>
  <si>
    <t>S.REGN</t>
  </si>
  <si>
    <t>S.COR</t>
  </si>
  <si>
    <t>S.BDX</t>
  </si>
  <si>
    <t>S.IDXX</t>
  </si>
  <si>
    <t>S.EW</t>
  </si>
  <si>
    <t>S.RMD</t>
  </si>
  <si>
    <t>S.A</t>
  </si>
  <si>
    <t>S.CAH</t>
  </si>
  <si>
    <t>S.IQV</t>
  </si>
  <si>
    <t>S.GEHC</t>
  </si>
  <si>
    <t>S.HUM</t>
  </si>
  <si>
    <t>S.MTD</t>
  </si>
  <si>
    <t>S.DXCM</t>
  </si>
  <si>
    <t>S.STE</t>
  </si>
  <si>
    <t>S.BIIB</t>
  </si>
  <si>
    <t>S.LH</t>
  </si>
  <si>
    <t>S.PODD</t>
  </si>
  <si>
    <t>S.DGX</t>
  </si>
  <si>
    <t>S.ZBH</t>
  </si>
  <si>
    <t>S.WST</t>
  </si>
  <si>
    <t>S.WAT</t>
  </si>
  <si>
    <t>S.CNC</t>
  </si>
  <si>
    <t>S.HOLX</t>
  </si>
  <si>
    <t>S.INCY</t>
  </si>
  <si>
    <t>S.COO</t>
  </si>
  <si>
    <t>S.BAX</t>
  </si>
  <si>
    <t>S.VTRS</t>
  </si>
  <si>
    <t>S.UHS</t>
  </si>
  <si>
    <t>S.MOH</t>
  </si>
  <si>
    <t>S.RVTY</t>
  </si>
  <si>
    <t>S.SOLV</t>
  </si>
  <si>
    <t>S.TECH</t>
  </si>
  <si>
    <t>S.MRNA</t>
  </si>
  <si>
    <t>S.ALGN</t>
  </si>
  <si>
    <t>S.CRL</t>
  </si>
  <si>
    <t>S.HSIC</t>
  </si>
  <si>
    <t>S.DVA</t>
  </si>
  <si>
    <t>https://www.sectorspdrs.com/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</si>
</sst>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7" x14ac:knownFonts="1">
    <font>
      <sz val="11"/>
      <color theme="1"/>
      <name val="Century Gothic"/>
      <family val="2"/>
    </font>
    <font>
      <sz val="11"/>
      <color theme="0"/>
      <name val="Century Gothic"/>
      <family val="2"/>
    </font>
    <font>
      <sz val="14"/>
      <color theme="0"/>
      <name val="Century Gothic"/>
      <family val="2"/>
    </font>
    <font>
      <sz val="12"/>
      <color theme="0"/>
      <name val="Century Gothic"/>
      <family val="2"/>
    </font>
    <font>
      <sz val="11"/>
      <color rgb="FF333333"/>
      <name val="Century Gothic"/>
      <family val="2"/>
    </font>
    <font>
      <sz val="11"/>
      <color rgb="FF333333"/>
      <name val="Arial"/>
      <family val="2"/>
    </font>
    <font>
      <u/>
      <sz val="11"/>
      <color theme="1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00000F"/>
        <bgColor auto="1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10" fontId="0" fillId="0" borderId="0" xfId="0" applyNumberFormat="1"/>
    <xf numFmtId="2" fontId="0" fillId="0" borderId="0" xfId="0" applyNumberFormat="1"/>
    <xf numFmtId="0" fontId="1" fillId="2" borderId="0" xfId="0" applyFont="1" applyFill="1" applyAlignment="1">
      <alignment horizontal="center"/>
    </xf>
    <xf numFmtId="10" fontId="1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0" fontId="1" fillId="2" borderId="0" xfId="0" applyFont="1" applyFill="1"/>
    <xf numFmtId="10" fontId="0" fillId="2" borderId="0" xfId="0" applyNumberFormat="1" applyFill="1" applyAlignment="1">
      <alignment horizontal="center"/>
    </xf>
    <xf numFmtId="3" fontId="1" fillId="2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center"/>
    </xf>
    <xf numFmtId="10" fontId="3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3" fontId="3" fillId="3" borderId="0" xfId="0" applyNumberFormat="1" applyFont="1" applyFill="1" applyAlignment="1">
      <alignment horizontal="center"/>
    </xf>
    <xf numFmtId="0" fontId="3" fillId="2" borderId="0" xfId="0" applyFont="1" applyFill="1"/>
    <xf numFmtId="0" fontId="4" fillId="0" borderId="0" xfId="0" applyFont="1" applyAlignment="1">
      <alignment vertical="center"/>
    </xf>
    <xf numFmtId="0" fontId="0" fillId="0" borderId="0" xfId="0" applyAlignment="1" applyProtection="1">
      <alignment vertical="top"/>
      <protection locked="0"/>
    </xf>
    <xf numFmtId="1" fontId="1" fillId="2" borderId="0" xfId="0" applyNumberFormat="1" applyFont="1" applyFill="1" applyAlignment="1">
      <alignment horizontal="center"/>
    </xf>
    <xf numFmtId="0" fontId="1" fillId="3" borderId="0" xfId="0" applyFont="1" applyFill="1"/>
    <xf numFmtId="0" fontId="0" fillId="0" borderId="0" xfId="0" quotePrefix="1"/>
    <xf numFmtId="0" fontId="5" fillId="4" borderId="0" xfId="0" applyFont="1" applyFill="1" applyAlignment="1">
      <alignment vertical="top" wrapText="1"/>
    </xf>
    <xf numFmtId="0" fontId="6" fillId="2" borderId="0" xfId="1" applyFill="1"/>
    <xf numFmtId="164" fontId="2" fillId="2" borderId="0" xfId="0" applyNumberFormat="1" applyFont="1" applyFill="1" applyAlignment="1">
      <alignment horizontal="center" vertical="center" shrinkToFit="1"/>
    </xf>
  </cellXfs>
  <cellStyles count="2">
    <cellStyle name="Hyperlink" xfId="1" builtinId="8"/>
    <cellStyle name="Normal" xfId="0" builtinId="0"/>
  </cellStyles>
  <dxfs count="1">
    <dxf>
      <border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</dxfs>
  <tableStyles count="0" defaultTableStyle="TableStyleMedium2" defaultPivotStyle="PivotStyleLight16"/>
  <colors>
    <mruColors>
      <color rgb="FF0000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100</v>
        <stp/>
        <stp>ContractData</stp>
        <stp>S.OMC</stp>
        <stp>MT_LastAskVolume</stp>
        <stp/>
        <stp>T</stp>
        <tr r="O3" s="2"/>
      </tp>
      <tp>
        <v>200</v>
        <stp/>
        <stp>ContractData</stp>
        <stp>S.META</stp>
        <stp>MT_LastAskVolume</stp>
        <stp/>
        <stp>T</stp>
        <tr r="O15" s="2"/>
      </tp>
      <tp>
        <v>41.981563577510371</v>
        <stp/>
        <stp>StudyData</stp>
        <stp>S.TKO</stp>
        <stp>PCB</stp>
        <stp>BaseType=Index,Index=1</stp>
        <stp>Close</stp>
        <stp>A</stp>
        <stp/>
        <stp>all</stp>
        <stp/>
        <stp/>
        <stp/>
        <stp>T</stp>
        <tr r="Q4" s="2"/>
      </tp>
      <tp>
        <v>100</v>
        <stp/>
        <stp>ContractData</stp>
        <stp>S.TKO</stp>
        <stp>MT_LastBidVolume</stp>
        <stp/>
        <stp>T</stp>
        <tr r="L4" s="2"/>
      </tp>
      <tp>
        <v>300</v>
        <stp/>
        <stp>ContractData</stp>
        <stp>S.TTD</stp>
        <stp>MT_LastBidVolume</stp>
        <stp/>
        <stp>T</stp>
        <tr r="L1" s="2"/>
      </tp>
      <tp>
        <v>200</v>
        <stp/>
        <stp>ContractData</stp>
        <stp>S.NWS</stp>
        <stp>MT_LastAskVolume</stp>
        <stp/>
        <stp>T</stp>
        <tr r="O24" s="2"/>
      </tp>
      <tp t="s">
        <v>News Corporation Class B</v>
        <stp/>
        <stp>ContractData</stp>
        <stp>S.NWS</stp>
        <stp>LongDescription</stp>
        <stp/>
        <stp>T</stp>
        <tr r="E24" s="2"/>
      </tp>
      <tp t="s">
        <v>Omnicom Group Inc</v>
        <stp/>
        <stp>ContractData</stp>
        <stp>S.OMC</stp>
        <stp>LongDescription</stp>
        <stp/>
        <stp>T</stp>
        <tr r="E3" s="2"/>
      </tp>
      <tp t="s">
        <v>Live Nation Entertainment Inc</v>
        <stp/>
        <stp>ContractData</stp>
        <stp>S.LYV</stp>
        <stp>LongDescription</stp>
        <stp/>
        <stp>T</stp>
        <tr r="E17" s="2"/>
      </tp>
      <tp t="s">
        <v>Interpublic Grp of Cos</v>
        <stp/>
        <stp>ContractData</stp>
        <stp>S.IPG</stp>
        <stp>LongDescription</stp>
        <stp/>
        <stp>T</stp>
        <tr r="E2" s="2"/>
      </tp>
      <tp t="s">
        <v>Fox Corporation</v>
        <stp/>
        <stp>ContractData</stp>
        <stp>S.FOX</stp>
        <stp>LongDescription</stp>
        <stp/>
        <stp>T</stp>
        <tr r="E11" s="2"/>
      </tp>
      <tp t="s">
        <v>The Walt Disney Company</v>
        <stp/>
        <stp>ContractData</stp>
        <stp>S.DIS</stp>
        <stp>LongDescription</stp>
        <stp/>
        <stp>T</stp>
        <tr r="E14" s="2"/>
      </tp>
      <tp t="s">
        <v>Consumer Discretionary Select SectorSPDR</v>
        <stp/>
        <stp>ContractData</stp>
        <stp>S.XLY</stp>
        <stp>LongDescription</stp>
        <stp/>
        <stp>T</stp>
        <tr r="E10" s="6"/>
        <tr r="E1" s="5"/>
      </tp>
      <tp t="s">
        <v>Utilities Select Sector SPDR</v>
        <stp/>
        <stp>ContractData</stp>
        <stp>S.XLU</stp>
        <stp>LongDescription</stp>
        <stp/>
        <stp>T</stp>
        <tr r="E1" s="6"/>
        <tr r="E1" s="15"/>
      </tp>
      <tp t="s">
        <v>Health Care Select Sector SPDR</v>
        <stp/>
        <stp>ContractData</stp>
        <stp>S.XLV</stp>
        <stp>LongDescription</stp>
        <stp/>
        <stp>T</stp>
        <tr r="E7" s="6"/>
        <tr r="E1" s="10"/>
      </tp>
      <tp t="s">
        <v>Consumer Staples Select Sector SPDR</v>
        <stp/>
        <stp>ContractData</stp>
        <stp>S.XLP</stp>
        <stp>LongDescription</stp>
        <stp/>
        <stp>T</stp>
        <tr r="E5" s="6"/>
        <tr r="E1" s="7"/>
      </tp>
      <tp t="s">
        <v>Industrial Select Sector SPDR</v>
        <stp/>
        <stp>ContractData</stp>
        <stp>S.XLI</stp>
        <stp>LongDescription</stp>
        <stp/>
        <stp>T</stp>
        <tr r="E6" s="6"/>
        <tr r="E1" s="11"/>
      </tp>
      <tp t="s">
        <v>Technology Sector SPDR Fund</v>
        <stp/>
        <stp>ContractData</stp>
        <stp>S.XLK</stp>
        <stp>LongDescription</stp>
        <stp/>
        <stp>T</stp>
        <tr r="E2" s="6"/>
        <tr r="E1" s="14"/>
      </tp>
      <tp t="s">
        <v>Energy Select Sector SPDR</v>
        <stp/>
        <stp>ContractData</stp>
        <stp>S.XLE</stp>
        <stp>LongDescription</stp>
        <stp/>
        <stp>T</stp>
        <tr r="E11" s="6"/>
        <tr r="E1" s="8"/>
      </tp>
      <tp t="s">
        <v>Financial Select Sector SPDR</v>
        <stp/>
        <stp>ContractData</stp>
        <stp>S.XLF</stp>
        <stp>LongDescription</stp>
        <stp/>
        <stp>T</stp>
        <tr r="E3" s="6"/>
        <tr r="E1" s="9"/>
      </tp>
      <tp t="s">
        <v>Materials Select Sector SPDR</v>
        <stp/>
        <stp>ContractData</stp>
        <stp>S.XLB</stp>
        <stp>LongDescription</stp>
        <stp/>
        <stp>T</stp>
        <tr r="E8" s="6"/>
        <tr r="E1" s="12"/>
      </tp>
      <tp t="s">
        <v>Communication Services Select Sector SPDR</v>
        <stp/>
        <stp>ContractData</stp>
        <stp>S.XLC</stp>
        <stp>LongDescription</stp>
        <stp/>
        <stp>T</stp>
        <tr r="E4" s="6"/>
        <tr r="E1" s="4"/>
      </tp>
      <tp t="s">
        <v>Warner Bros. Discovery, Inc. Series A</v>
        <stp/>
        <stp>ContractData</stp>
        <stp>S.WBD</stp>
        <stp>LongDescription</stp>
        <stp/>
        <stp>T</stp>
        <tr r="E16" s="2"/>
      </tp>
      <tp t="s">
        <v>TKO Group Holdings, Inc.</v>
        <stp/>
        <stp>ContractData</stp>
        <stp>S.TKO</stp>
        <stp>LongDescription</stp>
        <stp/>
        <stp>T</stp>
        <tr r="E4" s="2"/>
      </tp>
      <tp t="s">
        <v>The Trade Desk, Inc. Class A</v>
        <stp/>
        <stp>ContractData</stp>
        <stp>S.TTD</stp>
        <stp>LongDescription</stp>
        <stp/>
        <stp>T</stp>
        <tr r="E1" s="2"/>
      </tp>
      <tp>
        <v>500</v>
        <stp/>
        <stp>ContractData</stp>
        <stp>S.WBD</stp>
        <stp>MT_LastBidVolume</stp>
        <stp/>
        <stp>T</stp>
        <tr r="L16" s="2"/>
      </tp>
      <tp>
        <v>0.9519533004041203</v>
        <stp/>
        <stp>StudyData</stp>
        <stp>S.DIS</stp>
        <stp>PCB</stp>
        <stp>BaseType=Index,Index=1</stp>
        <stp>Close</stp>
        <stp>A</stp>
        <stp/>
        <stp>all</stp>
        <stp/>
        <stp/>
        <stp/>
        <stp>T</stp>
        <tr r="Q14" s="2"/>
      </tp>
      <tp>
        <v>100</v>
        <stp/>
        <stp>ContractData</stp>
        <stp>S.LYV</stp>
        <stp>MT_LastAskVolume</stp>
        <stp/>
        <stp>T</stp>
        <tr r="O17" s="2"/>
      </tp>
      <tp>
        <v>100</v>
        <stp/>
        <stp>ContractData</stp>
        <stp>S.NFLX</stp>
        <stp>MT_LastAskVolume</stp>
        <stp/>
        <stp>T</stp>
        <tr r="O5" s="2"/>
      </tp>
      <tp>
        <v>20.944468736335807</v>
        <stp/>
        <stp>StudyData</stp>
        <stp>S.FOX</stp>
        <stp>PCB</stp>
        <stp>BaseType=Index,Index=1</stp>
        <stp>Close</stp>
        <stp>A</stp>
        <stp/>
        <stp>all</stp>
        <stp/>
        <stp/>
        <stp/>
        <stp>T</stp>
        <tr r="Q11" s="2"/>
      </tp>
      <tp>
        <v>900</v>
        <stp/>
        <stp>ContractData</stp>
        <stp>S.IPG</stp>
        <stp>MT_LastAskVolume</stp>
        <stp/>
        <stp>T</stp>
        <tr r="O2" s="2"/>
      </tp>
      <tp>
        <v>-7.0548582054858295</v>
        <stp/>
        <stp>StudyData</stp>
        <stp>S.OMC</stp>
        <stp>PCB</stp>
        <stp>BaseType=Index,Index=1</stp>
        <stp>Close</stp>
        <stp>A</stp>
        <stp/>
        <stp>all</stp>
        <stp/>
        <stp/>
        <stp/>
        <stp>T</stp>
        <tr r="Q3" s="2"/>
      </tp>
      <tp>
        <v>-1.399313064495604</v>
        <stp/>
        <stp>StudyData</stp>
        <stp>S.XLP</stp>
        <stp>PCB</stp>
        <stp>BaseType=Index,Index=1</stp>
        <stp>Close</stp>
        <stp>A</stp>
        <stp/>
        <stp>all</stp>
        <stp/>
        <stp/>
        <stp/>
        <stp>T</stp>
        <tr r="Q5" s="6"/>
      </tp>
      <tp>
        <v>4.6158319401032371</v>
        <stp/>
        <stp>StudyData</stp>
        <stp>S.XLV</stp>
        <stp>PCB</stp>
        <stp>BaseType=Index,Index=1</stp>
        <stp>Close</stp>
        <stp>A</stp>
        <stp/>
        <stp>all</stp>
        <stp/>
        <stp/>
        <stp/>
        <stp>T</stp>
        <tr r="Q7" s="6"/>
      </tp>
      <tp>
        <v>19.52701810014533</v>
        <stp/>
        <stp>StudyData</stp>
        <stp>S.XLU</stp>
        <stp>PCB</stp>
        <stp>BaseType=Index,Index=1</stp>
        <stp>Close</stp>
        <stp>A</stp>
        <stp/>
        <stp>all</stp>
        <stp/>
        <stp/>
        <stp/>
        <stp>T</stp>
        <tr r="Q1" s="6"/>
      </tp>
      <tp>
        <v>5.9861823044350375</v>
        <stp/>
        <stp>StudyData</stp>
        <stp>S.XLY</stp>
        <stp>PCB</stp>
        <stp>BaseType=Index,Index=1</stp>
        <stp>Close</stp>
        <stp>A</stp>
        <stp/>
        <stp>all</stp>
        <stp/>
        <stp/>
        <stp/>
        <stp>T</stp>
        <tr r="Q10" s="6"/>
      </tp>
      <tp>
        <v>20.473091622766237</v>
        <stp/>
        <stp>StudyData</stp>
        <stp>S.XLC</stp>
        <stp>PCB</stp>
        <stp>BaseType=Index,Index=1</stp>
        <stp>Close</stp>
        <stp>A</stp>
        <stp/>
        <stp>all</stp>
        <stp/>
        <stp/>
        <stp/>
        <stp>T</stp>
        <tr r="Q4" s="6"/>
      </tp>
      <tp>
        <v>6.4535298312336655</v>
        <stp/>
        <stp>StudyData</stp>
        <stp>S.XLB</stp>
        <stp>PCB</stp>
        <stp>BaseType=Index,Index=1</stp>
        <stp>Close</stp>
        <stp>A</stp>
        <stp/>
        <stp>all</stp>
        <stp/>
        <stp/>
        <stp/>
        <stp>T</stp>
        <tr r="Q8" s="6"/>
      </tp>
      <tp>
        <v>11.442168425408651</v>
        <stp/>
        <stp>StudyData</stp>
        <stp>S.XLF</stp>
        <stp>PCB</stp>
        <stp>BaseType=Index,Index=1</stp>
        <stp>Close</stp>
        <stp>A</stp>
        <stp/>
        <stp>all</stp>
        <stp/>
        <stp/>
        <stp/>
        <stp>T</stp>
        <tr r="Q3" s="6"/>
      </tp>
      <tp>
        <v>2.8718188185851132</v>
        <stp/>
        <stp>StudyData</stp>
        <stp>S.XLE</stp>
        <stp>PCB</stp>
        <stp>BaseType=Index,Index=1</stp>
        <stp>Close</stp>
        <stp>A</stp>
        <stp/>
        <stp>all</stp>
        <stp/>
        <stp/>
        <stp/>
        <stp>T</stp>
        <tr r="Q11" s="6"/>
      </tp>
      <tp>
        <v>24.298985033545488</v>
        <stp/>
        <stp>StudyData</stp>
        <stp>S.XLK</stp>
        <stp>PCB</stp>
        <stp>BaseType=Index,Index=1</stp>
        <stp>Close</stp>
        <stp>A</stp>
        <stp/>
        <stp>all</stp>
        <stp/>
        <stp/>
        <stp/>
        <stp>T</stp>
        <tr r="Q2" s="6"/>
      </tp>
      <tp>
        <v>17.736794171220403</v>
        <stp/>
        <stp>StudyData</stp>
        <stp>S.XLI</stp>
        <stp>PCB</stp>
        <stp>BaseType=Index,Index=1</stp>
        <stp>Close</stp>
        <stp>A</stp>
        <stp/>
        <stp>all</stp>
        <stp/>
        <stp/>
        <stp/>
        <stp>T</stp>
        <tr r="Q6" s="6"/>
      </tp>
      <tp>
        <v>-17.372768451905142</v>
        <stp/>
        <stp>StudyData</stp>
        <stp>S.CMCSA</stp>
        <stp>PCB</stp>
        <stp>BaseType=Index,Index=1</stp>
        <stp>Close</stp>
        <stp>A</stp>
        <stp/>
        <stp>all</stp>
        <stp/>
        <stp/>
        <stp/>
        <stp>T</stp>
        <tr r="Q13" s="2"/>
      </tp>
      <tp>
        <v>100</v>
        <stp/>
        <stp>ContractData</stp>
        <stp>S.TMUS</stp>
        <stp>MT_LastAskVolume</stp>
        <stp/>
        <stp>T</stp>
        <tr r="O7" s="2"/>
      </tp>
      <tp>
        <v>500</v>
        <stp/>
        <stp>ContractData</stp>
        <stp>S.NWSA</stp>
        <stp>MT_LastBidVolume</stp>
        <stp/>
        <stp>T</stp>
        <tr r="L18" s="2"/>
      </tp>
      <tp>
        <v>200</v>
        <stp/>
        <stp>ContractData</stp>
        <stp>S.FOX</stp>
        <stp>MT_LastAskVolume</stp>
        <stp/>
        <stp>T</stp>
        <tr r="O11" s="2"/>
      </tp>
      <tp>
        <v>7000</v>
        <stp/>
        <stp>ContractData</stp>
        <stp>S.XLRE</stp>
        <stp>MT_LastAskVolume</stp>
        <stp/>
        <stp>T</stp>
        <tr r="O9" s="6"/>
      </tp>
      <tp>
        <v>79.280983916745498</v>
        <stp/>
        <stp>StudyData</stp>
        <stp>S.WBD</stp>
        <stp>PCB</stp>
        <stp>BaseType=Index,Index=1</stp>
        <stp>Close</stp>
        <stp>A</stp>
        <stp/>
        <stp>all</stp>
        <stp/>
        <stp/>
        <stp/>
        <stp>T</stp>
        <tr r="Q16" s="2"/>
      </tp>
      <tp>
        <v>200</v>
        <stp/>
        <stp>ContractData</stp>
        <stp>S.GOOG</stp>
        <stp>MT_LastAskVolume</stp>
        <stp/>
        <stp>T</stp>
        <tr r="O19" s="2"/>
      </tp>
      <tp>
        <v>200</v>
        <stp/>
        <stp>ContractData</stp>
        <stp>S.FOXA</stp>
        <stp>MT_LastAskVolume</stp>
        <stp/>
        <stp>T</stp>
        <tr r="O9" s="2"/>
      </tp>
      <tp>
        <v>100</v>
        <stp/>
        <stp>ContractData</stp>
        <stp>S.DIS</stp>
        <stp>MT_LastAskVolume</stp>
        <stp/>
        <stp>T</stp>
        <tr r="O14" s="2"/>
      </tp>
      <tp>
        <v>200</v>
        <stp/>
        <stp>ContractData</stp>
        <stp>S.MTCH</stp>
        <stp>MT_LastBidVolume</stp>
        <stp/>
        <stp>T</stp>
        <tr r="L23" s="2"/>
      </tp>
      <tp>
        <v>200</v>
        <stp/>
        <stp>ContractData</stp>
        <stp>S.TTWO</stp>
        <stp>MT_LastBidVolume</stp>
        <stp/>
        <stp>T</stp>
        <tr r="L6" s="2"/>
      </tp>
      <tp t="s">
        <v>AT&amp;T Inc</v>
        <stp/>
        <stp>ContractData</stp>
        <stp>S.T</stp>
        <stp>LongDescription</stp>
        <stp/>
        <stp>T</stp>
        <tr r="E10" s="2"/>
      </tp>
      <tp>
        <v>200</v>
        <stp/>
        <stp>ContractData</stp>
        <stp>S.PSKY</stp>
        <stp>MT_LastBidVolume</stp>
        <stp/>
        <stp>T</stp>
        <tr r="L22" s="2"/>
      </tp>
      <tp>
        <v>6000</v>
        <stp/>
        <stp>ContractData</stp>
        <stp>S.T</stp>
        <stp>MT_LastAskVolume</stp>
        <stp/>
        <stp>T</stp>
        <tr r="O10" s="2"/>
      </tp>
      <tp>
        <v>500</v>
        <stp/>
        <stp>ContractData</stp>
        <stp>S.XLY</stp>
        <stp>MT_LastBidVolume</stp>
        <stp/>
        <stp>T</stp>
        <tr r="L10" s="6"/>
      </tp>
      <tp>
        <v>5200</v>
        <stp/>
        <stp>ContractData</stp>
        <stp>S.XLP</stp>
        <stp>MT_LastBidVolume</stp>
        <stp/>
        <stp>T</stp>
        <tr r="L5" s="6"/>
      </tp>
      <tp>
        <v>2000</v>
        <stp/>
        <stp>ContractData</stp>
        <stp>S.XLV</stp>
        <stp>MT_LastBidVolume</stp>
        <stp/>
        <stp>T</stp>
        <tr r="L7" s="6"/>
      </tp>
      <tp>
        <v>2400</v>
        <stp/>
        <stp>ContractData</stp>
        <stp>S.XLU</stp>
        <stp>MT_LastBidVolume</stp>
        <stp/>
        <stp>T</stp>
        <tr r="L1" s="6"/>
      </tp>
      <tp>
        <v>200</v>
        <stp/>
        <stp>ContractData</stp>
        <stp>S.XLK</stp>
        <stp>MT_LastBidVolume</stp>
        <stp/>
        <stp>T</stp>
        <tr r="L2" s="6"/>
      </tp>
      <tp>
        <v>1400</v>
        <stp/>
        <stp>ContractData</stp>
        <stp>S.XLI</stp>
        <stp>MT_LastBidVolume</stp>
        <stp/>
        <stp>T</stp>
        <tr r="L6" s="6"/>
      </tp>
      <tp>
        <v>1500</v>
        <stp/>
        <stp>ContractData</stp>
        <stp>S.XLC</stp>
        <stp>MT_LastBidVolume</stp>
        <stp/>
        <stp>T</stp>
        <tr r="L4" s="6"/>
      </tp>
      <tp>
        <v>800</v>
        <stp/>
        <stp>ContractData</stp>
        <stp>S.XLB</stp>
        <stp>MT_LastBidVolume</stp>
        <stp/>
        <stp>T</stp>
        <tr r="L8" s="6"/>
      </tp>
      <tp>
        <v>34900</v>
        <stp/>
        <stp>ContractData</stp>
        <stp>S.XLF</stp>
        <stp>MT_LastBidVolume</stp>
        <stp/>
        <stp>T</stp>
        <tr r="L3" s="6"/>
      </tp>
      <tp>
        <v>1200</v>
        <stp/>
        <stp>ContractData</stp>
        <stp>S.XLE</stp>
        <stp>MT_LastBidVolume</stp>
        <stp/>
        <stp>T</stp>
        <tr r="L11" s="6"/>
      </tp>
      <tp>
        <v>100</v>
        <stp/>
        <stp>ContractData</stp>
        <stp>S.CHTR</stp>
        <stp>MT_LastAskVolume</stp>
        <stp/>
        <stp>T</stp>
        <tr r="O21" s="2"/>
      </tp>
      <tp>
        <v>100</v>
        <stp/>
        <stp>ContractData</stp>
        <stp>S.GOOG</stp>
        <stp>MT_LastBidVolume</stp>
        <stp/>
        <stp>T</stp>
        <tr r="L19" s="2"/>
      </tp>
      <tp>
        <v>400</v>
        <stp/>
        <stp>ContractData</stp>
        <stp>S.FOXA</stp>
        <stp>MT_LastBidVolume</stp>
        <stp/>
        <stp>T</stp>
        <tr r="L9" s="2"/>
      </tp>
      <tp>
        <v>200</v>
        <stp/>
        <stp>ContractData</stp>
        <stp>S.DIS</stp>
        <stp>MT_LastBidVolume</stp>
        <stp/>
        <stp>T</stp>
        <tr r="L14" s="2"/>
      </tp>
      <tp>
        <v>300</v>
        <stp/>
        <stp>ContractData</stp>
        <stp>S.MTCH</stp>
        <stp>MT_LastAskVolume</stp>
        <stp/>
        <stp>T</stp>
        <tr r="O23" s="2"/>
      </tp>
      <tp>
        <v>700</v>
        <stp/>
        <stp>ContractData</stp>
        <stp>S.TTWO</stp>
        <stp>MT_LastAskVolume</stp>
        <stp/>
        <stp>T</stp>
        <tr r="O6" s="2"/>
      </tp>
      <tp>
        <v>19.474903474903474</v>
        <stp/>
        <stp>StudyData</stp>
        <stp>S.LYV</stp>
        <stp>PCB</stp>
        <stp>BaseType=Index,Index=1</stp>
        <stp>Close</stp>
        <stp>A</stp>
        <stp/>
        <stp>all</stp>
        <stp/>
        <stp/>
        <stp/>
        <stp>T</stp>
        <tr r="Q17" s="2"/>
      </tp>
      <tp>
        <v>900</v>
        <stp/>
        <stp>ContractData</stp>
        <stp>S.NWSA</stp>
        <stp>MT_LastAskVolume</stp>
        <stp/>
        <stp>T</stp>
        <tr r="O18" s="2"/>
      </tp>
      <tp>
        <v>100</v>
        <stp/>
        <stp>ContractData</stp>
        <stp>S.TMUS</stp>
        <stp>MT_LastBidVolume</stp>
        <stp/>
        <stp>T</stp>
        <tr r="L7" s="2"/>
      </tp>
      <tp>
        <v>200</v>
        <stp/>
        <stp>ContractData</stp>
        <stp>S.FOX</stp>
        <stp>MT_LastBidVolume</stp>
        <stp/>
        <stp>T</stp>
        <tr r="L11" s="2"/>
      </tp>
      <tp>
        <v>3700</v>
        <stp/>
        <stp>ContractData</stp>
        <stp>S.XLRE</stp>
        <stp>MT_LastBidVolume</stp>
        <stp/>
        <stp>T</stp>
        <tr r="L9" s="6"/>
      </tp>
      <tp>
        <v>6900</v>
        <stp/>
        <stp>ContractData</stp>
        <stp>S.T</stp>
        <stp>MT_LastBidVolume</stp>
        <stp/>
        <stp>T</stp>
        <tr r="L10" s="2"/>
      </tp>
      <tp>
        <v>400</v>
        <stp/>
        <stp>ContractData</stp>
        <stp>S.PSKY</stp>
        <stp>MT_LastAskVolume</stp>
        <stp/>
        <stp>T</stp>
        <tr r="O22" s="2"/>
      </tp>
      <tp>
        <v>200</v>
        <stp/>
        <stp>ContractData</stp>
        <stp>S.XLY</stp>
        <stp>MT_LastAskVolume</stp>
        <stp/>
        <stp>T</stp>
        <tr r="O10" s="6"/>
      </tp>
      <tp>
        <v>8900</v>
        <stp/>
        <stp>ContractData</stp>
        <stp>S.XLP</stp>
        <stp>MT_LastAskVolume</stp>
        <stp/>
        <stp>T</stp>
        <tr r="O5" s="6"/>
      </tp>
      <tp>
        <v>1000</v>
        <stp/>
        <stp>ContractData</stp>
        <stp>S.XLV</stp>
        <stp>MT_LastAskVolume</stp>
        <stp/>
        <stp>T</stp>
        <tr r="O7" s="6"/>
      </tp>
      <tp>
        <v>1200</v>
        <stp/>
        <stp>ContractData</stp>
        <stp>S.XLU</stp>
        <stp>MT_LastAskVolume</stp>
        <stp/>
        <stp>T</stp>
        <tr r="O1" s="6"/>
      </tp>
      <tp>
        <v>100</v>
        <stp/>
        <stp>ContractData</stp>
        <stp>S.XLK</stp>
        <stp>MT_LastAskVolume</stp>
        <stp/>
        <stp>T</stp>
        <tr r="O2" s="6"/>
      </tp>
      <tp>
        <v>400</v>
        <stp/>
        <stp>ContractData</stp>
        <stp>S.XLI</stp>
        <stp>MT_LastAskVolume</stp>
        <stp/>
        <stp>T</stp>
        <tr r="O6" s="6"/>
      </tp>
      <tp>
        <v>300</v>
        <stp/>
        <stp>ContractData</stp>
        <stp>S.XLC</stp>
        <stp>MT_LastAskVolume</stp>
        <stp/>
        <stp>T</stp>
        <tr r="O4" s="6"/>
      </tp>
      <tp>
        <v>400</v>
        <stp/>
        <stp>ContractData</stp>
        <stp>S.XLB</stp>
        <stp>MT_LastAskVolume</stp>
        <stp/>
        <stp>T</stp>
        <tr r="O8" s="6"/>
      </tp>
      <tp>
        <v>12000</v>
        <stp/>
        <stp>ContractData</stp>
        <stp>S.XLF</stp>
        <stp>MT_LastAskVolume</stp>
        <stp/>
        <stp>T</stp>
        <tr r="O3" s="6"/>
      </tp>
      <tp>
        <v>1600</v>
        <stp/>
        <stp>ContractData</stp>
        <stp>S.XLE</stp>
        <stp>MT_LastAskVolume</stp>
        <stp/>
        <stp>T</stp>
        <tr r="O11" s="6"/>
      </tp>
      <tp>
        <v>300</v>
        <stp/>
        <stp>ContractData</stp>
        <stp>S.CHTR</stp>
        <stp>MT_LastBidVolume</stp>
        <stp/>
        <stp>T</stp>
        <tr r="L21" s="2"/>
      </tp>
      <tp>
        <v>600</v>
        <stp/>
        <stp>ContractData</stp>
        <stp>S.WBD</stp>
        <stp>MT_LastAskVolume</stp>
        <stp/>
        <stp>T</stp>
        <tr r="O16" s="2"/>
      </tp>
      <tp>
        <v>100</v>
        <stp/>
        <stp>ContractData</stp>
        <stp>S.LYV</stp>
        <stp>MT_LastBidVolume</stp>
        <stp/>
        <stp>T</stp>
        <tr r="L17" s="2"/>
      </tp>
      <tp>
        <v>100</v>
        <stp/>
        <stp>ContractData</stp>
        <stp>S.NFLX</stp>
        <stp>MT_LastBidVolume</stp>
        <stp/>
        <stp>T</stp>
        <tr r="L5" s="2"/>
      </tp>
      <tp>
        <v>100</v>
        <stp/>
        <stp>ContractData</stp>
        <stp>S.OMC</stp>
        <stp>MT_LastBidVolume</stp>
        <stp/>
        <stp>T</stp>
        <tr r="L3" s="2"/>
      </tp>
      <tp>
        <v>100</v>
        <stp/>
        <stp>ContractData</stp>
        <stp>S.META</stp>
        <stp>MT_LastBidVolume</stp>
        <stp/>
        <stp>T</stp>
        <tr r="L15" s="2"/>
      </tp>
      <tp>
        <v>100</v>
        <stp/>
        <stp>ContractData</stp>
        <stp>S.TKO</stp>
        <stp>MT_LastAskVolume</stp>
        <stp/>
        <stp>T</stp>
        <tr r="O4" s="2"/>
      </tp>
      <tp>
        <v>200</v>
        <stp/>
        <stp>ContractData</stp>
        <stp>S.NWS</stp>
        <stp>MT_LastBidVolume</stp>
        <stp/>
        <stp>T</stp>
        <tr r="L24" s="2"/>
      </tp>
      <tp>
        <v>600</v>
        <stp/>
        <stp>ContractData</stp>
        <stp>S.TTD</stp>
        <stp>MT_LastAskVolume</stp>
        <stp/>
        <stp>T</stp>
        <tr r="O1" s="2"/>
      </tp>
      <tp>
        <v>-2.4982155603140588</v>
        <stp/>
        <stp>StudyData</stp>
        <stp>S.IPG</stp>
        <stp>PCB</stp>
        <stp>BaseType=Index,Index=1</stp>
        <stp>Close</stp>
        <stp>A</stp>
        <stp/>
        <stp>all</stp>
        <stp/>
        <stp/>
        <stp/>
        <stp>T</stp>
        <tr r="Q2" s="2"/>
      </tp>
      <tp>
        <v>200</v>
        <stp/>
        <stp>ContractData</stp>
        <stp>S.IPG</stp>
        <stp>MT_LastBidVolume</stp>
        <stp/>
        <stp>T</stp>
        <tr r="L2" s="2"/>
      </tp>
      <tp>
        <v>31.082937136819861</v>
        <stp/>
        <stp>StudyData</stp>
        <stp>S.GOOGL</stp>
        <stp>PCB</stp>
        <stp>BaseType=Index,Index=1</stp>
        <stp>Close</stp>
        <stp>A</stp>
        <stp/>
        <stp>all</stp>
        <stp/>
        <stp/>
        <stp/>
        <stp>T</stp>
        <tr r="Q20" s="2"/>
      </tp>
      <tp>
        <v>2.8590207032533717</v>
        <stp/>
        <stp>StudyData</stp>
        <stp>S.NWS</stp>
        <stp>PCB</stp>
        <stp>BaseType=Index,Index=1</stp>
        <stp>Close</stp>
        <stp>A</stp>
        <stp/>
        <stp>all</stp>
        <stp/>
        <stp/>
        <stp/>
        <stp>T</stp>
        <tr r="Q24" s="2"/>
      </tp>
      <tp>
        <v>0.01</v>
        <stp/>
        <stp>ContractData</stp>
        <stp>Tsize(S.VZ)</stp>
        <stp>LastQuoteToday</stp>
        <stp/>
        <stp>T</stp>
        <tr r="S8" s="2"/>
        <tr r="S8" s="2"/>
      </tp>
      <tp>
        <v>0.01</v>
        <stp/>
        <stp>ContractData</stp>
        <stp>Tsize(S.EA)</stp>
        <stp>LastQuoteToday</stp>
        <stp/>
        <stp>T</stp>
        <tr r="S12" s="2"/>
        <tr r="S12" s="2"/>
      </tp>
      <tp>
        <v>0.01</v>
        <stp/>
        <stp>ContractData</stp>
        <stp>Tsize(S.CMCSA)</stp>
        <stp>LastQuoteToday</stp>
        <stp/>
        <stp>T</stp>
        <tr r="S13" s="2"/>
        <tr r="S13" s="2"/>
      </tp>
      <tp>
        <v>0.01</v>
        <stp/>
        <stp>ContractData</stp>
        <stp>Tsize(S.GOOGL)</stp>
        <stp>LastQuoteToday</stp>
        <stp/>
        <stp>T</stp>
        <tr r="S20" s="2"/>
        <tr r="S20" s="2"/>
      </tp>
      <tp>
        <v>-53.2544882157747</v>
        <stp/>
        <stp>StudyData</stp>
        <stp>S.TTD</stp>
        <stp>PCB</stp>
        <stp>BaseType=Index,Index=1</stp>
        <stp>Close</stp>
        <stp>A</stp>
        <stp/>
        <stp>all</stp>
        <stp/>
        <stp/>
        <stp/>
        <stp>T</stp>
        <tr r="Q1" s="2"/>
      </tp>
      <tp>
        <v>-7.9999999999998295E-2</v>
        <stp/>
        <stp>ContractData</stp>
        <stp>S.CMCSA</stp>
        <stp>NetLastTrade</stp>
        <stp/>
        <stp>T</stp>
        <tr r="G13" s="2"/>
      </tp>
      <tp>
        <v>-1.4113957135389441</v>
        <stp/>
        <stp>ContractData</stp>
        <stp>S.PSKY</stp>
        <stp>PerCentNetLastTrade</stp>
        <stp/>
        <stp>T</stp>
        <tr r="B23" s="2"/>
      </tp>
      <tp>
        <v>-6.9999999999993179E-2</v>
        <stp/>
        <stp>ContractData</stp>
        <stp>S.EA</stp>
        <stp>NetLastTrade</stp>
        <stp/>
        <stp>T</stp>
        <tr r="G12" s="2"/>
      </tp>
      <tp>
        <v>0.30000000000000426</v>
        <stp/>
        <stp>ContractData</stp>
        <stp>S.VZ</stp>
        <stp>NetLastTrade</stp>
        <stp/>
        <stp>T</stp>
        <tr r="G8" s="2"/>
      </tp>
      <tp>
        <v>196094</v>
        <stp/>
        <stp>ContractData</stp>
        <stp>S.FOX</stp>
        <stp>T_CVol</stp>
        <stp/>
        <stp>T</stp>
        <tr r="P11" s="2"/>
      </tp>
      <tp>
        <v>18.95</v>
        <stp/>
        <stp>ContractData</stp>
        <stp>S.WBD</stp>
        <stp>LastTrade</stp>
        <stp/>
        <stp>T</stp>
        <tr r="F16" s="2"/>
      </tp>
      <tp>
        <v>1250104</v>
        <stp/>
        <stp>ContractData</stp>
        <stp>S.XLY</stp>
        <stp>T_CVol</stp>
        <stp/>
        <stp>T</stp>
        <tr r="P10" s="6"/>
      </tp>
      <tp>
        <v>1.1284924896879134</v>
        <stp/>
        <stp>ContractData</stp>
        <stp>S.TTWO</stp>
        <stp>PerCentNetLastTrade</stp>
        <stp/>
        <stp>T</stp>
        <tr r="B8" s="2"/>
      </tp>
      <tp>
        <v>0.72901849217638692</v>
        <stp/>
        <stp>ContractData</stp>
        <stp>S.TMUS</stp>
        <stp>PerCentNetLastTrade</stp>
        <stp/>
        <stp>T</stp>
        <tr r="B12" s="2"/>
      </tp>
      <tp>
        <v>41.4</v>
        <stp/>
        <stp>ContractData</stp>
        <stp>S.XLRE</stp>
        <stp>Low</stp>
        <stp/>
        <stp>T</stp>
        <tr r="K9" s="6"/>
      </tp>
      <tp>
        <v>41.44</v>
        <stp/>
        <stp>ContractData</stp>
        <stp>S.XLRE</stp>
        <stp>Bid</stp>
        <stp/>
        <stp>T</stp>
        <tr r="M9" s="6"/>
      </tp>
      <tp>
        <v>41.45</v>
        <stp/>
        <stp>ContractData</stp>
        <stp>S.XLRE</stp>
        <stp>Ask</stp>
        <stp/>
        <stp>T</stp>
        <tr r="N9" s="6"/>
      </tp>
      <tp>
        <v>2332568</v>
        <stp/>
        <stp>ContractData</stp>
        <stp>S.XLU</stp>
        <stp>T_CVol</stp>
        <stp/>
        <stp>T</stp>
        <tr r="P1" s="6"/>
      </tp>
      <tp>
        <v>55.32</v>
        <stp/>
        <stp>ContractData</stp>
        <stp>S.FOX</stp>
        <stp>LastTrade</stp>
        <stp/>
        <stp>T</stp>
        <tr r="F11" s="2"/>
      </tp>
      <tp>
        <v>-0.52808449351896303</v>
        <stp/>
        <stp>ContractData</stp>
        <stp>S.XLRE</stp>
        <stp>PerCentNetLastTrade</stp>
        <stp/>
        <stp>T</stp>
        <tr r="B9" s="6"/>
      </tp>
      <tp>
        <v>200.39000000000001</v>
        <stp/>
        <stp>ContractData</stp>
        <stp>S.EA</stp>
        <stp>LastTrade</stp>
        <stp/>
        <stp>T</stp>
        <tr r="F12" s="2"/>
      </tp>
      <tp>
        <v>3797316</v>
        <stp/>
        <stp>ContractData</stp>
        <stp>S.XLV</stp>
        <stp>T_CVol</stp>
        <stp/>
        <stp>T</stp>
        <tr r="P7" s="6"/>
      </tp>
      <tp>
        <v>213724</v>
        <stp/>
        <stp>ContractData</stp>
        <stp>S.LYV</stp>
        <stp>T_CVol</stp>
        <stp/>
        <stp>T</stp>
        <tr r="P17" s="2"/>
      </tp>
      <tp>
        <v>248.14000000000001</v>
        <stp/>
        <stp>ContractData</stp>
        <stp>S.GOOGL</stp>
        <stp>LastTrade</stp>
        <stp/>
        <stp>T</stp>
        <tr r="F20" s="2"/>
      </tp>
      <tp>
        <v>155.13</v>
        <stp/>
        <stp>ContractData</stp>
        <stp>S.XLI</stp>
        <stp>LastTrade</stp>
        <stp/>
        <stp>T</stp>
        <tr r="F6" s="6"/>
      </tp>
      <tp>
        <v>289.02</v>
        <stp/>
        <stp>ContractData</stp>
        <stp>S.XLK</stp>
        <stp>LastTrade</stp>
        <stp/>
        <stp>T</stp>
        <tr r="F2" s="6"/>
      </tp>
      <tp>
        <v>88.12</v>
        <stp/>
        <stp>ContractData</stp>
        <stp>S.XLE</stp>
        <stp>LastTrade</stp>
        <stp/>
        <stp>T</stp>
        <tr r="F11" s="6"/>
      </tp>
      <tp>
        <v>53.86</v>
        <stp/>
        <stp>ContractData</stp>
        <stp>S.XLF</stp>
        <stp>LastTrade</stp>
        <stp/>
        <stp>T</stp>
        <tr r="F3" s="6"/>
      </tp>
      <tp>
        <v>89.570000000000007</v>
        <stp/>
        <stp>ContractData</stp>
        <stp>S.XLB</stp>
        <stp>LastTrade</stp>
        <stp/>
        <stp>T</stp>
        <tr r="F8" s="6"/>
      </tp>
      <tp>
        <v>116.63</v>
        <stp/>
        <stp>ContractData</stp>
        <stp>S.XLC</stp>
        <stp>LastTrade</stp>
        <stp/>
        <stp>T</stp>
        <tr r="F4" s="6"/>
      </tp>
      <tp>
        <v>237.78</v>
        <stp/>
        <stp>ContractData</stp>
        <stp>S.XLY</stp>
        <stp>LastTrade</stp>
        <stp/>
        <stp>T</stp>
        <tr r="F10" s="6"/>
      </tp>
      <tp>
        <v>90.47</v>
        <stp/>
        <stp>ContractData</stp>
        <stp>S.XLU</stp>
        <stp>LastTrade</stp>
        <stp/>
        <stp>T</stp>
        <tr r="F1" s="6"/>
      </tp>
      <tp>
        <v>143.92000000000002</v>
        <stp/>
        <stp>ContractData</stp>
        <stp>S.XLV</stp>
        <stp>LastTrade</stp>
        <stp/>
        <stp>T</stp>
        <tr r="F7" s="6"/>
      </tp>
      <tp>
        <v>77.510000000000005</v>
        <stp/>
        <stp>ContractData</stp>
        <stp>S.XLP</stp>
        <stp>LastTrade</stp>
        <stp/>
        <stp>T</stp>
        <tr r="F5" s="6"/>
      </tp>
      <tp>
        <v>259.58</v>
        <stp/>
        <stp>ContractData</stp>
        <stp>S.TTWO</stp>
        <stp>Bid</stp>
        <stp/>
        <stp>T</stp>
        <tr r="M6" s="2"/>
      </tp>
      <tp>
        <v>259.99</v>
        <stp/>
        <stp>ContractData</stp>
        <stp>S.TTWO</stp>
        <stp>Ask</stp>
        <stp/>
        <stp>T</stp>
        <tr r="N6" s="2"/>
      </tp>
      <tp>
        <v>79.97</v>
        <stp/>
        <stp>ContractData</stp>
        <stp>S.OMC</stp>
        <stp>LastTrade</stp>
        <stp/>
        <stp>T</stp>
        <tr r="F3" s="2"/>
      </tp>
      <tp>
        <v>257.5</v>
        <stp/>
        <stp>ContractData</stp>
        <stp>S.TTWO</stp>
        <stp>Low</stp>
        <stp/>
        <stp>T</stp>
        <tr r="K6" s="2"/>
      </tp>
      <tp>
        <v>223.58</v>
        <stp/>
        <stp>ContractData</stp>
        <stp>S.TMUS</stp>
        <stp>Low</stp>
        <stp/>
        <stp>T</stp>
        <tr r="K7" s="2"/>
      </tp>
      <tp>
        <v>226.59</v>
        <stp/>
        <stp>ContractData</stp>
        <stp>S.TMUS</stp>
        <stp>Bid</stp>
        <stp/>
        <stp>T</stp>
        <tr r="M7" s="2"/>
      </tp>
      <tp>
        <v>226.73000000000002</v>
        <stp/>
        <stp>ContractData</stp>
        <stp>S.TMUS</stp>
        <stp>Ask</stp>
        <stp/>
        <stp>T</stp>
        <tr r="N7" s="2"/>
      </tp>
      <tp>
        <v>2136753</v>
        <stp/>
        <stp>ContractData</stp>
        <stp>S.XLP</stp>
        <stp>T_CVol</stp>
        <stp/>
        <stp>T</stp>
        <tr r="P5" s="6"/>
      </tp>
      <tp>
        <v>-2.289999999999992</v>
        <stp/>
        <stp>ContractData</stp>
        <stp>S.GOOGL</stp>
        <stp>NetLastTrade</stp>
        <stp/>
        <stp>T</stp>
        <tr r="G20" s="2"/>
      </tp>
      <tp>
        <v>201.77</v>
        <stp/>
        <stp>ContractData</stp>
        <stp>S.TKO</stp>
        <stp>LastTrade</stp>
        <stp/>
        <stp>T</stp>
        <tr r="F4" s="2"/>
      </tp>
      <tp>
        <v>744307</v>
        <stp/>
        <stp>ContractData</stp>
        <stp>S.DIS</stp>
        <stp>T_CVol</stp>
        <stp/>
        <stp>T</stp>
        <tr r="P14" s="2"/>
      </tp>
      <tp>
        <v>164677</v>
        <stp/>
        <stp>ContractData</stp>
        <stp>S.NWS</stp>
        <stp>T_CVol</stp>
        <stp/>
        <stp>T</stp>
        <tr r="P24" s="2"/>
      </tp>
      <tp>
        <v>18.87</v>
        <stp/>
        <stp>ContractData</stp>
        <stp>S.PSKY</stp>
        <stp>Ask</stp>
        <stp/>
        <stp>T</stp>
        <tr r="N22" s="2"/>
      </tp>
      <tp>
        <v>18.86</v>
        <stp/>
        <stp>ContractData</stp>
        <stp>S.PSKY</stp>
        <stp>Bid</stp>
        <stp/>
        <stp>T</stp>
        <tr r="M22" s="2"/>
      </tp>
      <tp>
        <v>18.73</v>
        <stp/>
        <stp>ContractData</stp>
        <stp>S.PSKY</stp>
        <stp>Low</stp>
        <stp/>
        <stp>T</stp>
        <tr r="K22" s="2"/>
      </tp>
      <tp>
        <v>112.41</v>
        <stp/>
        <stp>ContractData</stp>
        <stp>S.DIS</stp>
        <stp>LastTrade</stp>
        <stp/>
        <stp>T</stp>
        <tr r="F14" s="2"/>
      </tp>
      <tp>
        <v>200.4</v>
        <stp/>
        <stp>ContractData</stp>
        <stp>S.EA</stp>
        <stp>Open</stp>
        <stp/>
        <stp>T</stp>
        <tr r="I12" s="2"/>
      </tp>
      <tp>
        <v>41.61</v>
        <stp/>
        <stp>ContractData</stp>
        <stp>S.VZ</stp>
        <stp>Open</stp>
        <stp/>
        <stp>T</stp>
        <tr r="I8" s="2"/>
      </tp>
      <tp>
        <v>27.84</v>
        <stp/>
        <stp>ContractData</stp>
        <stp>S.NWSA</stp>
        <stp>Ask</stp>
        <stp/>
        <stp>T</stp>
        <tr r="N18" s="2"/>
      </tp>
      <tp>
        <v>27.830000000000002</v>
        <stp/>
        <stp>ContractData</stp>
        <stp>S.NWSA</stp>
        <stp>Bid</stp>
        <stp/>
        <stp>T</stp>
        <tr r="M18" s="2"/>
      </tp>
      <tp>
        <v>27.67</v>
        <stp/>
        <stp>ContractData</stp>
        <stp>S.NWSA</stp>
        <stp>Low</stp>
        <stp/>
        <stp>T</stp>
        <tr r="K18" s="2"/>
      </tp>
      <tp>
        <v>1182.95</v>
        <stp/>
        <stp>ContractData</stp>
        <stp>S.NFLX</stp>
        <stp>Ask</stp>
        <stp/>
        <stp>T</stp>
        <tr r="N5" s="2"/>
      </tp>
      <tp>
        <v>1181.3</v>
        <stp/>
        <stp>ContractData</stp>
        <stp>S.NFLX</stp>
        <stp>Bid</stp>
        <stp/>
        <stp>T</stp>
        <tr r="M5" s="2"/>
      </tp>
      <tp>
        <v>1177.46</v>
        <stp/>
        <stp>ContractData</stp>
        <stp>S.NFLX</stp>
        <stp>Low</stp>
        <stp/>
        <stp>T</stp>
        <tr r="K5" s="2"/>
      </tp>
      <tp>
        <v>31.3</v>
        <stp/>
        <stp>ContractData</stp>
        <stp>S.NWS</stp>
        <stp>LastTrade</stp>
        <stp/>
        <stp>T</stp>
        <tr r="F24" s="2"/>
      </tp>
      <tp>
        <v>-3.4919684725132197E-2</v>
        <stp/>
        <stp>ContractData</stp>
        <stp>S.EA</stp>
        <stp>PerCentNetLastTrade</stp>
        <stp/>
        <stp>T</stp>
        <tr r="B7" s="2"/>
      </tp>
      <tp>
        <v>0.72393822393822393</v>
        <stp/>
        <stp>ContractData</stp>
        <stp>S.VZ</stp>
        <stp>PerCentNetLastTrade</stp>
        <stp/>
        <stp>T</stp>
        <tr r="B6" s="2"/>
      </tp>
      <tp>
        <v>33.51</v>
        <stp/>
        <stp>ContractData</stp>
        <stp>S.MTCH</stp>
        <stp>Bid</stp>
        <stp/>
        <stp>T</stp>
        <tr r="M23" s="2"/>
      </tp>
      <tp>
        <v>33.520000000000003</v>
        <stp/>
        <stp>ContractData</stp>
        <stp>S.MTCH</stp>
        <stp>Ask</stp>
        <stp/>
        <stp>T</stp>
        <tr r="N23" s="2"/>
      </tp>
      <tp>
        <v>54.94</v>
        <stp/>
        <stp>ContractData</stp>
        <stp>S.TTD</stp>
        <stp>LastTrade</stp>
        <stp/>
        <stp>T</stp>
        <tr r="F1" s="2"/>
      </tp>
      <tp>
        <v>33.24</v>
        <stp/>
        <stp>ContractData</stp>
        <stp>S.MTCH</stp>
        <stp>Low</stp>
        <stp/>
        <stp>T</stp>
        <tr r="K23" s="2"/>
      </tp>
      <tp>
        <v>711.72</v>
        <stp/>
        <stp>ContractData</stp>
        <stp>S.META</stp>
        <stp>Bid</stp>
        <stp/>
        <stp>T</stp>
        <tr r="M15" s="2"/>
      </tp>
      <tp>
        <v>712.02</v>
        <stp/>
        <stp>ContractData</stp>
        <stp>S.META</stp>
        <stp>Ask</stp>
        <stp/>
        <stp>T</stp>
        <tr r="N15" s="2"/>
      </tp>
      <tp>
        <v>-1.0327509372568437</v>
        <stp/>
        <stp>ContractData</stp>
        <stp>S.CHTR</stp>
        <stp>PerCentNetLastTrade</stp>
        <stp/>
        <stp>T</stp>
        <tr r="B11" s="2"/>
      </tp>
      <tp>
        <v>708.26</v>
        <stp/>
        <stp>ContractData</stp>
        <stp>S.META</stp>
        <stp>Low</stp>
        <stp/>
        <stp>T</stp>
        <tr r="K15" s="2"/>
      </tp>
      <tp>
        <v>98559</v>
        <stp/>
        <stp>ContractData</stp>
        <stp>S.TKO</stp>
        <stp>T_CVol</stp>
        <stp/>
        <stp>T</stp>
        <tr r="P4" s="2"/>
      </tp>
      <tp>
        <v>31.09</v>
        <stp/>
        <stp>ContractData</stp>
        <stp>S.CMCSA</stp>
        <stp>Open</stp>
        <stp/>
        <stp>T</stp>
        <tr r="I13" s="2"/>
      </tp>
      <tp>
        <v>31.13</v>
        <stp/>
        <stp>ContractData</stp>
        <stp>S.CMCSA</stp>
        <stp>High</stp>
        <stp/>
        <stp>T</stp>
        <tr r="J13" s="2"/>
      </tp>
      <tp>
        <v>5116316</v>
        <stp/>
        <stp>ContractData</stp>
        <stp>S.GOOGL</stp>
        <stp>T_CVol</stp>
        <stp/>
        <stp>T</stp>
        <tr r="P20" s="2"/>
      </tp>
      <tp>
        <v>2145507</v>
        <stp/>
        <stp>ContractData</stp>
        <stp>S.XLI</stp>
        <stp>T_CVol</stp>
        <stp/>
        <stp>T</stp>
        <tr r="P6" s="6"/>
      </tp>
      <tp>
        <v>-0.91442718524138478</v>
        <stp/>
        <stp>ContractData</stp>
        <stp>S.GOOGL</stp>
        <stp>PerCentNetLastTrade</stp>
        <stp/>
        <stp>T</stp>
        <tr r="B2" s="2"/>
      </tp>
      <tp>
        <v>41.81</v>
        <stp/>
        <stp>ContractData</stp>
        <stp>S.VZ</stp>
        <stp>High</stp>
        <stp/>
        <stp>T</stp>
        <tr r="J8" s="2"/>
      </tp>
      <tp>
        <v>200.6</v>
        <stp/>
        <stp>ContractData</stp>
        <stp>S.EA</stp>
        <stp>High</stp>
        <stp/>
        <stp>T</stp>
        <tr r="J12" s="2"/>
      </tp>
      <tp>
        <v>27.32</v>
        <stp/>
        <stp>ContractData</stp>
        <stp>S.IPG</stp>
        <stp>LastTrade</stp>
        <stp/>
        <stp>T</stp>
        <tr r="F2" s="2"/>
      </tp>
      <tp>
        <v>-0.84290883066279676</v>
        <stp/>
        <stp>ContractData</stp>
        <stp>S.GOOG</stp>
        <stp>PerCentNetLastTrade</stp>
        <stp/>
        <stp>T</stp>
        <tr r="B3" s="2"/>
      </tp>
      <tp>
        <v>1324852</v>
        <stp/>
        <stp>ContractData</stp>
        <stp>S.XLK</stp>
        <stp>T_CVol</stp>
        <stp/>
        <stp>T</stp>
        <tr r="P2" s="6"/>
      </tp>
      <tp>
        <v>-0.25731746542296557</v>
        <stp/>
        <stp>ContractData</stp>
        <stp>S.CMCSA</stp>
        <stp>PerCentNetLastTrade</stp>
        <stp/>
        <stp>T</stp>
        <tr r="B9" s="2"/>
      </tp>
      <tp>
        <v>0.68426197458455518</v>
        <stp/>
        <stp>ContractData</stp>
        <stp>S.FOXA</stp>
        <stp>PerCentNetLastTrade</stp>
        <stp/>
        <stp>T</stp>
        <tr r="B18" s="2"/>
      </tp>
      <tp>
        <v>2281073</v>
        <stp/>
        <stp>ContractData</stp>
        <stp>S.WBD</stp>
        <stp>T_CVol</stp>
        <stp/>
        <stp>T</stp>
        <tr r="P16" s="2"/>
      </tp>
      <tp>
        <v>5795948</v>
        <stp/>
        <stp>ContractData</stp>
        <stp>S.TTD</stp>
        <stp>T_CVol</stp>
        <stp/>
        <stp>T</stp>
        <tr r="P1" s="2"/>
      </tp>
      <tp>
        <v>250.44</v>
        <stp/>
        <stp>ContractData</stp>
        <stp>S.GOOGL</stp>
        <stp>High</stp>
        <stp/>
        <stp>T</stp>
        <tr r="J20" s="2"/>
      </tp>
      <tp>
        <v>248.35</v>
        <stp/>
        <stp>ContractData</stp>
        <stp>S.GOOG</stp>
        <stp>Low</stp>
        <stp/>
        <stp>T</stp>
        <tr r="K19" s="2"/>
      </tp>
      <tp>
        <v>249.42000000000002</v>
        <stp/>
        <stp>ContractData</stp>
        <stp>S.GOOG</stp>
        <stp>Ask</stp>
        <stp/>
        <stp>T</stp>
        <tr r="N19" s="2"/>
      </tp>
      <tp>
        <v>249.39000000000001</v>
        <stp/>
        <stp>ContractData</stp>
        <stp>S.GOOG</stp>
        <stp>Bid</stp>
        <stp/>
        <stp>T</stp>
        <tr r="M19" s="2"/>
      </tp>
      <tp>
        <v>3049694</v>
        <stp/>
        <stp>ContractData</stp>
        <stp>S.XLE</stp>
        <stp>T_CVol</stp>
        <stp/>
        <stp>T</stp>
        <tr r="P11" s="6"/>
      </tp>
      <tp>
        <v>30.87</v>
        <stp/>
        <stp>ContractData</stp>
        <stp>S.CMCSA</stp>
        <stp>Low</stp>
        <stp/>
        <stp>T</stp>
        <tr r="K13" s="2"/>
      </tp>
      <tp>
        <v>31.02</v>
        <stp/>
        <stp>ContractData</stp>
        <stp>S.CMCSA</stp>
        <stp>Ask</stp>
        <stp/>
        <stp>T</stp>
        <tr r="N13" s="2"/>
      </tp>
      <tp>
        <v>41.74</v>
        <stp/>
        <stp>ContractData</stp>
        <stp>S.VZ</stp>
        <stp>LastTrade</stp>
        <stp/>
        <stp>T</stp>
        <tr r="F8" s="2"/>
      </tp>
      <tp>
        <v>31.01</v>
        <stp/>
        <stp>ContractData</stp>
        <stp>S.CMCSA</stp>
        <stp>Bid</stp>
        <stp/>
        <stp>T</stp>
        <tr r="M13" s="2"/>
      </tp>
      <tp>
        <v>60.86</v>
        <stp/>
        <stp>ContractData</stp>
        <stp>S.FOXA</stp>
        <stp>Low</stp>
        <stp/>
        <stp>T</stp>
        <tr r="K9" s="2"/>
      </tp>
      <tp>
        <v>61.82</v>
        <stp/>
        <stp>ContractData</stp>
        <stp>S.FOXA</stp>
        <stp>Ask</stp>
        <stp/>
        <stp>T</stp>
        <tr r="N9" s="2"/>
      </tp>
      <tp>
        <v>61.79</v>
        <stp/>
        <stp>ContractData</stp>
        <stp>S.FOXA</stp>
        <stp>Bid</stp>
        <stp/>
        <stp>T</stp>
        <tr r="M9" s="2"/>
      </tp>
      <tp>
        <v>4740295</v>
        <stp/>
        <stp>ContractData</stp>
        <stp>S.XLF</stp>
        <stp>T_CVol</stp>
        <stp/>
        <stp>T</stp>
        <tr r="P3" s="6"/>
      </tp>
      <tp>
        <v>879058</v>
        <stp/>
        <stp>ContractData</stp>
        <stp>S.IPG</stp>
        <stp>T_CVol</stp>
        <stp/>
        <stp>T</stp>
        <tr r="P2" s="2"/>
      </tp>
      <tp>
        <v>248.16</v>
        <stp/>
        <stp>ContractData</stp>
        <stp>S.GOOGL</stp>
        <stp>Ask</stp>
        <stp/>
        <stp>T</stp>
        <tr r="N20" s="2"/>
      </tp>
      <tp>
        <v>248.12</v>
        <stp/>
        <stp>ContractData</stp>
        <stp>S.GOOGL</stp>
        <stp>Bid</stp>
        <stp/>
        <stp>T</stp>
        <tr r="M20" s="2"/>
      </tp>
      <tp>
        <v>247.28</v>
        <stp/>
        <stp>ContractData</stp>
        <stp>S.GOOGL</stp>
        <stp>Low</stp>
        <stp/>
        <stp>T</stp>
        <tr r="K20" s="2"/>
      </tp>
      <tp>
        <v>200.31</v>
        <stp/>
        <stp>ContractData</stp>
        <stp>S.EA</stp>
        <stp>Low</stp>
        <stp/>
        <stp>T</stp>
        <tr r="K12" s="2"/>
      </tp>
      <tp>
        <v>41.34</v>
        <stp/>
        <stp>ContractData</stp>
        <stp>S.VZ</stp>
        <stp>Low</stp>
        <stp/>
        <stp>T</stp>
        <tr r="K8" s="2"/>
      </tp>
      <tp>
        <v>200.39000000000001</v>
        <stp/>
        <stp>ContractData</stp>
        <stp>S.EA</stp>
        <stp>Bid</stp>
        <stp/>
        <stp>T</stp>
        <tr r="M12" s="2"/>
      </tp>
      <tp>
        <v>41.730000000000004</v>
        <stp/>
        <stp>ContractData</stp>
        <stp>S.VZ</stp>
        <stp>Bid</stp>
        <stp/>
        <stp>T</stp>
        <tr r="M8" s="2"/>
      </tp>
      <tp>
        <v>41.74</v>
        <stp/>
        <stp>ContractData</stp>
        <stp>S.VZ</stp>
        <stp>Ask</stp>
        <stp/>
        <stp>T</stp>
        <tr r="N8" s="2"/>
      </tp>
      <tp>
        <v>200.4</v>
        <stp/>
        <stp>ContractData</stp>
        <stp>S.EA</stp>
        <stp>Ask</stp>
        <stp/>
        <stp>T</stp>
        <tr r="N12" s="2"/>
      </tp>
      <tp>
        <v>-1.411764705882353</v>
        <stp/>
        <stp>ContractData</stp>
        <stp>S.MTCH</stp>
        <stp>PerCentNetLastTrade</stp>
        <stp/>
        <stp>T</stp>
        <tr r="B22" s="2"/>
      </tp>
      <tp>
        <v>-0.5295810859905542</v>
        <stp/>
        <stp>ContractData</stp>
        <stp>S.META</stp>
        <stp>PerCentNetLastTrade</stp>
        <stp/>
        <stp>T</stp>
        <tr r="B1" s="2"/>
      </tp>
      <tp>
        <v>279.14</v>
        <stp/>
        <stp>ContractData</stp>
        <stp>S.CHTR</stp>
        <stp>Low</stp>
        <stp/>
        <stp>T</stp>
        <tr r="K21" s="2"/>
      </tp>
      <tp>
        <v>279.68</v>
        <stp/>
        <stp>ContractData</stp>
        <stp>S.CHTR</stp>
        <stp>Bid</stp>
        <stp/>
        <stp>T</stp>
        <tr r="M21" s="2"/>
      </tp>
      <tp>
        <v>280.29000000000002</v>
        <stp/>
        <stp>ContractData</stp>
        <stp>S.CHTR</stp>
        <stp>Ask</stp>
        <stp/>
        <stp>T</stp>
        <tr r="N21" s="2"/>
      </tp>
      <tp>
        <v>4173952</v>
        <stp/>
        <stp>ContractData</stp>
        <stp>S.CMCSA</stp>
        <stp>T_CVol</stp>
        <stp/>
        <stp>T</stp>
        <tr r="P13" s="2"/>
      </tp>
      <tp>
        <v>974164</v>
        <stp/>
        <stp>ContractData</stp>
        <stp>S.XLB</stp>
        <stp>T_CVol</stp>
        <stp/>
        <stp>T</stp>
        <tr r="P8" s="6"/>
      </tp>
      <tp>
        <v>31.01</v>
        <stp/>
        <stp>ContractData</stp>
        <stp>S.CMCSA</stp>
        <stp>LastTrade</stp>
        <stp/>
        <stp>T</stp>
        <tr r="F13" s="2"/>
      </tp>
      <tp>
        <v>858776</v>
        <stp/>
        <stp>ContractData</stp>
        <stp>S.XLC</stp>
        <stp>T_CVol</stp>
        <stp/>
        <stp>T</stp>
        <tr r="P4" s="6"/>
      </tp>
      <tp>
        <v>514794</v>
        <stp/>
        <stp>ContractData</stp>
        <stp>S.OMC</stp>
        <stp>T_CVol</stp>
        <stp/>
        <stp>T</stp>
        <tr r="P3" s="2"/>
      </tp>
      <tp>
        <v>248.27</v>
        <stp/>
        <stp>ContractData</stp>
        <stp>S.GOOGL</stp>
        <stp>Open</stp>
        <stp/>
        <stp>T</stp>
        <tr r="I20" s="2"/>
      </tp>
      <tp>
        <v>-0.81967213114754101</v>
        <stp/>
        <stp>ContractData</stp>
        <stp>S.NWSA</stp>
        <stp>PerCentNetLastTrade</stp>
        <stp/>
        <stp>T</stp>
        <tr r="B19" s="2"/>
      </tp>
      <tp>
        <v>1.623814804308396</v>
        <stp/>
        <stp>ContractData</stp>
        <stp>S.NFLX</stp>
        <stp>PerCentNetLastTrade</stp>
        <stp/>
        <stp>T</stp>
        <tr r="B4" s="2"/>
      </tp>
      <tp>
        <v>154.72</v>
        <stp/>
        <stp>ContractData</stp>
        <stp>S.LYV</stp>
        <stp>LastTrade</stp>
        <stp/>
        <stp>T</stp>
        <tr r="F17" s="2"/>
      </tp>
      <tp>
        <v>1.053013798111847</v>
        <stp/>
        <stp>StudyData</stp>
        <stp>S.NWSA</stp>
        <stp>PCB</stp>
        <stp>BaseType=Index,Index=1</stp>
        <stp>Close</stp>
        <stp>A</stp>
        <stp/>
        <stp>all</stp>
        <stp/>
        <stp/>
        <stp/>
        <stp>T</stp>
        <tr r="Q18" s="2"/>
      </tp>
      <tp t="s">
        <v>Charter Communications, Inc. Class A</v>
        <stp/>
        <stp>ContractData</stp>
        <stp>S.CHTR</stp>
        <stp>LongDescription</stp>
        <stp/>
        <stp>T</stp>
        <tr r="E21" s="2"/>
      </tp>
      <tp>
        <v>0.01</v>
        <stp/>
        <stp>ContractData</stp>
        <stp>Tsize(S.GOOG)</stp>
        <stp>LastQuoteToday</stp>
        <stp/>
        <stp>T</stp>
        <tr r="S19" s="2"/>
        <tr r="S19" s="2"/>
      </tp>
      <tp t="s">
        <v>Electronic Arts</v>
        <stp/>
        <stp>ContractData</stp>
        <stp>S.EA</stp>
        <stp>LongDescription</stp>
        <stp/>
        <stp>T</stp>
        <tr r="E12" s="2"/>
      </tp>
      <tp t="s">
        <v>Verizon Communications</v>
        <stp/>
        <stp>ContractData</stp>
        <stp>S.VZ</stp>
        <stp>LongDescription</stp>
        <stp/>
        <stp>T</stp>
        <tr r="E8" s="2"/>
      </tp>
      <tp>
        <v>1.8932874354561002</v>
        <stp/>
        <stp>StudyData</stp>
        <stp>S.XLRE</stp>
        <stp>PCB</stp>
        <stp>BaseType=Index,Index=1</stp>
        <stp>Close</stp>
        <stp>A</stp>
        <stp/>
        <stp>all</stp>
        <stp/>
        <stp/>
        <stp/>
        <stp>T</stp>
        <tr r="Q9" s="6"/>
      </tp>
      <tp>
        <v>0.01</v>
        <stp/>
        <stp>ContractData</stp>
        <stp>Tsize(S.FOXA)</stp>
        <stp>LastQuoteToday</stp>
        <stp/>
        <stp>T</stp>
        <tr r="S9" s="2"/>
        <tr r="S9" s="2"/>
      </tp>
      <tp>
        <v>100</v>
        <stp/>
        <stp>ContractData</stp>
        <stp>S.GOOGL</stp>
        <stp>MT_LastAskVolume</stp>
        <stp/>
        <stp>T</stp>
        <tr r="O20" s="2"/>
      </tp>
      <tp>
        <v>41.177748804867441</v>
        <stp/>
        <stp>StudyData</stp>
        <stp>S.TTWO</stp>
        <stp>PCB</stp>
        <stp>BaseType=Index,Index=1</stp>
        <stp>Close</stp>
        <stp>A</stp>
        <stp/>
        <stp>all</stp>
        <stp/>
        <stp/>
        <stp/>
        <stp>T</stp>
        <tr r="Q6" s="2"/>
      </tp>
      <tp>
        <v>0.01</v>
        <stp/>
        <stp>ContractData</stp>
        <stp>Tsize(S.CHTR)</stp>
        <stp>LastQuoteToday</stp>
        <stp/>
        <stp>T</stp>
        <tr r="S21" s="2"/>
        <tr r="S21" s="2"/>
      </tp>
      <tp t="s">
        <v>Alphabet, Inc. Class C</v>
        <stp/>
        <stp>ContractData</stp>
        <stp>S.GOOG</stp>
        <stp>LongDescription</stp>
        <stp/>
        <stp>T</stp>
        <tr r="E19" s="2"/>
      </tp>
      <tp t="s">
        <v>Fox Corporation Class A</v>
        <stp/>
        <stp>ContractData</stp>
        <stp>S.FOXA</stp>
        <stp>LongDescription</stp>
        <stp/>
        <stp>T</stp>
        <tr r="E9" s="2"/>
      </tp>
      <tp t="s">
        <v>Comcast Corp ClsA</v>
        <stp/>
        <stp>ContractData</stp>
        <stp>S.CMCSA</stp>
        <stp>LongDescription</stp>
        <stp/>
        <stp>T</stp>
        <tr r="E13" s="2"/>
      </tp>
      <tp>
        <v>2.6593575861912635</v>
        <stp/>
        <stp>StudyData</stp>
        <stp>S.TMUS</stp>
        <stp>PCB</stp>
        <stp>BaseType=Index,Index=1</stp>
        <stp>Close</stp>
        <stp>A</stp>
        <stp/>
        <stp>all</stp>
        <stp/>
        <stp/>
        <stp/>
        <stp>T</stp>
        <tr r="Q7" s="2"/>
      </tp>
      <tp>
        <v>-18.365084458966653</v>
        <stp/>
        <stp>StudyData</stp>
        <stp>S.CHTR</stp>
        <stp>PCB</stp>
        <stp>BaseType=Index,Index=1</stp>
        <stp>Close</stp>
        <stp>A</stp>
        <stp/>
        <stp>all</stp>
        <stp/>
        <stp/>
        <stp/>
        <stp>T</stp>
        <tr r="Q21" s="2"/>
      </tp>
      <tp>
        <v>21.581185633037865</v>
        <stp/>
        <stp>StudyData</stp>
        <stp>S.META</stp>
        <stp>PCB</stp>
        <stp>BaseType=Index,Index=1</stp>
        <stp>Close</stp>
        <stp>A</stp>
        <stp/>
        <stp>all</stp>
        <stp/>
        <stp/>
        <stp/>
        <stp>T</stp>
        <tr r="Q15" s="2"/>
      </tp>
      <tp t="s">
        <v>Alphabet, Inc. Class A</v>
        <stp/>
        <stp>ContractData</stp>
        <stp>S.GOOGL</stp>
        <stp>LongDescription</stp>
        <stp/>
        <stp>T</stp>
        <tr r="E20" s="2"/>
      </tp>
      <tp>
        <v>0.01</v>
        <stp/>
        <stp>ContractData</stp>
        <stp>Tsize(S.NFLX)</stp>
        <stp>LastQuoteToday</stp>
        <stp/>
        <stp>T</stp>
        <tr r="S5" s="2"/>
        <tr r="S5" s="2"/>
      </tp>
      <tp>
        <v>0.01</v>
        <stp/>
        <stp>ContractData</stp>
        <stp>Tsize(S.NWSA)</stp>
        <stp>LastQuoteToday</stp>
        <stp/>
        <stp>T</stp>
        <tr r="S18" s="2"/>
        <tr r="S18" s="2"/>
      </tp>
      <tp>
        <v>0.01</v>
        <stp/>
        <stp>ContractData</stp>
        <stp>Tsize(S.META)</stp>
        <stp>LastQuoteToday</stp>
        <stp/>
        <stp>T</stp>
        <tr r="S15" s="2"/>
        <tr r="S15" s="2"/>
      </tp>
      <tp>
        <v>0.01</v>
        <stp/>
        <stp>ContractData</stp>
        <stp>Tsize(S.MTCH)</stp>
        <stp>LastQuoteToday</stp>
        <stp/>
        <stp>T</stp>
        <tr r="S23" s="2"/>
        <tr r="S23" s="2"/>
      </tp>
      <tp>
        <v>27.212844792095527</v>
        <stp/>
        <stp>StudyData</stp>
        <stp>S.FOXA</stp>
        <stp>PCB</stp>
        <stp>BaseType=Index,Index=1</stp>
        <stp>Close</stp>
        <stp>A</stp>
        <stp/>
        <stp>all</stp>
        <stp/>
        <stp/>
        <stp/>
        <stp>T</stp>
        <tr r="Q9" s="2"/>
      </tp>
      <tp>
        <v>700</v>
        <stp/>
        <stp>ContractData</stp>
        <stp>S.EA</stp>
        <stp>MT_LastAskVolume</stp>
        <stp/>
        <stp>T</stp>
        <tr r="O12" s="2"/>
      </tp>
      <tp>
        <v>1000</v>
        <stp/>
        <stp>ContractData</stp>
        <stp>S.VZ</stp>
        <stp>MT_LastAskVolume</stp>
        <stp/>
        <stp>T</stp>
        <tr r="O8" s="2"/>
      </tp>
      <tp t="s">
        <v>Netflix Inc</v>
        <stp/>
        <stp>ContractData</stp>
        <stp>S.NFLX</stp>
        <stp>LongDescription</stp>
        <stp/>
        <stp>T</stp>
        <tr r="E5" s="2"/>
      </tp>
      <tp t="s">
        <v>News Corporation Class A</v>
        <stp/>
        <stp>ContractData</stp>
        <stp>S.NWSA</stp>
        <stp>LongDescription</stp>
        <stp/>
        <stp>T</stp>
        <tr r="E18" s="2"/>
      </tp>
      <tp t="s">
        <v>Meta Platforms, Inc.</v>
        <stp/>
        <stp>ContractData</stp>
        <stp>S.META</stp>
        <stp>LongDescription</stp>
        <stp/>
        <stp>T</stp>
        <tr r="E15" s="2"/>
      </tp>
      <tp t="s">
        <v>Match Group, Inc.</v>
        <stp/>
        <stp>ContractData</stp>
        <stp>S.MTCH</stp>
        <stp>LongDescription</stp>
        <stp/>
        <stp>T</stp>
        <tr r="E23" s="2"/>
      </tp>
      <tp>
        <v>2000</v>
        <stp/>
        <stp>ContractData</stp>
        <stp>S.CMCSA</stp>
        <stp>MT_LastAskVolume</stp>
        <stp/>
        <stp>T</stp>
        <tr r="O13" s="2"/>
      </tp>
      <tp>
        <v>2.4763069397737763</v>
        <stp/>
        <stp>StudyData</stp>
        <stp>S.MTCH</stp>
        <stp>PCB</stp>
        <stp>BaseType=Index,Index=1</stp>
        <stp>Close</stp>
        <stp>A</stp>
        <stp/>
        <stp>all</stp>
        <stp/>
        <stp/>
        <stp/>
        <stp>T</stp>
        <tr r="Q23" s="2"/>
      </tp>
      <tp>
        <v>0.01</v>
        <stp/>
        <stp>ContractData</stp>
        <stp>Tsize(S.T)</stp>
        <stp>LastQuoteToday</stp>
        <stp/>
        <stp>T</stp>
        <tr r="S10" s="2"/>
        <tr r="S10" s="2"/>
      </tp>
      <tp>
        <v>0.01</v>
        <stp/>
        <stp>ContractData</stp>
        <stp>Tsize(S.TMUS)</stp>
        <stp>LastQuoteToday</stp>
        <stp/>
        <stp>T</stp>
        <tr r="S7" s="2"/>
        <tr r="S7" s="2"/>
      </tp>
      <tp>
        <v>0.01</v>
        <stp/>
        <stp>ContractData</stp>
        <stp>Tsize(S.TTWO)</stp>
        <stp>LastQuoteToday</stp>
        <stp/>
        <stp>T</stp>
        <tr r="S6" s="2"/>
        <tr r="S6" s="2"/>
      </tp>
      <tp t="s">
        <v>Paramount Skydance Corporation Class B</v>
        <stp/>
        <stp>ContractData</stp>
        <stp>S.PSKY</stp>
        <stp>LongDescription</stp>
        <stp/>
        <stp>T</stp>
        <tr r="E22" s="2"/>
      </tp>
      <tp>
        <v>100</v>
        <stp/>
        <stp>ContractData</stp>
        <stp>S.CMCSA</stp>
        <stp>MT_LastBidVolume</stp>
        <stp/>
        <stp>T</stp>
        <tr r="L13" s="2"/>
      </tp>
      <tp>
        <v>45937.386620370373</v>
        <stp/>
        <stp>SystemInfo</stp>
        <stp>Linetime</stp>
        <tr r="Q1" s="3"/>
      </tp>
      <tp>
        <v>300</v>
        <stp/>
        <stp>ContractData</stp>
        <stp>S.EA</stp>
        <stp>MT_LastBidVolume</stp>
        <stp/>
        <stp>T</stp>
        <tr r="L12" s="2"/>
      </tp>
      <tp>
        <v>1200</v>
        <stp/>
        <stp>ContractData</stp>
        <stp>S.VZ</stp>
        <stp>MT_LastBidVolume</stp>
        <stp/>
        <stp>T</stp>
        <tr r="L8" s="2"/>
      </tp>
      <tp t="s">
        <v>T-Mobile US, Inc.</v>
        <stp/>
        <stp>ContractData</stp>
        <stp>S.TMUS</stp>
        <stp>LongDescription</stp>
        <stp/>
        <stp>T</stp>
        <tr r="E7" s="2"/>
      </tp>
      <tp t="s">
        <v>Take-Two Interactive Software</v>
        <stp/>
        <stp>ContractData</stp>
        <stp>S.TTWO</stp>
        <stp>LongDescription</stp>
        <stp/>
        <stp>T</stp>
        <tr r="E6" s="2"/>
      </tp>
      <tp>
        <v>0.01</v>
        <stp/>
        <stp>ContractData</stp>
        <stp>Tsize(S.PSKY)</stp>
        <stp>LastQuoteToday</stp>
        <stp/>
        <stp>T</stp>
        <tr r="S22" s="2"/>
        <tr r="S22" s="2"/>
      </tp>
      <tp>
        <v>18.86</v>
        <stp/>
        <stp>StudyData</stp>
        <stp>S.PSKY</stp>
        <stp>PCB</stp>
        <stp>BaseType=Index,Index=1</stp>
        <stp>Close</stp>
        <stp>A</stp>
        <stp/>
        <stp>all</stp>
        <stp/>
        <stp/>
        <stp/>
        <stp>T</stp>
        <tr r="Q22" s="2"/>
      </tp>
      <tp>
        <v>100</v>
        <stp/>
        <stp>ContractData</stp>
        <stp>S.GOOGL</stp>
        <stp>MT_LastBidVolume</stp>
        <stp/>
        <stp>T</stp>
        <tr r="L20" s="2"/>
      </tp>
      <tp t="s">
        <v>Real Estate Select Sector SPDR</v>
        <stp/>
        <stp>ContractData</stp>
        <stp>S.XLRE</stp>
        <stp>LongDescription</stp>
        <stp/>
        <stp>T</stp>
        <tr r="E9" s="6"/>
        <tr r="E1" s="13"/>
      </tp>
      <tp>
        <v>14.361001317523055</v>
        <stp/>
        <stp>StudyData</stp>
        <stp>S.T</stp>
        <stp>PCB</stp>
        <stp>BaseType=Index,Index=1</stp>
        <stp>Close</stp>
        <stp>A</stp>
        <stp/>
        <stp>all</stp>
        <stp/>
        <stp/>
        <stp/>
        <stp>T</stp>
        <tr r="Q10" s="2"/>
      </tp>
      <tp>
        <v>30.954631379962201</v>
        <stp/>
        <stp>StudyData</stp>
        <stp>S.GOOG</stp>
        <stp>PCB</stp>
        <stp>BaseType=Index,Index=1</stp>
        <stp>Close</stp>
        <stp>A</stp>
        <stp/>
        <stp>all</stp>
        <stp/>
        <stp/>
        <stp/>
        <stp>T</stp>
        <tr r="Q19" s="2"/>
      </tp>
      <tp>
        <v>32.63474397522775</v>
        <stp/>
        <stp>StudyData</stp>
        <stp>S.NFLX</stp>
        <stp>PCB</stp>
        <stp>BaseType=Index,Index=1</stp>
        <stp>Close</stp>
        <stp>A</stp>
        <stp/>
        <stp>all</stp>
        <stp/>
        <stp/>
        <stp/>
        <stp>T</stp>
        <tr r="Q5" s="2"/>
      </tp>
      <tp>
        <v>0.01</v>
        <stp/>
        <stp>ContractData</stp>
        <stp>Tsize(S.XLRE)</stp>
        <stp>LastQuoteToday</stp>
        <stp/>
        <stp>T</stp>
        <tr r="S9" s="6"/>
        <tr r="S9" s="6"/>
      </tp>
      <tp>
        <v>1182.2</v>
        <stp/>
        <stp>ContractData</stp>
        <stp>S.NFLX</stp>
        <stp>LastTrade</stp>
        <stp/>
        <stp>T</stp>
        <tr r="F5" s="2"/>
      </tp>
      <tp>
        <v>56.39</v>
        <stp/>
        <stp>ContractData</stp>
        <stp>S.TTD</stp>
        <stp>High</stp>
        <stp/>
        <stp>T</stp>
        <tr r="J1" s="2"/>
      </tp>
      <tp>
        <v>203.25</v>
        <stp/>
        <stp>ContractData</stp>
        <stp>S.TKO</stp>
        <stp>High</stp>
        <stp/>
        <stp>T</stp>
        <tr r="J4" s="2"/>
      </tp>
      <tp>
        <v>0.16999999999999815</v>
        <stp/>
        <stp>ContractData</stp>
        <stp>S.T</stp>
        <stp>NetLastTrade</stp>
        <stp/>
        <stp>T</stp>
        <tr r="G10" s="2"/>
      </tp>
      <tp>
        <v>-2.9200000000000159</v>
        <stp/>
        <stp>ContractData</stp>
        <stp>S.CHTR</stp>
        <stp>NetLastTrade</stp>
        <stp/>
        <stp>T</stp>
        <tr r="G21" s="2"/>
      </tp>
      <tp>
        <v>249.39000000000001</v>
        <stp/>
        <stp>ContractData</stp>
        <stp>S.GOOG</stp>
        <stp>LastTrade</stp>
        <stp/>
        <stp>T</stp>
        <tr r="F19" s="2"/>
      </tp>
      <tp>
        <v>19.09</v>
        <stp/>
        <stp>ContractData</stp>
        <stp>S.WBD</stp>
        <stp>High</stp>
        <stp/>
        <stp>T</stp>
        <tr r="J16" s="2"/>
      </tp>
      <tp>
        <v>-2.1200000000000045</v>
        <stp/>
        <stp>ContractData</stp>
        <stp>S.GOOG</stp>
        <stp>NetLastTrade</stp>
        <stp/>
        <stp>T</stp>
        <tr r="G19" s="2"/>
      </tp>
      <tp>
        <v>0.42000000000000171</v>
        <stp/>
        <stp>ContractData</stp>
        <stp>S.FOXA</stp>
        <stp>NetLastTrade</stp>
        <stp/>
        <stp>T</stp>
        <tr r="G9" s="2"/>
      </tp>
      <tp>
        <v>19.02</v>
        <stp/>
        <stp>ContractData</stp>
        <stp>S.WBD</stp>
        <stp>Open</stp>
        <stp/>
        <stp>T</stp>
        <tr r="I16" s="2"/>
      </tp>
      <tp>
        <v>756483</v>
        <stp/>
        <stp>ContractData</stp>
        <stp>S.PSKY</stp>
        <stp>T_CVol</stp>
        <stp/>
        <stp>T</stp>
        <tr r="P22" s="2"/>
      </tp>
      <tp>
        <v>4.3760940235058765</v>
        <stp/>
        <stp>StudyData</stp>
        <stp>S.VZ</stp>
        <stp>PCB</stp>
        <stp>BaseType=Index,Index=1</stp>
        <stp>Close</stp>
        <stp>A</stp>
        <stp/>
        <stp>all</stp>
        <stp/>
        <stp/>
        <stp/>
        <stp>T</stp>
        <tr r="Q8" s="2"/>
      </tp>
      <tp>
        <v>-0.34000000000000341</v>
        <stp/>
        <stp>ContractData</stp>
        <stp>S.DIS</stp>
        <stp>NetLastTrade</stp>
        <stp/>
        <stp>T</stp>
        <tr r="G14" s="2"/>
      </tp>
      <tp>
        <v>846358</v>
        <stp/>
        <stp>ContractData</stp>
        <stp>S.NFLX</stp>
        <stp>T_CVol</stp>
        <stp/>
        <stp>T</stp>
        <tr r="P5" s="2"/>
      </tp>
      <tp>
        <v>1.6399999999999864</v>
        <stp/>
        <stp>ContractData</stp>
        <stp>S.TMUS</stp>
        <stp>NetLastTrade</stp>
        <stp/>
        <stp>T</stp>
        <tr r="G7" s="2"/>
      </tp>
      <tp>
        <v>-0.22000000000000597</v>
        <stp/>
        <stp>ContractData</stp>
        <stp>S.XLRE</stp>
        <stp>NetLastTrade</stp>
        <stp/>
        <stp>T</stp>
        <tr r="G9" s="6"/>
      </tp>
      <tp>
        <v>18.86</v>
        <stp/>
        <stp>ContractData</stp>
        <stp>S.PSKY</stp>
        <stp>LastTrade</stp>
        <stp/>
        <stp>T</stp>
        <tr r="F22" s="2"/>
      </tp>
      <tp>
        <v>0.25</v>
        <stp/>
        <stp>ContractData</stp>
        <stp>S.FOX</stp>
        <stp>NetLastTrade</stp>
        <stp/>
        <stp>T</stp>
        <tr r="G11" s="2"/>
      </tp>
      <tp>
        <v>198.96</v>
        <stp/>
        <stp>ContractData</stp>
        <stp>S.TKO</stp>
        <stp>Open</stp>
        <stp/>
        <stp>T</stp>
        <tr r="I4" s="2"/>
      </tp>
      <tp>
        <v>54.7</v>
        <stp/>
        <stp>ContractData</stp>
        <stp>S.TTD</stp>
        <stp>Open</stp>
        <stp/>
        <stp>T</stp>
        <tr r="I1" s="2"/>
      </tp>
      <tp>
        <v>0.51999999999999957</v>
        <stp/>
        <stp>ContractData</stp>
        <stp>S.IPG</stp>
        <stp>NetLastTrade</stp>
        <stp/>
        <stp>T</stp>
        <tr r="G2" s="2"/>
      </tp>
      <tp>
        <v>28.12</v>
        <stp/>
        <stp>ContractData</stp>
        <stp>S.NWSA</stp>
        <stp>High</stp>
        <stp/>
        <stp>T</stp>
        <tr r="J18" s="2"/>
      </tp>
      <tp>
        <v>260.88</v>
        <stp/>
        <stp>ContractData</stp>
        <stp>S.TTWO</stp>
        <stp>High</stp>
        <stp/>
        <stp>T</stp>
        <tr r="J6" s="2"/>
      </tp>
      <tp>
        <v>19.09</v>
        <stp/>
        <stp>ContractData</stp>
        <stp>S.PSKY</stp>
        <stp>Open</stp>
        <stp/>
        <stp>T</stp>
        <tr r="I22" s="2"/>
      </tp>
      <tp>
        <v>34.090000000000003</v>
        <stp/>
        <stp>ContractData</stp>
        <stp>S.MTCH</stp>
        <stp>High</stp>
        <stp/>
        <stp>T</stp>
        <tr r="J23" s="2"/>
      </tp>
      <tp>
        <v>5579772</v>
        <stp/>
        <stp>ContractData</stp>
        <stp>S.T</stp>
        <stp>T_CVol</stp>
        <stp/>
        <stp>T</stp>
        <tr r="P10" s="2"/>
      </tp>
      <tp>
        <v>289.08</v>
        <stp/>
        <stp>ContractData</stp>
        <stp>S.XLK</stp>
        <stp>Open</stp>
        <stp/>
        <stp>T</stp>
        <tr r="I2" s="6"/>
      </tp>
      <tp>
        <v>155.36000000000001</v>
        <stp/>
        <stp>ContractData</stp>
        <stp>S.XLI</stp>
        <stp>Open</stp>
        <stp/>
        <stp>T</stp>
        <tr r="I6" s="6"/>
      </tp>
      <tp>
        <v>53.88</v>
        <stp/>
        <stp>ContractData</stp>
        <stp>S.XLF</stp>
        <stp>Open</stp>
        <stp/>
        <stp>T</stp>
        <tr r="I3" s="6"/>
      </tp>
      <tp>
        <v>89.26</v>
        <stp/>
        <stp>ContractData</stp>
        <stp>S.XLE</stp>
        <stp>Open</stp>
        <stp/>
        <stp>T</stp>
        <tr r="I11" s="6"/>
      </tp>
      <tp>
        <v>89.92</v>
        <stp/>
        <stp>ContractData</stp>
        <stp>S.XLB</stp>
        <stp>Open</stp>
        <stp/>
        <stp>T</stp>
        <tr r="I8" s="6"/>
      </tp>
      <tp>
        <v>116.65</v>
        <stp/>
        <stp>ContractData</stp>
        <stp>S.XLC</stp>
        <stp>Open</stp>
        <stp/>
        <stp>T</stp>
        <tr r="I4" s="6"/>
      </tp>
      <tp>
        <v>239.27</v>
        <stp/>
        <stp>ContractData</stp>
        <stp>S.XLY</stp>
        <stp>Open</stp>
        <stp/>
        <stp>T</stp>
        <tr r="I10" s="6"/>
      </tp>
      <tp>
        <v>144.12</v>
        <stp/>
        <stp>ContractData</stp>
        <stp>S.XLV</stp>
        <stp>Open</stp>
        <stp/>
        <stp>T</stp>
        <tr r="I7" s="6"/>
      </tp>
      <tp>
        <v>90.14</v>
        <stp/>
        <stp>ContractData</stp>
        <stp>S.XLU</stp>
        <stp>Open</stp>
        <stp/>
        <stp>T</stp>
        <tr r="I1" s="6"/>
      </tp>
      <tp>
        <v>77.56</v>
        <stp/>
        <stp>ContractData</stp>
        <stp>S.XLP</stp>
        <stp>Open</stp>
        <stp/>
        <stp>T</stp>
        <tr r="I5" s="6"/>
      </tp>
      <tp>
        <v>155.77000000000001</v>
        <stp/>
        <stp>ContractData</stp>
        <stp>S.XLI</stp>
        <stp>High</stp>
        <stp/>
        <stp>T</stp>
        <tr r="J6" s="6"/>
      </tp>
      <tp>
        <v>289.5</v>
        <stp/>
        <stp>ContractData</stp>
        <stp>S.XLK</stp>
        <stp>High</stp>
        <stp/>
        <stp>T</stp>
        <tr r="J2" s="6"/>
      </tp>
      <tp>
        <v>89.56</v>
        <stp/>
        <stp>ContractData</stp>
        <stp>S.XLE</stp>
        <stp>High</stp>
        <stp/>
        <stp>T</stp>
        <tr r="J11" s="6"/>
      </tp>
      <tp>
        <v>54.04</v>
        <stp/>
        <stp>ContractData</stp>
        <stp>S.XLF</stp>
        <stp>High</stp>
        <stp/>
        <stp>T</stp>
        <tr r="J3" s="6"/>
      </tp>
      <tp>
        <v>90.28</v>
        <stp/>
        <stp>ContractData</stp>
        <stp>S.XLB</stp>
        <stp>High</stp>
        <stp/>
        <stp>T</stp>
        <tr r="J8" s="6"/>
      </tp>
      <tp>
        <v>117.10000000000001</v>
        <stp/>
        <stp>ContractData</stp>
        <stp>S.XLC</stp>
        <stp>High</stp>
        <stp/>
        <stp>T</stp>
        <tr r="J4" s="6"/>
      </tp>
      <tp>
        <v>239.28</v>
        <stp/>
        <stp>ContractData</stp>
        <stp>S.XLY</stp>
        <stp>High</stp>
        <stp/>
        <stp>T</stp>
        <tr r="J10" s="6"/>
      </tp>
      <tp>
        <v>90.570000000000007</v>
        <stp/>
        <stp>ContractData</stp>
        <stp>S.XLU</stp>
        <stp>High</stp>
        <stp/>
        <stp>T</stp>
        <tr r="J1" s="6"/>
      </tp>
      <tp>
        <v>144.24</v>
        <stp/>
        <stp>ContractData</stp>
        <stp>S.XLV</stp>
        <stp>High</stp>
        <stp/>
        <stp>T</stp>
        <tr r="J7" s="6"/>
      </tp>
      <tp>
        <v>77.600000000000009</v>
        <stp/>
        <stp>ContractData</stp>
        <stp>S.XLP</stp>
        <stp>High</stp>
        <stp/>
        <stp>T</stp>
        <tr r="J5" s="6"/>
      </tp>
      <tp>
        <v>18.8900000000001</v>
        <stp/>
        <stp>ContractData</stp>
        <stp>S.NFLX</stp>
        <stp>NetLastTrade</stp>
        <stp/>
        <stp>T</stp>
        <tr r="G5" s="2"/>
      </tp>
      <tp>
        <v>33.950000000000003</v>
        <stp/>
        <stp>ContractData</stp>
        <stp>S.MTCH</stp>
        <stp>Open</stp>
        <stp/>
        <stp>T</stp>
        <tr r="I23" s="2"/>
      </tp>
      <tp>
        <v>257.5</v>
        <stp/>
        <stp>ContractData</stp>
        <stp>S.TTWO</stp>
        <stp>Open</stp>
        <stp/>
        <stp>T</stp>
        <tr r="I6" s="2"/>
      </tp>
      <tp>
        <v>19.22</v>
        <stp/>
        <stp>ContractData</stp>
        <stp>S.PSKY</stp>
        <stp>High</stp>
        <stp/>
        <stp>T</stp>
        <tr r="J22" s="2"/>
      </tp>
      <tp>
        <v>26.04</v>
        <stp/>
        <stp>ContractData</stp>
        <stp>S.T</stp>
        <stp>LastTrade</stp>
        <stp/>
        <stp>T</stp>
        <tr r="F10" s="2"/>
      </tp>
      <tp>
        <v>-1.2199999999999989</v>
        <stp/>
        <stp>ContractData</stp>
        <stp>S.LYV</stp>
        <stp>NetLastTrade</stp>
        <stp/>
        <stp>T</stp>
        <tr r="G17" s="2"/>
      </tp>
      <tp>
        <v>8069972</v>
        <stp/>
        <stp>ContractData</stp>
        <stp>S.VZ</stp>
        <stp>T_CVol</stp>
        <stp/>
        <stp>T</stp>
        <tr r="P8" s="2"/>
      </tp>
      <tp>
        <v>28.05</v>
        <stp/>
        <stp>ContractData</stp>
        <stp>S.NWSA</stp>
        <stp>Open</stp>
        <stp/>
        <stp>T</stp>
        <tr r="I18" s="2"/>
      </tp>
      <tp>
        <v>-3.7899999999999636</v>
        <stp/>
        <stp>ContractData</stp>
        <stp>S.META</stp>
        <stp>NetLastTrade</stp>
        <stp/>
        <stp>T</stp>
        <tr r="G15" s="2"/>
      </tp>
      <tp>
        <v>1.4699999999999989</v>
        <stp/>
        <stp>ContractData</stp>
        <stp>S.OMC</stp>
        <stp>NetLastTrade</stp>
        <stp/>
        <stp>T</stp>
        <tr r="G3" s="2"/>
      </tp>
      <tp>
        <v>450508</v>
        <stp/>
        <stp>ContractData</stp>
        <stp>S.TMUS</stp>
        <stp>T_CVol</stp>
        <stp/>
        <stp>T</stp>
        <tr r="P7" s="2"/>
      </tp>
      <tp>
        <v>33.520000000000003</v>
        <stp/>
        <stp>ContractData</stp>
        <stp>S.MTCH</stp>
        <stp>LastTrade</stp>
        <stp/>
        <stp>T</stp>
        <tr r="F23" s="2"/>
      </tp>
      <tp>
        <v>-0.51000000000000156</v>
        <stp/>
        <stp>ContractData</stp>
        <stp>S.NWS</stp>
        <stp>NetLastTrade</stp>
        <stp/>
        <stp>T</stp>
        <tr r="G24" s="2"/>
      </tp>
      <tp>
        <v>182852</v>
        <stp/>
        <stp>ContractData</stp>
        <stp>S.CHTR</stp>
        <stp>T_CVol</stp>
        <stp/>
        <stp>T</stp>
        <tr r="P21" s="2"/>
      </tp>
      <tp>
        <v>25.92</v>
        <stp/>
        <stp>ContractData</stp>
        <stp>S.T</stp>
        <stp>Open</stp>
        <stp/>
        <stp>T</stp>
        <tr r="I10" s="2"/>
      </tp>
      <tp>
        <v>113.4</v>
        <stp/>
        <stp>ContractData</stp>
        <stp>S.DIS</stp>
        <stp>High</stp>
        <stp/>
        <stp>T</stp>
        <tr r="J14" s="2"/>
      </tp>
      <tp>
        <v>25.85</v>
        <stp/>
        <stp>ContractData</stp>
        <stp>S.T</stp>
        <stp>Low</stp>
        <stp/>
        <stp>T</stp>
        <tr r="K10" s="2"/>
      </tp>
      <tp>
        <v>26.03</v>
        <stp/>
        <stp>ContractData</stp>
        <stp>S.T</stp>
        <stp>Bid</stp>
        <stp/>
        <stp>T</stp>
        <tr r="M10" s="2"/>
      </tp>
      <tp>
        <v>26.04</v>
        <stp/>
        <stp>ContractData</stp>
        <stp>S.T</stp>
        <stp>Ask</stp>
        <stp/>
        <stp>T</stp>
        <tr r="N10" s="2"/>
      </tp>
      <tp>
        <v>61.92</v>
        <stp/>
        <stp>ContractData</stp>
        <stp>S.FOXA</stp>
        <stp>High</stp>
        <stp/>
        <stp>T</stp>
        <tr r="J9" s="2"/>
      </tp>
      <tp>
        <v>251.55</v>
        <stp/>
        <stp>ContractData</stp>
        <stp>S.GOOG</stp>
        <stp>High</stp>
        <stp/>
        <stp>T</stp>
        <tr r="J19" s="2"/>
      </tp>
      <tp>
        <v>282.01</v>
        <stp/>
        <stp>ContractData</stp>
        <stp>S.CHTR</stp>
        <stp>Open</stp>
        <stp/>
        <stp>T</stp>
        <tr r="I21" s="2"/>
      </tp>
      <tp>
        <v>41.71</v>
        <stp/>
        <stp>ContractData</stp>
        <stp>S.XLRE</stp>
        <stp>High</stp>
        <stp/>
        <stp>T</stp>
        <tr r="J9" s="6"/>
      </tp>
      <tp>
        <v>55.44</v>
        <stp/>
        <stp>ContractData</stp>
        <stp>S.FOX</stp>
        <stp>High</stp>
        <stp/>
        <stp>T</stp>
        <tr r="J11" s="2"/>
      </tp>
      <tp>
        <v>0.01</v>
        <stp/>
        <stp>ContractData</stp>
        <stp>Tsize(S.WBD)</stp>
        <stp>LastQuoteToday</stp>
        <stp/>
        <stp>T</stp>
        <tr r="S16" s="2"/>
        <tr r="S16" s="2"/>
      </tp>
      <tp>
        <v>0.01</v>
        <stp/>
        <stp>ContractData</stp>
        <stp>Tsize(S.TKO)</stp>
        <stp>LastQuoteToday</stp>
        <stp/>
        <stp>T</stp>
        <tr r="S4" s="2"/>
        <tr r="S4" s="2"/>
      </tp>
      <tp>
        <v>0.01</v>
        <stp/>
        <stp>ContractData</stp>
        <stp>Tsize(S.TTD)</stp>
        <stp>LastQuoteToday</stp>
        <stp/>
        <stp>T</stp>
        <tr r="S1" s="2"/>
        <tr r="S1" s="2"/>
      </tp>
      <tp>
        <v>0.01</v>
        <stp/>
        <stp>ContractData</stp>
        <stp>Tsize(S.XLY)</stp>
        <stp>LastQuoteToday</stp>
        <stp/>
        <stp>T</stp>
        <tr r="S10" s="6"/>
        <tr r="S10" s="6"/>
      </tp>
      <tp>
        <v>0.01</v>
        <stp/>
        <stp>ContractData</stp>
        <stp>Tsize(S.XLV)</stp>
        <stp>LastQuoteToday</stp>
        <stp/>
        <stp>T</stp>
        <tr r="S7" s="6"/>
        <tr r="S7" s="6"/>
      </tp>
      <tp>
        <v>0.01</v>
        <stp/>
        <stp>ContractData</stp>
        <stp>Tsize(S.XLU)</stp>
        <stp>LastQuoteToday</stp>
        <stp/>
        <stp>T</stp>
        <tr r="S1" s="6"/>
        <tr r="S1" s="6"/>
      </tp>
      <tp>
        <v>0.01</v>
        <stp/>
        <stp>ContractData</stp>
        <stp>Tsize(S.XLP)</stp>
        <stp>LastQuoteToday</stp>
        <stp/>
        <stp>T</stp>
        <tr r="S5" s="6"/>
        <tr r="S5" s="6"/>
      </tp>
      <tp>
        <v>0.01</v>
        <stp/>
        <stp>ContractData</stp>
        <stp>Tsize(S.XLK)</stp>
        <stp>LastQuoteToday</stp>
        <stp/>
        <stp>T</stp>
        <tr r="S2" s="6"/>
        <tr r="S2" s="6"/>
      </tp>
      <tp>
        <v>0.01</v>
        <stp/>
        <stp>ContractData</stp>
        <stp>Tsize(S.XLI)</stp>
        <stp>LastQuoteToday</stp>
        <stp/>
        <stp>T</stp>
        <tr r="S6" s="6"/>
        <tr r="S6" s="6"/>
      </tp>
      <tp>
        <v>0.01</v>
        <stp/>
        <stp>ContractData</stp>
        <stp>Tsize(S.XLF)</stp>
        <stp>LastQuoteToday</stp>
        <stp/>
        <stp>T</stp>
        <tr r="S3" s="6"/>
        <tr r="S3" s="6"/>
      </tp>
      <tp>
        <v>0.01</v>
        <stp/>
        <stp>ContractData</stp>
        <stp>Tsize(S.XLE)</stp>
        <stp>LastQuoteToday</stp>
        <stp/>
        <stp>T</stp>
        <tr r="S11" s="6"/>
        <tr r="S11" s="6"/>
      </tp>
      <tp>
        <v>0.01</v>
        <stp/>
        <stp>ContractData</stp>
        <stp>Tsize(S.XLC)</stp>
        <stp>LastQuoteToday</stp>
        <stp/>
        <stp>T</stp>
        <tr r="S4" s="6"/>
        <tr r="S4" s="6"/>
      </tp>
      <tp>
        <v>0.01</v>
        <stp/>
        <stp>ContractData</stp>
        <stp>Tsize(S.XLB)</stp>
        <stp>LastQuoteToday</stp>
        <stp/>
        <stp>T</stp>
        <tr r="S8" s="6"/>
        <tr r="S8" s="6"/>
      </tp>
      <tp>
        <v>0.01</v>
        <stp/>
        <stp>ContractData</stp>
        <stp>Tsize(S.FOX)</stp>
        <stp>LastQuoteToday</stp>
        <stp/>
        <stp>T</stp>
        <tr r="S11" s="2"/>
        <tr r="S11" s="2"/>
      </tp>
      <tp>
        <v>0.01</v>
        <stp/>
        <stp>ContractData</stp>
        <stp>Tsize(S.DIS)</stp>
        <stp>LastQuoteToday</stp>
        <stp/>
        <stp>T</stp>
        <tr r="S14" s="2"/>
        <tr r="S14" s="2"/>
      </tp>
      <tp>
        <v>0.01</v>
        <stp/>
        <stp>ContractData</stp>
        <stp>Tsize(S.NWS)</stp>
        <stp>LastQuoteToday</stp>
        <stp/>
        <stp>T</stp>
        <tr r="S24" s="2"/>
        <tr r="S24" s="2"/>
      </tp>
      <tp>
        <v>0.01</v>
        <stp/>
        <stp>ContractData</stp>
        <stp>Tsize(S.OMC)</stp>
        <stp>LastQuoteToday</stp>
        <stp/>
        <stp>T</stp>
        <tr r="S3" s="2"/>
        <tr r="S3" s="2"/>
      </tp>
      <tp>
        <v>141173</v>
        <stp/>
        <stp>ContractData</stp>
        <stp>S.TTWO</stp>
        <stp>T_CVol</stp>
        <stp/>
        <stp>T</stp>
        <tr r="P6" s="2"/>
      </tp>
      <tp>
        <v>0.01</v>
        <stp/>
        <stp>ContractData</stp>
        <stp>Tsize(S.LYV)</stp>
        <stp>LastQuoteToday</stp>
        <stp/>
        <stp>T</stp>
        <tr r="S17" s="2"/>
        <tr r="S17" s="2"/>
      </tp>
      <tp>
        <v>0.01</v>
        <stp/>
        <stp>ContractData</stp>
        <stp>Tsize(S.IPG)</stp>
        <stp>LastQuoteToday</stp>
        <stp/>
        <stp>T</stp>
        <tr r="S2" s="2"/>
        <tr r="S2" s="2"/>
      </tp>
      <tp>
        <v>226.99</v>
        <stp/>
        <stp>ContractData</stp>
        <stp>S.TMUS</stp>
        <stp>High</stp>
        <stp/>
        <stp>T</stp>
        <tr r="J7" s="2"/>
      </tp>
      <tp>
        <v>-1.3766088416340234</v>
        <stp/>
        <stp>ContractData</stp>
        <stp>S.XLE</stp>
        <stp>PerCentNetLastTrade</stp>
        <stp/>
        <stp>T</stp>
        <tr r="B4" s="6"/>
      </tp>
      <tp>
        <v>0.297951582867784</v>
        <stp/>
        <stp>ContractData</stp>
        <stp>S.XLF</stp>
        <stp>PerCentNetLastTrade</stp>
        <stp/>
        <stp>T</stp>
        <tr r="B5" s="6"/>
      </tp>
      <tp>
        <v>-0.23390510135887727</v>
        <stp/>
        <stp>ContractData</stp>
        <stp>S.XLB</stp>
        <stp>PerCentNetLastTrade</stp>
        <stp/>
        <stp>T</stp>
        <tr r="B8" s="6"/>
      </tp>
      <tp>
        <v>0.10299545103424598</v>
        <stp/>
        <stp>ContractData</stp>
        <stp>S.XLC</stp>
        <stp>PerCentNetLastTrade</stp>
        <stp/>
        <stp>T</stp>
        <tr r="B1" s="6"/>
      </tp>
      <tp>
        <v>0</v>
        <stp/>
        <stp>ContractData</stp>
        <stp>S.XLI</stp>
        <stp>PerCentNetLastTrade</stp>
        <stp/>
        <stp>T</stp>
        <tr r="B7" s="6"/>
      </tp>
      <tp>
        <v>0.49374130737134908</v>
        <stp/>
        <stp>ContractData</stp>
        <stp>S.XLK</stp>
        <stp>PerCentNetLastTrade</stp>
        <stp/>
        <stp>T</stp>
        <tr r="B10" s="6"/>
      </tp>
      <tp>
        <v>0.7797705246741673</v>
        <stp/>
        <stp>ContractData</stp>
        <stp>S.XLU</stp>
        <stp>PerCentNetLastTrade</stp>
        <stp/>
        <stp>T</stp>
        <tr r="B11" s="6"/>
      </tp>
      <tp>
        <v>-0.13877324451845685</v>
        <stp/>
        <stp>ContractData</stp>
        <stp>S.XLV</stp>
        <stp>PerCentNetLastTrade</stp>
        <stp/>
        <stp>T</stp>
        <tr r="B6" s="6"/>
      </tp>
      <tp>
        <v>6.454944487477407E-2</v>
        <stp/>
        <stp>ContractData</stp>
        <stp>S.XLP</stp>
        <stp>PerCentNetLastTrade</stp>
        <stp/>
        <stp>T</stp>
        <tr r="B3" s="6"/>
      </tp>
      <tp>
        <v>-0.88370154230929554</v>
        <stp/>
        <stp>ContractData</stp>
        <stp>S.XLY</stp>
        <stp>PerCentNetLastTrade</stp>
        <stp/>
        <stp>T</stp>
        <tr r="B2" s="6"/>
      </tp>
      <tp>
        <v>-0.68134171907756813</v>
        <stp/>
        <stp>ContractData</stp>
        <stp>S.WBD</stp>
        <stp>PerCentNetLastTrade</stp>
        <stp/>
        <stp>T</stp>
        <tr r="B5" s="2"/>
      </tp>
      <tp>
        <v>1.8268988140297755</v>
        <stp/>
        <stp>ContractData</stp>
        <stp>S.TKO</stp>
        <stp>PerCentNetLastTrade</stp>
        <stp/>
        <stp>T</stp>
        <tr r="B17" s="2"/>
      </tp>
      <tp>
        <v>3.387278885961611</v>
        <stp/>
        <stp>ContractData</stp>
        <stp>S.TTD</stp>
        <stp>PerCentNetLastTrade</stp>
        <stp/>
        <stp>T</stp>
        <tr r="B15" s="2"/>
      </tp>
      <tp>
        <v>1.8726114649681529</v>
        <stp/>
        <stp>ContractData</stp>
        <stp>S.OMC</stp>
        <stp>PerCentNetLastTrade</stp>
        <stp/>
        <stp>T</stp>
        <tr r="B16" s="2"/>
      </tp>
      <tp>
        <v>-1.603269412134549</v>
        <stp/>
        <stp>ContractData</stp>
        <stp>S.NWS</stp>
        <stp>PerCentNetLastTrade</stp>
        <stp/>
        <stp>T</stp>
        <tr r="B24" s="2"/>
      </tp>
      <tp>
        <v>-0.78235218673848916</v>
        <stp/>
        <stp>ContractData</stp>
        <stp>S.LYV</stp>
        <stp>PerCentNetLastTrade</stp>
        <stp/>
        <stp>T</stp>
        <tr r="B14" s="2"/>
      </tp>
      <tp>
        <v>1.9402985074626866</v>
        <stp/>
        <stp>ContractData</stp>
        <stp>S.IPG</stp>
        <stp>PerCentNetLastTrade</stp>
        <stp/>
        <stp>T</stp>
        <tr r="B20" s="2"/>
      </tp>
      <tp>
        <v>0.45396767750136191</v>
        <stp/>
        <stp>ContractData</stp>
        <stp>S.FOX</stp>
        <stp>PerCentNetLastTrade</stp>
        <stp/>
        <stp>T</stp>
        <tr r="B21" s="2"/>
      </tp>
      <tp>
        <v>-0.30155210643015523</v>
        <stp/>
        <stp>ContractData</stp>
        <stp>S.DIS</stp>
        <stp>PerCentNetLastTrade</stp>
        <stp/>
        <stp>T</stp>
        <tr r="B10" s="2"/>
      </tp>
      <tp>
        <v>225</v>
        <stp/>
        <stp>ContractData</stp>
        <stp>S.TMUS</stp>
        <stp>Open</stp>
        <stp/>
        <stp>T</stp>
        <tr r="I7" s="2"/>
      </tp>
      <tp>
        <v>61.800000000000004</v>
        <stp/>
        <stp>ContractData</stp>
        <stp>S.FOXA</stp>
        <stp>LastTrade</stp>
        <stp/>
        <stp>T</stp>
        <tr r="F9" s="2"/>
      </tp>
      <tp>
        <v>41.71</v>
        <stp/>
        <stp>ContractData</stp>
        <stp>S.XLRE</stp>
        <stp>Open</stp>
        <stp/>
        <stp>T</stp>
        <tr r="I9" s="6"/>
      </tp>
      <tp>
        <v>3.6200000000000045</v>
        <stp/>
        <stp>ContractData</stp>
        <stp>S.TKO</stp>
        <stp>NetLastTrade</stp>
        <stp/>
        <stp>T</stp>
        <tr r="G4" s="2"/>
      </tp>
      <tp>
        <v>55.02</v>
        <stp/>
        <stp>ContractData</stp>
        <stp>S.FOX</stp>
        <stp>Open</stp>
        <stp/>
        <stp>T</stp>
        <tr r="I11" s="2"/>
      </tp>
      <tp>
        <v>1.7999999999999972</v>
        <stp/>
        <stp>ContractData</stp>
        <stp>S.TTD</stp>
        <stp>NetLastTrade</stp>
        <stp/>
        <stp>T</stp>
        <tr r="G1" s="2"/>
      </tp>
      <tp>
        <v>377515</v>
        <stp/>
        <stp>ContractData</stp>
        <stp>S.MTCH</stp>
        <stp>T_CVol</stp>
        <stp/>
        <stp>T</stp>
        <tr r="P23" s="2"/>
      </tp>
      <tp>
        <v>248.93</v>
        <stp/>
        <stp>ContractData</stp>
        <stp>S.GOOG</stp>
        <stp>Open</stp>
        <stp/>
        <stp>T</stp>
        <tr r="I19" s="2"/>
      </tp>
      <tp>
        <v>284.60000000000002</v>
        <stp/>
        <stp>ContractData</stp>
        <stp>S.CHTR</stp>
        <stp>High</stp>
        <stp/>
        <stp>T</stp>
        <tr r="J21" s="2"/>
      </tp>
      <tp>
        <v>36.971975393028025</v>
        <stp/>
        <stp>StudyData</stp>
        <stp>S.EA</stp>
        <stp>PCB</stp>
        <stp>BaseType=Index,Index=1</stp>
        <stp>Close</stp>
        <stp>A</stp>
        <stp/>
        <stp>all</stp>
        <stp/>
        <stp/>
        <stp/>
        <stp>T</stp>
        <tr r="Q12" s="2"/>
      </tp>
      <tp>
        <v>61.35</v>
        <stp/>
        <stp>ContractData</stp>
        <stp>S.FOXA</stp>
        <stp>Open</stp>
        <stp/>
        <stp>T</stp>
        <tr r="I9" s="2"/>
      </tp>
      <tp>
        <v>-0.13000000000000256</v>
        <stp/>
        <stp>ContractData</stp>
        <stp>S.WBD</stp>
        <stp>NetLastTrade</stp>
        <stp/>
        <stp>T</stp>
        <tr r="G16" s="2"/>
      </tp>
      <tp>
        <v>470997</v>
        <stp/>
        <stp>ContractData</stp>
        <stp>S.EA</stp>
        <stp>T_CVol</stp>
        <stp/>
        <stp>T</stp>
        <tr r="P12" s="2"/>
      </tp>
      <tp>
        <v>26.05</v>
        <stp/>
        <stp>ContractData</stp>
        <stp>S.T</stp>
        <stp>High</stp>
        <stp/>
        <stp>T</stp>
        <tr r="J10" s="2"/>
      </tp>
      <tp>
        <v>112.63</v>
        <stp/>
        <stp>ContractData</stp>
        <stp>S.DIS</stp>
        <stp>Open</stp>
        <stp/>
        <stp>T</stp>
        <tr r="I14" s="2"/>
      </tp>
      <tp>
        <v>-0.26999999999999957</v>
        <stp/>
        <stp>ContractData</stp>
        <stp>S.PSKY</stp>
        <stp>NetLastTrade</stp>
        <stp/>
        <stp>T</stp>
        <tr r="G22" s="2"/>
      </tp>
      <tp>
        <v>1189.3500000000001</v>
        <stp/>
        <stp>ContractData</stp>
        <stp>S.NFLX</stp>
        <stp>High</stp>
        <stp/>
        <stp>T</stp>
        <tr r="J5" s="2"/>
      </tp>
      <tp>
        <v>711.87</v>
        <stp/>
        <stp>ContractData</stp>
        <stp>S.META</stp>
        <stp>LastTrade</stp>
        <stp/>
        <stp>T</stp>
        <tr r="F15" s="2"/>
      </tp>
      <tp>
        <v>279.82</v>
        <stp/>
        <stp>ContractData</stp>
        <stp>S.CHTR</stp>
        <stp>LastTrade</stp>
        <stp/>
        <stp>T</stp>
        <tr r="F21" s="2"/>
      </tp>
      <tp>
        <v>156.04</v>
        <stp/>
        <stp>ContractData</stp>
        <stp>S.LYV</stp>
        <stp>High</stp>
        <stp/>
        <stp>T</stp>
        <tr r="J17" s="2"/>
      </tp>
      <tp>
        <v>1007464</v>
        <stp/>
        <stp>ContractData</stp>
        <stp>S.XLRE</stp>
        <stp>T_CVol</stp>
        <stp/>
        <stp>T</stp>
        <tr r="P9" s="6"/>
      </tp>
      <tp>
        <v>226.6</v>
        <stp/>
        <stp>ContractData</stp>
        <stp>S.TMUS</stp>
        <stp>LastTrade</stp>
        <stp/>
        <stp>T</stp>
        <tr r="F7" s="2"/>
      </tp>
      <tp>
        <v>1.4199999999999591</v>
        <stp/>
        <stp>ContractData</stp>
        <stp>S.XLK</stp>
        <stp>NetLastTrade</stp>
        <stp/>
        <stp>T</stp>
        <tr r="G2" s="6"/>
      </tp>
      <tp>
        <v>0</v>
        <stp/>
        <stp>ContractData</stp>
        <stp>S.XLI</stp>
        <stp>NetLastTrade</stp>
        <stp/>
        <stp>T</stp>
        <tr r="G6" s="6"/>
      </tp>
      <tp>
        <v>0.15999999999999659</v>
        <stp/>
        <stp>ContractData</stp>
        <stp>S.XLF</stp>
        <stp>NetLastTrade</stp>
        <stp/>
        <stp>T</stp>
        <tr r="G3" s="6"/>
      </tp>
      <tp>
        <v>-1.230000000000004</v>
        <stp/>
        <stp>ContractData</stp>
        <stp>S.XLE</stp>
        <stp>NetLastTrade</stp>
        <stp/>
        <stp>T</stp>
        <tr r="G11" s="6"/>
      </tp>
      <tp>
        <v>0.11999999999999034</v>
        <stp/>
        <stp>ContractData</stp>
        <stp>S.XLC</stp>
        <stp>NetLastTrade</stp>
        <stp/>
        <stp>T</stp>
        <tr r="G4" s="6"/>
      </tp>
      <tp>
        <v>-0.20999999999999375</v>
        <stp/>
        <stp>ContractData</stp>
        <stp>S.XLB</stp>
        <stp>NetLastTrade</stp>
        <stp/>
        <stp>T</stp>
        <tr r="G8" s="6"/>
      </tp>
      <tp>
        <v>-2.1200000000000045</v>
        <stp/>
        <stp>ContractData</stp>
        <stp>S.XLY</stp>
        <stp>NetLastTrade</stp>
        <stp/>
        <stp>T</stp>
        <tr r="G10" s="6"/>
      </tp>
      <tp>
        <v>-0.19999999999998863</v>
        <stp/>
        <stp>ContractData</stp>
        <stp>S.XLV</stp>
        <stp>NetLastTrade</stp>
        <stp/>
        <stp>T</stp>
        <tr r="G7" s="6"/>
      </tp>
      <tp>
        <v>0.70000000000000284</v>
        <stp/>
        <stp>ContractData</stp>
        <stp>S.XLU</stp>
        <stp>NetLastTrade</stp>
        <stp/>
        <stp>T</stp>
        <tr r="G1" s="6"/>
      </tp>
      <tp>
        <v>4.9999999999997158E-2</v>
        <stp/>
        <stp>ContractData</stp>
        <stp>S.XLP</stp>
        <stp>NetLastTrade</stp>
        <stp/>
        <stp>T</stp>
        <tr r="G5" s="6"/>
      </tp>
      <tp>
        <v>31.73</v>
        <stp/>
        <stp>ContractData</stp>
        <stp>S.NWS</stp>
        <stp>High</stp>
        <stp/>
        <stp>T</stp>
        <tr r="J24" s="2"/>
      </tp>
      <tp>
        <v>26.8</v>
        <stp/>
        <stp>ContractData</stp>
        <stp>S.IPG</stp>
        <stp>Open</stp>
        <stp/>
        <stp>T</stp>
        <tr r="I2" s="2"/>
      </tp>
      <tp>
        <v>3280410</v>
        <stp/>
        <stp>ContractData</stp>
        <stp>S.GOOG</stp>
        <stp>T_CVol</stp>
        <stp/>
        <stp>T</stp>
        <tr r="P19" s="2"/>
      </tp>
      <tp>
        <v>718.49</v>
        <stp/>
        <stp>ContractData</stp>
        <stp>S.META</stp>
        <stp>High</stp>
        <stp/>
        <stp>T</stp>
        <tr r="J15" s="2"/>
      </tp>
      <tp>
        <v>259.88</v>
        <stp/>
        <stp>ContractData</stp>
        <stp>S.TTWO</stp>
        <stp>LastTrade</stp>
        <stp/>
        <stp>T</stp>
        <tr r="F6" s="2"/>
      </tp>
      <tp>
        <v>80.37</v>
        <stp/>
        <stp>ContractData</stp>
        <stp>S.OMC</stp>
        <stp>High</stp>
        <stp/>
        <stp>T</stp>
        <tr r="J3" s="2"/>
      </tp>
      <tp>
        <v>717.72</v>
        <stp/>
        <stp>ContractData</stp>
        <stp>S.META</stp>
        <stp>Open</stp>
        <stp/>
        <stp>T</stp>
        <tr r="I15" s="2"/>
      </tp>
      <tp>
        <v>-0.23000000000000043</v>
        <stp/>
        <stp>ContractData</stp>
        <stp>S.NWSA</stp>
        <stp>NetLastTrade</stp>
        <stp/>
        <stp>T</stp>
        <tr r="G18" s="2"/>
      </tp>
      <tp>
        <v>78.680000000000007</v>
        <stp/>
        <stp>ContractData</stp>
        <stp>S.OMC</stp>
        <stp>Open</stp>
        <stp/>
        <stp>T</stp>
        <tr r="I3" s="2"/>
      </tp>
      <tp>
        <v>2878726</v>
        <stp/>
        <stp>ContractData</stp>
        <stp>S.META</stp>
        <stp>T_CVol</stp>
        <stp/>
        <stp>T</stp>
        <tr r="P15" s="2"/>
      </tp>
      <tp>
        <v>414963</v>
        <stp/>
        <stp>ContractData</stp>
        <stp>S.NWSA</stp>
        <stp>T_CVol</stp>
        <stp/>
        <stp>T</stp>
        <tr r="P18" s="2"/>
      </tp>
      <tp>
        <v>280221</v>
        <stp/>
        <stp>ContractData</stp>
        <stp>S.FOXA</stp>
        <stp>T_CVol</stp>
        <stp/>
        <stp>T</stp>
        <tr r="P9" s="2"/>
      </tp>
      <tp>
        <v>27.42</v>
        <stp/>
        <stp>ContractData</stp>
        <stp>S.IPG</stp>
        <stp>High</stp>
        <stp/>
        <stp>T</stp>
        <tr r="J2" s="2"/>
      </tp>
      <tp>
        <v>31.62</v>
        <stp/>
        <stp>ContractData</stp>
        <stp>S.NWS</stp>
        <stp>Open</stp>
        <stp/>
        <stp>T</stp>
        <tr r="I24" s="2"/>
      </tp>
      <tp>
        <v>90.48</v>
        <stp/>
        <stp>ContractData</stp>
        <stp>S.XLU</stp>
        <stp>Ask</stp>
        <stp/>
        <stp>T</stp>
        <tr r="N1" s="6"/>
      </tp>
      <tp>
        <v>143.92000000000002</v>
        <stp/>
        <stp>ContractData</stp>
        <stp>S.XLV</stp>
        <stp>Ask</stp>
        <stp/>
        <stp>T</stp>
        <tr r="N7" s="6"/>
      </tp>
      <tp>
        <v>77.52</v>
        <stp/>
        <stp>ContractData</stp>
        <stp>S.XLP</stp>
        <stp>Ask</stp>
        <stp/>
        <stp>T</stp>
        <tr r="N5" s="6"/>
      </tp>
      <tp>
        <v>237.78</v>
        <stp/>
        <stp>ContractData</stp>
        <stp>S.XLY</stp>
        <stp>Ask</stp>
        <stp/>
        <stp>T</stp>
        <tr r="N10" s="6"/>
      </tp>
      <tp>
        <v>88.13</v>
        <stp/>
        <stp>ContractData</stp>
        <stp>S.XLE</stp>
        <stp>Ask</stp>
        <stp/>
        <stp>T</stp>
        <tr r="N11" s="6"/>
      </tp>
      <tp>
        <v>53.86</v>
        <stp/>
        <stp>ContractData</stp>
        <stp>S.XLF</stp>
        <stp>Ask</stp>
        <stp/>
        <stp>T</stp>
        <tr r="N3" s="6"/>
      </tp>
      <tp>
        <v>89.58</v>
        <stp/>
        <stp>ContractData</stp>
        <stp>S.XLB</stp>
        <stp>Ask</stp>
        <stp/>
        <stp>T</stp>
        <tr r="N8" s="6"/>
      </tp>
      <tp>
        <v>116.64</v>
        <stp/>
        <stp>ContractData</stp>
        <stp>S.XLC</stp>
        <stp>Ask</stp>
        <stp/>
        <stp>T</stp>
        <tr r="N4" s="6"/>
      </tp>
      <tp>
        <v>155.13</v>
        <stp/>
        <stp>ContractData</stp>
        <stp>S.XLI</stp>
        <stp>Ask</stp>
        <stp/>
        <stp>T</stp>
        <tr r="N6" s="6"/>
      </tp>
      <tp>
        <v>289.05</v>
        <stp/>
        <stp>ContractData</stp>
        <stp>S.XLK</stp>
        <stp>Ask</stp>
        <stp/>
        <stp>T</stp>
        <tr r="N2" s="6"/>
      </tp>
      <tp>
        <v>198.16</v>
        <stp/>
        <stp>ContractData</stp>
        <stp>S.TKO</stp>
        <stp>Low</stp>
        <stp/>
        <stp>T</stp>
        <tr r="K4" s="2"/>
      </tp>
      <tp>
        <v>54.32</v>
        <stp/>
        <stp>ContractData</stp>
        <stp>S.TTD</stp>
        <stp>Low</stp>
        <stp/>
        <stp>T</stp>
        <tr r="K1" s="2"/>
      </tp>
      <tp>
        <v>18.920000000000002</v>
        <stp/>
        <stp>ContractData</stp>
        <stp>S.WBD</stp>
        <stp>Low</stp>
        <stp/>
        <stp>T</stp>
        <tr r="K16" s="2"/>
      </tp>
      <tp>
        <v>237.77</v>
        <stp/>
        <stp>ContractData</stp>
        <stp>S.XLY</stp>
        <stp>Bid</stp>
        <stp/>
        <stp>T</stp>
        <tr r="M10" s="6"/>
      </tp>
      <tp>
        <v>77.510000000000005</v>
        <stp/>
        <stp>ContractData</stp>
        <stp>S.XLP</stp>
        <stp>Bid</stp>
        <stp/>
        <stp>T</stp>
        <tr r="M5" s="6"/>
      </tp>
      <tp>
        <v>143.91</v>
        <stp/>
        <stp>ContractData</stp>
        <stp>S.XLV</stp>
        <stp>Bid</stp>
        <stp/>
        <stp>T</stp>
        <tr r="M7" s="6"/>
      </tp>
      <tp>
        <v>90.47</v>
        <stp/>
        <stp>ContractData</stp>
        <stp>S.XLU</stp>
        <stp>Bid</stp>
        <stp/>
        <stp>T</stp>
        <tr r="M1" s="6"/>
      </tp>
      <tp>
        <v>289.04000000000002</v>
        <stp/>
        <stp>ContractData</stp>
        <stp>S.XLK</stp>
        <stp>Bid</stp>
        <stp/>
        <stp>T</stp>
        <tr r="M2" s="6"/>
      </tp>
      <tp>
        <v>155.12</v>
        <stp/>
        <stp>ContractData</stp>
        <stp>S.XLI</stp>
        <stp>Bid</stp>
        <stp/>
        <stp>T</stp>
        <tr r="M6" s="6"/>
      </tp>
      <tp>
        <v>116.63</v>
        <stp/>
        <stp>ContractData</stp>
        <stp>S.XLC</stp>
        <stp>Bid</stp>
        <stp/>
        <stp>T</stp>
        <tr r="M4" s="6"/>
      </tp>
      <tp>
        <v>89.570000000000007</v>
        <stp/>
        <stp>ContractData</stp>
        <stp>S.XLB</stp>
        <stp>Bid</stp>
        <stp/>
        <stp>T</stp>
        <tr r="M8" s="6"/>
      </tp>
      <tp>
        <v>53.85</v>
        <stp/>
        <stp>ContractData</stp>
        <stp>S.XLF</stp>
        <stp>Bid</stp>
        <stp/>
        <stp>T</stp>
        <tr r="M3" s="6"/>
      </tp>
      <tp>
        <v>88.12</v>
        <stp/>
        <stp>ContractData</stp>
        <stp>S.XLE</stp>
        <stp>Bid</stp>
        <stp/>
        <stp>T</stp>
        <tr r="M11" s="6"/>
      </tp>
      <tp>
        <v>54.97</v>
        <stp/>
        <stp>ContractData</stp>
        <stp>S.TTD</stp>
        <stp>Ask</stp>
        <stp/>
        <stp>T</stp>
        <tr r="N1" s="2"/>
      </tp>
      <tp>
        <v>18.95</v>
        <stp/>
        <stp>ContractData</stp>
        <stp>S.WBD</stp>
        <stp>Bid</stp>
        <stp/>
        <stp>T</stp>
        <tr r="M16" s="2"/>
      </tp>
      <tp>
        <v>201.92000000000002</v>
        <stp/>
        <stp>ContractData</stp>
        <stp>S.TKO</stp>
        <stp>Ask</stp>
        <stp/>
        <stp>T</stp>
        <tr r="N4" s="2"/>
      </tp>
      <tp>
        <v>155.03</v>
        <stp/>
        <stp>ContractData</stp>
        <stp>S.XLI</stp>
        <stp>Low</stp>
        <stp/>
        <stp>T</stp>
        <tr r="K6" s="6"/>
      </tp>
      <tp>
        <v>288.62</v>
        <stp/>
        <stp>ContractData</stp>
        <stp>S.XLK</stp>
        <stp>Low</stp>
        <stp/>
        <stp>T</stp>
        <tr r="K2" s="6"/>
      </tp>
      <tp>
        <v>89.42</v>
        <stp/>
        <stp>ContractData</stp>
        <stp>S.XLB</stp>
        <stp>Low</stp>
        <stp/>
        <stp>T</stp>
        <tr r="K8" s="6"/>
      </tp>
      <tp>
        <v>116.42</v>
        <stp/>
        <stp>ContractData</stp>
        <stp>S.XLC</stp>
        <stp>Low</stp>
        <stp/>
        <stp>T</stp>
        <tr r="K4" s="6"/>
      </tp>
      <tp>
        <v>88.05</v>
        <stp/>
        <stp>ContractData</stp>
        <stp>S.XLE</stp>
        <stp>Low</stp>
        <stp/>
        <stp>T</stp>
        <tr r="K11" s="6"/>
      </tp>
      <tp>
        <v>53.81</v>
        <stp/>
        <stp>ContractData</stp>
        <stp>S.XLF</stp>
        <stp>Low</stp>
        <stp/>
        <stp>T</stp>
        <tr r="K3" s="6"/>
      </tp>
      <tp>
        <v>237.44</v>
        <stp/>
        <stp>ContractData</stp>
        <stp>S.XLY</stp>
        <stp>Low</stp>
        <stp/>
        <stp>T</stp>
        <tr r="K10" s="6"/>
      </tp>
      <tp>
        <v>77.16</v>
        <stp/>
        <stp>ContractData</stp>
        <stp>S.XLP</stp>
        <stp>Low</stp>
        <stp/>
        <stp>T</stp>
        <tr r="K5" s="6"/>
      </tp>
      <tp>
        <v>89.93</v>
        <stp/>
        <stp>ContractData</stp>
        <stp>S.XLU</stp>
        <stp>Low</stp>
        <stp/>
        <stp>T</stp>
        <tr r="K1" s="6"/>
      </tp>
      <tp>
        <v>143.33000000000001</v>
        <stp/>
        <stp>ContractData</stp>
        <stp>S.XLV</stp>
        <stp>Low</stp>
        <stp/>
        <stp>T</stp>
        <tr r="K7" s="6"/>
      </tp>
      <tp>
        <v>201.62</v>
        <stp/>
        <stp>ContractData</stp>
        <stp>S.TKO</stp>
        <stp>Bid</stp>
        <stp/>
        <stp>T</stp>
        <tr r="M4" s="2"/>
      </tp>
      <tp>
        <v>18.96</v>
        <stp/>
        <stp>ContractData</stp>
        <stp>S.WBD</stp>
        <stp>Ask</stp>
        <stp/>
        <stp>T</stp>
        <tr r="N16" s="2"/>
      </tp>
      <tp>
        <v>54.910000000000004</v>
        <stp/>
        <stp>ContractData</stp>
        <stp>S.TTD</stp>
        <stp>Bid</stp>
        <stp/>
        <stp>T</stp>
        <tr r="M1" s="2"/>
      </tp>
      <tp>
        <v>79.97</v>
        <stp/>
        <stp>ContractData</stp>
        <stp>S.OMC</stp>
        <stp>Bid</stp>
        <stp/>
        <stp>T</stp>
        <tr r="M3" s="2"/>
      </tp>
      <tp>
        <v>154.89000000000001</v>
        <stp/>
        <stp>ContractData</stp>
        <stp>S.LYV</stp>
        <stp>Ask</stp>
        <stp/>
        <stp>T</stp>
        <tr r="N17" s="2"/>
      </tp>
      <tp>
        <v>31.28</v>
        <stp/>
        <stp>ContractData</stp>
        <stp>S.NWS</stp>
        <stp>Bid</stp>
        <stp/>
        <stp>T</stp>
        <tr r="M24" s="2"/>
      </tp>
      <tp>
        <v>31.32</v>
        <stp/>
        <stp>ContractData</stp>
        <stp>S.NWS</stp>
        <stp>Ask</stp>
        <stp/>
        <stp>T</stp>
        <tr r="N24" s="2"/>
      </tp>
      <tp>
        <v>154.56</v>
        <stp/>
        <stp>ContractData</stp>
        <stp>S.LYV</stp>
        <stp>Bid</stp>
        <stp/>
        <stp>T</stp>
        <tr r="M17" s="2"/>
      </tp>
      <tp>
        <v>80.02</v>
        <stp/>
        <stp>ContractData</stp>
        <stp>S.OMC</stp>
        <stp>Ask</stp>
        <stp/>
        <stp>T</stp>
        <tr r="N3" s="2"/>
      </tp>
      <tp>
        <v>27.330000000000002</v>
        <stp/>
        <stp>ContractData</stp>
        <stp>S.IPG</stp>
        <stp>Ask</stp>
        <stp/>
        <stp>T</stp>
        <tr r="N2" s="2"/>
      </tp>
      <tp>
        <v>111.8</v>
        <stp/>
        <stp>ContractData</stp>
        <stp>S.DIS</stp>
        <stp>Low</stp>
        <stp/>
        <stp>T</stp>
        <tr r="K14" s="2"/>
      </tp>
      <tp>
        <v>27.32</v>
        <stp/>
        <stp>ContractData</stp>
        <stp>S.IPG</stp>
        <stp>Bid</stp>
        <stp/>
        <stp>T</stp>
        <tr r="M2" s="2"/>
      </tp>
      <tp>
        <v>54.63</v>
        <stp/>
        <stp>ContractData</stp>
        <stp>S.FOX</stp>
        <stp>Low</stp>
        <stp/>
        <stp>T</stp>
        <tr r="K11" s="2"/>
      </tp>
      <tp>
        <v>112.42</v>
        <stp/>
        <stp>ContractData</stp>
        <stp>S.DIS</stp>
        <stp>Ask</stp>
        <stp/>
        <stp>T</stp>
        <tr r="N14" s="2"/>
      </tp>
      <tp>
        <v>26.75</v>
        <stp/>
        <stp>ContractData</stp>
        <stp>S.IPG</stp>
        <stp>Low</stp>
        <stp/>
        <stp>T</stp>
        <tr r="K2" s="2"/>
      </tp>
      <tp>
        <v>55.300000000000004</v>
        <stp/>
        <stp>ContractData</stp>
        <stp>S.FOX</stp>
        <stp>Bid</stp>
        <stp/>
        <stp>T</stp>
        <tr r="M11" s="2"/>
      </tp>
      <tp>
        <v>55.34</v>
        <stp/>
        <stp>ContractData</stp>
        <stp>S.FOX</stp>
        <stp>Ask</stp>
        <stp/>
        <stp>T</stp>
        <tr r="N11" s="2"/>
      </tp>
      <tp>
        <v>112.39</v>
        <stp/>
        <stp>ContractData</stp>
        <stp>S.DIS</stp>
        <stp>Bid</stp>
        <stp/>
        <stp>T</stp>
        <tr r="M14" s="2"/>
      </tp>
      <tp>
        <v>154.64000000000001</v>
        <stp/>
        <stp>ContractData</stp>
        <stp>S.LYV</stp>
        <stp>Low</stp>
        <stp/>
        <stp>T</stp>
        <tr r="K17" s="2"/>
      </tp>
      <tp>
        <v>78.540000000000006</v>
        <stp/>
        <stp>ContractData</stp>
        <stp>S.OMC</stp>
        <stp>Low</stp>
        <stp/>
        <stp>T</stp>
        <tr r="K3" s="2"/>
      </tp>
      <tp>
        <v>31.17</v>
        <stp/>
        <stp>ContractData</stp>
        <stp>S.NWS</stp>
        <stp>Low</stp>
        <stp/>
        <stp>T</stp>
        <tr r="K24" s="2"/>
      </tp>
      <tp>
        <v>41.44</v>
        <stp/>
        <stp>ContractData</stp>
        <stp>S.XLRE</stp>
        <stp>LastTrade</stp>
        <stp/>
        <stp>T</stp>
        <tr r="F9" s="6"/>
      </tp>
      <tp>
        <v>0.65713181291070744</v>
        <stp/>
        <stp>ContractData</stp>
        <stp>S.T</stp>
        <stp>PerCentNetLastTrade</stp>
        <stp/>
        <stp>T</stp>
        <tr r="B13" s="2"/>
      </tp>
      <tp>
        <v>1177.79</v>
        <stp/>
        <stp>ContractData</stp>
        <stp>S.NFLX</stp>
        <stp>Open</stp>
        <stp/>
        <stp>T</stp>
        <tr r="I5" s="2"/>
      </tp>
      <tp>
        <v>-0.47999999999999687</v>
        <stp/>
        <stp>ContractData</stp>
        <stp>S.MTCH</stp>
        <stp>NetLastTrade</stp>
        <stp/>
        <stp>T</stp>
        <tr r="G23" s="2"/>
      </tp>
      <tp>
        <v>2.8999999999999773</v>
        <stp/>
        <stp>ContractData</stp>
        <stp>S.TTWO</stp>
        <stp>NetLastTrade</stp>
        <stp/>
        <stp>T</stp>
        <tr r="G6" s="2"/>
      </tp>
      <tp>
        <v>27.830000000000002</v>
        <stp/>
        <stp>ContractData</stp>
        <stp>S.NWSA</stp>
        <stp>LastTrade</stp>
        <stp/>
        <stp>T</stp>
        <tr r="F18" s="2"/>
      </tp>
      <tp>
        <v>155.89000000000001</v>
        <stp/>
        <stp>ContractData</stp>
        <stp>S.LYV</stp>
        <stp>Open</stp>
        <stp/>
        <stp>T</stp>
        <tr r="I17" s="2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volatileDependencies" Target="volatileDependenci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ectorspdrs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DBAE3-E937-4C2E-B55E-8C8E72A99328}">
  <dimension ref="B1:Z201"/>
  <sheetViews>
    <sheetView showRowColHeaders="0" tabSelected="1" workbookViewId="0">
      <selection activeCell="Q3" sqref="Q3"/>
    </sheetView>
  </sheetViews>
  <sheetFormatPr defaultRowHeight="16.5" x14ac:dyDescent="0.3"/>
  <cols>
    <col min="1" max="1" width="2.625" style="6" customWidth="1"/>
    <col min="2" max="2" width="41.625" style="6" bestFit="1" customWidth="1"/>
    <col min="3" max="4" width="10.625" style="5" customWidth="1"/>
    <col min="5" max="5" width="10.625" style="4" customWidth="1"/>
    <col min="6" max="6" width="10.625" style="7" customWidth="1"/>
    <col min="7" max="9" width="10.625" style="5" customWidth="1"/>
    <col min="10" max="11" width="9" style="3"/>
    <col min="12" max="12" width="9" style="5"/>
    <col min="13" max="13" width="9" style="3"/>
    <col min="14" max="14" width="16.625" style="8" customWidth="1"/>
    <col min="15" max="15" width="12.75" style="4" customWidth="1"/>
    <col min="16" max="16" width="9" style="6"/>
    <col min="17" max="17" width="36.625" style="6" customWidth="1"/>
    <col min="18" max="25" width="9" style="6"/>
    <col min="26" max="26" width="35.625" style="6" customWidth="1"/>
    <col min="27" max="16384" width="9" style="6"/>
  </cols>
  <sheetData>
    <row r="1" spans="2:26" s="13" customFormat="1" ht="24.95" customHeight="1" x14ac:dyDescent="0.3">
      <c r="B1" s="9" t="s">
        <v>0</v>
      </c>
      <c r="C1" s="11" t="s">
        <v>1</v>
      </c>
      <c r="D1" s="11" t="s">
        <v>2</v>
      </c>
      <c r="E1" s="10" t="s">
        <v>3</v>
      </c>
      <c r="F1" s="10" t="s">
        <v>3</v>
      </c>
      <c r="G1" s="11" t="s">
        <v>4</v>
      </c>
      <c r="H1" s="11" t="s">
        <v>5</v>
      </c>
      <c r="I1" s="11" t="s">
        <v>6</v>
      </c>
      <c r="J1" s="9" t="s">
        <v>7</v>
      </c>
      <c r="K1" s="11" t="s">
        <v>8</v>
      </c>
      <c r="L1" s="11" t="s">
        <v>9</v>
      </c>
      <c r="M1" s="9" t="s">
        <v>10</v>
      </c>
      <c r="N1" s="12" t="s">
        <v>11</v>
      </c>
      <c r="O1" s="10" t="s">
        <v>12</v>
      </c>
      <c r="Q1" s="21">
        <f>MOD(RTD("cqg.rtd", ,"SystemInfo", "Linetime"),1)</f>
        <v>0.38662037037283881</v>
      </c>
      <c r="R1" s="21"/>
      <c r="Z1" s="19" t="s">
        <v>468</v>
      </c>
    </row>
    <row r="2" spans="2:26" x14ac:dyDescent="0.3">
      <c r="B2" s="17" t="str">
        <f ca="1">Sectors!E1</f>
        <v>Utilities Select Sector SPDR</v>
      </c>
      <c r="C2" s="5" t="str">
        <f ca="1">Sectors!F1</f>
        <v>90.47</v>
      </c>
      <c r="D2" s="5" t="str">
        <f ca="1">Sectors!G1</f>
        <v>.70</v>
      </c>
      <c r="E2" s="4">
        <f ca="1">Sectors!H1</f>
        <v>7.7977052467416734E-3</v>
      </c>
      <c r="F2" s="7">
        <f ca="1">E2</f>
        <v>7.7977052467416734E-3</v>
      </c>
      <c r="G2" s="5" t="str">
        <f ca="1">Sectors!I1</f>
        <v>90.14</v>
      </c>
      <c r="H2" s="5" t="str">
        <f ca="1">Sectors!J1</f>
        <v>90.57</v>
      </c>
      <c r="I2" s="5" t="str">
        <f ca="1">Sectors!K1</f>
        <v>89.93</v>
      </c>
      <c r="J2" s="16">
        <f ca="1">Sectors!L1</f>
        <v>2400</v>
      </c>
      <c r="K2" s="5" t="str">
        <f ca="1">Sectors!M1</f>
        <v>90.47</v>
      </c>
      <c r="L2" s="5" t="str">
        <f ca="1">Sectors!N1</f>
        <v>90.48</v>
      </c>
      <c r="M2" s="16">
        <f ca="1">Sectors!O1</f>
        <v>1200</v>
      </c>
      <c r="N2" s="8">
        <f ca="1">Sectors!P1</f>
        <v>2332568</v>
      </c>
      <c r="O2" s="4">
        <f ca="1">Sectors!Q1</f>
        <v>0.1952701810014533</v>
      </c>
      <c r="Z2" s="19" t="s">
        <v>469</v>
      </c>
    </row>
    <row r="3" spans="2:26" x14ac:dyDescent="0.3">
      <c r="B3" s="17" t="str">
        <f ca="1">Sectors!E2</f>
        <v>Technology Sector SPDR Fund</v>
      </c>
      <c r="C3" s="5" t="str">
        <f ca="1">Sectors!F2</f>
        <v>289.02</v>
      </c>
      <c r="D3" s="5" t="str">
        <f ca="1">Sectors!G2</f>
        <v>1.42</v>
      </c>
      <c r="E3" s="4">
        <f ca="1">Sectors!H2</f>
        <v>4.9374130737134909E-3</v>
      </c>
      <c r="F3" s="7">
        <f t="shared" ref="F3:F12" ca="1" si="0">E3</f>
        <v>4.9374130737134909E-3</v>
      </c>
      <c r="G3" s="5" t="str">
        <f ca="1">Sectors!I2</f>
        <v>289.08</v>
      </c>
      <c r="H3" s="5" t="str">
        <f ca="1">Sectors!J2</f>
        <v>289.50</v>
      </c>
      <c r="I3" s="5" t="str">
        <f ca="1">Sectors!K2</f>
        <v>288.62</v>
      </c>
      <c r="J3" s="16">
        <f ca="1">Sectors!L2</f>
        <v>200</v>
      </c>
      <c r="K3" s="5" t="str">
        <f ca="1">Sectors!M2</f>
        <v>289.04</v>
      </c>
      <c r="L3" s="5" t="str">
        <f ca="1">Sectors!N2</f>
        <v>289.05</v>
      </c>
      <c r="M3" s="16">
        <f ca="1">Sectors!O2</f>
        <v>100</v>
      </c>
      <c r="N3" s="8">
        <f ca="1">Sectors!P2</f>
        <v>1324852</v>
      </c>
      <c r="O3" s="4">
        <f ca="1">Sectors!Q2</f>
        <v>0.24298985033545489</v>
      </c>
      <c r="Q3" s="6" t="s">
        <v>468</v>
      </c>
      <c r="Z3" s="19" t="s">
        <v>470</v>
      </c>
    </row>
    <row r="4" spans="2:26" x14ac:dyDescent="0.3">
      <c r="B4" s="17" t="str">
        <f ca="1">Sectors!E3</f>
        <v>Financial Select Sector SPDR</v>
      </c>
      <c r="C4" s="5" t="str">
        <f ca="1">Sectors!F3</f>
        <v>53.86</v>
      </c>
      <c r="D4" s="5" t="str">
        <f ca="1">Sectors!G3</f>
        <v>.16</v>
      </c>
      <c r="E4" s="4">
        <f ca="1">Sectors!H3</f>
        <v>2.9795158286778402E-3</v>
      </c>
      <c r="F4" s="7">
        <f t="shared" ca="1" si="0"/>
        <v>2.9795158286778402E-3</v>
      </c>
      <c r="G4" s="5" t="str">
        <f ca="1">Sectors!I3</f>
        <v>53.88</v>
      </c>
      <c r="H4" s="5" t="str">
        <f ca="1">Sectors!J3</f>
        <v>54.04</v>
      </c>
      <c r="I4" s="5" t="str">
        <f ca="1">Sectors!K3</f>
        <v>53.81</v>
      </c>
      <c r="J4" s="16">
        <f ca="1">Sectors!L3</f>
        <v>34900</v>
      </c>
      <c r="K4" s="5" t="str">
        <f ca="1">Sectors!M3</f>
        <v>53.85</v>
      </c>
      <c r="L4" s="5" t="str">
        <f ca="1">Sectors!N3</f>
        <v>53.86</v>
      </c>
      <c r="M4" s="16">
        <f ca="1">Sectors!O3</f>
        <v>12000</v>
      </c>
      <c r="N4" s="8">
        <f ca="1">Sectors!P3</f>
        <v>4740295</v>
      </c>
      <c r="O4" s="4">
        <f ca="1">Sectors!Q3</f>
        <v>0.11442168425408651</v>
      </c>
      <c r="Z4" s="19" t="s">
        <v>471</v>
      </c>
    </row>
    <row r="5" spans="2:26" x14ac:dyDescent="0.3">
      <c r="B5" s="17" t="str">
        <f ca="1">Sectors!E4</f>
        <v>Communication Services Select Sector SPDR</v>
      </c>
      <c r="C5" s="5" t="str">
        <f ca="1">Sectors!F4</f>
        <v>116.63</v>
      </c>
      <c r="D5" s="5" t="str">
        <f ca="1">Sectors!G4</f>
        <v>.12</v>
      </c>
      <c r="E5" s="4">
        <f ca="1">Sectors!H4</f>
        <v>1.0299545103424597E-3</v>
      </c>
      <c r="F5" s="7">
        <f t="shared" ca="1" si="0"/>
        <v>1.0299545103424597E-3</v>
      </c>
      <c r="G5" s="5" t="str">
        <f ca="1">Sectors!I4</f>
        <v>116.65</v>
      </c>
      <c r="H5" s="5" t="str">
        <f ca="1">Sectors!J4</f>
        <v>117.10</v>
      </c>
      <c r="I5" s="5" t="str">
        <f ca="1">Sectors!K4</f>
        <v>116.42</v>
      </c>
      <c r="J5" s="16">
        <f ca="1">Sectors!L4</f>
        <v>1500</v>
      </c>
      <c r="K5" s="5" t="str">
        <f ca="1">Sectors!M4</f>
        <v>116.63</v>
      </c>
      <c r="L5" s="5" t="str">
        <f ca="1">Sectors!N4</f>
        <v>116.64</v>
      </c>
      <c r="M5" s="16">
        <f ca="1">Sectors!O4</f>
        <v>300</v>
      </c>
      <c r="N5" s="8">
        <f ca="1">Sectors!P4</f>
        <v>858776</v>
      </c>
      <c r="O5" s="4">
        <f ca="1">Sectors!Q4</f>
        <v>0.20473091622766237</v>
      </c>
      <c r="Z5" s="19" t="s">
        <v>472</v>
      </c>
    </row>
    <row r="6" spans="2:26" x14ac:dyDescent="0.3">
      <c r="B6" s="17" t="str">
        <f ca="1">Sectors!E5</f>
        <v>Consumer Staples Select Sector SPDR</v>
      </c>
      <c r="C6" s="5" t="str">
        <f ca="1">Sectors!F5</f>
        <v>77.51</v>
      </c>
      <c r="D6" s="5" t="str">
        <f ca="1">Sectors!G5</f>
        <v>.05</v>
      </c>
      <c r="E6" s="4">
        <f ca="1">Sectors!H5</f>
        <v>6.4549444874774072E-4</v>
      </c>
      <c r="F6" s="7">
        <f t="shared" ca="1" si="0"/>
        <v>6.4549444874774072E-4</v>
      </c>
      <c r="G6" s="5" t="str">
        <f ca="1">Sectors!I5</f>
        <v>77.56</v>
      </c>
      <c r="H6" s="5" t="str">
        <f ca="1">Sectors!J5</f>
        <v>77.60</v>
      </c>
      <c r="I6" s="5" t="str">
        <f ca="1">Sectors!K5</f>
        <v>77.16</v>
      </c>
      <c r="J6" s="16">
        <f ca="1">Sectors!L5</f>
        <v>5200</v>
      </c>
      <c r="K6" s="5" t="str">
        <f ca="1">Sectors!M5</f>
        <v>77.51</v>
      </c>
      <c r="L6" s="5" t="str">
        <f ca="1">Sectors!N5</f>
        <v>77.52</v>
      </c>
      <c r="M6" s="16">
        <f ca="1">Sectors!O5</f>
        <v>8900</v>
      </c>
      <c r="N6" s="8">
        <f ca="1">Sectors!P5</f>
        <v>2136753</v>
      </c>
      <c r="O6" s="4">
        <f ca="1">Sectors!Q5</f>
        <v>-1.3993130644956039E-2</v>
      </c>
      <c r="Q6" s="20" t="s">
        <v>539</v>
      </c>
      <c r="Z6" s="19" t="s">
        <v>473</v>
      </c>
    </row>
    <row r="7" spans="2:26" x14ac:dyDescent="0.3">
      <c r="B7" s="17" t="str">
        <f ca="1">Sectors!E6</f>
        <v>Industrial Select Sector SPDR</v>
      </c>
      <c r="C7" s="5" t="str">
        <f ca="1">Sectors!F6</f>
        <v>155.13</v>
      </c>
      <c r="D7" s="5" t="str">
        <f ca="1">Sectors!G6</f>
        <v>.00</v>
      </c>
      <c r="E7" s="4">
        <f ca="1">Sectors!H6</f>
        <v>0</v>
      </c>
      <c r="F7" s="7">
        <f t="shared" ca="1" si="0"/>
        <v>0</v>
      </c>
      <c r="G7" s="5" t="str">
        <f ca="1">Sectors!I6</f>
        <v>155.36</v>
      </c>
      <c r="H7" s="5" t="str">
        <f ca="1">Sectors!J6</f>
        <v>155.77</v>
      </c>
      <c r="I7" s="5" t="str">
        <f ca="1">Sectors!K6</f>
        <v>155.03</v>
      </c>
      <c r="J7" s="16">
        <f ca="1">Sectors!L6</f>
        <v>1400</v>
      </c>
      <c r="K7" s="5" t="str">
        <f ca="1">Sectors!M6</f>
        <v>155.12</v>
      </c>
      <c r="L7" s="5" t="str">
        <f ca="1">Sectors!N6</f>
        <v>155.13</v>
      </c>
      <c r="M7" s="16">
        <f ca="1">Sectors!O6</f>
        <v>400</v>
      </c>
      <c r="N7" s="8">
        <f ca="1">Sectors!P6</f>
        <v>2145507</v>
      </c>
      <c r="O7" s="4">
        <f ca="1">Sectors!Q6</f>
        <v>0.17736794171220402</v>
      </c>
      <c r="Z7" s="19" t="s">
        <v>474</v>
      </c>
    </row>
    <row r="8" spans="2:26" x14ac:dyDescent="0.3">
      <c r="B8" s="17" t="str">
        <f ca="1">Sectors!E7</f>
        <v>Health Care Select Sector SPDR</v>
      </c>
      <c r="C8" s="5" t="str">
        <f ca="1">Sectors!F7</f>
        <v>143.92</v>
      </c>
      <c r="D8" s="5" t="str">
        <f ca="1">Sectors!G7</f>
        <v>-.20</v>
      </c>
      <c r="E8" s="4">
        <f ca="1">Sectors!H7</f>
        <v>-1.3877324451845685E-3</v>
      </c>
      <c r="F8" s="7">
        <f t="shared" ca="1" si="0"/>
        <v>-1.3877324451845685E-3</v>
      </c>
      <c r="G8" s="5" t="str">
        <f ca="1">Sectors!I7</f>
        <v>144.12</v>
      </c>
      <c r="H8" s="5" t="str">
        <f ca="1">Sectors!J7</f>
        <v>144.24</v>
      </c>
      <c r="I8" s="5" t="str">
        <f ca="1">Sectors!K7</f>
        <v>143.33</v>
      </c>
      <c r="J8" s="16">
        <f ca="1">Sectors!L7</f>
        <v>2000</v>
      </c>
      <c r="K8" s="5" t="str">
        <f ca="1">Sectors!M7</f>
        <v>143.91</v>
      </c>
      <c r="L8" s="5" t="str">
        <f ca="1">Sectors!N7</f>
        <v>143.92</v>
      </c>
      <c r="M8" s="16">
        <f ca="1">Sectors!O7</f>
        <v>1000</v>
      </c>
      <c r="N8" s="8">
        <f ca="1">Sectors!P7</f>
        <v>3797316</v>
      </c>
      <c r="O8" s="4">
        <f ca="1">Sectors!Q7</f>
        <v>4.615831940103237E-2</v>
      </c>
      <c r="Z8" s="19" t="s">
        <v>475</v>
      </c>
    </row>
    <row r="9" spans="2:26" x14ac:dyDescent="0.3">
      <c r="B9" s="17" t="str">
        <f ca="1">Sectors!E8</f>
        <v>Materials Select Sector SPDR</v>
      </c>
      <c r="C9" s="5" t="str">
        <f ca="1">Sectors!F8</f>
        <v>89.57</v>
      </c>
      <c r="D9" s="5" t="str">
        <f ca="1">Sectors!G8</f>
        <v>-.21</v>
      </c>
      <c r="E9" s="4">
        <f ca="1">Sectors!H8</f>
        <v>-2.3390510135887724E-3</v>
      </c>
      <c r="F9" s="7">
        <f t="shared" ca="1" si="0"/>
        <v>-2.3390510135887724E-3</v>
      </c>
      <c r="G9" s="5" t="str">
        <f ca="1">Sectors!I8</f>
        <v>89.92</v>
      </c>
      <c r="H9" s="5" t="str">
        <f ca="1">Sectors!J8</f>
        <v>90.28</v>
      </c>
      <c r="I9" s="5" t="str">
        <f ca="1">Sectors!K8</f>
        <v>89.42</v>
      </c>
      <c r="J9" s="16">
        <f ca="1">Sectors!L8</f>
        <v>800</v>
      </c>
      <c r="K9" s="5" t="str">
        <f ca="1">Sectors!M8</f>
        <v>89.57</v>
      </c>
      <c r="L9" s="5" t="str">
        <f ca="1">Sectors!N8</f>
        <v>89.58</v>
      </c>
      <c r="M9" s="16">
        <f ca="1">Sectors!O8</f>
        <v>400</v>
      </c>
      <c r="N9" s="8">
        <f ca="1">Sectors!P8</f>
        <v>974164</v>
      </c>
      <c r="O9" s="4">
        <f ca="1">Sectors!Q8</f>
        <v>6.4535298312336661E-2</v>
      </c>
      <c r="Z9" s="19" t="s">
        <v>476</v>
      </c>
    </row>
    <row r="10" spans="2:26" x14ac:dyDescent="0.3">
      <c r="B10" s="17" t="str">
        <f ca="1">Sectors!E9</f>
        <v>Real Estate Select Sector SPDR</v>
      </c>
      <c r="C10" s="5" t="str">
        <f ca="1">Sectors!F9</f>
        <v>41.44</v>
      </c>
      <c r="D10" s="5" t="str">
        <f ca="1">Sectors!G9</f>
        <v>-.22</v>
      </c>
      <c r="E10" s="4">
        <f ca="1">Sectors!H9</f>
        <v>-5.2808449351896304E-3</v>
      </c>
      <c r="F10" s="7">
        <f t="shared" ca="1" si="0"/>
        <v>-5.2808449351896304E-3</v>
      </c>
      <c r="G10" s="5" t="str">
        <f ca="1">Sectors!I9</f>
        <v>41.71</v>
      </c>
      <c r="H10" s="5" t="str">
        <f ca="1">Sectors!J9</f>
        <v>41.71</v>
      </c>
      <c r="I10" s="5" t="str">
        <f ca="1">Sectors!K9</f>
        <v>41.40</v>
      </c>
      <c r="J10" s="16">
        <f ca="1">Sectors!L9</f>
        <v>3700</v>
      </c>
      <c r="K10" s="5" t="str">
        <f ca="1">Sectors!M9</f>
        <v>41.44</v>
      </c>
      <c r="L10" s="5" t="str">
        <f ca="1">Sectors!N9</f>
        <v>41.45</v>
      </c>
      <c r="M10" s="16">
        <f ca="1">Sectors!O9</f>
        <v>7000</v>
      </c>
      <c r="N10" s="8">
        <f ca="1">Sectors!P9</f>
        <v>1007464</v>
      </c>
      <c r="O10" s="4">
        <f ca="1">Sectors!Q9</f>
        <v>1.8932874354561001E-2</v>
      </c>
      <c r="Z10" s="19" t="s">
        <v>477</v>
      </c>
    </row>
    <row r="11" spans="2:26" x14ac:dyDescent="0.3">
      <c r="B11" s="17" t="str">
        <f ca="1">Sectors!E10</f>
        <v>Consumer Discretionary Select SectorSPDR</v>
      </c>
      <c r="C11" s="5" t="str">
        <f ca="1">Sectors!F10</f>
        <v>237.78</v>
      </c>
      <c r="D11" s="5" t="str">
        <f ca="1">Sectors!G10</f>
        <v>-2.12</v>
      </c>
      <c r="E11" s="4">
        <f ca="1">Sectors!H10</f>
        <v>-8.8370154230929549E-3</v>
      </c>
      <c r="F11" s="7">
        <f t="shared" ca="1" si="0"/>
        <v>-8.8370154230929549E-3</v>
      </c>
      <c r="G11" s="5" t="str">
        <f ca="1">Sectors!I10</f>
        <v>239.27</v>
      </c>
      <c r="H11" s="5" t="str">
        <f ca="1">Sectors!J10</f>
        <v>239.28</v>
      </c>
      <c r="I11" s="5" t="str">
        <f ca="1">Sectors!K10</f>
        <v>237.44</v>
      </c>
      <c r="J11" s="16">
        <f ca="1">Sectors!L10</f>
        <v>500</v>
      </c>
      <c r="K11" s="5" t="str">
        <f ca="1">Sectors!M10</f>
        <v>237.77</v>
      </c>
      <c r="L11" s="5" t="str">
        <f ca="1">Sectors!N10</f>
        <v>237.78</v>
      </c>
      <c r="M11" s="16">
        <f ca="1">Sectors!O10</f>
        <v>200</v>
      </c>
      <c r="N11" s="8">
        <f ca="1">Sectors!P10</f>
        <v>1250104</v>
      </c>
      <c r="O11" s="4">
        <f ca="1">Sectors!Q10</f>
        <v>5.9861823044350372E-2</v>
      </c>
      <c r="Z11" s="19" t="s">
        <v>478</v>
      </c>
    </row>
    <row r="12" spans="2:26" x14ac:dyDescent="0.3">
      <c r="B12" s="17" t="str">
        <f ca="1">Sectors!E11</f>
        <v>Energy Select Sector SPDR</v>
      </c>
      <c r="C12" s="5" t="str">
        <f ca="1">Sectors!F11</f>
        <v>88.12</v>
      </c>
      <c r="D12" s="5" t="str">
        <f ca="1">Sectors!G11</f>
        <v>-1.23</v>
      </c>
      <c r="E12" s="4">
        <f ca="1">Sectors!H11</f>
        <v>-1.3766088416340234E-2</v>
      </c>
      <c r="F12" s="7">
        <f t="shared" ca="1" si="0"/>
        <v>-1.3766088416340234E-2</v>
      </c>
      <c r="G12" s="5" t="str">
        <f ca="1">Sectors!I11</f>
        <v>89.26</v>
      </c>
      <c r="H12" s="5" t="str">
        <f ca="1">Sectors!J11</f>
        <v>89.56</v>
      </c>
      <c r="I12" s="5" t="str">
        <f ca="1">Sectors!K11</f>
        <v>88.05</v>
      </c>
      <c r="J12" s="16">
        <f ca="1">Sectors!L11</f>
        <v>1200</v>
      </c>
      <c r="K12" s="5" t="str">
        <f ca="1">Sectors!M11</f>
        <v>88.12</v>
      </c>
      <c r="L12" s="5" t="str">
        <f ca="1">Sectors!N11</f>
        <v>88.13</v>
      </c>
      <c r="M12" s="16">
        <f ca="1">Sectors!O11</f>
        <v>1600</v>
      </c>
      <c r="N12" s="8">
        <f ca="1">Sectors!P11</f>
        <v>3049694</v>
      </c>
      <c r="O12" s="4">
        <f ca="1">Sectors!Q11</f>
        <v>2.8718188185851132E-2</v>
      </c>
    </row>
    <row r="13" spans="2:26" x14ac:dyDescent="0.3">
      <c r="B13" s="6" t="str" cm="1">
        <f t="array" aca="1" ref="B13:B201" ca="1">_xlfn._TRO_ALL(Calculations!E:E)</f>
        <v>The Trade Desk, Inc. Class A</v>
      </c>
      <c r="C13" s="5" t="str" cm="1">
        <f t="array" aca="1" ref="C13:C201" ca="1">_xlfn._TRO_ALL(Calculations!F:F)</f>
        <v>54.94</v>
      </c>
      <c r="D13" s="5" t="str" cm="1">
        <f t="array" aca="1" ref="D13:D201" ca="1">_xlfn._TRO_ALL(Calculations!G:G)</f>
        <v>1.80</v>
      </c>
      <c r="E13" s="4" cm="1">
        <f t="array" aca="1" ref="E13:E201" ca="1">_xlfn._TRO_ALL(Calculations!H:H)</f>
        <v>3.3872788859616108E-2</v>
      </c>
      <c r="F13" s="7">
        <f ca="1">E13</f>
        <v>3.3872788859616108E-2</v>
      </c>
      <c r="G13" s="5" t="str" cm="1">
        <f t="array" aca="1" ref="G13:G201" ca="1">_xlfn._TRO_ALL(Calculations!I:I)</f>
        <v>54.70</v>
      </c>
      <c r="H13" s="5" t="str" cm="1">
        <f t="array" aca="1" ref="H13:H201" ca="1">_xlfn._TRO_ALL(Calculations!J:J)</f>
        <v>56.39</v>
      </c>
      <c r="I13" s="5" t="str" cm="1">
        <f t="array" aca="1" ref="I13:I201" ca="1">_xlfn._TRO_ALL(Calculations!K:K)</f>
        <v>54.32</v>
      </c>
      <c r="J13" s="5" cm="1">
        <f t="array" aca="1" ref="J13:J201" ca="1">_xlfn._TRO_ALL(Calculations!L:L)</f>
        <v>300</v>
      </c>
      <c r="K13" s="5" t="str" cm="1">
        <f t="array" aca="1" ref="K13:K201" ca="1">_xlfn._TRO_ALL(Calculations!M:M)</f>
        <v>54.91</v>
      </c>
      <c r="L13" s="5" t="str" cm="1">
        <f t="array" aca="1" ref="L13:L201" ca="1">_xlfn._TRO_ALL(Calculations!N:N)</f>
        <v>54.97</v>
      </c>
      <c r="M13" s="5" cm="1">
        <f t="array" aca="1" ref="M13:M201" ca="1">_xlfn._TRO_ALL(Calculations!O:O)</f>
        <v>600</v>
      </c>
      <c r="N13" s="8" cm="1">
        <f t="array" aca="1" ref="N13:N201" ca="1">_xlfn._TRO_ALL(Calculations!P:P)</f>
        <v>5795948</v>
      </c>
      <c r="O13" s="4" cm="1">
        <f t="array" aca="1" ref="O13:O201" ca="1">_xlfn._TRO_ALL(Calculations!Q:Q)</f>
        <v>-0.53254488215774698</v>
      </c>
    </row>
    <row r="14" spans="2:26" x14ac:dyDescent="0.3">
      <c r="B14" s="6" t="str">
        <f ca="1"/>
        <v>Interpublic Grp of Cos</v>
      </c>
      <c r="C14" s="5" t="str">
        <f ca="1"/>
        <v>27.32</v>
      </c>
      <c r="D14" s="5" t="str">
        <f ca="1"/>
        <v>.52</v>
      </c>
      <c r="E14" s="4">
        <f ca="1"/>
        <v>1.9402985074626865E-2</v>
      </c>
      <c r="F14" s="7">
        <f t="shared" ref="F14:F77" ca="1" si="1">E14</f>
        <v>1.9402985074626865E-2</v>
      </c>
      <c r="G14" s="5" t="str">
        <f ca="1"/>
        <v>26.80</v>
      </c>
      <c r="H14" s="5" t="str">
        <f ca="1"/>
        <v>27.42</v>
      </c>
      <c r="I14" s="5" t="str">
        <f ca="1"/>
        <v>26.75</v>
      </c>
      <c r="J14" s="3">
        <f ca="1"/>
        <v>200</v>
      </c>
      <c r="K14" s="3" t="str">
        <f ca="1"/>
        <v>27.32</v>
      </c>
      <c r="L14" s="5" t="str">
        <f ca="1"/>
        <v>27.33</v>
      </c>
      <c r="M14" s="3">
        <f ca="1"/>
        <v>900</v>
      </c>
      <c r="N14" s="8">
        <f ca="1"/>
        <v>879058</v>
      </c>
      <c r="O14" s="4">
        <f ca="1"/>
        <v>-2.4982155603140589E-2</v>
      </c>
    </row>
    <row r="15" spans="2:26" x14ac:dyDescent="0.3">
      <c r="B15" s="6" t="str">
        <f ca="1"/>
        <v>Omnicom Group Inc</v>
      </c>
      <c r="C15" s="5" t="str">
        <f ca="1"/>
        <v>79.97</v>
      </c>
      <c r="D15" s="5" t="str">
        <f ca="1"/>
        <v>1.47</v>
      </c>
      <c r="E15" s="4">
        <f ca="1"/>
        <v>1.8726114649681529E-2</v>
      </c>
      <c r="F15" s="7">
        <f t="shared" ca="1" si="1"/>
        <v>1.8726114649681529E-2</v>
      </c>
      <c r="G15" s="5" t="str">
        <f ca="1"/>
        <v>78.68</v>
      </c>
      <c r="H15" s="5" t="str">
        <f ca="1"/>
        <v>80.37</v>
      </c>
      <c r="I15" s="5" t="str">
        <f ca="1"/>
        <v>78.54</v>
      </c>
      <c r="J15" s="3">
        <f ca="1"/>
        <v>100</v>
      </c>
      <c r="K15" s="3" t="str">
        <f ca="1"/>
        <v>79.97</v>
      </c>
      <c r="L15" s="5" t="str">
        <f ca="1"/>
        <v>80.02</v>
      </c>
      <c r="M15" s="3">
        <f ca="1"/>
        <v>100</v>
      </c>
      <c r="N15" s="8">
        <f ca="1"/>
        <v>514794</v>
      </c>
      <c r="O15" s="4">
        <f ca="1"/>
        <v>-7.0548582054858297E-2</v>
      </c>
    </row>
    <row r="16" spans="2:26" x14ac:dyDescent="0.3">
      <c r="B16" s="6" t="str">
        <f ca="1"/>
        <v>TKO Group Holdings, Inc.</v>
      </c>
      <c r="C16" s="5" t="str">
        <f ca="1"/>
        <v>201.77</v>
      </c>
      <c r="D16" s="5" t="str">
        <f ca="1"/>
        <v>3.62</v>
      </c>
      <c r="E16" s="4">
        <f ca="1"/>
        <v>1.8268988140297756E-2</v>
      </c>
      <c r="F16" s="7">
        <f t="shared" ca="1" si="1"/>
        <v>1.8268988140297756E-2</v>
      </c>
      <c r="G16" s="5" t="str">
        <f ca="1"/>
        <v>198.96</v>
      </c>
      <c r="H16" s="5" t="str">
        <f ca="1"/>
        <v>203.25</v>
      </c>
      <c r="I16" s="5" t="str">
        <f ca="1"/>
        <v>198.16</v>
      </c>
      <c r="J16" s="3">
        <f ca="1"/>
        <v>100</v>
      </c>
      <c r="K16" s="3" t="str">
        <f ca="1"/>
        <v>201.62</v>
      </c>
      <c r="L16" s="5" t="str">
        <f ca="1"/>
        <v>201.92</v>
      </c>
      <c r="M16" s="3">
        <f ca="1"/>
        <v>100</v>
      </c>
      <c r="N16" s="8">
        <f ca="1"/>
        <v>98559</v>
      </c>
      <c r="O16" s="4">
        <f ca="1"/>
        <v>0.41981563577510372</v>
      </c>
    </row>
    <row r="17" spans="2:15" x14ac:dyDescent="0.3">
      <c r="B17" s="6" t="str">
        <f ca="1"/>
        <v>Netflix Inc</v>
      </c>
      <c r="C17" s="5" t="str">
        <f ca="1"/>
        <v>1182.20</v>
      </c>
      <c r="D17" s="5" t="str">
        <f ca="1"/>
        <v>18.89</v>
      </c>
      <c r="E17" s="4">
        <f ca="1"/>
        <v>1.6238148043083961E-2</v>
      </c>
      <c r="F17" s="7">
        <f t="shared" ca="1" si="1"/>
        <v>1.6238148043083961E-2</v>
      </c>
      <c r="G17" s="5" t="str">
        <f ca="1"/>
        <v>1177.79</v>
      </c>
      <c r="H17" s="5" t="str">
        <f ca="1"/>
        <v>1189.35</v>
      </c>
      <c r="I17" s="5" t="str">
        <f ca="1"/>
        <v>1177.46</v>
      </c>
      <c r="J17" s="3">
        <f ca="1"/>
        <v>100</v>
      </c>
      <c r="K17" s="3" t="str">
        <f ca="1"/>
        <v>1181.30</v>
      </c>
      <c r="L17" s="5" t="str">
        <f ca="1"/>
        <v>1182.95</v>
      </c>
      <c r="M17" s="3">
        <f ca="1"/>
        <v>100</v>
      </c>
      <c r="N17" s="8">
        <f ca="1"/>
        <v>846358</v>
      </c>
      <c r="O17" s="4">
        <f ca="1"/>
        <v>0.32634743975227748</v>
      </c>
    </row>
    <row r="18" spans="2:15" x14ac:dyDescent="0.3">
      <c r="B18" s="6" t="str">
        <f ca="1"/>
        <v>Take-Two Interactive Software</v>
      </c>
      <c r="C18" s="5" t="str">
        <f ca="1"/>
        <v>259.88</v>
      </c>
      <c r="D18" s="5" t="str">
        <f ca="1"/>
        <v>2.90</v>
      </c>
      <c r="E18" s="4">
        <f ca="1"/>
        <v>1.1284924896879133E-2</v>
      </c>
      <c r="F18" s="7">
        <f t="shared" ca="1" si="1"/>
        <v>1.1284924896879133E-2</v>
      </c>
      <c r="G18" s="5" t="str">
        <f ca="1"/>
        <v>257.50</v>
      </c>
      <c r="H18" s="5" t="str">
        <f ca="1"/>
        <v>260.88</v>
      </c>
      <c r="I18" s="5" t="str">
        <f ca="1"/>
        <v>257.50</v>
      </c>
      <c r="J18" s="3">
        <f ca="1"/>
        <v>200</v>
      </c>
      <c r="K18" s="3" t="str">
        <f ca="1"/>
        <v>259.58</v>
      </c>
      <c r="L18" s="5" t="str">
        <f ca="1"/>
        <v>259.99</v>
      </c>
      <c r="M18" s="3">
        <f ca="1"/>
        <v>700</v>
      </c>
      <c r="N18" s="8">
        <f ca="1"/>
        <v>141173</v>
      </c>
      <c r="O18" s="4">
        <f ca="1"/>
        <v>0.41177748804867442</v>
      </c>
    </row>
    <row r="19" spans="2:15" x14ac:dyDescent="0.3">
      <c r="B19" s="6" t="str">
        <f ca="1"/>
        <v>T-Mobile US, Inc.</v>
      </c>
      <c r="C19" s="5" t="str">
        <f ca="1"/>
        <v>226.60</v>
      </c>
      <c r="D19" s="5" t="str">
        <f ca="1"/>
        <v>1.64</v>
      </c>
      <c r="E19" s="4">
        <f ca="1"/>
        <v>7.2901849217638691E-3</v>
      </c>
      <c r="F19" s="7">
        <f t="shared" ca="1" si="1"/>
        <v>7.2901849217638691E-3</v>
      </c>
      <c r="G19" s="5" t="str">
        <f ca="1"/>
        <v>225.00</v>
      </c>
      <c r="H19" s="5" t="str">
        <f ca="1"/>
        <v>226.99</v>
      </c>
      <c r="I19" s="5" t="str">
        <f ca="1"/>
        <v>223.58</v>
      </c>
      <c r="J19" s="3">
        <f ca="1"/>
        <v>100</v>
      </c>
      <c r="K19" s="3" t="str">
        <f ca="1"/>
        <v>226.59</v>
      </c>
      <c r="L19" s="5" t="str">
        <f ca="1"/>
        <v>226.73</v>
      </c>
      <c r="M19" s="3">
        <f ca="1"/>
        <v>100</v>
      </c>
      <c r="N19" s="8">
        <f ca="1"/>
        <v>450508</v>
      </c>
      <c r="O19" s="4">
        <f ca="1"/>
        <v>2.6593575861912636E-2</v>
      </c>
    </row>
    <row r="20" spans="2:15" x14ac:dyDescent="0.3">
      <c r="B20" s="6" t="str">
        <f ca="1"/>
        <v>Verizon Communications</v>
      </c>
      <c r="C20" s="5" t="str">
        <f ca="1"/>
        <v>41.74</v>
      </c>
      <c r="D20" s="5" t="str">
        <f ca="1"/>
        <v>.30</v>
      </c>
      <c r="E20" s="4">
        <f ca="1"/>
        <v>7.2393822393822397E-3</v>
      </c>
      <c r="F20" s="7">
        <f t="shared" ca="1" si="1"/>
        <v>7.2393822393822397E-3</v>
      </c>
      <c r="G20" s="5" t="str">
        <f ca="1"/>
        <v>41.61</v>
      </c>
      <c r="H20" s="5" t="str">
        <f ca="1"/>
        <v>41.81</v>
      </c>
      <c r="I20" s="5" t="str">
        <f ca="1"/>
        <v>41.34</v>
      </c>
      <c r="J20" s="3">
        <f ca="1"/>
        <v>1200</v>
      </c>
      <c r="K20" s="3" t="str">
        <f ca="1"/>
        <v>41.73</v>
      </c>
      <c r="L20" s="5" t="str">
        <f ca="1"/>
        <v>41.74</v>
      </c>
      <c r="M20" s="3">
        <f ca="1"/>
        <v>1000</v>
      </c>
      <c r="N20" s="8">
        <f ca="1"/>
        <v>8069972</v>
      </c>
      <c r="O20" s="4">
        <f ca="1"/>
        <v>4.3760940235058762E-2</v>
      </c>
    </row>
    <row r="21" spans="2:15" x14ac:dyDescent="0.3">
      <c r="B21" s="6" t="str">
        <f ca="1"/>
        <v>Fox Corporation Class A</v>
      </c>
      <c r="C21" s="5" t="str">
        <f ca="1"/>
        <v>61.80</v>
      </c>
      <c r="D21" s="5" t="str">
        <f ca="1"/>
        <v>.42</v>
      </c>
      <c r="E21" s="4">
        <f ca="1"/>
        <v>6.8426197458455514E-3</v>
      </c>
      <c r="F21" s="7">
        <f t="shared" ca="1" si="1"/>
        <v>6.8426197458455514E-3</v>
      </c>
      <c r="G21" s="5" t="str">
        <f ca="1"/>
        <v>61.35</v>
      </c>
      <c r="H21" s="5" t="str">
        <f ca="1"/>
        <v>61.92</v>
      </c>
      <c r="I21" s="5" t="str">
        <f ca="1"/>
        <v>60.86</v>
      </c>
      <c r="J21" s="3">
        <f ca="1"/>
        <v>400</v>
      </c>
      <c r="K21" s="3" t="str">
        <f ca="1"/>
        <v>61.79</v>
      </c>
      <c r="L21" s="5" t="str">
        <f ca="1"/>
        <v>61.82</v>
      </c>
      <c r="M21" s="3">
        <f ca="1"/>
        <v>200</v>
      </c>
      <c r="N21" s="8">
        <f ca="1"/>
        <v>280221</v>
      </c>
      <c r="O21" s="4">
        <f ca="1"/>
        <v>0.27212844792095525</v>
      </c>
    </row>
    <row r="22" spans="2:15" x14ac:dyDescent="0.3">
      <c r="B22" s="6" t="str">
        <f ca="1"/>
        <v>AT&amp;T Inc</v>
      </c>
      <c r="C22" s="5" t="str">
        <f ca="1"/>
        <v>26.04</v>
      </c>
      <c r="D22" s="5" t="str">
        <f ca="1"/>
        <v>.17</v>
      </c>
      <c r="E22" s="4">
        <f ca="1"/>
        <v>6.5713181291070745E-3</v>
      </c>
      <c r="F22" s="7">
        <f t="shared" ca="1" si="1"/>
        <v>6.5713181291070745E-3</v>
      </c>
      <c r="G22" s="5" t="str">
        <f ca="1"/>
        <v>25.92</v>
      </c>
      <c r="H22" s="5" t="str">
        <f ca="1"/>
        <v>26.05</v>
      </c>
      <c r="I22" s="5" t="str">
        <f ca="1"/>
        <v>25.85</v>
      </c>
      <c r="J22" s="3">
        <f ca="1"/>
        <v>6900</v>
      </c>
      <c r="K22" s="3" t="str">
        <f ca="1"/>
        <v>26.03</v>
      </c>
      <c r="L22" s="5" t="str">
        <f ca="1"/>
        <v>26.04</v>
      </c>
      <c r="M22" s="3">
        <f ca="1"/>
        <v>6000</v>
      </c>
      <c r="N22" s="8">
        <f ca="1"/>
        <v>5579772</v>
      </c>
      <c r="O22" s="4">
        <f ca="1"/>
        <v>0.14361001317523056</v>
      </c>
    </row>
    <row r="23" spans="2:15" x14ac:dyDescent="0.3">
      <c r="B23" s="6" t="str">
        <f ca="1"/>
        <v>Fox Corporation</v>
      </c>
      <c r="C23" s="5" t="str">
        <f ca="1"/>
        <v>55.32</v>
      </c>
      <c r="D23" s="5" t="str">
        <f ca="1"/>
        <v>.25</v>
      </c>
      <c r="E23" s="4">
        <f ca="1"/>
        <v>4.5396767750136187E-3</v>
      </c>
      <c r="F23" s="7">
        <f t="shared" ca="1" si="1"/>
        <v>4.5396767750136187E-3</v>
      </c>
      <c r="G23" s="5" t="str">
        <f ca="1"/>
        <v>55.02</v>
      </c>
      <c r="H23" s="5" t="str">
        <f ca="1"/>
        <v>55.44</v>
      </c>
      <c r="I23" s="5" t="str">
        <f ca="1"/>
        <v>54.63</v>
      </c>
      <c r="J23" s="3">
        <f ca="1"/>
        <v>200</v>
      </c>
      <c r="K23" s="3" t="str">
        <f ca="1"/>
        <v>55.30</v>
      </c>
      <c r="L23" s="5" t="str">
        <f ca="1"/>
        <v>55.34</v>
      </c>
      <c r="M23" s="3">
        <f ca="1"/>
        <v>200</v>
      </c>
      <c r="N23" s="8">
        <f ca="1"/>
        <v>196094</v>
      </c>
      <c r="O23" s="4">
        <f ca="1"/>
        <v>0.20944468736335808</v>
      </c>
    </row>
    <row r="24" spans="2:15" x14ac:dyDescent="0.3">
      <c r="B24" s="6" t="str">
        <f ca="1"/>
        <v>Electronic Arts</v>
      </c>
      <c r="C24" s="5" t="str">
        <f ca="1"/>
        <v>200.39</v>
      </c>
      <c r="D24" s="5" t="str">
        <f ca="1"/>
        <v>-.07</v>
      </c>
      <c r="E24" s="4">
        <f ca="1"/>
        <v>-3.4919684725132197E-4</v>
      </c>
      <c r="F24" s="7">
        <f t="shared" ca="1" si="1"/>
        <v>-3.4919684725132197E-4</v>
      </c>
      <c r="G24" s="5" t="str">
        <f ca="1"/>
        <v>200.40</v>
      </c>
      <c r="H24" s="5" t="str">
        <f ca="1"/>
        <v>200.60</v>
      </c>
      <c r="I24" s="5" t="str">
        <f ca="1"/>
        <v>200.31</v>
      </c>
      <c r="J24" s="3">
        <f ca="1"/>
        <v>300</v>
      </c>
      <c r="K24" s="3" t="str">
        <f ca="1"/>
        <v>200.39</v>
      </c>
      <c r="L24" s="5" t="str">
        <f ca="1"/>
        <v>200.40</v>
      </c>
      <c r="M24" s="3">
        <f ca="1"/>
        <v>700</v>
      </c>
      <c r="N24" s="8">
        <f ca="1"/>
        <v>470997</v>
      </c>
      <c r="O24" s="4">
        <f ca="1"/>
        <v>0.36971975393028023</v>
      </c>
    </row>
    <row r="25" spans="2:15" x14ac:dyDescent="0.3">
      <c r="B25" s="6" t="str">
        <f ca="1"/>
        <v>Comcast Corp ClsA</v>
      </c>
      <c r="C25" s="5" t="str">
        <f ca="1"/>
        <v>31.01</v>
      </c>
      <c r="D25" s="5" t="str">
        <f ca="1"/>
        <v>-.08</v>
      </c>
      <c r="E25" s="4">
        <f ca="1"/>
        <v>-2.5731746542296558E-3</v>
      </c>
      <c r="F25" s="7">
        <f t="shared" ca="1" si="1"/>
        <v>-2.5731746542296558E-3</v>
      </c>
      <c r="G25" s="5" t="str">
        <f ca="1"/>
        <v>31.09</v>
      </c>
      <c r="H25" s="5" t="str">
        <f ca="1"/>
        <v>31.13</v>
      </c>
      <c r="I25" s="5" t="str">
        <f ca="1"/>
        <v>30.87</v>
      </c>
      <c r="J25" s="3">
        <f ca="1"/>
        <v>100</v>
      </c>
      <c r="K25" s="3" t="str">
        <f ca="1"/>
        <v>31.01</v>
      </c>
      <c r="L25" s="5" t="str">
        <f ca="1"/>
        <v>31.02</v>
      </c>
      <c r="M25" s="3">
        <f ca="1"/>
        <v>2000</v>
      </c>
      <c r="N25" s="8">
        <f ca="1"/>
        <v>4173952</v>
      </c>
      <c r="O25" s="4">
        <f ca="1"/>
        <v>-0.17372768451905141</v>
      </c>
    </row>
    <row r="26" spans="2:15" x14ac:dyDescent="0.3">
      <c r="B26" s="6" t="str">
        <f ca="1"/>
        <v>The Walt Disney Company</v>
      </c>
      <c r="C26" s="5" t="str">
        <f ca="1"/>
        <v>112.41</v>
      </c>
      <c r="D26" s="5" t="str">
        <f ca="1"/>
        <v>-.34</v>
      </c>
      <c r="E26" s="4">
        <f ca="1"/>
        <v>-3.0155210643015521E-3</v>
      </c>
      <c r="F26" s="7">
        <f t="shared" ca="1" si="1"/>
        <v>-3.0155210643015521E-3</v>
      </c>
      <c r="G26" s="5" t="str">
        <f ca="1"/>
        <v>112.63</v>
      </c>
      <c r="H26" s="5" t="str">
        <f ca="1"/>
        <v>113.40</v>
      </c>
      <c r="I26" s="5" t="str">
        <f ca="1"/>
        <v>111.80</v>
      </c>
      <c r="J26" s="3">
        <f ca="1"/>
        <v>200</v>
      </c>
      <c r="K26" s="3" t="str">
        <f ca="1"/>
        <v>112.39</v>
      </c>
      <c r="L26" s="5" t="str">
        <f ca="1"/>
        <v>112.42</v>
      </c>
      <c r="M26" s="3">
        <f ca="1"/>
        <v>100</v>
      </c>
      <c r="N26" s="8">
        <f ca="1"/>
        <v>744307</v>
      </c>
      <c r="O26" s="4">
        <f ca="1"/>
        <v>9.5195330040412033E-3</v>
      </c>
    </row>
    <row r="27" spans="2:15" x14ac:dyDescent="0.3">
      <c r="B27" s="6" t="str">
        <f ca="1"/>
        <v>Meta Platforms, Inc.</v>
      </c>
      <c r="C27" s="5" t="str">
        <f ca="1"/>
        <v>711.87</v>
      </c>
      <c r="D27" s="5" t="str">
        <f ca="1"/>
        <v>-3.79</v>
      </c>
      <c r="E27" s="4">
        <f ca="1"/>
        <v>-5.2958108599055424E-3</v>
      </c>
      <c r="F27" s="7">
        <f t="shared" ca="1" si="1"/>
        <v>-5.2958108599055424E-3</v>
      </c>
      <c r="G27" s="5" t="str">
        <f ca="1"/>
        <v>717.72</v>
      </c>
      <c r="H27" s="5" t="str">
        <f ca="1"/>
        <v>718.49</v>
      </c>
      <c r="I27" s="5" t="str">
        <f ca="1"/>
        <v>708.26</v>
      </c>
      <c r="J27" s="3">
        <f ca="1"/>
        <v>100</v>
      </c>
      <c r="K27" s="3" t="str">
        <f ca="1"/>
        <v>711.72</v>
      </c>
      <c r="L27" s="5" t="str">
        <f ca="1"/>
        <v>712.02</v>
      </c>
      <c r="M27" s="3">
        <f ca="1"/>
        <v>200</v>
      </c>
      <c r="N27" s="8">
        <f ca="1"/>
        <v>2878726</v>
      </c>
      <c r="O27" s="4">
        <f ca="1"/>
        <v>0.21581185633037867</v>
      </c>
    </row>
    <row r="28" spans="2:15" x14ac:dyDescent="0.3">
      <c r="B28" s="6" t="str">
        <f ca="1"/>
        <v>Warner Bros. Discovery, Inc. Series A</v>
      </c>
      <c r="C28" s="5" t="str">
        <f ca="1"/>
        <v>18.95</v>
      </c>
      <c r="D28" s="5" t="str">
        <f ca="1"/>
        <v>-.13</v>
      </c>
      <c r="E28" s="4">
        <f ca="1"/>
        <v>-6.8134171907756813E-3</v>
      </c>
      <c r="F28" s="7">
        <f t="shared" ca="1" si="1"/>
        <v>-6.8134171907756813E-3</v>
      </c>
      <c r="G28" s="5" t="str">
        <f ca="1"/>
        <v>19.02</v>
      </c>
      <c r="H28" s="5" t="str">
        <f ca="1"/>
        <v>19.09</v>
      </c>
      <c r="I28" s="5" t="str">
        <f ca="1"/>
        <v>18.92</v>
      </c>
      <c r="J28" s="3">
        <f ca="1"/>
        <v>500</v>
      </c>
      <c r="K28" s="3" t="str">
        <f ca="1"/>
        <v>18.95</v>
      </c>
      <c r="L28" s="5" t="str">
        <f ca="1"/>
        <v>18.96</v>
      </c>
      <c r="M28" s="3">
        <f ca="1"/>
        <v>600</v>
      </c>
      <c r="N28" s="8">
        <f ca="1"/>
        <v>2281073</v>
      </c>
      <c r="O28" s="4">
        <f ca="1"/>
        <v>0.79280983916745495</v>
      </c>
    </row>
    <row r="29" spans="2:15" x14ac:dyDescent="0.3">
      <c r="B29" s="6" t="str">
        <f ca="1"/>
        <v>Live Nation Entertainment Inc</v>
      </c>
      <c r="C29" s="5" t="str">
        <f ca="1"/>
        <v>154.72</v>
      </c>
      <c r="D29" s="5" t="str">
        <f ca="1"/>
        <v>-1.22</v>
      </c>
      <c r="E29" s="4">
        <f ca="1"/>
        <v>-7.8235218673848913E-3</v>
      </c>
      <c r="F29" s="7">
        <f t="shared" ca="1" si="1"/>
        <v>-7.8235218673848913E-3</v>
      </c>
      <c r="G29" s="5" t="str">
        <f ca="1"/>
        <v>155.89</v>
      </c>
      <c r="H29" s="5" t="str">
        <f ca="1"/>
        <v>156.04</v>
      </c>
      <c r="I29" s="5" t="str">
        <f ca="1"/>
        <v>154.64</v>
      </c>
      <c r="J29" s="3">
        <f ca="1"/>
        <v>100</v>
      </c>
      <c r="K29" s="3" t="str">
        <f ca="1"/>
        <v>154.56</v>
      </c>
      <c r="L29" s="5" t="str">
        <f ca="1"/>
        <v>154.89</v>
      </c>
      <c r="M29" s="3">
        <f ca="1"/>
        <v>100</v>
      </c>
      <c r="N29" s="8">
        <f ca="1"/>
        <v>213724</v>
      </c>
      <c r="O29" s="4">
        <f ca="1"/>
        <v>0.19474903474903474</v>
      </c>
    </row>
    <row r="30" spans="2:15" x14ac:dyDescent="0.3">
      <c r="B30" s="6" t="str">
        <f ca="1"/>
        <v>News Corporation Class A</v>
      </c>
      <c r="C30" s="5" t="str">
        <f ca="1"/>
        <v>27.83</v>
      </c>
      <c r="D30" s="5" t="str">
        <f ca="1"/>
        <v>-.23</v>
      </c>
      <c r="E30" s="4">
        <f ca="1"/>
        <v>-8.1967213114754103E-3</v>
      </c>
      <c r="F30" s="7">
        <f t="shared" ca="1" si="1"/>
        <v>-8.1967213114754103E-3</v>
      </c>
      <c r="G30" s="5" t="str">
        <f ca="1"/>
        <v>28.05</v>
      </c>
      <c r="H30" s="5" t="str">
        <f ca="1"/>
        <v>28.12</v>
      </c>
      <c r="I30" s="5" t="str">
        <f ca="1"/>
        <v>27.67</v>
      </c>
      <c r="J30" s="3">
        <f ca="1"/>
        <v>500</v>
      </c>
      <c r="K30" s="3" t="str">
        <f ca="1"/>
        <v>27.83</v>
      </c>
      <c r="L30" s="5" t="str">
        <f ca="1"/>
        <v>27.84</v>
      </c>
      <c r="M30" s="3">
        <f ca="1"/>
        <v>900</v>
      </c>
      <c r="N30" s="8">
        <f ca="1"/>
        <v>414963</v>
      </c>
      <c r="O30" s="4">
        <f ca="1"/>
        <v>1.053013798111847E-2</v>
      </c>
    </row>
    <row r="31" spans="2:15" x14ac:dyDescent="0.3">
      <c r="B31" s="6" t="str">
        <f ca="1"/>
        <v>Alphabet, Inc. Class C</v>
      </c>
      <c r="C31" s="5" t="str">
        <f ca="1"/>
        <v>249.39</v>
      </c>
      <c r="D31" s="5" t="str">
        <f ca="1"/>
        <v>-2.12</v>
      </c>
      <c r="E31" s="4">
        <f ca="1"/>
        <v>-8.4290883066279673E-3</v>
      </c>
      <c r="F31" s="7">
        <f t="shared" ca="1" si="1"/>
        <v>-8.4290883066279673E-3</v>
      </c>
      <c r="G31" s="5" t="str">
        <f ca="1"/>
        <v>248.93</v>
      </c>
      <c r="H31" s="5" t="str">
        <f ca="1"/>
        <v>251.55</v>
      </c>
      <c r="I31" s="5" t="str">
        <f ca="1"/>
        <v>248.35</v>
      </c>
      <c r="J31" s="3">
        <f ca="1"/>
        <v>100</v>
      </c>
      <c r="K31" s="3" t="str">
        <f ca="1"/>
        <v>249.39</v>
      </c>
      <c r="L31" s="5" t="str">
        <f ca="1"/>
        <v>249.42</v>
      </c>
      <c r="M31" s="3">
        <f ca="1"/>
        <v>200</v>
      </c>
      <c r="N31" s="8">
        <f ca="1"/>
        <v>3280410</v>
      </c>
      <c r="O31" s="4">
        <f ca="1"/>
        <v>0.309546313799622</v>
      </c>
    </row>
    <row r="32" spans="2:15" x14ac:dyDescent="0.3">
      <c r="B32" s="6" t="str">
        <f ca="1"/>
        <v>Alphabet, Inc. Class A</v>
      </c>
      <c r="C32" s="5" t="str">
        <f ca="1"/>
        <v>248.14</v>
      </c>
      <c r="D32" s="5" t="str">
        <f ca="1"/>
        <v>-2.29</v>
      </c>
      <c r="E32" s="4">
        <f ca="1"/>
        <v>-9.1442718524138485E-3</v>
      </c>
      <c r="F32" s="7">
        <f t="shared" ca="1" si="1"/>
        <v>-9.1442718524138485E-3</v>
      </c>
      <c r="G32" s="5" t="str">
        <f ca="1"/>
        <v>248.27</v>
      </c>
      <c r="H32" s="5" t="str">
        <f ca="1"/>
        <v>250.44</v>
      </c>
      <c r="I32" s="5" t="str">
        <f ca="1"/>
        <v>247.28</v>
      </c>
      <c r="J32" s="3">
        <f ca="1"/>
        <v>100</v>
      </c>
      <c r="K32" s="3" t="str">
        <f ca="1"/>
        <v>248.12</v>
      </c>
      <c r="L32" s="5" t="str">
        <f ca="1"/>
        <v>248.16</v>
      </c>
      <c r="M32" s="3">
        <f ca="1"/>
        <v>100</v>
      </c>
      <c r="N32" s="8">
        <f ca="1"/>
        <v>5116316</v>
      </c>
      <c r="O32" s="4">
        <f ca="1"/>
        <v>0.3108293713681986</v>
      </c>
    </row>
    <row r="33" spans="2:15" x14ac:dyDescent="0.3">
      <c r="B33" s="6" t="str">
        <f ca="1"/>
        <v>Charter Communications, Inc. Class A</v>
      </c>
      <c r="C33" s="5" t="str">
        <f ca="1"/>
        <v>279.82</v>
      </c>
      <c r="D33" s="5" t="str">
        <f ca="1"/>
        <v>-2.92</v>
      </c>
      <c r="E33" s="4">
        <f ca="1"/>
        <v>-1.0327509372568438E-2</v>
      </c>
      <c r="F33" s="7">
        <f t="shared" ca="1" si="1"/>
        <v>-1.0327509372568438E-2</v>
      </c>
      <c r="G33" s="5" t="str">
        <f ca="1"/>
        <v>282.01</v>
      </c>
      <c r="H33" s="5" t="str">
        <f ca="1"/>
        <v>284.60</v>
      </c>
      <c r="I33" s="5" t="str">
        <f ca="1"/>
        <v>279.14</v>
      </c>
      <c r="J33" s="3">
        <f ca="1"/>
        <v>300</v>
      </c>
      <c r="K33" s="3" t="str">
        <f ca="1"/>
        <v>279.68</v>
      </c>
      <c r="L33" s="5" t="str">
        <f ca="1"/>
        <v>280.29</v>
      </c>
      <c r="M33" s="3">
        <f ca="1"/>
        <v>100</v>
      </c>
      <c r="N33" s="8">
        <f ca="1"/>
        <v>182852</v>
      </c>
      <c r="O33" s="4">
        <f ca="1"/>
        <v>-0.18365084458966652</v>
      </c>
    </row>
    <row r="34" spans="2:15" x14ac:dyDescent="0.3">
      <c r="B34" s="6" t="str">
        <f ca="1"/>
        <v>Paramount Skydance Corporation Class B</v>
      </c>
      <c r="C34" s="5" t="str">
        <f ca="1"/>
        <v>18.86</v>
      </c>
      <c r="D34" s="5" t="str">
        <f ca="1"/>
        <v>-.27</v>
      </c>
      <c r="E34" s="4">
        <f ca="1"/>
        <v>-1.4113957135389441E-2</v>
      </c>
      <c r="F34" s="7">
        <f t="shared" ca="1" si="1"/>
        <v>-1.4113957135389441E-2</v>
      </c>
      <c r="G34" s="5" t="str">
        <f ca="1"/>
        <v>19.09</v>
      </c>
      <c r="H34" s="5" t="str">
        <f ca="1"/>
        <v>19.22</v>
      </c>
      <c r="I34" s="5" t="str">
        <f ca="1"/>
        <v>18.73</v>
      </c>
      <c r="J34" s="3">
        <f ca="1"/>
        <v>200</v>
      </c>
      <c r="K34" s="3" t="str">
        <f ca="1"/>
        <v>18.86</v>
      </c>
      <c r="L34" s="5" t="str">
        <f ca="1"/>
        <v>18.87</v>
      </c>
      <c r="M34" s="3">
        <f ca="1"/>
        <v>400</v>
      </c>
      <c r="N34" s="8">
        <f ca="1"/>
        <v>756483</v>
      </c>
      <c r="O34" s="4">
        <f ca="1"/>
        <v>0.18859999999999999</v>
      </c>
    </row>
    <row r="35" spans="2:15" x14ac:dyDescent="0.3">
      <c r="B35" s="6" t="str">
        <f ca="1"/>
        <v>Match Group, Inc.</v>
      </c>
      <c r="C35" s="5" t="str">
        <f ca="1"/>
        <v>33.52</v>
      </c>
      <c r="D35" s="5" t="str">
        <f ca="1"/>
        <v>-.48</v>
      </c>
      <c r="E35" s="4">
        <f ca="1"/>
        <v>-1.411764705882353E-2</v>
      </c>
      <c r="F35" s="7">
        <f t="shared" ca="1" si="1"/>
        <v>-1.411764705882353E-2</v>
      </c>
      <c r="G35" s="5" t="str">
        <f ca="1"/>
        <v>33.95</v>
      </c>
      <c r="H35" s="5" t="str">
        <f ca="1"/>
        <v>34.09</v>
      </c>
      <c r="I35" s="5" t="str">
        <f ca="1"/>
        <v>33.24</v>
      </c>
      <c r="J35" s="3">
        <f ca="1"/>
        <v>200</v>
      </c>
      <c r="K35" s="3" t="str">
        <f ca="1"/>
        <v>33.51</v>
      </c>
      <c r="L35" s="5" t="str">
        <f ca="1"/>
        <v>33.52</v>
      </c>
      <c r="M35" s="3">
        <f ca="1"/>
        <v>300</v>
      </c>
      <c r="N35" s="8">
        <f ca="1"/>
        <v>377515</v>
      </c>
      <c r="O35" s="4">
        <f ca="1"/>
        <v>2.4763069397737762E-2</v>
      </c>
    </row>
    <row r="36" spans="2:15" x14ac:dyDescent="0.3">
      <c r="B36" s="6" t="str">
        <f ca="1"/>
        <v>News Corporation Class B</v>
      </c>
      <c r="C36" s="5" t="str">
        <f ca="1"/>
        <v>31.30</v>
      </c>
      <c r="D36" s="5" t="str">
        <f ca="1"/>
        <v>-.51</v>
      </c>
      <c r="E36" s="4">
        <f ca="1"/>
        <v>-1.6032694121345489E-2</v>
      </c>
      <c r="F36" s="7">
        <f t="shared" ca="1" si="1"/>
        <v>-1.6032694121345489E-2</v>
      </c>
      <c r="G36" s="5" t="str">
        <f ca="1"/>
        <v>31.62</v>
      </c>
      <c r="H36" s="5" t="str">
        <f ca="1"/>
        <v>31.73</v>
      </c>
      <c r="I36" s="5" t="str">
        <f ca="1"/>
        <v>31.17</v>
      </c>
      <c r="J36" s="3">
        <f ca="1"/>
        <v>200</v>
      </c>
      <c r="K36" s="3" t="str">
        <f ca="1"/>
        <v>31.28</v>
      </c>
      <c r="L36" s="5" t="str">
        <f ca="1"/>
        <v>31.32</v>
      </c>
      <c r="M36" s="3">
        <f ca="1"/>
        <v>200</v>
      </c>
      <c r="N36" s="8">
        <f ca="1"/>
        <v>164677</v>
      </c>
      <c r="O36" s="4">
        <f ca="1"/>
        <v>2.8590207032533718E-2</v>
      </c>
    </row>
    <row r="37" spans="2:15" x14ac:dyDescent="0.3">
      <c r="B37" s="6" t="str">
        <f ca="1"/>
        <v/>
      </c>
      <c r="C37" s="5" t="str">
        <f ca="1"/>
        <v/>
      </c>
      <c r="D37" s="5" t="str">
        <f ca="1"/>
        <v/>
      </c>
      <c r="E37" s="4" t="str">
        <f ca="1"/>
        <v/>
      </c>
      <c r="F37" s="7" t="str">
        <f t="shared" ca="1" si="1"/>
        <v/>
      </c>
      <c r="G37" s="5" t="str">
        <f ca="1"/>
        <v/>
      </c>
      <c r="H37" s="5" t="str">
        <f ca="1"/>
        <v/>
      </c>
      <c r="I37" s="5" t="str">
        <f ca="1"/>
        <v/>
      </c>
      <c r="J37" s="3" t="str">
        <f ca="1"/>
        <v/>
      </c>
      <c r="K37" s="3" t="str">
        <f ca="1"/>
        <v/>
      </c>
      <c r="L37" s="5" t="str">
        <f ca="1"/>
        <v/>
      </c>
      <c r="M37" s="3" t="str">
        <f ca="1"/>
        <v/>
      </c>
      <c r="N37" s="8" t="str">
        <f ca="1"/>
        <v/>
      </c>
      <c r="O37" s="4" t="str">
        <f ca="1"/>
        <v/>
      </c>
    </row>
    <row r="38" spans="2:15" x14ac:dyDescent="0.3">
      <c r="B38" s="6" t="str">
        <f ca="1"/>
        <v/>
      </c>
      <c r="C38" s="5" t="str">
        <f ca="1"/>
        <v/>
      </c>
      <c r="D38" s="5" t="str">
        <f ca="1"/>
        <v/>
      </c>
      <c r="E38" s="4" t="str">
        <f ca="1"/>
        <v/>
      </c>
      <c r="F38" s="7" t="str">
        <f t="shared" ca="1" si="1"/>
        <v/>
      </c>
      <c r="G38" s="5" t="str">
        <f ca="1"/>
        <v/>
      </c>
      <c r="H38" s="5" t="str">
        <f ca="1"/>
        <v/>
      </c>
      <c r="I38" s="5" t="str">
        <f ca="1"/>
        <v/>
      </c>
      <c r="J38" s="3" t="str">
        <f ca="1"/>
        <v/>
      </c>
      <c r="K38" s="3" t="str">
        <f ca="1"/>
        <v/>
      </c>
      <c r="L38" s="5" t="str">
        <f ca="1"/>
        <v/>
      </c>
      <c r="M38" s="3" t="str">
        <f ca="1"/>
        <v/>
      </c>
      <c r="N38" s="8" t="str">
        <f ca="1"/>
        <v/>
      </c>
      <c r="O38" s="4" t="str">
        <f ca="1"/>
        <v/>
      </c>
    </row>
    <row r="39" spans="2:15" x14ac:dyDescent="0.3">
      <c r="B39" s="6" t="str">
        <f ca="1"/>
        <v/>
      </c>
      <c r="C39" s="5" t="str">
        <f ca="1"/>
        <v/>
      </c>
      <c r="D39" s="5" t="str">
        <f ca="1"/>
        <v/>
      </c>
      <c r="E39" s="4" t="str">
        <f ca="1"/>
        <v/>
      </c>
      <c r="F39" s="7" t="str">
        <f t="shared" ca="1" si="1"/>
        <v/>
      </c>
      <c r="G39" s="5" t="str">
        <f ca="1"/>
        <v/>
      </c>
      <c r="H39" s="5" t="str">
        <f ca="1"/>
        <v/>
      </c>
      <c r="I39" s="5" t="str">
        <f ca="1"/>
        <v/>
      </c>
      <c r="J39" s="3" t="str">
        <f ca="1"/>
        <v/>
      </c>
      <c r="K39" s="3" t="str">
        <f ca="1"/>
        <v/>
      </c>
      <c r="L39" s="5" t="str">
        <f ca="1"/>
        <v/>
      </c>
      <c r="M39" s="3" t="str">
        <f ca="1"/>
        <v/>
      </c>
      <c r="N39" s="8" t="str">
        <f ca="1"/>
        <v/>
      </c>
      <c r="O39" s="4" t="str">
        <f ca="1"/>
        <v/>
      </c>
    </row>
    <row r="40" spans="2:15" x14ac:dyDescent="0.3">
      <c r="B40" s="6" t="str">
        <f ca="1"/>
        <v/>
      </c>
      <c r="C40" s="5" t="str">
        <f ca="1"/>
        <v/>
      </c>
      <c r="D40" s="5" t="str">
        <f ca="1"/>
        <v/>
      </c>
      <c r="E40" s="4" t="str">
        <f ca="1"/>
        <v/>
      </c>
      <c r="F40" s="7" t="str">
        <f t="shared" ca="1" si="1"/>
        <v/>
      </c>
      <c r="G40" s="5" t="str">
        <f ca="1"/>
        <v/>
      </c>
      <c r="H40" s="5" t="str">
        <f ca="1"/>
        <v/>
      </c>
      <c r="I40" s="5" t="str">
        <f ca="1"/>
        <v/>
      </c>
      <c r="J40" s="3" t="str">
        <f ca="1"/>
        <v/>
      </c>
      <c r="K40" s="3" t="str">
        <f ca="1"/>
        <v/>
      </c>
      <c r="L40" s="5" t="str">
        <f ca="1"/>
        <v/>
      </c>
      <c r="M40" s="3" t="str">
        <f ca="1"/>
        <v/>
      </c>
      <c r="N40" s="8" t="str">
        <f ca="1"/>
        <v/>
      </c>
      <c r="O40" s="4" t="str">
        <f ca="1"/>
        <v/>
      </c>
    </row>
    <row r="41" spans="2:15" x14ac:dyDescent="0.3">
      <c r="B41" s="6" t="str">
        <f ca="1"/>
        <v/>
      </c>
      <c r="C41" s="5" t="str">
        <f ca="1"/>
        <v/>
      </c>
      <c r="D41" s="5" t="str">
        <f ca="1"/>
        <v/>
      </c>
      <c r="E41" s="4" t="str">
        <f ca="1"/>
        <v/>
      </c>
      <c r="F41" s="7" t="str">
        <f t="shared" ca="1" si="1"/>
        <v/>
      </c>
      <c r="G41" s="5" t="str">
        <f ca="1"/>
        <v/>
      </c>
      <c r="H41" s="5" t="str">
        <f ca="1"/>
        <v/>
      </c>
      <c r="I41" s="5" t="str">
        <f ca="1"/>
        <v/>
      </c>
      <c r="J41" s="3" t="str">
        <f ca="1"/>
        <v/>
      </c>
      <c r="K41" s="3" t="str">
        <f ca="1"/>
        <v/>
      </c>
      <c r="L41" s="5" t="str">
        <f ca="1"/>
        <v/>
      </c>
      <c r="M41" s="3" t="str">
        <f ca="1"/>
        <v/>
      </c>
      <c r="N41" s="8" t="str">
        <f ca="1"/>
        <v/>
      </c>
      <c r="O41" s="4" t="str">
        <f ca="1"/>
        <v/>
      </c>
    </row>
    <row r="42" spans="2:15" x14ac:dyDescent="0.3">
      <c r="B42" s="6" t="str">
        <f ca="1"/>
        <v/>
      </c>
      <c r="C42" s="5" t="str">
        <f ca="1"/>
        <v/>
      </c>
      <c r="D42" s="5" t="str">
        <f ca="1"/>
        <v/>
      </c>
      <c r="E42" s="4" t="str">
        <f ca="1"/>
        <v/>
      </c>
      <c r="F42" s="7" t="str">
        <f t="shared" ca="1" si="1"/>
        <v/>
      </c>
      <c r="G42" s="5" t="str">
        <f ca="1"/>
        <v/>
      </c>
      <c r="H42" s="5" t="str">
        <f ca="1"/>
        <v/>
      </c>
      <c r="I42" s="5" t="str">
        <f ca="1"/>
        <v/>
      </c>
      <c r="J42" s="3" t="str">
        <f ca="1"/>
        <v/>
      </c>
      <c r="K42" s="3" t="str">
        <f ca="1"/>
        <v/>
      </c>
      <c r="L42" s="5" t="str">
        <f ca="1"/>
        <v/>
      </c>
      <c r="M42" s="3" t="str">
        <f ca="1"/>
        <v/>
      </c>
      <c r="N42" s="8" t="str">
        <f ca="1"/>
        <v/>
      </c>
      <c r="O42" s="4" t="str">
        <f ca="1"/>
        <v/>
      </c>
    </row>
    <row r="43" spans="2:15" x14ac:dyDescent="0.3">
      <c r="B43" s="6" t="str">
        <f ca="1"/>
        <v/>
      </c>
      <c r="C43" s="5" t="str">
        <f ca="1"/>
        <v/>
      </c>
      <c r="D43" s="5" t="str">
        <f ca="1"/>
        <v/>
      </c>
      <c r="E43" s="4" t="str">
        <f ca="1"/>
        <v/>
      </c>
      <c r="F43" s="7" t="str">
        <f t="shared" ca="1" si="1"/>
        <v/>
      </c>
      <c r="G43" s="5" t="str">
        <f ca="1"/>
        <v/>
      </c>
      <c r="H43" s="5" t="str">
        <f ca="1"/>
        <v/>
      </c>
      <c r="I43" s="5" t="str">
        <f ca="1"/>
        <v/>
      </c>
      <c r="J43" s="3" t="str">
        <f ca="1"/>
        <v/>
      </c>
      <c r="K43" s="3" t="str">
        <f ca="1"/>
        <v/>
      </c>
      <c r="L43" s="5" t="str">
        <f ca="1"/>
        <v/>
      </c>
      <c r="M43" s="3" t="str">
        <f ca="1"/>
        <v/>
      </c>
      <c r="N43" s="8" t="str">
        <f ca="1"/>
        <v/>
      </c>
      <c r="O43" s="4" t="str">
        <f ca="1"/>
        <v/>
      </c>
    </row>
    <row r="44" spans="2:15" x14ac:dyDescent="0.3">
      <c r="B44" s="6" t="str">
        <f ca="1"/>
        <v/>
      </c>
      <c r="C44" s="5" t="str">
        <f ca="1"/>
        <v/>
      </c>
      <c r="D44" s="5" t="str">
        <f ca="1"/>
        <v/>
      </c>
      <c r="E44" s="4" t="str">
        <f ca="1"/>
        <v/>
      </c>
      <c r="F44" s="7" t="str">
        <f t="shared" ca="1" si="1"/>
        <v/>
      </c>
      <c r="G44" s="5" t="str">
        <f ca="1"/>
        <v/>
      </c>
      <c r="H44" s="5" t="str">
        <f ca="1"/>
        <v/>
      </c>
      <c r="I44" s="5" t="str">
        <f ca="1"/>
        <v/>
      </c>
      <c r="J44" s="3" t="str">
        <f ca="1"/>
        <v/>
      </c>
      <c r="K44" s="3" t="str">
        <f ca="1"/>
        <v/>
      </c>
      <c r="L44" s="5" t="str">
        <f ca="1"/>
        <v/>
      </c>
      <c r="M44" s="3" t="str">
        <f ca="1"/>
        <v/>
      </c>
      <c r="N44" s="8" t="str">
        <f ca="1"/>
        <v/>
      </c>
      <c r="O44" s="4" t="str">
        <f ca="1"/>
        <v/>
      </c>
    </row>
    <row r="45" spans="2:15" x14ac:dyDescent="0.3">
      <c r="B45" s="6" t="str">
        <f ca="1"/>
        <v/>
      </c>
      <c r="C45" s="5" t="str">
        <f ca="1"/>
        <v/>
      </c>
      <c r="D45" s="5" t="str">
        <f ca="1"/>
        <v/>
      </c>
      <c r="E45" s="4" t="str">
        <f ca="1"/>
        <v/>
      </c>
      <c r="F45" s="7" t="str">
        <f t="shared" ca="1" si="1"/>
        <v/>
      </c>
      <c r="G45" s="5" t="str">
        <f ca="1"/>
        <v/>
      </c>
      <c r="H45" s="5" t="str">
        <f ca="1"/>
        <v/>
      </c>
      <c r="I45" s="5" t="str">
        <f ca="1"/>
        <v/>
      </c>
      <c r="J45" s="3" t="str">
        <f ca="1"/>
        <v/>
      </c>
      <c r="K45" s="3" t="str">
        <f ca="1"/>
        <v/>
      </c>
      <c r="L45" s="5" t="str">
        <f ca="1"/>
        <v/>
      </c>
      <c r="M45" s="3" t="str">
        <f ca="1"/>
        <v/>
      </c>
      <c r="N45" s="8" t="str">
        <f ca="1"/>
        <v/>
      </c>
      <c r="O45" s="4" t="str">
        <f ca="1"/>
        <v/>
      </c>
    </row>
    <row r="46" spans="2:15" x14ac:dyDescent="0.3">
      <c r="B46" s="6" t="str">
        <f ca="1"/>
        <v/>
      </c>
      <c r="C46" s="5" t="str">
        <f ca="1"/>
        <v/>
      </c>
      <c r="D46" s="5" t="str">
        <f ca="1"/>
        <v/>
      </c>
      <c r="E46" s="4" t="str">
        <f ca="1"/>
        <v/>
      </c>
      <c r="F46" s="7" t="str">
        <f t="shared" ca="1" si="1"/>
        <v/>
      </c>
      <c r="G46" s="5" t="str">
        <f ca="1"/>
        <v/>
      </c>
      <c r="H46" s="5" t="str">
        <f ca="1"/>
        <v/>
      </c>
      <c r="I46" s="5" t="str">
        <f ca="1"/>
        <v/>
      </c>
      <c r="J46" s="3" t="str">
        <f ca="1"/>
        <v/>
      </c>
      <c r="K46" s="3" t="str">
        <f ca="1"/>
        <v/>
      </c>
      <c r="L46" s="5" t="str">
        <f ca="1"/>
        <v/>
      </c>
      <c r="M46" s="3" t="str">
        <f ca="1"/>
        <v/>
      </c>
      <c r="N46" s="8" t="str">
        <f ca="1"/>
        <v/>
      </c>
      <c r="O46" s="4" t="str">
        <f ca="1"/>
        <v/>
      </c>
    </row>
    <row r="47" spans="2:15" x14ac:dyDescent="0.3">
      <c r="B47" s="6" t="str">
        <f ca="1"/>
        <v/>
      </c>
      <c r="C47" s="5" t="str">
        <f ca="1"/>
        <v/>
      </c>
      <c r="D47" s="5" t="str">
        <f ca="1"/>
        <v/>
      </c>
      <c r="E47" s="4" t="str">
        <f ca="1"/>
        <v/>
      </c>
      <c r="F47" s="7" t="str">
        <f t="shared" ca="1" si="1"/>
        <v/>
      </c>
      <c r="G47" s="5" t="str">
        <f ca="1"/>
        <v/>
      </c>
      <c r="H47" s="5" t="str">
        <f ca="1"/>
        <v/>
      </c>
      <c r="I47" s="5" t="str">
        <f ca="1"/>
        <v/>
      </c>
      <c r="J47" s="3" t="str">
        <f ca="1"/>
        <v/>
      </c>
      <c r="K47" s="3" t="str">
        <f ca="1"/>
        <v/>
      </c>
      <c r="L47" s="5" t="str">
        <f ca="1"/>
        <v/>
      </c>
      <c r="M47" s="3" t="str">
        <f ca="1"/>
        <v/>
      </c>
      <c r="N47" s="8" t="str">
        <f ca="1"/>
        <v/>
      </c>
      <c r="O47" s="4" t="str">
        <f ca="1"/>
        <v/>
      </c>
    </row>
    <row r="48" spans="2:15" x14ac:dyDescent="0.3">
      <c r="B48" s="6" t="str">
        <f ca="1"/>
        <v/>
      </c>
      <c r="C48" s="5" t="str">
        <f ca="1"/>
        <v/>
      </c>
      <c r="D48" s="5" t="str">
        <f ca="1"/>
        <v/>
      </c>
      <c r="E48" s="4" t="str">
        <f ca="1"/>
        <v/>
      </c>
      <c r="F48" s="7" t="str">
        <f t="shared" ca="1" si="1"/>
        <v/>
      </c>
      <c r="G48" s="5" t="str">
        <f ca="1"/>
        <v/>
      </c>
      <c r="H48" s="5" t="str">
        <f ca="1"/>
        <v/>
      </c>
      <c r="I48" s="5" t="str">
        <f ca="1"/>
        <v/>
      </c>
      <c r="J48" s="3" t="str">
        <f ca="1"/>
        <v/>
      </c>
      <c r="K48" s="3" t="str">
        <f ca="1"/>
        <v/>
      </c>
      <c r="L48" s="5" t="str">
        <f ca="1"/>
        <v/>
      </c>
      <c r="M48" s="3" t="str">
        <f ca="1"/>
        <v/>
      </c>
      <c r="N48" s="8" t="str">
        <f ca="1"/>
        <v/>
      </c>
      <c r="O48" s="4" t="str">
        <f ca="1"/>
        <v/>
      </c>
    </row>
    <row r="49" spans="2:15" x14ac:dyDescent="0.3">
      <c r="B49" s="6" t="str">
        <f ca="1"/>
        <v/>
      </c>
      <c r="C49" s="5" t="str">
        <f ca="1"/>
        <v/>
      </c>
      <c r="D49" s="5" t="str">
        <f ca="1"/>
        <v/>
      </c>
      <c r="E49" s="4" t="str">
        <f ca="1"/>
        <v/>
      </c>
      <c r="F49" s="7" t="str">
        <f t="shared" ca="1" si="1"/>
        <v/>
      </c>
      <c r="G49" s="5" t="str">
        <f ca="1"/>
        <v/>
      </c>
      <c r="H49" s="5" t="str">
        <f ca="1"/>
        <v/>
      </c>
      <c r="I49" s="5" t="str">
        <f ca="1"/>
        <v/>
      </c>
      <c r="J49" s="3" t="str">
        <f ca="1"/>
        <v/>
      </c>
      <c r="K49" s="3" t="str">
        <f ca="1"/>
        <v/>
      </c>
      <c r="L49" s="5" t="str">
        <f ca="1"/>
        <v/>
      </c>
      <c r="M49" s="3" t="str">
        <f ca="1"/>
        <v/>
      </c>
      <c r="N49" s="8" t="str">
        <f ca="1"/>
        <v/>
      </c>
      <c r="O49" s="4" t="str">
        <f ca="1"/>
        <v/>
      </c>
    </row>
    <row r="50" spans="2:15" x14ac:dyDescent="0.3">
      <c r="B50" s="6" t="str">
        <f ca="1"/>
        <v/>
      </c>
      <c r="C50" s="5" t="str">
        <f ca="1"/>
        <v/>
      </c>
      <c r="D50" s="5" t="str">
        <f ca="1"/>
        <v/>
      </c>
      <c r="E50" s="4" t="str">
        <f ca="1"/>
        <v/>
      </c>
      <c r="F50" s="7" t="str">
        <f t="shared" ca="1" si="1"/>
        <v/>
      </c>
      <c r="G50" s="5" t="str">
        <f ca="1"/>
        <v/>
      </c>
      <c r="H50" s="5" t="str">
        <f ca="1"/>
        <v/>
      </c>
      <c r="I50" s="5" t="str">
        <f ca="1"/>
        <v/>
      </c>
      <c r="J50" s="3" t="str">
        <f ca="1"/>
        <v/>
      </c>
      <c r="K50" s="3" t="str">
        <f ca="1"/>
        <v/>
      </c>
      <c r="L50" s="5" t="str">
        <f ca="1"/>
        <v/>
      </c>
      <c r="M50" s="3" t="str">
        <f ca="1"/>
        <v/>
      </c>
      <c r="N50" s="8" t="str">
        <f ca="1"/>
        <v/>
      </c>
      <c r="O50" s="4" t="str">
        <f ca="1"/>
        <v/>
      </c>
    </row>
    <row r="51" spans="2:15" x14ac:dyDescent="0.3">
      <c r="B51" s="6" t="str">
        <f ca="1"/>
        <v/>
      </c>
      <c r="C51" s="5" t="str">
        <f ca="1"/>
        <v/>
      </c>
      <c r="D51" s="5" t="str">
        <f ca="1"/>
        <v/>
      </c>
      <c r="E51" s="4" t="str">
        <f ca="1"/>
        <v/>
      </c>
      <c r="F51" s="7" t="str">
        <f t="shared" ca="1" si="1"/>
        <v/>
      </c>
      <c r="G51" s="5" t="str">
        <f ca="1"/>
        <v/>
      </c>
      <c r="H51" s="5" t="str">
        <f ca="1"/>
        <v/>
      </c>
      <c r="I51" s="5" t="str">
        <f ca="1"/>
        <v/>
      </c>
      <c r="J51" s="3" t="str">
        <f ca="1"/>
        <v/>
      </c>
      <c r="K51" s="3" t="str">
        <f ca="1"/>
        <v/>
      </c>
      <c r="L51" s="5" t="str">
        <f ca="1"/>
        <v/>
      </c>
      <c r="M51" s="3" t="str">
        <f ca="1"/>
        <v/>
      </c>
      <c r="N51" s="8" t="str">
        <f ca="1"/>
        <v/>
      </c>
      <c r="O51" s="4" t="str">
        <f ca="1"/>
        <v/>
      </c>
    </row>
    <row r="52" spans="2:15" x14ac:dyDescent="0.3">
      <c r="B52" s="6" t="str">
        <f ca="1"/>
        <v/>
      </c>
      <c r="C52" s="5" t="str">
        <f ca="1"/>
        <v/>
      </c>
      <c r="D52" s="5" t="str">
        <f ca="1"/>
        <v/>
      </c>
      <c r="E52" s="4" t="str">
        <f ca="1"/>
        <v/>
      </c>
      <c r="F52" s="7" t="str">
        <f t="shared" ca="1" si="1"/>
        <v/>
      </c>
      <c r="G52" s="5" t="str">
        <f ca="1"/>
        <v/>
      </c>
      <c r="H52" s="5" t="str">
        <f ca="1"/>
        <v/>
      </c>
      <c r="I52" s="5" t="str">
        <f ca="1"/>
        <v/>
      </c>
      <c r="J52" s="3" t="str">
        <f ca="1"/>
        <v/>
      </c>
      <c r="K52" s="3" t="str">
        <f ca="1"/>
        <v/>
      </c>
      <c r="L52" s="5" t="str">
        <f ca="1"/>
        <v/>
      </c>
      <c r="M52" s="3" t="str">
        <f ca="1"/>
        <v/>
      </c>
      <c r="N52" s="8" t="str">
        <f ca="1"/>
        <v/>
      </c>
      <c r="O52" s="4" t="str">
        <f ca="1"/>
        <v/>
      </c>
    </row>
    <row r="53" spans="2:15" x14ac:dyDescent="0.3">
      <c r="B53" s="6" t="str">
        <f ca="1"/>
        <v/>
      </c>
      <c r="C53" s="5" t="str">
        <f ca="1"/>
        <v/>
      </c>
      <c r="D53" s="5" t="str">
        <f ca="1"/>
        <v/>
      </c>
      <c r="E53" s="4" t="str">
        <f ca="1"/>
        <v/>
      </c>
      <c r="F53" s="7" t="str">
        <f t="shared" ca="1" si="1"/>
        <v/>
      </c>
      <c r="G53" s="5" t="str">
        <f ca="1"/>
        <v/>
      </c>
      <c r="H53" s="5" t="str">
        <f ca="1"/>
        <v/>
      </c>
      <c r="I53" s="5" t="str">
        <f ca="1"/>
        <v/>
      </c>
      <c r="J53" s="3" t="str">
        <f ca="1"/>
        <v/>
      </c>
      <c r="K53" s="3" t="str">
        <f ca="1"/>
        <v/>
      </c>
      <c r="L53" s="5" t="str">
        <f ca="1"/>
        <v/>
      </c>
      <c r="M53" s="3" t="str">
        <f ca="1"/>
        <v/>
      </c>
      <c r="N53" s="8" t="str">
        <f ca="1"/>
        <v/>
      </c>
      <c r="O53" s="4" t="str">
        <f ca="1"/>
        <v/>
      </c>
    </row>
    <row r="54" spans="2:15" x14ac:dyDescent="0.3">
      <c r="B54" s="6" t="str">
        <f ca="1"/>
        <v/>
      </c>
      <c r="C54" s="5" t="str">
        <f ca="1"/>
        <v/>
      </c>
      <c r="D54" s="5" t="str">
        <f ca="1"/>
        <v/>
      </c>
      <c r="E54" s="4" t="str">
        <f ca="1"/>
        <v/>
      </c>
      <c r="F54" s="7" t="str">
        <f t="shared" ca="1" si="1"/>
        <v/>
      </c>
      <c r="G54" s="5" t="str">
        <f ca="1"/>
        <v/>
      </c>
      <c r="H54" s="5" t="str">
        <f ca="1"/>
        <v/>
      </c>
      <c r="I54" s="5" t="str">
        <f ca="1"/>
        <v/>
      </c>
      <c r="J54" s="3" t="str">
        <f ca="1"/>
        <v/>
      </c>
      <c r="K54" s="3" t="str">
        <f ca="1"/>
        <v/>
      </c>
      <c r="L54" s="5" t="str">
        <f ca="1"/>
        <v/>
      </c>
      <c r="M54" s="3" t="str">
        <f ca="1"/>
        <v/>
      </c>
      <c r="N54" s="8" t="str">
        <f ca="1"/>
        <v/>
      </c>
      <c r="O54" s="4" t="str">
        <f ca="1"/>
        <v/>
      </c>
    </row>
    <row r="55" spans="2:15" x14ac:dyDescent="0.3">
      <c r="B55" s="6" t="str">
        <f ca="1"/>
        <v/>
      </c>
      <c r="C55" s="5" t="str">
        <f ca="1"/>
        <v/>
      </c>
      <c r="D55" s="5" t="str">
        <f ca="1"/>
        <v/>
      </c>
      <c r="E55" s="4" t="str">
        <f ca="1"/>
        <v/>
      </c>
      <c r="F55" s="7" t="str">
        <f t="shared" ca="1" si="1"/>
        <v/>
      </c>
      <c r="G55" s="5" t="str">
        <f ca="1"/>
        <v/>
      </c>
      <c r="H55" s="5" t="str">
        <f ca="1"/>
        <v/>
      </c>
      <c r="I55" s="5" t="str">
        <f ca="1"/>
        <v/>
      </c>
      <c r="J55" s="3" t="str">
        <f ca="1"/>
        <v/>
      </c>
      <c r="K55" s="3" t="str">
        <f ca="1"/>
        <v/>
      </c>
      <c r="L55" s="5" t="str">
        <f ca="1"/>
        <v/>
      </c>
      <c r="M55" s="3" t="str">
        <f ca="1"/>
        <v/>
      </c>
      <c r="N55" s="8" t="str">
        <f ca="1"/>
        <v/>
      </c>
      <c r="O55" s="4" t="str">
        <f ca="1"/>
        <v/>
      </c>
    </row>
    <row r="56" spans="2:15" x14ac:dyDescent="0.3">
      <c r="B56" s="6" t="str">
        <f ca="1"/>
        <v/>
      </c>
      <c r="C56" s="5" t="str">
        <f ca="1"/>
        <v/>
      </c>
      <c r="D56" s="5" t="str">
        <f ca="1"/>
        <v/>
      </c>
      <c r="E56" s="4" t="str">
        <f ca="1"/>
        <v/>
      </c>
      <c r="F56" s="7" t="str">
        <f t="shared" ca="1" si="1"/>
        <v/>
      </c>
      <c r="G56" s="5" t="str">
        <f ca="1"/>
        <v/>
      </c>
      <c r="H56" s="5" t="str">
        <f ca="1"/>
        <v/>
      </c>
      <c r="I56" s="5" t="str">
        <f ca="1"/>
        <v/>
      </c>
      <c r="J56" s="3" t="str">
        <f ca="1"/>
        <v/>
      </c>
      <c r="K56" s="3" t="str">
        <f ca="1"/>
        <v/>
      </c>
      <c r="L56" s="5" t="str">
        <f ca="1"/>
        <v/>
      </c>
      <c r="M56" s="3" t="str">
        <f ca="1"/>
        <v/>
      </c>
      <c r="N56" s="8" t="str">
        <f ca="1"/>
        <v/>
      </c>
      <c r="O56" s="4" t="str">
        <f ca="1"/>
        <v/>
      </c>
    </row>
    <row r="57" spans="2:15" x14ac:dyDescent="0.3">
      <c r="B57" s="6" t="str">
        <f ca="1"/>
        <v/>
      </c>
      <c r="C57" s="5" t="str">
        <f ca="1"/>
        <v/>
      </c>
      <c r="D57" s="5" t="str">
        <f ca="1"/>
        <v/>
      </c>
      <c r="E57" s="4" t="str">
        <f ca="1"/>
        <v/>
      </c>
      <c r="F57" s="7" t="str">
        <f t="shared" ca="1" si="1"/>
        <v/>
      </c>
      <c r="G57" s="5" t="str">
        <f ca="1"/>
        <v/>
      </c>
      <c r="H57" s="5" t="str">
        <f ca="1"/>
        <v/>
      </c>
      <c r="I57" s="5" t="str">
        <f ca="1"/>
        <v/>
      </c>
      <c r="J57" s="3" t="str">
        <f ca="1"/>
        <v/>
      </c>
      <c r="K57" s="3" t="str">
        <f ca="1"/>
        <v/>
      </c>
      <c r="L57" s="5" t="str">
        <f ca="1"/>
        <v/>
      </c>
      <c r="M57" s="3" t="str">
        <f ca="1"/>
        <v/>
      </c>
      <c r="N57" s="8" t="str">
        <f ca="1"/>
        <v/>
      </c>
      <c r="O57" s="4" t="str">
        <f ca="1"/>
        <v/>
      </c>
    </row>
    <row r="58" spans="2:15" x14ac:dyDescent="0.3">
      <c r="B58" s="6" t="str">
        <f ca="1"/>
        <v/>
      </c>
      <c r="C58" s="5" t="str">
        <f ca="1"/>
        <v/>
      </c>
      <c r="D58" s="5" t="str">
        <f ca="1"/>
        <v/>
      </c>
      <c r="E58" s="4" t="str">
        <f ca="1"/>
        <v/>
      </c>
      <c r="F58" s="7" t="str">
        <f t="shared" ca="1" si="1"/>
        <v/>
      </c>
      <c r="G58" s="5" t="str">
        <f ca="1"/>
        <v/>
      </c>
      <c r="H58" s="5" t="str">
        <f ca="1"/>
        <v/>
      </c>
      <c r="I58" s="5" t="str">
        <f ca="1"/>
        <v/>
      </c>
      <c r="J58" s="3" t="str">
        <f ca="1"/>
        <v/>
      </c>
      <c r="K58" s="3" t="str">
        <f ca="1"/>
        <v/>
      </c>
      <c r="L58" s="5" t="str">
        <f ca="1"/>
        <v/>
      </c>
      <c r="M58" s="3" t="str">
        <f ca="1"/>
        <v/>
      </c>
      <c r="N58" s="8" t="str">
        <f ca="1"/>
        <v/>
      </c>
      <c r="O58" s="4" t="str">
        <f ca="1"/>
        <v/>
      </c>
    </row>
    <row r="59" spans="2:15" x14ac:dyDescent="0.3">
      <c r="B59" s="6" t="str">
        <f ca="1"/>
        <v/>
      </c>
      <c r="C59" s="5" t="str">
        <f ca="1"/>
        <v/>
      </c>
      <c r="D59" s="5" t="str">
        <f ca="1"/>
        <v/>
      </c>
      <c r="E59" s="4" t="str">
        <f ca="1"/>
        <v/>
      </c>
      <c r="F59" s="7" t="str">
        <f t="shared" ca="1" si="1"/>
        <v/>
      </c>
      <c r="G59" s="5" t="str">
        <f ca="1"/>
        <v/>
      </c>
      <c r="H59" s="5" t="str">
        <f ca="1"/>
        <v/>
      </c>
      <c r="I59" s="5" t="str">
        <f ca="1"/>
        <v/>
      </c>
      <c r="J59" s="3" t="str">
        <f ca="1"/>
        <v/>
      </c>
      <c r="K59" s="3" t="str">
        <f ca="1"/>
        <v/>
      </c>
      <c r="L59" s="5" t="str">
        <f ca="1"/>
        <v/>
      </c>
      <c r="M59" s="3" t="str">
        <f ca="1"/>
        <v/>
      </c>
      <c r="N59" s="8" t="str">
        <f ca="1"/>
        <v/>
      </c>
      <c r="O59" s="4" t="str">
        <f ca="1"/>
        <v/>
      </c>
    </row>
    <row r="60" spans="2:15" x14ac:dyDescent="0.3">
      <c r="B60" s="6" t="str">
        <f ca="1"/>
        <v/>
      </c>
      <c r="C60" s="5" t="str">
        <f ca="1"/>
        <v/>
      </c>
      <c r="D60" s="5" t="str">
        <f ca="1"/>
        <v/>
      </c>
      <c r="E60" s="4" t="str">
        <f ca="1"/>
        <v/>
      </c>
      <c r="F60" s="7" t="str">
        <f t="shared" ca="1" si="1"/>
        <v/>
      </c>
      <c r="G60" s="5" t="str">
        <f ca="1"/>
        <v/>
      </c>
      <c r="H60" s="5" t="str">
        <f ca="1"/>
        <v/>
      </c>
      <c r="I60" s="5" t="str">
        <f ca="1"/>
        <v/>
      </c>
      <c r="J60" s="3" t="str">
        <f ca="1"/>
        <v/>
      </c>
      <c r="K60" s="3" t="str">
        <f ca="1"/>
        <v/>
      </c>
      <c r="L60" s="5" t="str">
        <f ca="1"/>
        <v/>
      </c>
      <c r="M60" s="3" t="str">
        <f ca="1"/>
        <v/>
      </c>
      <c r="N60" s="8" t="str">
        <f ca="1"/>
        <v/>
      </c>
      <c r="O60" s="4" t="str">
        <f ca="1"/>
        <v/>
      </c>
    </row>
    <row r="61" spans="2:15" x14ac:dyDescent="0.3">
      <c r="B61" s="6" t="str">
        <f ca="1"/>
        <v/>
      </c>
      <c r="C61" s="5" t="str">
        <f ca="1"/>
        <v/>
      </c>
      <c r="D61" s="5" t="str">
        <f ca="1"/>
        <v/>
      </c>
      <c r="E61" s="4" t="str">
        <f ca="1"/>
        <v/>
      </c>
      <c r="F61" s="7" t="str">
        <f t="shared" ca="1" si="1"/>
        <v/>
      </c>
      <c r="G61" s="5" t="str">
        <f ca="1"/>
        <v/>
      </c>
      <c r="H61" s="5" t="str">
        <f ca="1"/>
        <v/>
      </c>
      <c r="I61" s="5" t="str">
        <f ca="1"/>
        <v/>
      </c>
      <c r="J61" s="3" t="str">
        <f ca="1"/>
        <v/>
      </c>
      <c r="K61" s="3" t="str">
        <f ca="1"/>
        <v/>
      </c>
      <c r="L61" s="5" t="str">
        <f ca="1"/>
        <v/>
      </c>
      <c r="M61" s="3" t="str">
        <f ca="1"/>
        <v/>
      </c>
      <c r="N61" s="8" t="str">
        <f ca="1"/>
        <v/>
      </c>
      <c r="O61" s="4" t="str">
        <f ca="1"/>
        <v/>
      </c>
    </row>
    <row r="62" spans="2:15" x14ac:dyDescent="0.3">
      <c r="B62" s="6" t="str">
        <f ca="1"/>
        <v/>
      </c>
      <c r="C62" s="5" t="str">
        <f ca="1"/>
        <v/>
      </c>
      <c r="D62" s="5" t="str">
        <f ca="1"/>
        <v/>
      </c>
      <c r="E62" s="4" t="str">
        <f ca="1"/>
        <v/>
      </c>
      <c r="F62" s="7" t="str">
        <f t="shared" ca="1" si="1"/>
        <v/>
      </c>
      <c r="G62" s="5" t="str">
        <f ca="1"/>
        <v/>
      </c>
      <c r="H62" s="5" t="str">
        <f ca="1"/>
        <v/>
      </c>
      <c r="I62" s="5" t="str">
        <f ca="1"/>
        <v/>
      </c>
      <c r="J62" s="3" t="str">
        <f ca="1"/>
        <v/>
      </c>
      <c r="K62" s="3" t="str">
        <f ca="1"/>
        <v/>
      </c>
      <c r="L62" s="5" t="str">
        <f ca="1"/>
        <v/>
      </c>
      <c r="M62" s="3" t="str">
        <f ca="1"/>
        <v/>
      </c>
      <c r="N62" s="8" t="str">
        <f ca="1"/>
        <v/>
      </c>
      <c r="O62" s="4" t="str">
        <f ca="1"/>
        <v/>
      </c>
    </row>
    <row r="63" spans="2:15" x14ac:dyDescent="0.3">
      <c r="B63" s="6" t="str">
        <f ca="1"/>
        <v/>
      </c>
      <c r="C63" s="5" t="str">
        <f ca="1"/>
        <v/>
      </c>
      <c r="D63" s="5" t="str">
        <f ca="1"/>
        <v/>
      </c>
      <c r="E63" s="4" t="str">
        <f ca="1"/>
        <v/>
      </c>
      <c r="F63" s="7" t="str">
        <f t="shared" ca="1" si="1"/>
        <v/>
      </c>
      <c r="G63" s="5" t="str">
        <f ca="1"/>
        <v/>
      </c>
      <c r="H63" s="5" t="str">
        <f ca="1"/>
        <v/>
      </c>
      <c r="I63" s="5" t="str">
        <f ca="1"/>
        <v/>
      </c>
      <c r="J63" s="3" t="str">
        <f ca="1"/>
        <v/>
      </c>
      <c r="K63" s="3" t="str">
        <f ca="1"/>
        <v/>
      </c>
      <c r="L63" s="5" t="str">
        <f ca="1"/>
        <v/>
      </c>
      <c r="M63" s="3" t="str">
        <f ca="1"/>
        <v/>
      </c>
      <c r="N63" s="8" t="str">
        <f ca="1"/>
        <v/>
      </c>
      <c r="O63" s="4" t="str">
        <f ca="1"/>
        <v/>
      </c>
    </row>
    <row r="64" spans="2:15" x14ac:dyDescent="0.3">
      <c r="B64" s="6" t="str">
        <f ca="1"/>
        <v/>
      </c>
      <c r="C64" s="5" t="str">
        <f ca="1"/>
        <v/>
      </c>
      <c r="D64" s="5" t="str">
        <f ca="1"/>
        <v/>
      </c>
      <c r="E64" s="4" t="str">
        <f ca="1"/>
        <v/>
      </c>
      <c r="F64" s="7" t="str">
        <f t="shared" ca="1" si="1"/>
        <v/>
      </c>
      <c r="G64" s="5" t="str">
        <f ca="1"/>
        <v/>
      </c>
      <c r="H64" s="5" t="str">
        <f ca="1"/>
        <v/>
      </c>
      <c r="I64" s="5" t="str">
        <f ca="1"/>
        <v/>
      </c>
      <c r="J64" s="3" t="str">
        <f ca="1"/>
        <v/>
      </c>
      <c r="K64" s="3" t="str">
        <f ca="1"/>
        <v/>
      </c>
      <c r="L64" s="5" t="str">
        <f ca="1"/>
        <v/>
      </c>
      <c r="M64" s="3" t="str">
        <f ca="1"/>
        <v/>
      </c>
      <c r="N64" s="8" t="str">
        <f ca="1"/>
        <v/>
      </c>
      <c r="O64" s="4" t="str">
        <f ca="1"/>
        <v/>
      </c>
    </row>
    <row r="65" spans="2:15" x14ac:dyDescent="0.3">
      <c r="B65" s="6" t="str">
        <f ca="1"/>
        <v/>
      </c>
      <c r="C65" s="5" t="str">
        <f ca="1"/>
        <v/>
      </c>
      <c r="D65" s="5" t="str">
        <f ca="1"/>
        <v/>
      </c>
      <c r="E65" s="4" t="str">
        <f ca="1"/>
        <v/>
      </c>
      <c r="F65" s="7" t="str">
        <f t="shared" ca="1" si="1"/>
        <v/>
      </c>
      <c r="G65" s="5" t="str">
        <f ca="1"/>
        <v/>
      </c>
      <c r="H65" s="5" t="str">
        <f ca="1"/>
        <v/>
      </c>
      <c r="I65" s="5" t="str">
        <f ca="1"/>
        <v/>
      </c>
      <c r="J65" s="3" t="str">
        <f ca="1"/>
        <v/>
      </c>
      <c r="K65" s="3" t="str">
        <f ca="1"/>
        <v/>
      </c>
      <c r="L65" s="5" t="str">
        <f ca="1"/>
        <v/>
      </c>
      <c r="M65" s="3" t="str">
        <f ca="1"/>
        <v/>
      </c>
      <c r="N65" s="8" t="str">
        <f ca="1"/>
        <v/>
      </c>
      <c r="O65" s="4" t="str">
        <f ca="1"/>
        <v/>
      </c>
    </row>
    <row r="66" spans="2:15" x14ac:dyDescent="0.3">
      <c r="B66" s="6" t="str">
        <f ca="1"/>
        <v/>
      </c>
      <c r="C66" s="5" t="str">
        <f ca="1"/>
        <v/>
      </c>
      <c r="D66" s="5" t="str">
        <f ca="1"/>
        <v/>
      </c>
      <c r="E66" s="4" t="str">
        <f ca="1"/>
        <v/>
      </c>
      <c r="F66" s="7" t="str">
        <f t="shared" ca="1" si="1"/>
        <v/>
      </c>
      <c r="G66" s="5" t="str">
        <f ca="1"/>
        <v/>
      </c>
      <c r="H66" s="5" t="str">
        <f ca="1"/>
        <v/>
      </c>
      <c r="I66" s="5" t="str">
        <f ca="1"/>
        <v/>
      </c>
      <c r="J66" s="3" t="str">
        <f ca="1"/>
        <v/>
      </c>
      <c r="K66" s="3" t="str">
        <f ca="1"/>
        <v/>
      </c>
      <c r="L66" s="5" t="str">
        <f ca="1"/>
        <v/>
      </c>
      <c r="M66" s="3" t="str">
        <f ca="1"/>
        <v/>
      </c>
      <c r="N66" s="8" t="str">
        <f ca="1"/>
        <v/>
      </c>
      <c r="O66" s="4" t="str">
        <f ca="1"/>
        <v/>
      </c>
    </row>
    <row r="67" spans="2:15" x14ac:dyDescent="0.3">
      <c r="B67" s="6" t="str">
        <f ca="1"/>
        <v/>
      </c>
      <c r="C67" s="5" t="str">
        <f ca="1"/>
        <v/>
      </c>
      <c r="D67" s="5" t="str">
        <f ca="1"/>
        <v/>
      </c>
      <c r="E67" s="4" t="str">
        <f ca="1"/>
        <v/>
      </c>
      <c r="F67" s="7" t="str">
        <f t="shared" ca="1" si="1"/>
        <v/>
      </c>
      <c r="G67" s="5" t="str">
        <f ca="1"/>
        <v/>
      </c>
      <c r="H67" s="5" t="str">
        <f ca="1"/>
        <v/>
      </c>
      <c r="I67" s="5" t="str">
        <f ca="1"/>
        <v/>
      </c>
      <c r="J67" s="3" t="str">
        <f ca="1"/>
        <v/>
      </c>
      <c r="K67" s="3" t="str">
        <f ca="1"/>
        <v/>
      </c>
      <c r="L67" s="5" t="str">
        <f ca="1"/>
        <v/>
      </c>
      <c r="M67" s="3" t="str">
        <f ca="1"/>
        <v/>
      </c>
      <c r="N67" s="8" t="str">
        <f ca="1"/>
        <v/>
      </c>
      <c r="O67" s="4" t="str">
        <f ca="1"/>
        <v/>
      </c>
    </row>
    <row r="68" spans="2:15" x14ac:dyDescent="0.3">
      <c r="B68" s="6" t="str">
        <f ca="1"/>
        <v/>
      </c>
      <c r="C68" s="5" t="str">
        <f ca="1"/>
        <v/>
      </c>
      <c r="D68" s="5" t="str">
        <f ca="1"/>
        <v/>
      </c>
      <c r="E68" s="4" t="str">
        <f ca="1"/>
        <v/>
      </c>
      <c r="F68" s="7" t="str">
        <f t="shared" ca="1" si="1"/>
        <v/>
      </c>
      <c r="G68" s="5" t="str">
        <f ca="1"/>
        <v/>
      </c>
      <c r="H68" s="5" t="str">
        <f ca="1"/>
        <v/>
      </c>
      <c r="I68" s="5" t="str">
        <f ca="1"/>
        <v/>
      </c>
      <c r="J68" s="3" t="str">
        <f ca="1"/>
        <v/>
      </c>
      <c r="K68" s="3" t="str">
        <f ca="1"/>
        <v/>
      </c>
      <c r="L68" s="5" t="str">
        <f ca="1"/>
        <v/>
      </c>
      <c r="M68" s="3" t="str">
        <f ca="1"/>
        <v/>
      </c>
      <c r="N68" s="8" t="str">
        <f ca="1"/>
        <v/>
      </c>
      <c r="O68" s="4" t="str">
        <f ca="1"/>
        <v/>
      </c>
    </row>
    <row r="69" spans="2:15" x14ac:dyDescent="0.3">
      <c r="B69" s="6" t="str">
        <f ca="1"/>
        <v/>
      </c>
      <c r="C69" s="5" t="str">
        <f ca="1"/>
        <v/>
      </c>
      <c r="D69" s="5" t="str">
        <f ca="1"/>
        <v/>
      </c>
      <c r="E69" s="4" t="str">
        <f ca="1"/>
        <v/>
      </c>
      <c r="F69" s="7" t="str">
        <f t="shared" ca="1" si="1"/>
        <v/>
      </c>
      <c r="G69" s="5" t="str">
        <f ca="1"/>
        <v/>
      </c>
      <c r="H69" s="5" t="str">
        <f ca="1"/>
        <v/>
      </c>
      <c r="I69" s="5" t="str">
        <f ca="1"/>
        <v/>
      </c>
      <c r="J69" s="3" t="str">
        <f ca="1"/>
        <v/>
      </c>
      <c r="K69" s="3" t="str">
        <f ca="1"/>
        <v/>
      </c>
      <c r="L69" s="5" t="str">
        <f ca="1"/>
        <v/>
      </c>
      <c r="M69" s="3" t="str">
        <f ca="1"/>
        <v/>
      </c>
      <c r="N69" s="8" t="str">
        <f ca="1"/>
        <v/>
      </c>
      <c r="O69" s="4" t="str">
        <f ca="1"/>
        <v/>
      </c>
    </row>
    <row r="70" spans="2:15" x14ac:dyDescent="0.3">
      <c r="B70" s="6" t="str">
        <f ca="1"/>
        <v/>
      </c>
      <c r="C70" s="5" t="str">
        <f ca="1"/>
        <v/>
      </c>
      <c r="D70" s="5" t="str">
        <f ca="1"/>
        <v/>
      </c>
      <c r="E70" s="4" t="str">
        <f ca="1"/>
        <v/>
      </c>
      <c r="F70" s="7" t="str">
        <f t="shared" ca="1" si="1"/>
        <v/>
      </c>
      <c r="G70" s="5" t="str">
        <f ca="1"/>
        <v/>
      </c>
      <c r="H70" s="5" t="str">
        <f ca="1"/>
        <v/>
      </c>
      <c r="I70" s="5" t="str">
        <f ca="1"/>
        <v/>
      </c>
      <c r="J70" s="3" t="str">
        <f ca="1"/>
        <v/>
      </c>
      <c r="K70" s="3" t="str">
        <f ca="1"/>
        <v/>
      </c>
      <c r="L70" s="5" t="str">
        <f ca="1"/>
        <v/>
      </c>
      <c r="M70" s="3" t="str">
        <f ca="1"/>
        <v/>
      </c>
      <c r="N70" s="8" t="str">
        <f ca="1"/>
        <v/>
      </c>
      <c r="O70" s="4" t="str">
        <f ca="1"/>
        <v/>
      </c>
    </row>
    <row r="71" spans="2:15" x14ac:dyDescent="0.3">
      <c r="B71" s="6" t="str">
        <f ca="1"/>
        <v/>
      </c>
      <c r="C71" s="5" t="str">
        <f ca="1"/>
        <v/>
      </c>
      <c r="D71" s="5" t="str">
        <f ca="1"/>
        <v/>
      </c>
      <c r="E71" s="4" t="str">
        <f ca="1"/>
        <v/>
      </c>
      <c r="F71" s="7" t="str">
        <f t="shared" ca="1" si="1"/>
        <v/>
      </c>
      <c r="G71" s="5" t="str">
        <f ca="1"/>
        <v/>
      </c>
      <c r="H71" s="5" t="str">
        <f ca="1"/>
        <v/>
      </c>
      <c r="I71" s="5" t="str">
        <f ca="1"/>
        <v/>
      </c>
      <c r="J71" s="3" t="str">
        <f ca="1"/>
        <v/>
      </c>
      <c r="K71" s="3" t="str">
        <f ca="1"/>
        <v/>
      </c>
      <c r="L71" s="5" t="str">
        <f ca="1"/>
        <v/>
      </c>
      <c r="M71" s="3" t="str">
        <f ca="1"/>
        <v/>
      </c>
      <c r="N71" s="8" t="str">
        <f ca="1"/>
        <v/>
      </c>
      <c r="O71" s="4" t="str">
        <f ca="1"/>
        <v/>
      </c>
    </row>
    <row r="72" spans="2:15" x14ac:dyDescent="0.3">
      <c r="B72" s="6" t="str">
        <f ca="1"/>
        <v/>
      </c>
      <c r="C72" s="5" t="str">
        <f ca="1"/>
        <v/>
      </c>
      <c r="D72" s="5" t="str">
        <f ca="1"/>
        <v/>
      </c>
      <c r="E72" s="4" t="str">
        <f ca="1"/>
        <v/>
      </c>
      <c r="F72" s="7" t="str">
        <f t="shared" ca="1" si="1"/>
        <v/>
      </c>
      <c r="G72" s="5" t="str">
        <f ca="1"/>
        <v/>
      </c>
      <c r="H72" s="5" t="str">
        <f ca="1"/>
        <v/>
      </c>
      <c r="I72" s="5" t="str">
        <f ca="1"/>
        <v/>
      </c>
      <c r="J72" s="3" t="str">
        <f ca="1"/>
        <v/>
      </c>
      <c r="K72" s="3" t="str">
        <f ca="1"/>
        <v/>
      </c>
      <c r="L72" s="5" t="str">
        <f ca="1"/>
        <v/>
      </c>
      <c r="M72" s="3" t="str">
        <f ca="1"/>
        <v/>
      </c>
      <c r="N72" s="8" t="str">
        <f ca="1"/>
        <v/>
      </c>
      <c r="O72" s="4" t="str">
        <f ca="1"/>
        <v/>
      </c>
    </row>
    <row r="73" spans="2:15" x14ac:dyDescent="0.3">
      <c r="B73" s="6" t="str">
        <f ca="1"/>
        <v/>
      </c>
      <c r="C73" s="5" t="str">
        <f ca="1"/>
        <v/>
      </c>
      <c r="D73" s="5" t="str">
        <f ca="1"/>
        <v/>
      </c>
      <c r="E73" s="4" t="str">
        <f ca="1"/>
        <v/>
      </c>
      <c r="F73" s="7" t="str">
        <f t="shared" ca="1" si="1"/>
        <v/>
      </c>
      <c r="G73" s="5" t="str">
        <f ca="1"/>
        <v/>
      </c>
      <c r="H73" s="5" t="str">
        <f ca="1"/>
        <v/>
      </c>
      <c r="I73" s="5" t="str">
        <f ca="1"/>
        <v/>
      </c>
      <c r="J73" s="3" t="str">
        <f ca="1"/>
        <v/>
      </c>
      <c r="K73" s="3" t="str">
        <f ca="1"/>
        <v/>
      </c>
      <c r="L73" s="5" t="str">
        <f ca="1"/>
        <v/>
      </c>
      <c r="M73" s="3" t="str">
        <f ca="1"/>
        <v/>
      </c>
      <c r="N73" s="8" t="str">
        <f ca="1"/>
        <v/>
      </c>
      <c r="O73" s="4" t="str">
        <f ca="1"/>
        <v/>
      </c>
    </row>
    <row r="74" spans="2:15" x14ac:dyDescent="0.3">
      <c r="B74" s="6" t="str">
        <f ca="1"/>
        <v/>
      </c>
      <c r="C74" s="5" t="str">
        <f ca="1"/>
        <v/>
      </c>
      <c r="D74" s="5" t="str">
        <f ca="1"/>
        <v/>
      </c>
      <c r="E74" s="4" t="str">
        <f ca="1"/>
        <v/>
      </c>
      <c r="F74" s="7" t="str">
        <f t="shared" ca="1" si="1"/>
        <v/>
      </c>
      <c r="G74" s="5" t="str">
        <f ca="1"/>
        <v/>
      </c>
      <c r="H74" s="5" t="str">
        <f ca="1"/>
        <v/>
      </c>
      <c r="I74" s="5" t="str">
        <f ca="1"/>
        <v/>
      </c>
      <c r="J74" s="3" t="str">
        <f ca="1"/>
        <v/>
      </c>
      <c r="K74" s="3" t="str">
        <f ca="1"/>
        <v/>
      </c>
      <c r="L74" s="5" t="str">
        <f ca="1"/>
        <v/>
      </c>
      <c r="M74" s="3" t="str">
        <f ca="1"/>
        <v/>
      </c>
      <c r="N74" s="8" t="str">
        <f ca="1"/>
        <v/>
      </c>
      <c r="O74" s="4" t="str">
        <f ca="1"/>
        <v/>
      </c>
    </row>
    <row r="75" spans="2:15" x14ac:dyDescent="0.3">
      <c r="B75" s="6" t="str">
        <f ca="1"/>
        <v/>
      </c>
      <c r="C75" s="5" t="str">
        <f ca="1"/>
        <v/>
      </c>
      <c r="D75" s="5" t="str">
        <f ca="1"/>
        <v/>
      </c>
      <c r="E75" s="4" t="str">
        <f ca="1"/>
        <v/>
      </c>
      <c r="F75" s="7" t="str">
        <f t="shared" ca="1" si="1"/>
        <v/>
      </c>
      <c r="G75" s="5" t="str">
        <f ca="1"/>
        <v/>
      </c>
      <c r="H75" s="5" t="str">
        <f ca="1"/>
        <v/>
      </c>
      <c r="I75" s="5" t="str">
        <f ca="1"/>
        <v/>
      </c>
      <c r="J75" s="3" t="str">
        <f ca="1"/>
        <v/>
      </c>
      <c r="K75" s="3" t="str">
        <f ca="1"/>
        <v/>
      </c>
      <c r="L75" s="5" t="str">
        <f ca="1"/>
        <v/>
      </c>
      <c r="M75" s="3" t="str">
        <f ca="1"/>
        <v/>
      </c>
      <c r="N75" s="8" t="str">
        <f ca="1"/>
        <v/>
      </c>
      <c r="O75" s="4" t="str">
        <f ca="1"/>
        <v/>
      </c>
    </row>
    <row r="76" spans="2:15" x14ac:dyDescent="0.3">
      <c r="B76" s="6" t="str">
        <f ca="1"/>
        <v/>
      </c>
      <c r="C76" s="5" t="str">
        <f ca="1"/>
        <v/>
      </c>
      <c r="D76" s="5" t="str">
        <f ca="1"/>
        <v/>
      </c>
      <c r="E76" s="4" t="str">
        <f ca="1"/>
        <v/>
      </c>
      <c r="F76" s="7" t="str">
        <f t="shared" ca="1" si="1"/>
        <v/>
      </c>
      <c r="G76" s="5" t="str">
        <f ca="1"/>
        <v/>
      </c>
      <c r="H76" s="5" t="str">
        <f ca="1"/>
        <v/>
      </c>
      <c r="I76" s="5" t="str">
        <f ca="1"/>
        <v/>
      </c>
      <c r="J76" s="3" t="str">
        <f ca="1"/>
        <v/>
      </c>
      <c r="K76" s="3" t="str">
        <f ca="1"/>
        <v/>
      </c>
      <c r="L76" s="5" t="str">
        <f ca="1"/>
        <v/>
      </c>
      <c r="M76" s="3" t="str">
        <f ca="1"/>
        <v/>
      </c>
      <c r="N76" s="8" t="str">
        <f ca="1"/>
        <v/>
      </c>
      <c r="O76" s="4" t="str">
        <f ca="1"/>
        <v/>
      </c>
    </row>
    <row r="77" spans="2:15" x14ac:dyDescent="0.3">
      <c r="B77" s="6" t="str">
        <f ca="1"/>
        <v/>
      </c>
      <c r="C77" s="5" t="str">
        <f ca="1"/>
        <v/>
      </c>
      <c r="D77" s="5" t="str">
        <f ca="1"/>
        <v/>
      </c>
      <c r="E77" s="4" t="str">
        <f ca="1"/>
        <v/>
      </c>
      <c r="F77" s="7" t="str">
        <f t="shared" ca="1" si="1"/>
        <v/>
      </c>
      <c r="G77" s="5" t="str">
        <f ca="1"/>
        <v/>
      </c>
      <c r="H77" s="5" t="str">
        <f ca="1"/>
        <v/>
      </c>
      <c r="I77" s="5" t="str">
        <f ca="1"/>
        <v/>
      </c>
      <c r="J77" s="3" t="str">
        <f ca="1"/>
        <v/>
      </c>
      <c r="K77" s="3" t="str">
        <f ca="1"/>
        <v/>
      </c>
      <c r="L77" s="5" t="str">
        <f ca="1"/>
        <v/>
      </c>
      <c r="M77" s="3" t="str">
        <f ca="1"/>
        <v/>
      </c>
      <c r="N77" s="8" t="str">
        <f ca="1"/>
        <v/>
      </c>
      <c r="O77" s="4" t="str">
        <f ca="1"/>
        <v/>
      </c>
    </row>
    <row r="78" spans="2:15" x14ac:dyDescent="0.3">
      <c r="B78" s="6" t="str">
        <f ca="1"/>
        <v/>
      </c>
      <c r="C78" s="5" t="str">
        <f ca="1"/>
        <v/>
      </c>
      <c r="D78" s="5" t="str">
        <f ca="1"/>
        <v/>
      </c>
      <c r="E78" s="4" t="str">
        <f ca="1"/>
        <v/>
      </c>
      <c r="F78" s="7" t="str">
        <f t="shared" ref="F78:F91" ca="1" si="2">E78</f>
        <v/>
      </c>
      <c r="G78" s="5" t="str">
        <f ca="1"/>
        <v/>
      </c>
      <c r="H78" s="5" t="str">
        <f ca="1"/>
        <v/>
      </c>
      <c r="I78" s="5" t="str">
        <f ca="1"/>
        <v/>
      </c>
      <c r="J78" s="3" t="str">
        <f ca="1"/>
        <v/>
      </c>
      <c r="K78" s="3" t="str">
        <f ca="1"/>
        <v/>
      </c>
      <c r="L78" s="5" t="str">
        <f ca="1"/>
        <v/>
      </c>
      <c r="M78" s="3" t="str">
        <f ca="1"/>
        <v/>
      </c>
      <c r="N78" s="8" t="str">
        <f ca="1"/>
        <v/>
      </c>
      <c r="O78" s="4" t="str">
        <f ca="1"/>
        <v/>
      </c>
    </row>
    <row r="79" spans="2:15" x14ac:dyDescent="0.3">
      <c r="B79" s="6" t="str">
        <f ca="1"/>
        <v/>
      </c>
      <c r="C79" s="5" t="str">
        <f ca="1"/>
        <v/>
      </c>
      <c r="D79" s="5" t="str">
        <f ca="1"/>
        <v/>
      </c>
      <c r="E79" s="4" t="str">
        <f ca="1"/>
        <v/>
      </c>
      <c r="F79" s="7" t="str">
        <f t="shared" ca="1" si="2"/>
        <v/>
      </c>
      <c r="G79" s="5" t="str">
        <f ca="1"/>
        <v/>
      </c>
      <c r="H79" s="5" t="str">
        <f ca="1"/>
        <v/>
      </c>
      <c r="I79" s="5" t="str">
        <f ca="1"/>
        <v/>
      </c>
      <c r="J79" s="3" t="str">
        <f ca="1"/>
        <v/>
      </c>
      <c r="K79" s="3" t="str">
        <f ca="1"/>
        <v/>
      </c>
      <c r="L79" s="5" t="str">
        <f ca="1"/>
        <v/>
      </c>
      <c r="M79" s="3" t="str">
        <f ca="1"/>
        <v/>
      </c>
      <c r="N79" s="8" t="str">
        <f ca="1"/>
        <v/>
      </c>
      <c r="O79" s="4" t="str">
        <f ca="1"/>
        <v/>
      </c>
    </row>
    <row r="80" spans="2:15" x14ac:dyDescent="0.3">
      <c r="B80" s="6" t="str">
        <f ca="1"/>
        <v/>
      </c>
      <c r="C80" s="5" t="str">
        <f ca="1"/>
        <v/>
      </c>
      <c r="D80" s="5" t="str">
        <f ca="1"/>
        <v/>
      </c>
      <c r="E80" s="4" t="str">
        <f ca="1"/>
        <v/>
      </c>
      <c r="F80" s="7" t="str">
        <f t="shared" ca="1" si="2"/>
        <v/>
      </c>
      <c r="G80" s="5" t="str">
        <f ca="1"/>
        <v/>
      </c>
      <c r="H80" s="5" t="str">
        <f ca="1"/>
        <v/>
      </c>
      <c r="I80" s="5" t="str">
        <f ca="1"/>
        <v/>
      </c>
      <c r="J80" s="3" t="str">
        <f ca="1"/>
        <v/>
      </c>
      <c r="K80" s="3" t="str">
        <f ca="1"/>
        <v/>
      </c>
      <c r="L80" s="5" t="str">
        <f ca="1"/>
        <v/>
      </c>
      <c r="M80" s="3" t="str">
        <f ca="1"/>
        <v/>
      </c>
      <c r="N80" s="8" t="str">
        <f ca="1"/>
        <v/>
      </c>
      <c r="O80" s="4" t="str">
        <f ca="1"/>
        <v/>
      </c>
    </row>
    <row r="81" spans="2:15" x14ac:dyDescent="0.3">
      <c r="B81" s="6" t="str">
        <f ca="1"/>
        <v/>
      </c>
      <c r="C81" s="5" t="str">
        <f ca="1"/>
        <v/>
      </c>
      <c r="D81" s="5" t="str">
        <f ca="1"/>
        <v/>
      </c>
      <c r="E81" s="4" t="str">
        <f ca="1"/>
        <v/>
      </c>
      <c r="F81" s="7" t="str">
        <f t="shared" ca="1" si="2"/>
        <v/>
      </c>
      <c r="G81" s="5" t="str">
        <f ca="1"/>
        <v/>
      </c>
      <c r="H81" s="5" t="str">
        <f ca="1"/>
        <v/>
      </c>
      <c r="I81" s="5" t="str">
        <f ca="1"/>
        <v/>
      </c>
      <c r="J81" s="3" t="str">
        <f ca="1"/>
        <v/>
      </c>
      <c r="K81" s="3" t="str">
        <f ca="1"/>
        <v/>
      </c>
      <c r="L81" s="5" t="str">
        <f ca="1"/>
        <v/>
      </c>
      <c r="M81" s="3" t="str">
        <f ca="1"/>
        <v/>
      </c>
      <c r="N81" s="8" t="str">
        <f ca="1"/>
        <v/>
      </c>
      <c r="O81" s="4" t="str">
        <f ca="1"/>
        <v/>
      </c>
    </row>
    <row r="82" spans="2:15" x14ac:dyDescent="0.3">
      <c r="B82" s="6" t="str">
        <f ca="1"/>
        <v/>
      </c>
      <c r="C82" s="5" t="str">
        <f ca="1"/>
        <v/>
      </c>
      <c r="D82" s="5" t="str">
        <f ca="1"/>
        <v/>
      </c>
      <c r="E82" s="4" t="str">
        <f ca="1"/>
        <v/>
      </c>
      <c r="F82" s="7" t="str">
        <f t="shared" ca="1" si="2"/>
        <v/>
      </c>
      <c r="G82" s="5" t="str">
        <f ca="1"/>
        <v/>
      </c>
      <c r="H82" s="5" t="str">
        <f ca="1"/>
        <v/>
      </c>
      <c r="I82" s="5" t="str">
        <f ca="1"/>
        <v/>
      </c>
      <c r="J82" s="3" t="str">
        <f ca="1"/>
        <v/>
      </c>
      <c r="K82" s="3" t="str">
        <f ca="1"/>
        <v/>
      </c>
      <c r="L82" s="5" t="str">
        <f ca="1"/>
        <v/>
      </c>
      <c r="M82" s="3" t="str">
        <f ca="1"/>
        <v/>
      </c>
      <c r="N82" s="8" t="str">
        <f ca="1"/>
        <v/>
      </c>
      <c r="O82" s="4" t="str">
        <f ca="1"/>
        <v/>
      </c>
    </row>
    <row r="83" spans="2:15" x14ac:dyDescent="0.3">
      <c r="B83" s="6" t="str">
        <f ca="1"/>
        <v/>
      </c>
      <c r="C83" s="5" t="str">
        <f ca="1"/>
        <v/>
      </c>
      <c r="D83" s="5" t="str">
        <f ca="1"/>
        <v/>
      </c>
      <c r="E83" s="4" t="str">
        <f ca="1"/>
        <v/>
      </c>
      <c r="F83" s="7" t="str">
        <f t="shared" ca="1" si="2"/>
        <v/>
      </c>
      <c r="G83" s="5" t="str">
        <f ca="1"/>
        <v/>
      </c>
      <c r="H83" s="5" t="str">
        <f ca="1"/>
        <v/>
      </c>
      <c r="I83" s="5" t="str">
        <f ca="1"/>
        <v/>
      </c>
      <c r="J83" s="3" t="str">
        <f ca="1"/>
        <v/>
      </c>
      <c r="K83" s="3" t="str">
        <f ca="1"/>
        <v/>
      </c>
      <c r="L83" s="5" t="str">
        <f ca="1"/>
        <v/>
      </c>
      <c r="M83" s="3" t="str">
        <f ca="1"/>
        <v/>
      </c>
      <c r="N83" s="8" t="str">
        <f ca="1"/>
        <v/>
      </c>
      <c r="O83" s="4" t="str">
        <f ca="1"/>
        <v/>
      </c>
    </row>
    <row r="84" spans="2:15" x14ac:dyDescent="0.3">
      <c r="B84" s="6" t="str">
        <f ca="1"/>
        <v/>
      </c>
      <c r="C84" s="5" t="str">
        <f ca="1"/>
        <v/>
      </c>
      <c r="D84" s="5" t="str">
        <f ca="1"/>
        <v/>
      </c>
      <c r="E84" s="4" t="str">
        <f ca="1"/>
        <v/>
      </c>
      <c r="F84" s="7" t="str">
        <f t="shared" ca="1" si="2"/>
        <v/>
      </c>
      <c r="G84" s="5" t="str">
        <f ca="1"/>
        <v/>
      </c>
      <c r="H84" s="5" t="str">
        <f ca="1"/>
        <v/>
      </c>
      <c r="I84" s="5" t="str">
        <f ca="1"/>
        <v/>
      </c>
      <c r="J84" s="3" t="str">
        <f ca="1"/>
        <v/>
      </c>
      <c r="K84" s="3" t="str">
        <f ca="1"/>
        <v/>
      </c>
      <c r="L84" s="5" t="str">
        <f ca="1"/>
        <v/>
      </c>
      <c r="M84" s="3" t="str">
        <f ca="1"/>
        <v/>
      </c>
      <c r="N84" s="8" t="str">
        <f ca="1"/>
        <v/>
      </c>
      <c r="O84" s="4" t="str">
        <f ca="1"/>
        <v/>
      </c>
    </row>
    <row r="85" spans="2:15" x14ac:dyDescent="0.3">
      <c r="B85" s="6" t="str">
        <f ca="1"/>
        <v/>
      </c>
      <c r="C85" s="5" t="str">
        <f ca="1"/>
        <v/>
      </c>
      <c r="D85" s="5" t="str">
        <f ca="1"/>
        <v/>
      </c>
      <c r="E85" s="4" t="str">
        <f ca="1"/>
        <v/>
      </c>
      <c r="F85" s="7" t="str">
        <f t="shared" ca="1" si="2"/>
        <v/>
      </c>
      <c r="G85" s="5" t="str">
        <f ca="1"/>
        <v/>
      </c>
      <c r="H85" s="5" t="str">
        <f ca="1"/>
        <v/>
      </c>
      <c r="I85" s="5" t="str">
        <f ca="1"/>
        <v/>
      </c>
      <c r="J85" s="3" t="str">
        <f ca="1"/>
        <v/>
      </c>
      <c r="K85" s="3" t="str">
        <f ca="1"/>
        <v/>
      </c>
      <c r="L85" s="5" t="str">
        <f ca="1"/>
        <v/>
      </c>
      <c r="M85" s="3" t="str">
        <f ca="1"/>
        <v/>
      </c>
      <c r="N85" s="8" t="str">
        <f ca="1"/>
        <v/>
      </c>
      <c r="O85" s="4" t="str">
        <f ca="1"/>
        <v/>
      </c>
    </row>
    <row r="86" spans="2:15" x14ac:dyDescent="0.3">
      <c r="B86" s="6" t="str">
        <f ca="1"/>
        <v/>
      </c>
      <c r="C86" s="5" t="str">
        <f ca="1"/>
        <v/>
      </c>
      <c r="D86" s="5" t="str">
        <f ca="1"/>
        <v/>
      </c>
      <c r="E86" s="4" t="str">
        <f ca="1"/>
        <v/>
      </c>
      <c r="F86" s="7" t="str">
        <f t="shared" ca="1" si="2"/>
        <v/>
      </c>
      <c r="G86" s="5" t="str">
        <f ca="1"/>
        <v/>
      </c>
      <c r="H86" s="5" t="str">
        <f ca="1"/>
        <v/>
      </c>
      <c r="I86" s="5" t="str">
        <f ca="1"/>
        <v/>
      </c>
      <c r="J86" s="3" t="str">
        <f ca="1"/>
        <v/>
      </c>
      <c r="K86" s="3" t="str">
        <f ca="1"/>
        <v/>
      </c>
      <c r="L86" s="5" t="str">
        <f ca="1"/>
        <v/>
      </c>
      <c r="M86" s="3" t="str">
        <f ca="1"/>
        <v/>
      </c>
      <c r="N86" s="8" t="str">
        <f ca="1"/>
        <v/>
      </c>
      <c r="O86" s="4" t="str">
        <f ca="1"/>
        <v/>
      </c>
    </row>
    <row r="87" spans="2:15" x14ac:dyDescent="0.3">
      <c r="B87" s="6" t="str">
        <f ca="1"/>
        <v/>
      </c>
      <c r="C87" s="5" t="str">
        <f ca="1"/>
        <v/>
      </c>
      <c r="D87" s="5" t="str">
        <f ca="1"/>
        <v/>
      </c>
      <c r="E87" s="4" t="str">
        <f ca="1"/>
        <v/>
      </c>
      <c r="F87" s="7" t="str">
        <f t="shared" ca="1" si="2"/>
        <v/>
      </c>
      <c r="G87" s="5" t="str">
        <f ca="1"/>
        <v/>
      </c>
      <c r="H87" s="5" t="str">
        <f ca="1"/>
        <v/>
      </c>
      <c r="I87" s="5" t="str">
        <f ca="1"/>
        <v/>
      </c>
      <c r="J87" s="3" t="str">
        <f ca="1"/>
        <v/>
      </c>
      <c r="K87" s="3" t="str">
        <f ca="1"/>
        <v/>
      </c>
      <c r="L87" s="5" t="str">
        <f ca="1"/>
        <v/>
      </c>
      <c r="M87" s="3" t="str">
        <f ca="1"/>
        <v/>
      </c>
      <c r="N87" s="8" t="str">
        <f ca="1"/>
        <v/>
      </c>
      <c r="O87" s="4" t="str">
        <f ca="1"/>
        <v/>
      </c>
    </row>
    <row r="88" spans="2:15" x14ac:dyDescent="0.3">
      <c r="B88" s="6" t="str">
        <f ca="1"/>
        <v/>
      </c>
      <c r="C88" s="5" t="str">
        <f ca="1"/>
        <v/>
      </c>
      <c r="D88" s="5" t="str">
        <f ca="1"/>
        <v/>
      </c>
      <c r="E88" s="4" t="str">
        <f ca="1"/>
        <v/>
      </c>
      <c r="F88" s="7" t="str">
        <f t="shared" ca="1" si="2"/>
        <v/>
      </c>
      <c r="G88" s="5" t="str">
        <f ca="1"/>
        <v/>
      </c>
      <c r="H88" s="5" t="str">
        <f ca="1"/>
        <v/>
      </c>
      <c r="I88" s="5" t="str">
        <f ca="1"/>
        <v/>
      </c>
      <c r="J88" s="3" t="str">
        <f ca="1"/>
        <v/>
      </c>
      <c r="K88" s="3" t="str">
        <f ca="1"/>
        <v/>
      </c>
      <c r="L88" s="5" t="str">
        <f ca="1"/>
        <v/>
      </c>
      <c r="M88" s="3" t="str">
        <f ca="1"/>
        <v/>
      </c>
      <c r="N88" s="8" t="str">
        <f ca="1"/>
        <v/>
      </c>
      <c r="O88" s="4" t="str">
        <f ca="1"/>
        <v/>
      </c>
    </row>
    <row r="89" spans="2:15" x14ac:dyDescent="0.3">
      <c r="B89" s="6" t="str">
        <f ca="1"/>
        <v/>
      </c>
      <c r="C89" s="5" t="str">
        <f ca="1"/>
        <v/>
      </c>
      <c r="D89" s="5" t="str">
        <f ca="1"/>
        <v/>
      </c>
      <c r="E89" s="4" t="str">
        <f ca="1"/>
        <v/>
      </c>
      <c r="F89" s="7" t="str">
        <f t="shared" ca="1" si="2"/>
        <v/>
      </c>
      <c r="G89" s="5" t="str">
        <f ca="1"/>
        <v/>
      </c>
      <c r="H89" s="5" t="str">
        <f ca="1"/>
        <v/>
      </c>
      <c r="I89" s="5" t="str">
        <f ca="1"/>
        <v/>
      </c>
      <c r="J89" s="3" t="str">
        <f ca="1"/>
        <v/>
      </c>
      <c r="K89" s="3" t="str">
        <f ca="1"/>
        <v/>
      </c>
      <c r="L89" s="5" t="str">
        <f ca="1"/>
        <v/>
      </c>
      <c r="M89" s="3" t="str">
        <f ca="1"/>
        <v/>
      </c>
      <c r="N89" s="8" t="str">
        <f ca="1"/>
        <v/>
      </c>
      <c r="O89" s="4" t="str">
        <f ca="1"/>
        <v/>
      </c>
    </row>
    <row r="90" spans="2:15" x14ac:dyDescent="0.3">
      <c r="B90" s="6" t="str">
        <f ca="1"/>
        <v/>
      </c>
      <c r="C90" s="5" t="str">
        <f ca="1"/>
        <v/>
      </c>
      <c r="D90" s="5" t="str">
        <f ca="1"/>
        <v/>
      </c>
      <c r="E90" s="4" t="str">
        <f ca="1"/>
        <v/>
      </c>
      <c r="F90" s="7" t="str">
        <f t="shared" ca="1" si="2"/>
        <v/>
      </c>
      <c r="G90" s="5" t="str">
        <f ca="1"/>
        <v/>
      </c>
      <c r="H90" s="5" t="str">
        <f ca="1"/>
        <v/>
      </c>
      <c r="I90" s="5" t="str">
        <f ca="1"/>
        <v/>
      </c>
      <c r="J90" s="3" t="str">
        <f ca="1"/>
        <v/>
      </c>
      <c r="K90" s="3" t="str">
        <f ca="1"/>
        <v/>
      </c>
      <c r="L90" s="5" t="str">
        <f ca="1"/>
        <v/>
      </c>
      <c r="M90" s="3" t="str">
        <f ca="1"/>
        <v/>
      </c>
      <c r="N90" s="8" t="str">
        <f ca="1"/>
        <v/>
      </c>
      <c r="O90" s="4" t="str">
        <f ca="1"/>
        <v/>
      </c>
    </row>
    <row r="91" spans="2:15" x14ac:dyDescent="0.3">
      <c r="B91" s="6" t="str">
        <f ca="1"/>
        <v/>
      </c>
      <c r="C91" s="5" t="str">
        <f ca="1"/>
        <v/>
      </c>
      <c r="D91" s="5" t="str">
        <f ca="1"/>
        <v/>
      </c>
      <c r="E91" s="4" t="str">
        <f ca="1"/>
        <v/>
      </c>
      <c r="F91" s="7" t="str">
        <f t="shared" ca="1" si="2"/>
        <v/>
      </c>
      <c r="G91" s="5" t="str">
        <f ca="1"/>
        <v/>
      </c>
      <c r="H91" s="5" t="str">
        <f ca="1"/>
        <v/>
      </c>
      <c r="I91" s="5" t="str">
        <f ca="1"/>
        <v/>
      </c>
      <c r="J91" s="3" t="str">
        <f ca="1"/>
        <v/>
      </c>
      <c r="K91" s="3" t="str">
        <f ca="1"/>
        <v/>
      </c>
      <c r="L91" s="5" t="str">
        <f ca="1"/>
        <v/>
      </c>
      <c r="M91" s="3" t="str">
        <f ca="1"/>
        <v/>
      </c>
      <c r="N91" s="8" t="str">
        <f ca="1"/>
        <v/>
      </c>
      <c r="O91" s="4" t="str">
        <f ca="1"/>
        <v/>
      </c>
    </row>
    <row r="92" spans="2:15" x14ac:dyDescent="0.3">
      <c r="B92" s="6" t="str">
        <f ca="1"/>
        <v/>
      </c>
      <c r="C92" s="5" t="str">
        <f ca="1"/>
        <v/>
      </c>
      <c r="D92" s="5" t="str">
        <f ca="1"/>
        <v/>
      </c>
      <c r="E92" s="4" t="str">
        <f ca="1"/>
        <v/>
      </c>
      <c r="G92" s="5" t="str">
        <f ca="1"/>
        <v/>
      </c>
      <c r="H92" s="5" t="str">
        <f ca="1"/>
        <v/>
      </c>
      <c r="I92" s="5" t="str">
        <f ca="1"/>
        <v/>
      </c>
      <c r="J92" s="3" t="str">
        <f ca="1"/>
        <v/>
      </c>
      <c r="K92" s="3" t="str">
        <f ca="1"/>
        <v/>
      </c>
      <c r="L92" s="5" t="str">
        <f ca="1"/>
        <v/>
      </c>
      <c r="M92" s="3" t="str">
        <f ca="1"/>
        <v/>
      </c>
      <c r="N92" s="8" t="str">
        <f ca="1"/>
        <v/>
      </c>
      <c r="O92" s="4" t="str">
        <f ca="1"/>
        <v/>
      </c>
    </row>
    <row r="93" spans="2:15" x14ac:dyDescent="0.3">
      <c r="B93" s="6" t="str">
        <f ca="1"/>
        <v/>
      </c>
      <c r="C93" s="5" t="str">
        <f ca="1"/>
        <v/>
      </c>
      <c r="D93" s="5" t="str">
        <f ca="1"/>
        <v/>
      </c>
      <c r="E93" s="4" t="str">
        <f ca="1"/>
        <v/>
      </c>
      <c r="G93" s="5" t="str">
        <f ca="1"/>
        <v/>
      </c>
      <c r="H93" s="5" t="str">
        <f ca="1"/>
        <v/>
      </c>
      <c r="I93" s="5" t="str">
        <f ca="1"/>
        <v/>
      </c>
      <c r="J93" s="3" t="str">
        <f ca="1"/>
        <v/>
      </c>
      <c r="K93" s="3" t="str">
        <f ca="1"/>
        <v/>
      </c>
      <c r="L93" s="5" t="str">
        <f ca="1"/>
        <v/>
      </c>
      <c r="M93" s="3" t="str">
        <f ca="1"/>
        <v/>
      </c>
      <c r="N93" s="8" t="str">
        <f ca="1"/>
        <v/>
      </c>
      <c r="O93" s="4" t="str">
        <f ca="1"/>
        <v/>
      </c>
    </row>
    <row r="94" spans="2:15" x14ac:dyDescent="0.3">
      <c r="B94" s="6" t="str">
        <f ca="1"/>
        <v/>
      </c>
      <c r="C94" s="5" t="str">
        <f ca="1"/>
        <v/>
      </c>
      <c r="D94" s="5" t="str">
        <f ca="1"/>
        <v/>
      </c>
      <c r="E94" s="4" t="str">
        <f ca="1"/>
        <v/>
      </c>
      <c r="G94" s="5" t="str">
        <f ca="1"/>
        <v/>
      </c>
      <c r="H94" s="5" t="str">
        <f ca="1"/>
        <v/>
      </c>
      <c r="I94" s="5" t="str">
        <f ca="1"/>
        <v/>
      </c>
      <c r="J94" s="3" t="str">
        <f ca="1"/>
        <v/>
      </c>
      <c r="K94" s="3" t="str">
        <f ca="1"/>
        <v/>
      </c>
      <c r="L94" s="5" t="str">
        <f ca="1"/>
        <v/>
      </c>
      <c r="M94" s="3" t="str">
        <f ca="1"/>
        <v/>
      </c>
      <c r="N94" s="8" t="str">
        <f ca="1"/>
        <v/>
      </c>
      <c r="O94" s="4" t="str">
        <f ca="1"/>
        <v/>
      </c>
    </row>
    <row r="95" spans="2:15" x14ac:dyDescent="0.3">
      <c r="B95" s="6" t="str">
        <f ca="1"/>
        <v/>
      </c>
      <c r="C95" s="5" t="str">
        <f ca="1"/>
        <v/>
      </c>
      <c r="D95" s="5" t="str">
        <f ca="1"/>
        <v/>
      </c>
      <c r="E95" s="4" t="str">
        <f ca="1"/>
        <v/>
      </c>
      <c r="G95" s="5" t="str">
        <f ca="1"/>
        <v/>
      </c>
      <c r="H95" s="5" t="str">
        <f ca="1"/>
        <v/>
      </c>
      <c r="I95" s="5" t="str">
        <f ca="1"/>
        <v/>
      </c>
      <c r="J95" s="3" t="str">
        <f ca="1"/>
        <v/>
      </c>
      <c r="K95" s="3" t="str">
        <f ca="1"/>
        <v/>
      </c>
      <c r="L95" s="5" t="str">
        <f ca="1"/>
        <v/>
      </c>
      <c r="M95" s="3" t="str">
        <f ca="1"/>
        <v/>
      </c>
      <c r="N95" s="8" t="str">
        <f ca="1"/>
        <v/>
      </c>
      <c r="O95" s="4" t="str">
        <f ca="1"/>
        <v/>
      </c>
    </row>
    <row r="96" spans="2:15" x14ac:dyDescent="0.3">
      <c r="B96" s="6" t="str">
        <f ca="1"/>
        <v/>
      </c>
      <c r="C96" s="5" t="str">
        <f ca="1"/>
        <v/>
      </c>
      <c r="D96" s="5" t="str">
        <f ca="1"/>
        <v/>
      </c>
      <c r="E96" s="4" t="str">
        <f ca="1"/>
        <v/>
      </c>
      <c r="G96" s="5" t="str">
        <f ca="1"/>
        <v/>
      </c>
      <c r="H96" s="5" t="str">
        <f ca="1"/>
        <v/>
      </c>
      <c r="I96" s="5" t="str">
        <f ca="1"/>
        <v/>
      </c>
      <c r="J96" s="3" t="str">
        <f ca="1"/>
        <v/>
      </c>
      <c r="K96" s="3" t="str">
        <f ca="1"/>
        <v/>
      </c>
      <c r="L96" s="5" t="str">
        <f ca="1"/>
        <v/>
      </c>
      <c r="M96" s="3" t="str">
        <f ca="1"/>
        <v/>
      </c>
      <c r="N96" s="8" t="str">
        <f ca="1"/>
        <v/>
      </c>
      <c r="O96" s="4" t="str">
        <f ca="1"/>
        <v/>
      </c>
    </row>
    <row r="97" spans="2:15" x14ac:dyDescent="0.3">
      <c r="B97" s="6" t="str">
        <f ca="1"/>
        <v/>
      </c>
      <c r="C97" s="5" t="str">
        <f ca="1"/>
        <v/>
      </c>
      <c r="D97" s="5" t="str">
        <f ca="1"/>
        <v/>
      </c>
      <c r="E97" s="4" t="str">
        <f ca="1"/>
        <v/>
      </c>
      <c r="G97" s="5" t="str">
        <f ca="1"/>
        <v/>
      </c>
      <c r="H97" s="5" t="str">
        <f ca="1"/>
        <v/>
      </c>
      <c r="I97" s="5" t="str">
        <f ca="1"/>
        <v/>
      </c>
      <c r="J97" s="3" t="str">
        <f ca="1"/>
        <v/>
      </c>
      <c r="K97" s="3" t="str">
        <f ca="1"/>
        <v/>
      </c>
      <c r="L97" s="5" t="str">
        <f ca="1"/>
        <v/>
      </c>
      <c r="M97" s="3" t="str">
        <f ca="1"/>
        <v/>
      </c>
      <c r="N97" s="8" t="str">
        <f ca="1"/>
        <v/>
      </c>
      <c r="O97" s="4" t="str">
        <f ca="1"/>
        <v/>
      </c>
    </row>
    <row r="98" spans="2:15" x14ac:dyDescent="0.3">
      <c r="B98" s="6" t="str">
        <f ca="1"/>
        <v/>
      </c>
      <c r="C98" s="5" t="str">
        <f ca="1"/>
        <v/>
      </c>
      <c r="D98" s="5" t="str">
        <f ca="1"/>
        <v/>
      </c>
      <c r="E98" s="4" t="str">
        <f ca="1"/>
        <v/>
      </c>
      <c r="G98" s="5" t="str">
        <f ca="1"/>
        <v/>
      </c>
      <c r="H98" s="5" t="str">
        <f ca="1"/>
        <v/>
      </c>
      <c r="I98" s="5" t="str">
        <f ca="1"/>
        <v/>
      </c>
      <c r="J98" s="3" t="str">
        <f ca="1"/>
        <v/>
      </c>
      <c r="K98" s="3" t="str">
        <f ca="1"/>
        <v/>
      </c>
      <c r="L98" s="5" t="str">
        <f ca="1"/>
        <v/>
      </c>
      <c r="M98" s="3" t="str">
        <f ca="1"/>
        <v/>
      </c>
      <c r="N98" s="8" t="str">
        <f ca="1"/>
        <v/>
      </c>
      <c r="O98" s="4" t="str">
        <f ca="1"/>
        <v/>
      </c>
    </row>
    <row r="99" spans="2:15" x14ac:dyDescent="0.3">
      <c r="B99" s="6" t="str">
        <f ca="1"/>
        <v/>
      </c>
      <c r="C99" s="5" t="str">
        <f ca="1"/>
        <v/>
      </c>
      <c r="D99" s="5" t="str">
        <f ca="1"/>
        <v/>
      </c>
      <c r="E99" s="4" t="str">
        <f ca="1"/>
        <v/>
      </c>
      <c r="G99" s="5" t="str">
        <f ca="1"/>
        <v/>
      </c>
      <c r="H99" s="5" t="str">
        <f ca="1"/>
        <v/>
      </c>
      <c r="I99" s="5" t="str">
        <f ca="1"/>
        <v/>
      </c>
      <c r="J99" s="3" t="str">
        <f ca="1"/>
        <v/>
      </c>
      <c r="K99" s="3" t="str">
        <f ca="1"/>
        <v/>
      </c>
      <c r="L99" s="5" t="str">
        <f ca="1"/>
        <v/>
      </c>
      <c r="M99" s="3" t="str">
        <f ca="1"/>
        <v/>
      </c>
      <c r="N99" s="8" t="str">
        <f ca="1"/>
        <v/>
      </c>
      <c r="O99" s="4" t="str">
        <f ca="1"/>
        <v/>
      </c>
    </row>
    <row r="100" spans="2:15" x14ac:dyDescent="0.3">
      <c r="B100" s="6" t="str">
        <f ca="1"/>
        <v/>
      </c>
      <c r="C100" s="5" t="str">
        <f ca="1"/>
        <v/>
      </c>
      <c r="D100" s="5" t="str">
        <f ca="1"/>
        <v/>
      </c>
      <c r="E100" s="4" t="str">
        <f ca="1"/>
        <v/>
      </c>
      <c r="G100" s="5" t="str">
        <f ca="1"/>
        <v/>
      </c>
      <c r="H100" s="5" t="str">
        <f ca="1"/>
        <v/>
      </c>
      <c r="I100" s="5" t="str">
        <f ca="1"/>
        <v/>
      </c>
      <c r="J100" s="3" t="str">
        <f ca="1"/>
        <v/>
      </c>
      <c r="K100" s="3" t="str">
        <f ca="1"/>
        <v/>
      </c>
      <c r="L100" s="5" t="str">
        <f ca="1"/>
        <v/>
      </c>
      <c r="M100" s="3" t="str">
        <f ca="1"/>
        <v/>
      </c>
      <c r="N100" s="8" t="str">
        <f ca="1"/>
        <v/>
      </c>
      <c r="O100" s="4" t="str">
        <f ca="1"/>
        <v/>
      </c>
    </row>
    <row r="101" spans="2:15" x14ac:dyDescent="0.3">
      <c r="B101" s="6" t="str">
        <f ca="1"/>
        <v/>
      </c>
      <c r="C101" s="5" t="str">
        <f ca="1"/>
        <v/>
      </c>
      <c r="D101" s="5" t="str">
        <f ca="1"/>
        <v/>
      </c>
      <c r="E101" s="4" t="str">
        <f ca="1"/>
        <v/>
      </c>
      <c r="G101" s="5" t="str">
        <f ca="1"/>
        <v/>
      </c>
      <c r="H101" s="5" t="str">
        <f ca="1"/>
        <v/>
      </c>
      <c r="I101" s="5" t="str">
        <f ca="1"/>
        <v/>
      </c>
      <c r="J101" s="3" t="str">
        <f ca="1"/>
        <v/>
      </c>
      <c r="K101" s="3" t="str">
        <f ca="1"/>
        <v/>
      </c>
      <c r="L101" s="5" t="str">
        <f ca="1"/>
        <v/>
      </c>
      <c r="M101" s="3" t="str">
        <f ca="1"/>
        <v/>
      </c>
      <c r="N101" s="8" t="str">
        <f ca="1"/>
        <v/>
      </c>
      <c r="O101" s="4" t="str">
        <f ca="1"/>
        <v/>
      </c>
    </row>
    <row r="102" spans="2:15" x14ac:dyDescent="0.3">
      <c r="B102" s="6" t="str">
        <f ca="1"/>
        <v/>
      </c>
      <c r="C102" s="5" t="str">
        <f ca="1"/>
        <v/>
      </c>
      <c r="D102" s="5" t="str">
        <f ca="1"/>
        <v/>
      </c>
      <c r="E102" s="4" t="str">
        <f ca="1"/>
        <v/>
      </c>
      <c r="G102" s="5" t="str">
        <f ca="1"/>
        <v/>
      </c>
      <c r="H102" s="5" t="str">
        <f ca="1"/>
        <v/>
      </c>
      <c r="I102" s="5" t="str">
        <f ca="1"/>
        <v/>
      </c>
      <c r="J102" s="3" t="str">
        <f ca="1"/>
        <v/>
      </c>
      <c r="K102" s="3" t="str">
        <f ca="1"/>
        <v/>
      </c>
      <c r="L102" s="5" t="str">
        <f ca="1"/>
        <v/>
      </c>
      <c r="M102" s="3" t="str">
        <f ca="1"/>
        <v/>
      </c>
      <c r="N102" s="8" t="str">
        <f ca="1"/>
        <v/>
      </c>
      <c r="O102" s="4" t="str">
        <f ca="1"/>
        <v/>
      </c>
    </row>
    <row r="103" spans="2:15" x14ac:dyDescent="0.3">
      <c r="B103" s="6" t="str">
        <f ca="1"/>
        <v/>
      </c>
      <c r="C103" s="5" t="str">
        <f ca="1"/>
        <v/>
      </c>
      <c r="D103" s="5" t="str">
        <f ca="1"/>
        <v/>
      </c>
      <c r="E103" s="4" t="str">
        <f ca="1"/>
        <v/>
      </c>
      <c r="G103" s="5" t="str">
        <f ca="1"/>
        <v/>
      </c>
      <c r="H103" s="5" t="str">
        <f ca="1"/>
        <v/>
      </c>
      <c r="I103" s="5" t="str">
        <f ca="1"/>
        <v/>
      </c>
      <c r="J103" s="3" t="str">
        <f ca="1"/>
        <v/>
      </c>
      <c r="K103" s="3" t="str">
        <f ca="1"/>
        <v/>
      </c>
      <c r="L103" s="5" t="str">
        <f ca="1"/>
        <v/>
      </c>
      <c r="M103" s="3" t="str">
        <f ca="1"/>
        <v/>
      </c>
      <c r="N103" s="8" t="str">
        <f ca="1"/>
        <v/>
      </c>
      <c r="O103" s="4" t="str">
        <f ca="1"/>
        <v/>
      </c>
    </row>
    <row r="104" spans="2:15" x14ac:dyDescent="0.3">
      <c r="B104" s="6" t="str">
        <f ca="1"/>
        <v/>
      </c>
      <c r="C104" s="5" t="str">
        <f ca="1"/>
        <v/>
      </c>
      <c r="D104" s="5" t="str">
        <f ca="1"/>
        <v/>
      </c>
      <c r="E104" s="4" t="str">
        <f ca="1"/>
        <v/>
      </c>
      <c r="G104" s="5" t="str">
        <f ca="1"/>
        <v/>
      </c>
      <c r="H104" s="5" t="str">
        <f ca="1"/>
        <v/>
      </c>
      <c r="I104" s="5" t="str">
        <f ca="1"/>
        <v/>
      </c>
      <c r="J104" s="3" t="str">
        <f ca="1"/>
        <v/>
      </c>
      <c r="K104" s="3" t="str">
        <f ca="1"/>
        <v/>
      </c>
      <c r="L104" s="5" t="str">
        <f ca="1"/>
        <v/>
      </c>
      <c r="M104" s="3" t="str">
        <f ca="1"/>
        <v/>
      </c>
      <c r="N104" s="8" t="str">
        <f ca="1"/>
        <v/>
      </c>
      <c r="O104" s="4" t="str">
        <f ca="1"/>
        <v/>
      </c>
    </row>
    <row r="105" spans="2:15" x14ac:dyDescent="0.3">
      <c r="B105" s="6" t="str">
        <f ca="1"/>
        <v/>
      </c>
      <c r="C105" s="5" t="str">
        <f ca="1"/>
        <v/>
      </c>
      <c r="D105" s="5" t="str">
        <f ca="1"/>
        <v/>
      </c>
      <c r="E105" s="4" t="str">
        <f ca="1"/>
        <v/>
      </c>
      <c r="G105" s="5" t="str">
        <f ca="1"/>
        <v/>
      </c>
      <c r="H105" s="5" t="str">
        <f ca="1"/>
        <v/>
      </c>
      <c r="I105" s="5" t="str">
        <f ca="1"/>
        <v/>
      </c>
      <c r="J105" s="3" t="str">
        <f ca="1"/>
        <v/>
      </c>
      <c r="K105" s="3" t="str">
        <f ca="1"/>
        <v/>
      </c>
      <c r="L105" s="5" t="str">
        <f ca="1"/>
        <v/>
      </c>
      <c r="M105" s="3" t="str">
        <f ca="1"/>
        <v/>
      </c>
      <c r="N105" s="8" t="str">
        <f ca="1"/>
        <v/>
      </c>
      <c r="O105" s="4" t="str">
        <f ca="1"/>
        <v/>
      </c>
    </row>
    <row r="106" spans="2:15" x14ac:dyDescent="0.3">
      <c r="B106" s="6" t="str">
        <f ca="1"/>
        <v/>
      </c>
      <c r="C106" s="5" t="str">
        <f ca="1"/>
        <v/>
      </c>
      <c r="D106" s="5" t="str">
        <f ca="1"/>
        <v/>
      </c>
      <c r="E106" s="4" t="str">
        <f ca="1"/>
        <v/>
      </c>
      <c r="G106" s="5" t="str">
        <f ca="1"/>
        <v/>
      </c>
      <c r="H106" s="5" t="str">
        <f ca="1"/>
        <v/>
      </c>
      <c r="I106" s="5" t="str">
        <f ca="1"/>
        <v/>
      </c>
      <c r="J106" s="3" t="str">
        <f ca="1"/>
        <v/>
      </c>
      <c r="K106" s="3" t="str">
        <f ca="1"/>
        <v/>
      </c>
      <c r="L106" s="5" t="str">
        <f ca="1"/>
        <v/>
      </c>
      <c r="M106" s="3" t="str">
        <f ca="1"/>
        <v/>
      </c>
      <c r="N106" s="8" t="str">
        <f ca="1"/>
        <v/>
      </c>
      <c r="O106" s="4" t="str">
        <f ca="1"/>
        <v/>
      </c>
    </row>
    <row r="107" spans="2:15" x14ac:dyDescent="0.3">
      <c r="B107" s="6" t="str">
        <f ca="1"/>
        <v/>
      </c>
      <c r="C107" s="5" t="str">
        <f ca="1"/>
        <v/>
      </c>
      <c r="D107" s="5" t="str">
        <f ca="1"/>
        <v/>
      </c>
      <c r="E107" s="4" t="str">
        <f ca="1"/>
        <v/>
      </c>
      <c r="G107" s="5" t="str">
        <f ca="1"/>
        <v/>
      </c>
      <c r="H107" s="5" t="str">
        <f ca="1"/>
        <v/>
      </c>
      <c r="I107" s="5" t="str">
        <f ca="1"/>
        <v/>
      </c>
      <c r="J107" s="3" t="str">
        <f ca="1"/>
        <v/>
      </c>
      <c r="K107" s="3" t="str">
        <f ca="1"/>
        <v/>
      </c>
      <c r="L107" s="5" t="str">
        <f ca="1"/>
        <v/>
      </c>
      <c r="M107" s="3" t="str">
        <f ca="1"/>
        <v/>
      </c>
      <c r="N107" s="8" t="str">
        <f ca="1"/>
        <v/>
      </c>
      <c r="O107" s="4" t="str">
        <f ca="1"/>
        <v/>
      </c>
    </row>
    <row r="108" spans="2:15" x14ac:dyDescent="0.3">
      <c r="B108" s="6" t="str">
        <f ca="1"/>
        <v/>
      </c>
      <c r="C108" s="5" t="str">
        <f ca="1"/>
        <v/>
      </c>
      <c r="D108" s="5" t="str">
        <f ca="1"/>
        <v/>
      </c>
      <c r="E108" s="4" t="str">
        <f ca="1"/>
        <v/>
      </c>
      <c r="G108" s="5" t="str">
        <f ca="1"/>
        <v/>
      </c>
      <c r="H108" s="5" t="str">
        <f ca="1"/>
        <v/>
      </c>
      <c r="I108" s="5" t="str">
        <f ca="1"/>
        <v/>
      </c>
      <c r="J108" s="3" t="str">
        <f ca="1"/>
        <v/>
      </c>
      <c r="K108" s="3" t="str">
        <f ca="1"/>
        <v/>
      </c>
      <c r="L108" s="5" t="str">
        <f ca="1"/>
        <v/>
      </c>
      <c r="M108" s="3" t="str">
        <f ca="1"/>
        <v/>
      </c>
      <c r="N108" s="8" t="str">
        <f ca="1"/>
        <v/>
      </c>
      <c r="O108" s="4" t="str">
        <f ca="1"/>
        <v/>
      </c>
    </row>
    <row r="109" spans="2:15" x14ac:dyDescent="0.3">
      <c r="B109" s="6" t="str">
        <f ca="1"/>
        <v/>
      </c>
      <c r="C109" s="5" t="str">
        <f ca="1"/>
        <v/>
      </c>
      <c r="D109" s="5" t="str">
        <f ca="1"/>
        <v/>
      </c>
      <c r="E109" s="4" t="str">
        <f ca="1"/>
        <v/>
      </c>
      <c r="G109" s="5" t="str">
        <f ca="1"/>
        <v/>
      </c>
      <c r="H109" s="5" t="str">
        <f ca="1"/>
        <v/>
      </c>
      <c r="I109" s="5" t="str">
        <f ca="1"/>
        <v/>
      </c>
      <c r="J109" s="3" t="str">
        <f ca="1"/>
        <v/>
      </c>
      <c r="K109" s="3" t="str">
        <f ca="1"/>
        <v/>
      </c>
      <c r="L109" s="5" t="str">
        <f ca="1"/>
        <v/>
      </c>
      <c r="M109" s="3" t="str">
        <f ca="1"/>
        <v/>
      </c>
      <c r="N109" s="8" t="str">
        <f ca="1"/>
        <v/>
      </c>
      <c r="O109" s="4" t="str">
        <f ca="1"/>
        <v/>
      </c>
    </row>
    <row r="110" spans="2:15" x14ac:dyDescent="0.3">
      <c r="B110" s="6" t="str">
        <f ca="1"/>
        <v/>
      </c>
      <c r="C110" s="5" t="str">
        <f ca="1"/>
        <v/>
      </c>
      <c r="D110" s="5" t="str">
        <f ca="1"/>
        <v/>
      </c>
      <c r="E110" s="4" t="str">
        <f ca="1"/>
        <v/>
      </c>
      <c r="G110" s="5" t="str">
        <f ca="1"/>
        <v/>
      </c>
      <c r="H110" s="5" t="str">
        <f ca="1"/>
        <v/>
      </c>
      <c r="I110" s="5" t="str">
        <f ca="1"/>
        <v/>
      </c>
      <c r="J110" s="3" t="str">
        <f ca="1"/>
        <v/>
      </c>
      <c r="K110" s="3" t="str">
        <f ca="1"/>
        <v/>
      </c>
      <c r="L110" s="5" t="str">
        <f ca="1"/>
        <v/>
      </c>
      <c r="M110" s="3" t="str">
        <f ca="1"/>
        <v/>
      </c>
      <c r="N110" s="8" t="str">
        <f ca="1"/>
        <v/>
      </c>
      <c r="O110" s="4" t="str">
        <f ca="1"/>
        <v/>
      </c>
    </row>
    <row r="111" spans="2:15" x14ac:dyDescent="0.3">
      <c r="B111" s="6" t="str">
        <f ca="1"/>
        <v/>
      </c>
      <c r="C111" s="5" t="str">
        <f ca="1"/>
        <v/>
      </c>
      <c r="D111" s="5" t="str">
        <f ca="1"/>
        <v/>
      </c>
      <c r="E111" s="4" t="str">
        <f ca="1"/>
        <v/>
      </c>
      <c r="G111" s="5" t="str">
        <f ca="1"/>
        <v/>
      </c>
      <c r="H111" s="5" t="str">
        <f ca="1"/>
        <v/>
      </c>
      <c r="I111" s="5" t="str">
        <f ca="1"/>
        <v/>
      </c>
      <c r="J111" s="3" t="str">
        <f ca="1"/>
        <v/>
      </c>
      <c r="K111" s="3" t="str">
        <f ca="1"/>
        <v/>
      </c>
      <c r="L111" s="5" t="str">
        <f ca="1"/>
        <v/>
      </c>
      <c r="M111" s="3" t="str">
        <f ca="1"/>
        <v/>
      </c>
      <c r="N111" s="8" t="str">
        <f ca="1"/>
        <v/>
      </c>
      <c r="O111" s="4" t="str">
        <f ca="1"/>
        <v/>
      </c>
    </row>
    <row r="112" spans="2:15" x14ac:dyDescent="0.3">
      <c r="B112" s="6" t="str">
        <f ca="1"/>
        <v/>
      </c>
      <c r="C112" s="5" t="str">
        <f ca="1"/>
        <v/>
      </c>
      <c r="D112" s="5" t="str">
        <f ca="1"/>
        <v/>
      </c>
      <c r="E112" s="4" t="str">
        <f ca="1"/>
        <v/>
      </c>
      <c r="G112" s="5" t="str">
        <f ca="1"/>
        <v/>
      </c>
      <c r="H112" s="5" t="str">
        <f ca="1"/>
        <v/>
      </c>
      <c r="I112" s="5" t="str">
        <f ca="1"/>
        <v/>
      </c>
      <c r="J112" s="3" t="str">
        <f ca="1"/>
        <v/>
      </c>
      <c r="K112" s="3" t="str">
        <f ca="1"/>
        <v/>
      </c>
      <c r="L112" s="5" t="str">
        <f ca="1"/>
        <v/>
      </c>
      <c r="M112" s="3" t="str">
        <f ca="1"/>
        <v/>
      </c>
      <c r="N112" s="8" t="str">
        <f ca="1"/>
        <v/>
      </c>
      <c r="O112" s="4" t="str">
        <f ca="1"/>
        <v/>
      </c>
    </row>
    <row r="113" spans="2:15" x14ac:dyDescent="0.3">
      <c r="B113" s="6" t="str">
        <f ca="1"/>
        <v/>
      </c>
      <c r="C113" s="5" t="str">
        <f ca="1"/>
        <v/>
      </c>
      <c r="D113" s="5" t="str">
        <f ca="1"/>
        <v/>
      </c>
      <c r="E113" s="4" t="str">
        <f ca="1"/>
        <v/>
      </c>
      <c r="G113" s="5" t="str">
        <f ca="1"/>
        <v/>
      </c>
      <c r="H113" s="5" t="str">
        <f ca="1"/>
        <v/>
      </c>
      <c r="I113" s="5" t="str">
        <f ca="1"/>
        <v/>
      </c>
      <c r="J113" s="3" t="str">
        <f ca="1"/>
        <v/>
      </c>
      <c r="K113" s="3" t="str">
        <f ca="1"/>
        <v/>
      </c>
      <c r="L113" s="5" t="str">
        <f ca="1"/>
        <v/>
      </c>
      <c r="M113" s="3" t="str">
        <f ca="1"/>
        <v/>
      </c>
      <c r="N113" s="8" t="str">
        <f ca="1"/>
        <v/>
      </c>
      <c r="O113" s="4" t="str">
        <f ca="1"/>
        <v/>
      </c>
    </row>
    <row r="114" spans="2:15" x14ac:dyDescent="0.3">
      <c r="B114" s="6" t="str">
        <f ca="1"/>
        <v/>
      </c>
      <c r="C114" s="5" t="str">
        <f ca="1"/>
        <v/>
      </c>
      <c r="D114" s="5" t="str">
        <f ca="1"/>
        <v/>
      </c>
      <c r="E114" s="4" t="str">
        <f ca="1"/>
        <v/>
      </c>
      <c r="G114" s="5" t="str">
        <f ca="1"/>
        <v/>
      </c>
      <c r="H114" s="5" t="str">
        <f ca="1"/>
        <v/>
      </c>
      <c r="I114" s="5" t="str">
        <f ca="1"/>
        <v/>
      </c>
      <c r="J114" s="3" t="str">
        <f ca="1"/>
        <v/>
      </c>
      <c r="K114" s="3" t="str">
        <f ca="1"/>
        <v/>
      </c>
      <c r="L114" s="5" t="str">
        <f ca="1"/>
        <v/>
      </c>
      <c r="M114" s="3" t="str">
        <f ca="1"/>
        <v/>
      </c>
      <c r="N114" s="8" t="str">
        <f ca="1"/>
        <v/>
      </c>
      <c r="O114" s="4" t="str">
        <f ca="1"/>
        <v/>
      </c>
    </row>
    <row r="115" spans="2:15" x14ac:dyDescent="0.3">
      <c r="B115" s="6" t="str">
        <f ca="1"/>
        <v/>
      </c>
      <c r="C115" s="5" t="str">
        <f ca="1"/>
        <v/>
      </c>
      <c r="D115" s="5" t="str">
        <f ca="1"/>
        <v/>
      </c>
      <c r="E115" s="4" t="str">
        <f ca="1"/>
        <v/>
      </c>
      <c r="G115" s="5" t="str">
        <f ca="1"/>
        <v/>
      </c>
      <c r="H115" s="5" t="str">
        <f ca="1"/>
        <v/>
      </c>
      <c r="I115" s="5" t="str">
        <f ca="1"/>
        <v/>
      </c>
      <c r="J115" s="3" t="str">
        <f ca="1"/>
        <v/>
      </c>
      <c r="K115" s="3" t="str">
        <f ca="1"/>
        <v/>
      </c>
      <c r="L115" s="5" t="str">
        <f ca="1"/>
        <v/>
      </c>
      <c r="M115" s="3" t="str">
        <f ca="1"/>
        <v/>
      </c>
      <c r="N115" s="8" t="str">
        <f ca="1"/>
        <v/>
      </c>
      <c r="O115" s="4" t="str">
        <f ca="1"/>
        <v/>
      </c>
    </row>
    <row r="116" spans="2:15" x14ac:dyDescent="0.3">
      <c r="B116" s="6" t="str">
        <f ca="1"/>
        <v/>
      </c>
      <c r="C116" s="5" t="str">
        <f ca="1"/>
        <v/>
      </c>
      <c r="D116" s="5" t="str">
        <f ca="1"/>
        <v/>
      </c>
      <c r="E116" s="4" t="str">
        <f ca="1"/>
        <v/>
      </c>
      <c r="G116" s="5" t="str">
        <f ca="1"/>
        <v/>
      </c>
      <c r="H116" s="5" t="str">
        <f ca="1"/>
        <v/>
      </c>
      <c r="I116" s="5" t="str">
        <f ca="1"/>
        <v/>
      </c>
      <c r="J116" s="3" t="str">
        <f ca="1"/>
        <v/>
      </c>
      <c r="K116" s="3" t="str">
        <f ca="1"/>
        <v/>
      </c>
      <c r="L116" s="5" t="str">
        <f ca="1"/>
        <v/>
      </c>
      <c r="M116" s="3" t="str">
        <f ca="1"/>
        <v/>
      </c>
      <c r="N116" s="8" t="str">
        <f ca="1"/>
        <v/>
      </c>
      <c r="O116" s="4" t="str">
        <f ca="1"/>
        <v/>
      </c>
    </row>
    <row r="117" spans="2:15" x14ac:dyDescent="0.3">
      <c r="B117" s="6" t="str">
        <f ca="1"/>
        <v/>
      </c>
      <c r="C117" s="5" t="str">
        <f ca="1"/>
        <v/>
      </c>
      <c r="D117" s="5" t="str">
        <f ca="1"/>
        <v/>
      </c>
      <c r="E117" s="4" t="str">
        <f ca="1"/>
        <v/>
      </c>
      <c r="G117" s="5" t="str">
        <f ca="1"/>
        <v/>
      </c>
      <c r="H117" s="5" t="str">
        <f ca="1"/>
        <v/>
      </c>
      <c r="I117" s="5" t="str">
        <f ca="1"/>
        <v/>
      </c>
      <c r="J117" s="3" t="str">
        <f ca="1"/>
        <v/>
      </c>
      <c r="K117" s="3" t="str">
        <f ca="1"/>
        <v/>
      </c>
      <c r="L117" s="5" t="str">
        <f ca="1"/>
        <v/>
      </c>
      <c r="M117" s="3" t="str">
        <f ca="1"/>
        <v/>
      </c>
      <c r="N117" s="8" t="str">
        <f ca="1"/>
        <v/>
      </c>
      <c r="O117" s="4" t="str">
        <f ca="1"/>
        <v/>
      </c>
    </row>
    <row r="118" spans="2:15" x14ac:dyDescent="0.3">
      <c r="B118" s="6" t="str">
        <f ca="1"/>
        <v/>
      </c>
      <c r="C118" s="5" t="str">
        <f ca="1"/>
        <v/>
      </c>
      <c r="D118" s="5" t="str">
        <f ca="1"/>
        <v/>
      </c>
      <c r="E118" s="4" t="str">
        <f ca="1"/>
        <v/>
      </c>
      <c r="G118" s="5" t="str">
        <f ca="1"/>
        <v/>
      </c>
      <c r="H118" s="5" t="str">
        <f ca="1"/>
        <v/>
      </c>
      <c r="I118" s="5" t="str">
        <f ca="1"/>
        <v/>
      </c>
      <c r="J118" s="3" t="str">
        <f ca="1"/>
        <v/>
      </c>
      <c r="K118" s="3" t="str">
        <f ca="1"/>
        <v/>
      </c>
      <c r="L118" s="5" t="str">
        <f ca="1"/>
        <v/>
      </c>
      <c r="M118" s="3" t="str">
        <f ca="1"/>
        <v/>
      </c>
      <c r="N118" s="8" t="str">
        <f ca="1"/>
        <v/>
      </c>
      <c r="O118" s="4" t="str">
        <f ca="1"/>
        <v/>
      </c>
    </row>
    <row r="119" spans="2:15" x14ac:dyDescent="0.3">
      <c r="B119" s="6" t="str">
        <f ca="1"/>
        <v/>
      </c>
      <c r="C119" s="5" t="str">
        <f ca="1"/>
        <v/>
      </c>
      <c r="D119" s="5" t="str">
        <f ca="1"/>
        <v/>
      </c>
      <c r="E119" s="4" t="str">
        <f ca="1"/>
        <v/>
      </c>
      <c r="G119" s="5" t="str">
        <f ca="1"/>
        <v/>
      </c>
      <c r="H119" s="5" t="str">
        <f ca="1"/>
        <v/>
      </c>
      <c r="I119" s="5" t="str">
        <f ca="1"/>
        <v/>
      </c>
      <c r="J119" s="3" t="str">
        <f ca="1"/>
        <v/>
      </c>
      <c r="K119" s="3" t="str">
        <f ca="1"/>
        <v/>
      </c>
      <c r="L119" s="5" t="str">
        <f ca="1"/>
        <v/>
      </c>
      <c r="M119" s="3" t="str">
        <f ca="1"/>
        <v/>
      </c>
      <c r="N119" s="8" t="str">
        <f ca="1"/>
        <v/>
      </c>
      <c r="O119" s="4" t="str">
        <f ca="1"/>
        <v/>
      </c>
    </row>
    <row r="120" spans="2:15" x14ac:dyDescent="0.3">
      <c r="B120" s="6" t="str">
        <f ca="1"/>
        <v/>
      </c>
      <c r="C120" s="5" t="str">
        <f ca="1"/>
        <v/>
      </c>
      <c r="D120" s="5" t="str">
        <f ca="1"/>
        <v/>
      </c>
      <c r="E120" s="4" t="str">
        <f ca="1"/>
        <v/>
      </c>
      <c r="G120" s="5" t="str">
        <f ca="1"/>
        <v/>
      </c>
      <c r="H120" s="5" t="str">
        <f ca="1"/>
        <v/>
      </c>
      <c r="I120" s="5" t="str">
        <f ca="1"/>
        <v/>
      </c>
      <c r="J120" s="3" t="str">
        <f ca="1"/>
        <v/>
      </c>
      <c r="K120" s="3" t="str">
        <f ca="1"/>
        <v/>
      </c>
      <c r="L120" s="5" t="str">
        <f ca="1"/>
        <v/>
      </c>
      <c r="M120" s="3" t="str">
        <f ca="1"/>
        <v/>
      </c>
      <c r="N120" s="8" t="str">
        <f ca="1"/>
        <v/>
      </c>
      <c r="O120" s="4" t="str">
        <f ca="1"/>
        <v/>
      </c>
    </row>
    <row r="121" spans="2:15" x14ac:dyDescent="0.3">
      <c r="B121" s="6" t="str">
        <f ca="1"/>
        <v/>
      </c>
      <c r="C121" s="5" t="str">
        <f ca="1"/>
        <v/>
      </c>
      <c r="D121" s="5" t="str">
        <f ca="1"/>
        <v/>
      </c>
      <c r="E121" s="4" t="str">
        <f ca="1"/>
        <v/>
      </c>
      <c r="G121" s="5" t="str">
        <f ca="1"/>
        <v/>
      </c>
      <c r="H121" s="5" t="str">
        <f ca="1"/>
        <v/>
      </c>
      <c r="I121" s="5" t="str">
        <f ca="1"/>
        <v/>
      </c>
      <c r="J121" s="3" t="str">
        <f ca="1"/>
        <v/>
      </c>
      <c r="K121" s="3" t="str">
        <f ca="1"/>
        <v/>
      </c>
      <c r="L121" s="5" t="str">
        <f ca="1"/>
        <v/>
      </c>
      <c r="M121" s="3" t="str">
        <f ca="1"/>
        <v/>
      </c>
      <c r="N121" s="8" t="str">
        <f ca="1"/>
        <v/>
      </c>
      <c r="O121" s="4" t="str">
        <f ca="1"/>
        <v/>
      </c>
    </row>
    <row r="122" spans="2:15" x14ac:dyDescent="0.3">
      <c r="B122" s="6" t="str">
        <f ca="1"/>
        <v/>
      </c>
      <c r="C122" s="5" t="str">
        <f ca="1"/>
        <v/>
      </c>
      <c r="D122" s="5" t="str">
        <f ca="1"/>
        <v/>
      </c>
      <c r="E122" s="4" t="str">
        <f ca="1"/>
        <v/>
      </c>
      <c r="G122" s="5" t="str">
        <f ca="1"/>
        <v/>
      </c>
      <c r="H122" s="5" t="str">
        <f ca="1"/>
        <v/>
      </c>
      <c r="I122" s="5" t="str">
        <f ca="1"/>
        <v/>
      </c>
      <c r="J122" s="3" t="str">
        <f ca="1"/>
        <v/>
      </c>
      <c r="K122" s="3" t="str">
        <f ca="1"/>
        <v/>
      </c>
      <c r="L122" s="5" t="str">
        <f ca="1"/>
        <v/>
      </c>
      <c r="M122" s="3" t="str">
        <f ca="1"/>
        <v/>
      </c>
      <c r="N122" s="8" t="str">
        <f ca="1"/>
        <v/>
      </c>
      <c r="O122" s="4" t="str">
        <f ca="1"/>
        <v/>
      </c>
    </row>
    <row r="123" spans="2:15" x14ac:dyDescent="0.3">
      <c r="B123" s="6" t="str">
        <f ca="1"/>
        <v/>
      </c>
      <c r="C123" s="5" t="str">
        <f ca="1"/>
        <v/>
      </c>
      <c r="D123" s="5" t="str">
        <f ca="1"/>
        <v/>
      </c>
      <c r="E123" s="4" t="str">
        <f ca="1"/>
        <v/>
      </c>
      <c r="G123" s="5" t="str">
        <f ca="1"/>
        <v/>
      </c>
      <c r="H123" s="5" t="str">
        <f ca="1"/>
        <v/>
      </c>
      <c r="I123" s="5" t="str">
        <f ca="1"/>
        <v/>
      </c>
      <c r="J123" s="3" t="str">
        <f ca="1"/>
        <v/>
      </c>
      <c r="K123" s="3" t="str">
        <f ca="1"/>
        <v/>
      </c>
      <c r="L123" s="5" t="str">
        <f ca="1"/>
        <v/>
      </c>
      <c r="M123" s="3" t="str">
        <f ca="1"/>
        <v/>
      </c>
      <c r="N123" s="8" t="str">
        <f ca="1"/>
        <v/>
      </c>
      <c r="O123" s="4" t="str">
        <f ca="1"/>
        <v/>
      </c>
    </row>
    <row r="124" spans="2:15" x14ac:dyDescent="0.3">
      <c r="B124" s="6" t="str">
        <f ca="1"/>
        <v/>
      </c>
      <c r="C124" s="5" t="str">
        <f ca="1"/>
        <v/>
      </c>
      <c r="D124" s="5" t="str">
        <f ca="1"/>
        <v/>
      </c>
      <c r="E124" s="4" t="str">
        <f ca="1"/>
        <v/>
      </c>
      <c r="G124" s="5" t="str">
        <f ca="1"/>
        <v/>
      </c>
      <c r="H124" s="5" t="str">
        <f ca="1"/>
        <v/>
      </c>
      <c r="I124" s="5" t="str">
        <f ca="1"/>
        <v/>
      </c>
      <c r="J124" s="3" t="str">
        <f ca="1"/>
        <v/>
      </c>
      <c r="K124" s="3" t="str">
        <f ca="1"/>
        <v/>
      </c>
      <c r="L124" s="5" t="str">
        <f ca="1"/>
        <v/>
      </c>
      <c r="M124" s="3" t="str">
        <f ca="1"/>
        <v/>
      </c>
      <c r="N124" s="8" t="str">
        <f ca="1"/>
        <v/>
      </c>
      <c r="O124" s="4" t="str">
        <f ca="1"/>
        <v/>
      </c>
    </row>
    <row r="125" spans="2:15" x14ac:dyDescent="0.3">
      <c r="B125" s="6" t="str">
        <f ca="1"/>
        <v/>
      </c>
      <c r="C125" s="5" t="str">
        <f ca="1"/>
        <v/>
      </c>
      <c r="D125" s="5" t="str">
        <f ca="1"/>
        <v/>
      </c>
      <c r="E125" s="4" t="str">
        <f ca="1"/>
        <v/>
      </c>
      <c r="G125" s="5" t="str">
        <f ca="1"/>
        <v/>
      </c>
      <c r="H125" s="5" t="str">
        <f ca="1"/>
        <v/>
      </c>
      <c r="I125" s="5" t="str">
        <f ca="1"/>
        <v/>
      </c>
      <c r="J125" s="3" t="str">
        <f ca="1"/>
        <v/>
      </c>
      <c r="K125" s="3" t="str">
        <f ca="1"/>
        <v/>
      </c>
      <c r="L125" s="5" t="str">
        <f ca="1"/>
        <v/>
      </c>
      <c r="M125" s="3" t="str">
        <f ca="1"/>
        <v/>
      </c>
      <c r="N125" s="8" t="str">
        <f ca="1"/>
        <v/>
      </c>
      <c r="O125" s="4" t="str">
        <f ca="1"/>
        <v/>
      </c>
    </row>
    <row r="126" spans="2:15" x14ac:dyDescent="0.3">
      <c r="B126" s="6" t="str">
        <f ca="1"/>
        <v/>
      </c>
      <c r="C126" s="5" t="str">
        <f ca="1"/>
        <v/>
      </c>
      <c r="D126" s="5" t="str">
        <f ca="1"/>
        <v/>
      </c>
      <c r="E126" s="4" t="str">
        <f ca="1"/>
        <v/>
      </c>
      <c r="G126" s="5" t="str">
        <f ca="1"/>
        <v/>
      </c>
      <c r="H126" s="5" t="str">
        <f ca="1"/>
        <v/>
      </c>
      <c r="I126" s="5" t="str">
        <f ca="1"/>
        <v/>
      </c>
      <c r="J126" s="3" t="str">
        <f ca="1"/>
        <v/>
      </c>
      <c r="K126" s="3" t="str">
        <f ca="1"/>
        <v/>
      </c>
      <c r="L126" s="5" t="str">
        <f ca="1"/>
        <v/>
      </c>
      <c r="M126" s="3" t="str">
        <f ca="1"/>
        <v/>
      </c>
      <c r="N126" s="8" t="str">
        <f ca="1"/>
        <v/>
      </c>
      <c r="O126" s="4" t="str">
        <f ca="1"/>
        <v/>
      </c>
    </row>
    <row r="127" spans="2:15" x14ac:dyDescent="0.3">
      <c r="B127" s="6" t="str">
        <f ca="1"/>
        <v/>
      </c>
      <c r="C127" s="5" t="str">
        <f ca="1"/>
        <v/>
      </c>
      <c r="D127" s="5" t="str">
        <f ca="1"/>
        <v/>
      </c>
      <c r="E127" s="4" t="str">
        <f ca="1"/>
        <v/>
      </c>
      <c r="G127" s="5" t="str">
        <f ca="1"/>
        <v/>
      </c>
      <c r="H127" s="5" t="str">
        <f ca="1"/>
        <v/>
      </c>
      <c r="I127" s="5" t="str">
        <f ca="1"/>
        <v/>
      </c>
      <c r="J127" s="3" t="str">
        <f ca="1"/>
        <v/>
      </c>
      <c r="K127" s="3" t="str">
        <f ca="1"/>
        <v/>
      </c>
      <c r="L127" s="5" t="str">
        <f ca="1"/>
        <v/>
      </c>
      <c r="M127" s="3" t="str">
        <f ca="1"/>
        <v/>
      </c>
      <c r="N127" s="8" t="str">
        <f ca="1"/>
        <v/>
      </c>
      <c r="O127" s="4" t="str">
        <f ca="1"/>
        <v/>
      </c>
    </row>
    <row r="128" spans="2:15" x14ac:dyDescent="0.3">
      <c r="B128" s="6" t="str">
        <f ca="1"/>
        <v/>
      </c>
      <c r="C128" s="5" t="str">
        <f ca="1"/>
        <v/>
      </c>
      <c r="D128" s="5" t="str">
        <f ca="1"/>
        <v/>
      </c>
      <c r="E128" s="4" t="str">
        <f ca="1"/>
        <v/>
      </c>
      <c r="G128" s="5" t="str">
        <f ca="1"/>
        <v/>
      </c>
      <c r="H128" s="5" t="str">
        <f ca="1"/>
        <v/>
      </c>
      <c r="I128" s="5" t="str">
        <f ca="1"/>
        <v/>
      </c>
      <c r="J128" s="3" t="str">
        <f ca="1"/>
        <v/>
      </c>
      <c r="K128" s="3" t="str">
        <f ca="1"/>
        <v/>
      </c>
      <c r="L128" s="5" t="str">
        <f ca="1"/>
        <v/>
      </c>
      <c r="M128" s="3" t="str">
        <f ca="1"/>
        <v/>
      </c>
      <c r="N128" s="8" t="str">
        <f ca="1"/>
        <v/>
      </c>
      <c r="O128" s="4" t="str">
        <f ca="1"/>
        <v/>
      </c>
    </row>
    <row r="129" spans="2:15" x14ac:dyDescent="0.3">
      <c r="B129" s="6" t="str">
        <f ca="1"/>
        <v/>
      </c>
      <c r="C129" s="5" t="str">
        <f ca="1"/>
        <v/>
      </c>
      <c r="D129" s="5" t="str">
        <f ca="1"/>
        <v/>
      </c>
      <c r="E129" s="4" t="str">
        <f ca="1"/>
        <v/>
      </c>
      <c r="G129" s="5" t="str">
        <f ca="1"/>
        <v/>
      </c>
      <c r="H129" s="5" t="str">
        <f ca="1"/>
        <v/>
      </c>
      <c r="I129" s="5" t="str">
        <f ca="1"/>
        <v/>
      </c>
      <c r="J129" s="3" t="str">
        <f ca="1"/>
        <v/>
      </c>
      <c r="K129" s="3" t="str">
        <f ca="1"/>
        <v/>
      </c>
      <c r="L129" s="5" t="str">
        <f ca="1"/>
        <v/>
      </c>
      <c r="M129" s="3" t="str">
        <f ca="1"/>
        <v/>
      </c>
      <c r="N129" s="8" t="str">
        <f ca="1"/>
        <v/>
      </c>
      <c r="O129" s="4" t="str">
        <f ca="1"/>
        <v/>
      </c>
    </row>
    <row r="130" spans="2:15" x14ac:dyDescent="0.3">
      <c r="B130" s="6" t="str">
        <f ca="1"/>
        <v/>
      </c>
      <c r="C130" s="5" t="str">
        <f ca="1"/>
        <v/>
      </c>
      <c r="D130" s="5" t="str">
        <f ca="1"/>
        <v/>
      </c>
      <c r="E130" s="4" t="str">
        <f ca="1"/>
        <v/>
      </c>
      <c r="G130" s="5" t="str">
        <f ca="1"/>
        <v/>
      </c>
      <c r="H130" s="5" t="str">
        <f ca="1"/>
        <v/>
      </c>
      <c r="I130" s="5" t="str">
        <f ca="1"/>
        <v/>
      </c>
      <c r="J130" s="3" t="str">
        <f ca="1"/>
        <v/>
      </c>
      <c r="K130" s="3" t="str">
        <f ca="1"/>
        <v/>
      </c>
      <c r="L130" s="5" t="str">
        <f ca="1"/>
        <v/>
      </c>
      <c r="M130" s="3" t="str">
        <f ca="1"/>
        <v/>
      </c>
      <c r="N130" s="8" t="str">
        <f ca="1"/>
        <v/>
      </c>
      <c r="O130" s="4" t="str">
        <f ca="1"/>
        <v/>
      </c>
    </row>
    <row r="131" spans="2:15" x14ac:dyDescent="0.3">
      <c r="B131" s="6" t="str">
        <f ca="1"/>
        <v/>
      </c>
      <c r="C131" s="5" t="str">
        <f ca="1"/>
        <v/>
      </c>
      <c r="D131" s="5" t="str">
        <f ca="1"/>
        <v/>
      </c>
      <c r="E131" s="4" t="str">
        <f ca="1"/>
        <v/>
      </c>
      <c r="G131" s="5" t="str">
        <f ca="1"/>
        <v/>
      </c>
      <c r="H131" s="5" t="str">
        <f ca="1"/>
        <v/>
      </c>
      <c r="I131" s="5" t="str">
        <f ca="1"/>
        <v/>
      </c>
      <c r="J131" s="3" t="str">
        <f ca="1"/>
        <v/>
      </c>
      <c r="K131" s="3" t="str">
        <f ca="1"/>
        <v/>
      </c>
      <c r="L131" s="5" t="str">
        <f ca="1"/>
        <v/>
      </c>
      <c r="M131" s="3" t="str">
        <f ca="1"/>
        <v/>
      </c>
      <c r="N131" s="8" t="str">
        <f ca="1"/>
        <v/>
      </c>
      <c r="O131" s="4" t="str">
        <f ca="1"/>
        <v/>
      </c>
    </row>
    <row r="132" spans="2:15" x14ac:dyDescent="0.3">
      <c r="B132" s="6" t="str">
        <f ca="1"/>
        <v/>
      </c>
      <c r="C132" s="5" t="str">
        <f ca="1"/>
        <v/>
      </c>
      <c r="D132" s="5" t="str">
        <f ca="1"/>
        <v/>
      </c>
      <c r="E132" s="4" t="str">
        <f ca="1"/>
        <v/>
      </c>
      <c r="G132" s="5" t="str">
        <f ca="1"/>
        <v/>
      </c>
      <c r="H132" s="5" t="str">
        <f ca="1"/>
        <v/>
      </c>
      <c r="I132" s="5" t="str">
        <f ca="1"/>
        <v/>
      </c>
      <c r="J132" s="3" t="str">
        <f ca="1"/>
        <v/>
      </c>
      <c r="K132" s="3" t="str">
        <f ca="1"/>
        <v/>
      </c>
      <c r="L132" s="5" t="str">
        <f ca="1"/>
        <v/>
      </c>
      <c r="M132" s="3" t="str">
        <f ca="1"/>
        <v/>
      </c>
      <c r="N132" s="8" t="str">
        <f ca="1"/>
        <v/>
      </c>
      <c r="O132" s="4" t="str">
        <f ca="1"/>
        <v/>
      </c>
    </row>
    <row r="133" spans="2:15" x14ac:dyDescent="0.3">
      <c r="B133" s="6" t="str">
        <f ca="1"/>
        <v/>
      </c>
      <c r="C133" s="5" t="str">
        <f ca="1"/>
        <v/>
      </c>
      <c r="D133" s="5" t="str">
        <f ca="1"/>
        <v/>
      </c>
      <c r="E133" s="4" t="str">
        <f ca="1"/>
        <v/>
      </c>
      <c r="G133" s="5" t="str">
        <f ca="1"/>
        <v/>
      </c>
      <c r="H133" s="5" t="str">
        <f ca="1"/>
        <v/>
      </c>
      <c r="I133" s="5" t="str">
        <f ca="1"/>
        <v/>
      </c>
      <c r="J133" s="3" t="str">
        <f ca="1"/>
        <v/>
      </c>
      <c r="K133" s="3" t="str">
        <f ca="1"/>
        <v/>
      </c>
      <c r="L133" s="5" t="str">
        <f ca="1"/>
        <v/>
      </c>
      <c r="M133" s="3" t="str">
        <f ca="1"/>
        <v/>
      </c>
      <c r="N133" s="8" t="str">
        <f ca="1"/>
        <v/>
      </c>
      <c r="O133" s="4" t="str">
        <f ca="1"/>
        <v/>
      </c>
    </row>
    <row r="134" spans="2:15" x14ac:dyDescent="0.3">
      <c r="B134" s="6" t="str">
        <f ca="1"/>
        <v/>
      </c>
      <c r="C134" s="5" t="str">
        <f ca="1"/>
        <v/>
      </c>
      <c r="D134" s="5" t="str">
        <f ca="1"/>
        <v/>
      </c>
      <c r="E134" s="4" t="str">
        <f ca="1"/>
        <v/>
      </c>
      <c r="G134" s="5" t="str">
        <f ca="1"/>
        <v/>
      </c>
      <c r="H134" s="5" t="str">
        <f ca="1"/>
        <v/>
      </c>
      <c r="I134" s="5" t="str">
        <f ca="1"/>
        <v/>
      </c>
      <c r="J134" s="3" t="str">
        <f ca="1"/>
        <v/>
      </c>
      <c r="K134" s="3" t="str">
        <f ca="1"/>
        <v/>
      </c>
      <c r="L134" s="5" t="str">
        <f ca="1"/>
        <v/>
      </c>
      <c r="M134" s="3" t="str">
        <f ca="1"/>
        <v/>
      </c>
      <c r="N134" s="8" t="str">
        <f ca="1"/>
        <v/>
      </c>
      <c r="O134" s="4" t="str">
        <f ca="1"/>
        <v/>
      </c>
    </row>
    <row r="135" spans="2:15" x14ac:dyDescent="0.3">
      <c r="B135" s="6" t="str">
        <f ca="1"/>
        <v/>
      </c>
      <c r="C135" s="5" t="str">
        <f ca="1"/>
        <v/>
      </c>
      <c r="D135" s="5" t="str">
        <f ca="1"/>
        <v/>
      </c>
      <c r="E135" s="4" t="str">
        <f ca="1"/>
        <v/>
      </c>
      <c r="G135" s="5" t="str">
        <f ca="1"/>
        <v/>
      </c>
      <c r="H135" s="5" t="str">
        <f ca="1"/>
        <v/>
      </c>
      <c r="I135" s="5" t="str">
        <f ca="1"/>
        <v/>
      </c>
      <c r="J135" s="3" t="str">
        <f ca="1"/>
        <v/>
      </c>
      <c r="K135" s="3" t="str">
        <f ca="1"/>
        <v/>
      </c>
      <c r="L135" s="5" t="str">
        <f ca="1"/>
        <v/>
      </c>
      <c r="M135" s="3" t="str">
        <f ca="1"/>
        <v/>
      </c>
      <c r="N135" s="8" t="str">
        <f ca="1"/>
        <v/>
      </c>
      <c r="O135" s="4" t="str">
        <f ca="1"/>
        <v/>
      </c>
    </row>
    <row r="136" spans="2:15" x14ac:dyDescent="0.3">
      <c r="B136" s="6" t="str">
        <f ca="1"/>
        <v/>
      </c>
      <c r="C136" s="5" t="str">
        <f ca="1"/>
        <v/>
      </c>
      <c r="D136" s="5" t="str">
        <f ca="1"/>
        <v/>
      </c>
      <c r="E136" s="4" t="str">
        <f ca="1"/>
        <v/>
      </c>
      <c r="G136" s="5" t="str">
        <f ca="1"/>
        <v/>
      </c>
      <c r="H136" s="5" t="str">
        <f ca="1"/>
        <v/>
      </c>
      <c r="I136" s="5" t="str">
        <f ca="1"/>
        <v/>
      </c>
      <c r="J136" s="3" t="str">
        <f ca="1"/>
        <v/>
      </c>
      <c r="K136" s="3" t="str">
        <f ca="1"/>
        <v/>
      </c>
      <c r="L136" s="5" t="str">
        <f ca="1"/>
        <v/>
      </c>
      <c r="M136" s="3" t="str">
        <f ca="1"/>
        <v/>
      </c>
      <c r="N136" s="8" t="str">
        <f ca="1"/>
        <v/>
      </c>
      <c r="O136" s="4" t="str">
        <f ca="1"/>
        <v/>
      </c>
    </row>
    <row r="137" spans="2:15" x14ac:dyDescent="0.3">
      <c r="B137" s="6" t="str">
        <f ca="1"/>
        <v/>
      </c>
      <c r="C137" s="5" t="str">
        <f ca="1"/>
        <v/>
      </c>
      <c r="D137" s="5" t="str">
        <f ca="1"/>
        <v/>
      </c>
      <c r="E137" s="4" t="str">
        <f ca="1"/>
        <v/>
      </c>
      <c r="G137" s="5" t="str">
        <f ca="1"/>
        <v/>
      </c>
      <c r="H137" s="5" t="str">
        <f ca="1"/>
        <v/>
      </c>
      <c r="I137" s="5" t="str">
        <f ca="1"/>
        <v/>
      </c>
      <c r="J137" s="3" t="str">
        <f ca="1"/>
        <v/>
      </c>
      <c r="K137" s="3" t="str">
        <f ca="1"/>
        <v/>
      </c>
      <c r="L137" s="5" t="str">
        <f ca="1"/>
        <v/>
      </c>
      <c r="M137" s="3" t="str">
        <f ca="1"/>
        <v/>
      </c>
      <c r="N137" s="8" t="str">
        <f ca="1"/>
        <v/>
      </c>
      <c r="O137" s="4" t="str">
        <f ca="1"/>
        <v/>
      </c>
    </row>
    <row r="138" spans="2:15" x14ac:dyDescent="0.3">
      <c r="B138" s="6" t="str">
        <f ca="1"/>
        <v/>
      </c>
      <c r="C138" s="5" t="str">
        <f ca="1"/>
        <v/>
      </c>
      <c r="D138" s="5" t="str">
        <f ca="1"/>
        <v/>
      </c>
      <c r="E138" s="4" t="str">
        <f ca="1"/>
        <v/>
      </c>
      <c r="G138" s="5" t="str">
        <f ca="1"/>
        <v/>
      </c>
      <c r="H138" s="5" t="str">
        <f ca="1"/>
        <v/>
      </c>
      <c r="I138" s="5" t="str">
        <f ca="1"/>
        <v/>
      </c>
      <c r="J138" s="3" t="str">
        <f ca="1"/>
        <v/>
      </c>
      <c r="K138" s="3" t="str">
        <f ca="1"/>
        <v/>
      </c>
      <c r="L138" s="5" t="str">
        <f ca="1"/>
        <v/>
      </c>
      <c r="M138" s="3" t="str">
        <f ca="1"/>
        <v/>
      </c>
      <c r="N138" s="8" t="str">
        <f ca="1"/>
        <v/>
      </c>
      <c r="O138" s="4" t="str">
        <f ca="1"/>
        <v/>
      </c>
    </row>
    <row r="139" spans="2:15" x14ac:dyDescent="0.3">
      <c r="B139" s="6" t="str">
        <f ca="1"/>
        <v/>
      </c>
      <c r="C139" s="5" t="str">
        <f ca="1"/>
        <v/>
      </c>
      <c r="D139" s="5" t="str">
        <f ca="1"/>
        <v/>
      </c>
      <c r="E139" s="4" t="str">
        <f ca="1"/>
        <v/>
      </c>
      <c r="G139" s="5" t="str">
        <f ca="1"/>
        <v/>
      </c>
      <c r="H139" s="5" t="str">
        <f ca="1"/>
        <v/>
      </c>
      <c r="I139" s="5" t="str">
        <f ca="1"/>
        <v/>
      </c>
      <c r="J139" s="3" t="str">
        <f ca="1"/>
        <v/>
      </c>
      <c r="K139" s="3" t="str">
        <f ca="1"/>
        <v/>
      </c>
      <c r="L139" s="5" t="str">
        <f ca="1"/>
        <v/>
      </c>
      <c r="M139" s="3" t="str">
        <f ca="1"/>
        <v/>
      </c>
      <c r="N139" s="8" t="str">
        <f ca="1"/>
        <v/>
      </c>
      <c r="O139" s="4" t="str">
        <f ca="1"/>
        <v/>
      </c>
    </row>
    <row r="140" spans="2:15" x14ac:dyDescent="0.3">
      <c r="B140" s="6" t="str">
        <f ca="1"/>
        <v/>
      </c>
      <c r="C140" s="5" t="str">
        <f ca="1"/>
        <v/>
      </c>
      <c r="D140" s="5" t="str">
        <f ca="1"/>
        <v/>
      </c>
      <c r="E140" s="4" t="str">
        <f ca="1"/>
        <v/>
      </c>
      <c r="G140" s="5" t="str">
        <f ca="1"/>
        <v/>
      </c>
      <c r="H140" s="5" t="str">
        <f ca="1"/>
        <v/>
      </c>
      <c r="I140" s="5" t="str">
        <f ca="1"/>
        <v/>
      </c>
      <c r="J140" s="3" t="str">
        <f ca="1"/>
        <v/>
      </c>
      <c r="K140" s="3" t="str">
        <f ca="1"/>
        <v/>
      </c>
      <c r="L140" s="5" t="str">
        <f ca="1"/>
        <v/>
      </c>
      <c r="M140" s="3" t="str">
        <f ca="1"/>
        <v/>
      </c>
      <c r="N140" s="8" t="str">
        <f ca="1"/>
        <v/>
      </c>
      <c r="O140" s="4" t="str">
        <f ca="1"/>
        <v/>
      </c>
    </row>
    <row r="141" spans="2:15" x14ac:dyDescent="0.3">
      <c r="B141" s="6" t="str">
        <f ca="1"/>
        <v/>
      </c>
      <c r="C141" s="5" t="str">
        <f ca="1"/>
        <v/>
      </c>
      <c r="D141" s="5" t="str">
        <f ca="1"/>
        <v/>
      </c>
      <c r="E141" s="4" t="str">
        <f ca="1"/>
        <v/>
      </c>
      <c r="G141" s="5" t="str">
        <f ca="1"/>
        <v/>
      </c>
      <c r="H141" s="5" t="str">
        <f ca="1"/>
        <v/>
      </c>
      <c r="I141" s="5" t="str">
        <f ca="1"/>
        <v/>
      </c>
      <c r="J141" s="3" t="str">
        <f ca="1"/>
        <v/>
      </c>
      <c r="K141" s="3" t="str">
        <f ca="1"/>
        <v/>
      </c>
      <c r="L141" s="5" t="str">
        <f ca="1"/>
        <v/>
      </c>
      <c r="M141" s="3" t="str">
        <f ca="1"/>
        <v/>
      </c>
      <c r="N141" s="8" t="str">
        <f ca="1"/>
        <v/>
      </c>
      <c r="O141" s="4" t="str">
        <f ca="1"/>
        <v/>
      </c>
    </row>
    <row r="142" spans="2:15" x14ac:dyDescent="0.3">
      <c r="B142" s="6" t="str">
        <f ca="1"/>
        <v/>
      </c>
      <c r="C142" s="5" t="str">
        <f ca="1"/>
        <v/>
      </c>
      <c r="D142" s="5" t="str">
        <f ca="1"/>
        <v/>
      </c>
      <c r="E142" s="4" t="str">
        <f ca="1"/>
        <v/>
      </c>
      <c r="G142" s="5" t="str">
        <f ca="1"/>
        <v/>
      </c>
      <c r="H142" s="5" t="str">
        <f ca="1"/>
        <v/>
      </c>
      <c r="I142" s="5" t="str">
        <f ca="1"/>
        <v/>
      </c>
      <c r="J142" s="3" t="str">
        <f ca="1"/>
        <v/>
      </c>
      <c r="K142" s="3" t="str">
        <f ca="1"/>
        <v/>
      </c>
      <c r="L142" s="5" t="str">
        <f ca="1"/>
        <v/>
      </c>
      <c r="M142" s="3" t="str">
        <f ca="1"/>
        <v/>
      </c>
      <c r="N142" s="8" t="str">
        <f ca="1"/>
        <v/>
      </c>
      <c r="O142" s="4" t="str">
        <f ca="1"/>
        <v/>
      </c>
    </row>
    <row r="143" spans="2:15" x14ac:dyDescent="0.3">
      <c r="B143" s="6" t="str">
        <f ca="1"/>
        <v/>
      </c>
      <c r="C143" s="5" t="str">
        <f ca="1"/>
        <v/>
      </c>
      <c r="D143" s="5" t="str">
        <f ca="1"/>
        <v/>
      </c>
      <c r="E143" s="4" t="str">
        <f ca="1"/>
        <v/>
      </c>
      <c r="G143" s="5" t="str">
        <f ca="1"/>
        <v/>
      </c>
      <c r="H143" s="5" t="str">
        <f ca="1"/>
        <v/>
      </c>
      <c r="I143" s="5" t="str">
        <f ca="1"/>
        <v/>
      </c>
      <c r="J143" s="3" t="str">
        <f ca="1"/>
        <v/>
      </c>
      <c r="K143" s="3" t="str">
        <f ca="1"/>
        <v/>
      </c>
      <c r="L143" s="5" t="str">
        <f ca="1"/>
        <v/>
      </c>
      <c r="M143" s="3" t="str">
        <f ca="1"/>
        <v/>
      </c>
      <c r="N143" s="8" t="str">
        <f ca="1"/>
        <v/>
      </c>
      <c r="O143" s="4" t="str">
        <f ca="1"/>
        <v/>
      </c>
    </row>
    <row r="144" spans="2:15" x14ac:dyDescent="0.3">
      <c r="B144" s="6" t="str">
        <f ca="1"/>
        <v/>
      </c>
      <c r="C144" s="5" t="str">
        <f ca="1"/>
        <v/>
      </c>
      <c r="D144" s="5" t="str">
        <f ca="1"/>
        <v/>
      </c>
      <c r="E144" s="4" t="str">
        <f ca="1"/>
        <v/>
      </c>
      <c r="G144" s="5" t="str">
        <f ca="1"/>
        <v/>
      </c>
      <c r="H144" s="5" t="str">
        <f ca="1"/>
        <v/>
      </c>
      <c r="I144" s="5" t="str">
        <f ca="1"/>
        <v/>
      </c>
      <c r="J144" s="3" t="str">
        <f ca="1"/>
        <v/>
      </c>
      <c r="K144" s="3" t="str">
        <f ca="1"/>
        <v/>
      </c>
      <c r="L144" s="5" t="str">
        <f ca="1"/>
        <v/>
      </c>
      <c r="M144" s="3" t="str">
        <f ca="1"/>
        <v/>
      </c>
      <c r="N144" s="8" t="str">
        <f ca="1"/>
        <v/>
      </c>
      <c r="O144" s="4" t="str">
        <f ca="1"/>
        <v/>
      </c>
    </row>
    <row r="145" spans="2:15" x14ac:dyDescent="0.3">
      <c r="B145" s="6" t="str">
        <f ca="1"/>
        <v/>
      </c>
      <c r="C145" s="5" t="str">
        <f ca="1"/>
        <v/>
      </c>
      <c r="D145" s="5" t="str">
        <f ca="1"/>
        <v/>
      </c>
      <c r="E145" s="4" t="str">
        <f ca="1"/>
        <v/>
      </c>
      <c r="G145" s="5" t="str">
        <f ca="1"/>
        <v/>
      </c>
      <c r="H145" s="5" t="str">
        <f ca="1"/>
        <v/>
      </c>
      <c r="I145" s="5" t="str">
        <f ca="1"/>
        <v/>
      </c>
      <c r="J145" s="3" t="str">
        <f ca="1"/>
        <v/>
      </c>
      <c r="K145" s="3" t="str">
        <f ca="1"/>
        <v/>
      </c>
      <c r="L145" s="5" t="str">
        <f ca="1"/>
        <v/>
      </c>
      <c r="M145" s="3" t="str">
        <f ca="1"/>
        <v/>
      </c>
      <c r="N145" s="8" t="str">
        <f ca="1"/>
        <v/>
      </c>
      <c r="O145" s="4" t="str">
        <f ca="1"/>
        <v/>
      </c>
    </row>
    <row r="146" spans="2:15" x14ac:dyDescent="0.3">
      <c r="B146" s="6" t="str">
        <f ca="1"/>
        <v/>
      </c>
      <c r="C146" s="5" t="str">
        <f ca="1"/>
        <v/>
      </c>
      <c r="D146" s="5" t="str">
        <f ca="1"/>
        <v/>
      </c>
      <c r="E146" s="4" t="str">
        <f ca="1"/>
        <v/>
      </c>
      <c r="G146" s="5" t="str">
        <f ca="1"/>
        <v/>
      </c>
      <c r="H146" s="5" t="str">
        <f ca="1"/>
        <v/>
      </c>
      <c r="I146" s="5" t="str">
        <f ca="1"/>
        <v/>
      </c>
      <c r="J146" s="3" t="str">
        <f ca="1"/>
        <v/>
      </c>
      <c r="K146" s="3" t="str">
        <f ca="1"/>
        <v/>
      </c>
      <c r="L146" s="5" t="str">
        <f ca="1"/>
        <v/>
      </c>
      <c r="M146" s="3" t="str">
        <f ca="1"/>
        <v/>
      </c>
      <c r="N146" s="8" t="str">
        <f ca="1"/>
        <v/>
      </c>
      <c r="O146" s="4" t="str">
        <f ca="1"/>
        <v/>
      </c>
    </row>
    <row r="147" spans="2:15" x14ac:dyDescent="0.3">
      <c r="B147" s="6" t="str">
        <f ca="1"/>
        <v/>
      </c>
      <c r="C147" s="5" t="str">
        <f ca="1"/>
        <v/>
      </c>
      <c r="D147" s="5" t="str">
        <f ca="1"/>
        <v/>
      </c>
      <c r="E147" s="4" t="str">
        <f ca="1"/>
        <v/>
      </c>
      <c r="G147" s="5" t="str">
        <f ca="1"/>
        <v/>
      </c>
      <c r="H147" s="5" t="str">
        <f ca="1"/>
        <v/>
      </c>
      <c r="I147" s="5" t="str">
        <f ca="1"/>
        <v/>
      </c>
      <c r="J147" s="3" t="str">
        <f ca="1"/>
        <v/>
      </c>
      <c r="K147" s="3" t="str">
        <f ca="1"/>
        <v/>
      </c>
      <c r="L147" s="5" t="str">
        <f ca="1"/>
        <v/>
      </c>
      <c r="M147" s="3" t="str">
        <f ca="1"/>
        <v/>
      </c>
      <c r="N147" s="8" t="str">
        <f ca="1"/>
        <v/>
      </c>
      <c r="O147" s="4" t="str">
        <f ca="1"/>
        <v/>
      </c>
    </row>
    <row r="148" spans="2:15" x14ac:dyDescent="0.3">
      <c r="B148" s="6" t="str">
        <f ca="1"/>
        <v/>
      </c>
      <c r="C148" s="5" t="str">
        <f ca="1"/>
        <v/>
      </c>
      <c r="D148" s="5" t="str">
        <f ca="1"/>
        <v/>
      </c>
      <c r="E148" s="4" t="str">
        <f ca="1"/>
        <v/>
      </c>
      <c r="G148" s="5" t="str">
        <f ca="1"/>
        <v/>
      </c>
      <c r="H148" s="5" t="str">
        <f ca="1"/>
        <v/>
      </c>
      <c r="I148" s="5" t="str">
        <f ca="1"/>
        <v/>
      </c>
      <c r="J148" s="3" t="str">
        <f ca="1"/>
        <v/>
      </c>
      <c r="K148" s="3" t="str">
        <f ca="1"/>
        <v/>
      </c>
      <c r="L148" s="5" t="str">
        <f ca="1"/>
        <v/>
      </c>
      <c r="M148" s="3" t="str">
        <f ca="1"/>
        <v/>
      </c>
      <c r="N148" s="8" t="str">
        <f ca="1"/>
        <v/>
      </c>
      <c r="O148" s="4" t="str">
        <f ca="1"/>
        <v/>
      </c>
    </row>
    <row r="149" spans="2:15" x14ac:dyDescent="0.3">
      <c r="B149" s="6" t="str">
        <f ca="1"/>
        <v/>
      </c>
      <c r="C149" s="5" t="str">
        <f ca="1"/>
        <v/>
      </c>
      <c r="D149" s="5" t="str">
        <f ca="1"/>
        <v/>
      </c>
      <c r="E149" s="4" t="str">
        <f ca="1"/>
        <v/>
      </c>
      <c r="G149" s="5" t="str">
        <f ca="1"/>
        <v/>
      </c>
      <c r="H149" s="5" t="str">
        <f ca="1"/>
        <v/>
      </c>
      <c r="I149" s="5" t="str">
        <f ca="1"/>
        <v/>
      </c>
      <c r="J149" s="3" t="str">
        <f ca="1"/>
        <v/>
      </c>
      <c r="K149" s="3" t="str">
        <f ca="1"/>
        <v/>
      </c>
      <c r="L149" s="5" t="str">
        <f ca="1"/>
        <v/>
      </c>
      <c r="M149" s="3" t="str">
        <f ca="1"/>
        <v/>
      </c>
      <c r="N149" s="8" t="str">
        <f ca="1"/>
        <v/>
      </c>
      <c r="O149" s="4" t="str">
        <f ca="1"/>
        <v/>
      </c>
    </row>
    <row r="150" spans="2:15" x14ac:dyDescent="0.3">
      <c r="B150" s="6" t="str">
        <f ca="1"/>
        <v/>
      </c>
      <c r="C150" s="5" t="str">
        <f ca="1"/>
        <v/>
      </c>
      <c r="D150" s="5" t="str">
        <f ca="1"/>
        <v/>
      </c>
      <c r="E150" s="4" t="str">
        <f ca="1"/>
        <v/>
      </c>
      <c r="G150" s="5" t="str">
        <f ca="1"/>
        <v/>
      </c>
      <c r="H150" s="5" t="str">
        <f ca="1"/>
        <v/>
      </c>
      <c r="I150" s="5" t="str">
        <f ca="1"/>
        <v/>
      </c>
      <c r="J150" s="3" t="str">
        <f ca="1"/>
        <v/>
      </c>
      <c r="K150" s="3" t="str">
        <f ca="1"/>
        <v/>
      </c>
      <c r="L150" s="5" t="str">
        <f ca="1"/>
        <v/>
      </c>
      <c r="M150" s="3" t="str">
        <f ca="1"/>
        <v/>
      </c>
      <c r="N150" s="8" t="str">
        <f ca="1"/>
        <v/>
      </c>
      <c r="O150" s="4" t="str">
        <f ca="1"/>
        <v/>
      </c>
    </row>
    <row r="151" spans="2:15" x14ac:dyDescent="0.3">
      <c r="B151" s="6" t="str">
        <f ca="1"/>
        <v/>
      </c>
      <c r="C151" s="5" t="str">
        <f ca="1"/>
        <v/>
      </c>
      <c r="D151" s="5" t="str">
        <f ca="1"/>
        <v/>
      </c>
      <c r="E151" s="4" t="str">
        <f ca="1"/>
        <v/>
      </c>
      <c r="G151" s="5" t="str">
        <f ca="1"/>
        <v/>
      </c>
      <c r="H151" s="5" t="str">
        <f ca="1"/>
        <v/>
      </c>
      <c r="I151" s="5" t="str">
        <f ca="1"/>
        <v/>
      </c>
      <c r="J151" s="3" t="str">
        <f ca="1"/>
        <v/>
      </c>
      <c r="K151" s="3" t="str">
        <f ca="1"/>
        <v/>
      </c>
      <c r="L151" s="5" t="str">
        <f ca="1"/>
        <v/>
      </c>
      <c r="M151" s="3" t="str">
        <f ca="1"/>
        <v/>
      </c>
      <c r="N151" s="8" t="str">
        <f ca="1"/>
        <v/>
      </c>
      <c r="O151" s="4" t="str">
        <f ca="1"/>
        <v/>
      </c>
    </row>
    <row r="152" spans="2:15" x14ac:dyDescent="0.3">
      <c r="B152" s="6" t="str">
        <f ca="1"/>
        <v/>
      </c>
      <c r="C152" s="5" t="str">
        <f ca="1"/>
        <v/>
      </c>
      <c r="D152" s="5" t="str">
        <f ca="1"/>
        <v/>
      </c>
      <c r="E152" s="4" t="str">
        <f ca="1"/>
        <v/>
      </c>
      <c r="G152" s="5" t="str">
        <f ca="1"/>
        <v/>
      </c>
      <c r="H152" s="5" t="str">
        <f ca="1"/>
        <v/>
      </c>
      <c r="I152" s="5" t="str">
        <f ca="1"/>
        <v/>
      </c>
      <c r="J152" s="3" t="str">
        <f ca="1"/>
        <v/>
      </c>
      <c r="K152" s="3" t="str">
        <f ca="1"/>
        <v/>
      </c>
      <c r="L152" s="5" t="str">
        <f ca="1"/>
        <v/>
      </c>
      <c r="M152" s="3" t="str">
        <f ca="1"/>
        <v/>
      </c>
      <c r="N152" s="8" t="str">
        <f ca="1"/>
        <v/>
      </c>
      <c r="O152" s="4" t="str">
        <f ca="1"/>
        <v/>
      </c>
    </row>
    <row r="153" spans="2:15" x14ac:dyDescent="0.3">
      <c r="B153" s="6" t="str">
        <f ca="1"/>
        <v/>
      </c>
      <c r="C153" s="5" t="str">
        <f ca="1"/>
        <v/>
      </c>
      <c r="D153" s="5" t="str">
        <f ca="1"/>
        <v/>
      </c>
      <c r="E153" s="4" t="str">
        <f ca="1"/>
        <v/>
      </c>
      <c r="G153" s="5" t="str">
        <f ca="1"/>
        <v/>
      </c>
      <c r="H153" s="5" t="str">
        <f ca="1"/>
        <v/>
      </c>
      <c r="I153" s="5" t="str">
        <f ca="1"/>
        <v/>
      </c>
      <c r="J153" s="3" t="str">
        <f ca="1"/>
        <v/>
      </c>
      <c r="K153" s="3" t="str">
        <f ca="1"/>
        <v/>
      </c>
      <c r="L153" s="5" t="str">
        <f ca="1"/>
        <v/>
      </c>
      <c r="M153" s="3" t="str">
        <f ca="1"/>
        <v/>
      </c>
      <c r="N153" s="8" t="str">
        <f ca="1"/>
        <v/>
      </c>
      <c r="O153" s="4" t="str">
        <f ca="1"/>
        <v/>
      </c>
    </row>
    <row r="154" spans="2:15" x14ac:dyDescent="0.3">
      <c r="B154" s="6" t="str">
        <f ca="1"/>
        <v/>
      </c>
      <c r="C154" s="5" t="str">
        <f ca="1"/>
        <v/>
      </c>
      <c r="D154" s="5" t="str">
        <f ca="1"/>
        <v/>
      </c>
      <c r="E154" s="4" t="str">
        <f ca="1"/>
        <v/>
      </c>
      <c r="G154" s="5" t="str">
        <f ca="1"/>
        <v/>
      </c>
      <c r="H154" s="5" t="str">
        <f ca="1"/>
        <v/>
      </c>
      <c r="I154" s="5" t="str">
        <f ca="1"/>
        <v/>
      </c>
      <c r="J154" s="3" t="str">
        <f ca="1"/>
        <v/>
      </c>
      <c r="K154" s="3" t="str">
        <f ca="1"/>
        <v/>
      </c>
      <c r="L154" s="5" t="str">
        <f ca="1"/>
        <v/>
      </c>
      <c r="M154" s="3" t="str">
        <f ca="1"/>
        <v/>
      </c>
      <c r="N154" s="8" t="str">
        <f ca="1"/>
        <v/>
      </c>
      <c r="O154" s="4" t="str">
        <f ca="1"/>
        <v/>
      </c>
    </row>
    <row r="155" spans="2:15" x14ac:dyDescent="0.3">
      <c r="B155" s="6" t="str">
        <f ca="1"/>
        <v/>
      </c>
      <c r="C155" s="5" t="str">
        <f ca="1"/>
        <v/>
      </c>
      <c r="D155" s="5" t="str">
        <f ca="1"/>
        <v/>
      </c>
      <c r="E155" s="4" t="str">
        <f ca="1"/>
        <v/>
      </c>
      <c r="G155" s="5" t="str">
        <f ca="1"/>
        <v/>
      </c>
      <c r="H155" s="5" t="str">
        <f ca="1"/>
        <v/>
      </c>
      <c r="I155" s="5" t="str">
        <f ca="1"/>
        <v/>
      </c>
      <c r="J155" s="3" t="str">
        <f ca="1"/>
        <v/>
      </c>
      <c r="K155" s="3" t="str">
        <f ca="1"/>
        <v/>
      </c>
      <c r="L155" s="5" t="str">
        <f ca="1"/>
        <v/>
      </c>
      <c r="M155" s="3" t="str">
        <f ca="1"/>
        <v/>
      </c>
      <c r="N155" s="8" t="str">
        <f ca="1"/>
        <v/>
      </c>
      <c r="O155" s="4" t="str">
        <f ca="1"/>
        <v/>
      </c>
    </row>
    <row r="156" spans="2:15" x14ac:dyDescent="0.3">
      <c r="B156" s="6" t="str">
        <f ca="1"/>
        <v/>
      </c>
      <c r="C156" s="5" t="str">
        <f ca="1"/>
        <v/>
      </c>
      <c r="D156" s="5" t="str">
        <f ca="1"/>
        <v/>
      </c>
      <c r="E156" s="4" t="str">
        <f ca="1"/>
        <v/>
      </c>
      <c r="G156" s="5" t="str">
        <f ca="1"/>
        <v/>
      </c>
      <c r="H156" s="5" t="str">
        <f ca="1"/>
        <v/>
      </c>
      <c r="I156" s="5" t="str">
        <f ca="1"/>
        <v/>
      </c>
      <c r="J156" s="3" t="str">
        <f ca="1"/>
        <v/>
      </c>
      <c r="K156" s="3" t="str">
        <f ca="1"/>
        <v/>
      </c>
      <c r="L156" s="5" t="str">
        <f ca="1"/>
        <v/>
      </c>
      <c r="M156" s="3" t="str">
        <f ca="1"/>
        <v/>
      </c>
      <c r="N156" s="8" t="str">
        <f ca="1"/>
        <v/>
      </c>
      <c r="O156" s="4" t="str">
        <f ca="1"/>
        <v/>
      </c>
    </row>
    <row r="157" spans="2:15" x14ac:dyDescent="0.3">
      <c r="B157" s="6" t="str">
        <f ca="1"/>
        <v/>
      </c>
      <c r="C157" s="5" t="str">
        <f ca="1"/>
        <v/>
      </c>
      <c r="D157" s="5" t="str">
        <f ca="1"/>
        <v/>
      </c>
      <c r="E157" s="4" t="str">
        <f ca="1"/>
        <v/>
      </c>
      <c r="G157" s="5" t="str">
        <f ca="1"/>
        <v/>
      </c>
      <c r="H157" s="5" t="str">
        <f ca="1"/>
        <v/>
      </c>
      <c r="I157" s="5" t="str">
        <f ca="1"/>
        <v/>
      </c>
      <c r="J157" s="3" t="str">
        <f ca="1"/>
        <v/>
      </c>
      <c r="K157" s="3" t="str">
        <f ca="1"/>
        <v/>
      </c>
      <c r="L157" s="5" t="str">
        <f ca="1"/>
        <v/>
      </c>
      <c r="M157" s="3" t="str">
        <f ca="1"/>
        <v/>
      </c>
      <c r="N157" s="8" t="str">
        <f ca="1"/>
        <v/>
      </c>
      <c r="O157" s="4" t="str">
        <f ca="1"/>
        <v/>
      </c>
    </row>
    <row r="158" spans="2:15" x14ac:dyDescent="0.3">
      <c r="B158" s="6" t="str">
        <f ca="1"/>
        <v/>
      </c>
      <c r="C158" s="5" t="str">
        <f ca="1"/>
        <v/>
      </c>
      <c r="D158" s="5" t="str">
        <f ca="1"/>
        <v/>
      </c>
      <c r="E158" s="4" t="str">
        <f ca="1"/>
        <v/>
      </c>
      <c r="G158" s="5" t="str">
        <f ca="1"/>
        <v/>
      </c>
      <c r="H158" s="5" t="str">
        <f ca="1"/>
        <v/>
      </c>
      <c r="I158" s="5" t="str">
        <f ca="1"/>
        <v/>
      </c>
      <c r="J158" s="3" t="str">
        <f ca="1"/>
        <v/>
      </c>
      <c r="K158" s="3" t="str">
        <f ca="1"/>
        <v/>
      </c>
      <c r="L158" s="5" t="str">
        <f ca="1"/>
        <v/>
      </c>
      <c r="M158" s="3" t="str">
        <f ca="1"/>
        <v/>
      </c>
      <c r="N158" s="8" t="str">
        <f ca="1"/>
        <v/>
      </c>
      <c r="O158" s="4" t="str">
        <f ca="1"/>
        <v/>
      </c>
    </row>
    <row r="159" spans="2:15" x14ac:dyDescent="0.3">
      <c r="B159" s="6" t="str">
        <f ca="1"/>
        <v/>
      </c>
      <c r="C159" s="5" t="str">
        <f ca="1"/>
        <v/>
      </c>
      <c r="D159" s="5" t="str">
        <f ca="1"/>
        <v/>
      </c>
      <c r="E159" s="4" t="str">
        <f ca="1"/>
        <v/>
      </c>
      <c r="G159" s="5" t="str">
        <f ca="1"/>
        <v/>
      </c>
      <c r="H159" s="5" t="str">
        <f ca="1"/>
        <v/>
      </c>
      <c r="I159" s="5" t="str">
        <f ca="1"/>
        <v/>
      </c>
      <c r="J159" s="3" t="str">
        <f ca="1"/>
        <v/>
      </c>
      <c r="K159" s="3" t="str">
        <f ca="1"/>
        <v/>
      </c>
      <c r="L159" s="5" t="str">
        <f ca="1"/>
        <v/>
      </c>
      <c r="M159" s="3" t="str">
        <f ca="1"/>
        <v/>
      </c>
      <c r="N159" s="8" t="str">
        <f ca="1"/>
        <v/>
      </c>
      <c r="O159" s="4" t="str">
        <f ca="1"/>
        <v/>
      </c>
    </row>
    <row r="160" spans="2:15" x14ac:dyDescent="0.3">
      <c r="B160" s="6" t="str">
        <f ca="1"/>
        <v/>
      </c>
      <c r="C160" s="5" t="str">
        <f ca="1"/>
        <v/>
      </c>
      <c r="D160" s="5" t="str">
        <f ca="1"/>
        <v/>
      </c>
      <c r="E160" s="4" t="str">
        <f ca="1"/>
        <v/>
      </c>
      <c r="G160" s="5" t="str">
        <f ca="1"/>
        <v/>
      </c>
      <c r="H160" s="5" t="str">
        <f ca="1"/>
        <v/>
      </c>
      <c r="I160" s="5" t="str">
        <f ca="1"/>
        <v/>
      </c>
      <c r="J160" s="3" t="str">
        <f ca="1"/>
        <v/>
      </c>
      <c r="K160" s="3" t="str">
        <f ca="1"/>
        <v/>
      </c>
      <c r="L160" s="5" t="str">
        <f ca="1"/>
        <v/>
      </c>
      <c r="M160" s="3" t="str">
        <f ca="1"/>
        <v/>
      </c>
      <c r="N160" s="8" t="str">
        <f ca="1"/>
        <v/>
      </c>
      <c r="O160" s="4" t="str">
        <f ca="1"/>
        <v/>
      </c>
    </row>
    <row r="161" spans="2:15" x14ac:dyDescent="0.3">
      <c r="B161" s="6" t="str">
        <f ca="1"/>
        <v/>
      </c>
      <c r="C161" s="5" t="str">
        <f ca="1"/>
        <v/>
      </c>
      <c r="D161" s="5" t="str">
        <f ca="1"/>
        <v/>
      </c>
      <c r="E161" s="4" t="str">
        <f ca="1"/>
        <v/>
      </c>
      <c r="G161" s="5" t="str">
        <f ca="1"/>
        <v/>
      </c>
      <c r="H161" s="5" t="str">
        <f ca="1"/>
        <v/>
      </c>
      <c r="I161" s="5" t="str">
        <f ca="1"/>
        <v/>
      </c>
      <c r="J161" s="3" t="str">
        <f ca="1"/>
        <v/>
      </c>
      <c r="K161" s="3" t="str">
        <f ca="1"/>
        <v/>
      </c>
      <c r="L161" s="5" t="str">
        <f ca="1"/>
        <v/>
      </c>
      <c r="M161" s="3" t="str">
        <f ca="1"/>
        <v/>
      </c>
      <c r="N161" s="8" t="str">
        <f ca="1"/>
        <v/>
      </c>
      <c r="O161" s="4" t="str">
        <f ca="1"/>
        <v/>
      </c>
    </row>
    <row r="162" spans="2:15" x14ac:dyDescent="0.3">
      <c r="B162" s="6" t="str">
        <f ca="1"/>
        <v/>
      </c>
      <c r="C162" s="5" t="str">
        <f ca="1"/>
        <v/>
      </c>
      <c r="D162" s="5" t="str">
        <f ca="1"/>
        <v/>
      </c>
      <c r="E162" s="4" t="str">
        <f ca="1"/>
        <v/>
      </c>
      <c r="G162" s="5" t="str">
        <f ca="1"/>
        <v/>
      </c>
      <c r="H162" s="5" t="str">
        <f ca="1"/>
        <v/>
      </c>
      <c r="I162" s="5" t="str">
        <f ca="1"/>
        <v/>
      </c>
      <c r="J162" s="3" t="str">
        <f ca="1"/>
        <v/>
      </c>
      <c r="K162" s="3" t="str">
        <f ca="1"/>
        <v/>
      </c>
      <c r="L162" s="5" t="str">
        <f ca="1"/>
        <v/>
      </c>
      <c r="M162" s="3" t="str">
        <f ca="1"/>
        <v/>
      </c>
      <c r="N162" s="8" t="str">
        <f ca="1"/>
        <v/>
      </c>
      <c r="O162" s="4" t="str">
        <f ca="1"/>
        <v/>
      </c>
    </row>
    <row r="163" spans="2:15" x14ac:dyDescent="0.3">
      <c r="B163" s="6" t="str">
        <f ca="1"/>
        <v/>
      </c>
      <c r="C163" s="5" t="str">
        <f ca="1"/>
        <v/>
      </c>
      <c r="D163" s="5" t="str">
        <f ca="1"/>
        <v/>
      </c>
      <c r="E163" s="4" t="str">
        <f ca="1"/>
        <v/>
      </c>
      <c r="G163" s="5" t="str">
        <f ca="1"/>
        <v/>
      </c>
      <c r="H163" s="5" t="str">
        <f ca="1"/>
        <v/>
      </c>
      <c r="I163" s="5" t="str">
        <f ca="1"/>
        <v/>
      </c>
      <c r="J163" s="3" t="str">
        <f ca="1"/>
        <v/>
      </c>
      <c r="K163" s="3" t="str">
        <f ca="1"/>
        <v/>
      </c>
      <c r="L163" s="5" t="str">
        <f ca="1"/>
        <v/>
      </c>
      <c r="M163" s="3" t="str">
        <f ca="1"/>
        <v/>
      </c>
      <c r="N163" s="8" t="str">
        <f ca="1"/>
        <v/>
      </c>
      <c r="O163" s="4" t="str">
        <f ca="1"/>
        <v/>
      </c>
    </row>
    <row r="164" spans="2:15" x14ac:dyDescent="0.3">
      <c r="B164" s="6" t="str">
        <f ca="1"/>
        <v/>
      </c>
      <c r="C164" s="5" t="str">
        <f ca="1"/>
        <v/>
      </c>
      <c r="D164" s="5" t="str">
        <f ca="1"/>
        <v/>
      </c>
      <c r="E164" s="4" t="str">
        <f ca="1"/>
        <v/>
      </c>
      <c r="G164" s="5" t="str">
        <f ca="1"/>
        <v/>
      </c>
      <c r="H164" s="5" t="str">
        <f ca="1"/>
        <v/>
      </c>
      <c r="I164" s="5" t="str">
        <f ca="1"/>
        <v/>
      </c>
      <c r="J164" s="3" t="str">
        <f ca="1"/>
        <v/>
      </c>
      <c r="K164" s="3" t="str">
        <f ca="1"/>
        <v/>
      </c>
      <c r="L164" s="5" t="str">
        <f ca="1"/>
        <v/>
      </c>
      <c r="M164" s="3" t="str">
        <f ca="1"/>
        <v/>
      </c>
      <c r="N164" s="8" t="str">
        <f ca="1"/>
        <v/>
      </c>
      <c r="O164" s="4" t="str">
        <f ca="1"/>
        <v/>
      </c>
    </row>
    <row r="165" spans="2:15" x14ac:dyDescent="0.3">
      <c r="B165" s="6" t="str">
        <f ca="1"/>
        <v/>
      </c>
      <c r="C165" s="5" t="str">
        <f ca="1"/>
        <v/>
      </c>
      <c r="D165" s="5" t="str">
        <f ca="1"/>
        <v/>
      </c>
      <c r="E165" s="4" t="str">
        <f ca="1"/>
        <v/>
      </c>
      <c r="G165" s="5" t="str">
        <f ca="1"/>
        <v/>
      </c>
      <c r="H165" s="5" t="str">
        <f ca="1"/>
        <v/>
      </c>
      <c r="I165" s="5" t="str">
        <f ca="1"/>
        <v/>
      </c>
      <c r="J165" s="3" t="str">
        <f ca="1"/>
        <v/>
      </c>
      <c r="K165" s="3" t="str">
        <f ca="1"/>
        <v/>
      </c>
      <c r="L165" s="5" t="str">
        <f ca="1"/>
        <v/>
      </c>
      <c r="M165" s="3" t="str">
        <f ca="1"/>
        <v/>
      </c>
      <c r="N165" s="8" t="str">
        <f ca="1"/>
        <v/>
      </c>
      <c r="O165" s="4" t="str">
        <f ca="1"/>
        <v/>
      </c>
    </row>
    <row r="166" spans="2:15" x14ac:dyDescent="0.3">
      <c r="B166" s="6" t="str">
        <f ca="1"/>
        <v/>
      </c>
      <c r="C166" s="5" t="str">
        <f ca="1"/>
        <v/>
      </c>
      <c r="D166" s="5" t="str">
        <f ca="1"/>
        <v/>
      </c>
      <c r="E166" s="4" t="str">
        <f ca="1"/>
        <v/>
      </c>
      <c r="G166" s="5" t="str">
        <f ca="1"/>
        <v/>
      </c>
      <c r="H166" s="5" t="str">
        <f ca="1"/>
        <v/>
      </c>
      <c r="I166" s="5" t="str">
        <f ca="1"/>
        <v/>
      </c>
      <c r="J166" s="3" t="str">
        <f ca="1"/>
        <v/>
      </c>
      <c r="K166" s="3" t="str">
        <f ca="1"/>
        <v/>
      </c>
      <c r="L166" s="5" t="str">
        <f ca="1"/>
        <v/>
      </c>
      <c r="M166" s="3" t="str">
        <f ca="1"/>
        <v/>
      </c>
      <c r="N166" s="8" t="str">
        <f ca="1"/>
        <v/>
      </c>
      <c r="O166" s="4" t="str">
        <f ca="1"/>
        <v/>
      </c>
    </row>
    <row r="167" spans="2:15" x14ac:dyDescent="0.3">
      <c r="B167" s="6" t="str">
        <f ca="1"/>
        <v/>
      </c>
      <c r="C167" s="5" t="str">
        <f ca="1"/>
        <v/>
      </c>
      <c r="D167" s="5" t="str">
        <f ca="1"/>
        <v/>
      </c>
      <c r="E167" s="4" t="str">
        <f ca="1"/>
        <v/>
      </c>
      <c r="G167" s="5" t="str">
        <f ca="1"/>
        <v/>
      </c>
      <c r="H167" s="5" t="str">
        <f ca="1"/>
        <v/>
      </c>
      <c r="I167" s="5" t="str">
        <f ca="1"/>
        <v/>
      </c>
      <c r="J167" s="3" t="str">
        <f ca="1"/>
        <v/>
      </c>
      <c r="K167" s="3" t="str">
        <f ca="1"/>
        <v/>
      </c>
      <c r="L167" s="5" t="str">
        <f ca="1"/>
        <v/>
      </c>
      <c r="M167" s="3" t="str">
        <f ca="1"/>
        <v/>
      </c>
      <c r="N167" s="8" t="str">
        <f ca="1"/>
        <v/>
      </c>
      <c r="O167" s="4" t="str">
        <f ca="1"/>
        <v/>
      </c>
    </row>
    <row r="168" spans="2:15" x14ac:dyDescent="0.3">
      <c r="B168" s="6" t="str">
        <f ca="1"/>
        <v/>
      </c>
      <c r="C168" s="5" t="str">
        <f ca="1"/>
        <v/>
      </c>
      <c r="D168" s="5" t="str">
        <f ca="1"/>
        <v/>
      </c>
      <c r="E168" s="4" t="str">
        <f ca="1"/>
        <v/>
      </c>
      <c r="G168" s="5" t="str">
        <f ca="1"/>
        <v/>
      </c>
      <c r="H168" s="5" t="str">
        <f ca="1"/>
        <v/>
      </c>
      <c r="I168" s="5" t="str">
        <f ca="1"/>
        <v/>
      </c>
      <c r="J168" s="3" t="str">
        <f ca="1"/>
        <v/>
      </c>
      <c r="K168" s="3" t="str">
        <f ca="1"/>
        <v/>
      </c>
      <c r="L168" s="5" t="str">
        <f ca="1"/>
        <v/>
      </c>
      <c r="M168" s="3" t="str">
        <f ca="1"/>
        <v/>
      </c>
      <c r="N168" s="8" t="str">
        <f ca="1"/>
        <v/>
      </c>
      <c r="O168" s="4" t="str">
        <f ca="1"/>
        <v/>
      </c>
    </row>
    <row r="169" spans="2:15" x14ac:dyDescent="0.3">
      <c r="B169" s="6" t="str">
        <f ca="1"/>
        <v/>
      </c>
      <c r="C169" s="5" t="str">
        <f ca="1"/>
        <v/>
      </c>
      <c r="D169" s="5" t="str">
        <f ca="1"/>
        <v/>
      </c>
      <c r="E169" s="4" t="str">
        <f ca="1"/>
        <v/>
      </c>
      <c r="G169" s="5" t="str">
        <f ca="1"/>
        <v/>
      </c>
      <c r="H169" s="5" t="str">
        <f ca="1"/>
        <v/>
      </c>
      <c r="I169" s="5" t="str">
        <f ca="1"/>
        <v/>
      </c>
      <c r="J169" s="3" t="str">
        <f ca="1"/>
        <v/>
      </c>
      <c r="K169" s="3" t="str">
        <f ca="1"/>
        <v/>
      </c>
      <c r="L169" s="5" t="str">
        <f ca="1"/>
        <v/>
      </c>
      <c r="M169" s="3" t="str">
        <f ca="1"/>
        <v/>
      </c>
      <c r="N169" s="8" t="str">
        <f ca="1"/>
        <v/>
      </c>
      <c r="O169" s="4" t="str">
        <f ca="1"/>
        <v/>
      </c>
    </row>
    <row r="170" spans="2:15" x14ac:dyDescent="0.3">
      <c r="B170" s="6" t="str">
        <f ca="1"/>
        <v/>
      </c>
      <c r="C170" s="5" t="str">
        <f ca="1"/>
        <v/>
      </c>
      <c r="D170" s="5" t="str">
        <f ca="1"/>
        <v/>
      </c>
      <c r="E170" s="4" t="str">
        <f ca="1"/>
        <v/>
      </c>
      <c r="G170" s="5" t="str">
        <f ca="1"/>
        <v/>
      </c>
      <c r="H170" s="5" t="str">
        <f ca="1"/>
        <v/>
      </c>
      <c r="I170" s="5" t="str">
        <f ca="1"/>
        <v/>
      </c>
      <c r="J170" s="3" t="str">
        <f ca="1"/>
        <v/>
      </c>
      <c r="K170" s="3" t="str">
        <f ca="1"/>
        <v/>
      </c>
      <c r="L170" s="5" t="str">
        <f ca="1"/>
        <v/>
      </c>
      <c r="M170" s="3" t="str">
        <f ca="1"/>
        <v/>
      </c>
      <c r="N170" s="8" t="str">
        <f ca="1"/>
        <v/>
      </c>
      <c r="O170" s="4" t="str">
        <f ca="1"/>
        <v/>
      </c>
    </row>
    <row r="171" spans="2:15" x14ac:dyDescent="0.3">
      <c r="B171" s="6" t="str">
        <f ca="1"/>
        <v/>
      </c>
      <c r="C171" s="5" t="str">
        <f ca="1"/>
        <v/>
      </c>
      <c r="D171" s="5" t="str">
        <f ca="1"/>
        <v/>
      </c>
      <c r="E171" s="4" t="str">
        <f ca="1"/>
        <v/>
      </c>
      <c r="G171" s="5" t="str">
        <f ca="1"/>
        <v/>
      </c>
      <c r="H171" s="5" t="str">
        <f ca="1"/>
        <v/>
      </c>
      <c r="I171" s="5" t="str">
        <f ca="1"/>
        <v/>
      </c>
      <c r="J171" s="3" t="str">
        <f ca="1"/>
        <v/>
      </c>
      <c r="K171" s="3" t="str">
        <f ca="1"/>
        <v/>
      </c>
      <c r="L171" s="5" t="str">
        <f ca="1"/>
        <v/>
      </c>
      <c r="M171" s="3" t="str">
        <f ca="1"/>
        <v/>
      </c>
      <c r="N171" s="8" t="str">
        <f ca="1"/>
        <v/>
      </c>
      <c r="O171" s="4" t="str">
        <f ca="1"/>
        <v/>
      </c>
    </row>
    <row r="172" spans="2:15" x14ac:dyDescent="0.3">
      <c r="B172" s="6" t="str">
        <f ca="1"/>
        <v/>
      </c>
      <c r="C172" s="5" t="str">
        <f ca="1"/>
        <v/>
      </c>
      <c r="D172" s="5" t="str">
        <f ca="1"/>
        <v/>
      </c>
      <c r="E172" s="4" t="str">
        <f ca="1"/>
        <v/>
      </c>
      <c r="G172" s="5" t="str">
        <f ca="1"/>
        <v/>
      </c>
      <c r="H172" s="5" t="str">
        <f ca="1"/>
        <v/>
      </c>
      <c r="I172" s="5" t="str">
        <f ca="1"/>
        <v/>
      </c>
      <c r="J172" s="3" t="str">
        <f ca="1"/>
        <v/>
      </c>
      <c r="K172" s="3" t="str">
        <f ca="1"/>
        <v/>
      </c>
      <c r="L172" s="5" t="str">
        <f ca="1"/>
        <v/>
      </c>
      <c r="M172" s="3" t="str">
        <f ca="1"/>
        <v/>
      </c>
      <c r="N172" s="8" t="str">
        <f ca="1"/>
        <v/>
      </c>
      <c r="O172" s="4" t="str">
        <f ca="1"/>
        <v/>
      </c>
    </row>
    <row r="173" spans="2:15" x14ac:dyDescent="0.3">
      <c r="B173" s="6" t="str">
        <f ca="1"/>
        <v/>
      </c>
      <c r="C173" s="5" t="str">
        <f ca="1"/>
        <v/>
      </c>
      <c r="D173" s="5" t="str">
        <f ca="1"/>
        <v/>
      </c>
      <c r="E173" s="4" t="str">
        <f ca="1"/>
        <v/>
      </c>
      <c r="G173" s="5" t="str">
        <f ca="1"/>
        <v/>
      </c>
      <c r="H173" s="5" t="str">
        <f ca="1"/>
        <v/>
      </c>
      <c r="I173" s="5" t="str">
        <f ca="1"/>
        <v/>
      </c>
      <c r="J173" s="3" t="str">
        <f ca="1"/>
        <v/>
      </c>
      <c r="K173" s="3" t="str">
        <f ca="1"/>
        <v/>
      </c>
      <c r="L173" s="5" t="str">
        <f ca="1"/>
        <v/>
      </c>
      <c r="M173" s="3" t="str">
        <f ca="1"/>
        <v/>
      </c>
      <c r="N173" s="8" t="str">
        <f ca="1"/>
        <v/>
      </c>
      <c r="O173" s="4" t="str">
        <f ca="1"/>
        <v/>
      </c>
    </row>
    <row r="174" spans="2:15" x14ac:dyDescent="0.3">
      <c r="B174" s="6" t="str">
        <f ca="1"/>
        <v/>
      </c>
      <c r="C174" s="5" t="str">
        <f ca="1"/>
        <v/>
      </c>
      <c r="D174" s="5" t="str">
        <f ca="1"/>
        <v/>
      </c>
      <c r="E174" s="4" t="str">
        <f ca="1"/>
        <v/>
      </c>
      <c r="G174" s="5" t="str">
        <f ca="1"/>
        <v/>
      </c>
      <c r="H174" s="5" t="str">
        <f ca="1"/>
        <v/>
      </c>
      <c r="I174" s="5" t="str">
        <f ca="1"/>
        <v/>
      </c>
      <c r="J174" s="3" t="str">
        <f ca="1"/>
        <v/>
      </c>
      <c r="K174" s="3" t="str">
        <f ca="1"/>
        <v/>
      </c>
      <c r="L174" s="5" t="str">
        <f ca="1"/>
        <v/>
      </c>
      <c r="M174" s="3" t="str">
        <f ca="1"/>
        <v/>
      </c>
      <c r="N174" s="8" t="str">
        <f ca="1"/>
        <v/>
      </c>
      <c r="O174" s="4" t="str">
        <f ca="1"/>
        <v/>
      </c>
    </row>
    <row r="175" spans="2:15" x14ac:dyDescent="0.3">
      <c r="B175" s="6" t="str">
        <f ca="1"/>
        <v/>
      </c>
      <c r="C175" s="5" t="str">
        <f ca="1"/>
        <v/>
      </c>
      <c r="D175" s="5" t="str">
        <f ca="1"/>
        <v/>
      </c>
      <c r="E175" s="4" t="str">
        <f ca="1"/>
        <v/>
      </c>
      <c r="G175" s="5" t="str">
        <f ca="1"/>
        <v/>
      </c>
      <c r="H175" s="5" t="str">
        <f ca="1"/>
        <v/>
      </c>
      <c r="I175" s="5" t="str">
        <f ca="1"/>
        <v/>
      </c>
      <c r="J175" s="3" t="str">
        <f ca="1"/>
        <v/>
      </c>
      <c r="K175" s="3" t="str">
        <f ca="1"/>
        <v/>
      </c>
      <c r="L175" s="5" t="str">
        <f ca="1"/>
        <v/>
      </c>
      <c r="M175" s="3" t="str">
        <f ca="1"/>
        <v/>
      </c>
      <c r="N175" s="8" t="str">
        <f ca="1"/>
        <v/>
      </c>
      <c r="O175" s="4" t="str">
        <f ca="1"/>
        <v/>
      </c>
    </row>
    <row r="176" spans="2:15" x14ac:dyDescent="0.3">
      <c r="B176" s="6" t="str">
        <f ca="1"/>
        <v/>
      </c>
      <c r="C176" s="5" t="str">
        <f ca="1"/>
        <v/>
      </c>
      <c r="D176" s="5" t="str">
        <f ca="1"/>
        <v/>
      </c>
      <c r="E176" s="4" t="str">
        <f ca="1"/>
        <v/>
      </c>
      <c r="G176" s="5" t="str">
        <f ca="1"/>
        <v/>
      </c>
      <c r="H176" s="5" t="str">
        <f ca="1"/>
        <v/>
      </c>
      <c r="I176" s="5" t="str">
        <f ca="1"/>
        <v/>
      </c>
      <c r="J176" s="3" t="str">
        <f ca="1"/>
        <v/>
      </c>
      <c r="K176" s="3" t="str">
        <f ca="1"/>
        <v/>
      </c>
      <c r="L176" s="5" t="str">
        <f ca="1"/>
        <v/>
      </c>
      <c r="M176" s="3" t="str">
        <f ca="1"/>
        <v/>
      </c>
      <c r="N176" s="8" t="str">
        <f ca="1"/>
        <v/>
      </c>
      <c r="O176" s="4" t="str">
        <f ca="1"/>
        <v/>
      </c>
    </row>
    <row r="177" spans="2:15" x14ac:dyDescent="0.3">
      <c r="B177" s="6" t="str">
        <f ca="1"/>
        <v/>
      </c>
      <c r="C177" s="5" t="str">
        <f ca="1"/>
        <v/>
      </c>
      <c r="D177" s="5" t="str">
        <f ca="1"/>
        <v/>
      </c>
      <c r="E177" s="4" t="str">
        <f ca="1"/>
        <v/>
      </c>
      <c r="G177" s="5" t="str">
        <f ca="1"/>
        <v/>
      </c>
      <c r="H177" s="5" t="str">
        <f ca="1"/>
        <v/>
      </c>
      <c r="I177" s="5" t="str">
        <f ca="1"/>
        <v/>
      </c>
      <c r="J177" s="3" t="str">
        <f ca="1"/>
        <v/>
      </c>
      <c r="K177" s="3" t="str">
        <f ca="1"/>
        <v/>
      </c>
      <c r="L177" s="5" t="str">
        <f ca="1"/>
        <v/>
      </c>
      <c r="M177" s="3" t="str">
        <f ca="1"/>
        <v/>
      </c>
      <c r="N177" s="8" t="str">
        <f ca="1"/>
        <v/>
      </c>
      <c r="O177" s="4" t="str">
        <f ca="1"/>
        <v/>
      </c>
    </row>
    <row r="178" spans="2:15" x14ac:dyDescent="0.3">
      <c r="B178" s="6" t="str">
        <f ca="1"/>
        <v/>
      </c>
      <c r="C178" s="5" t="str">
        <f ca="1"/>
        <v/>
      </c>
      <c r="D178" s="5" t="str">
        <f ca="1"/>
        <v/>
      </c>
      <c r="E178" s="4" t="str">
        <f ca="1"/>
        <v/>
      </c>
      <c r="G178" s="5" t="str">
        <f ca="1"/>
        <v/>
      </c>
      <c r="H178" s="5" t="str">
        <f ca="1"/>
        <v/>
      </c>
      <c r="I178" s="5" t="str">
        <f ca="1"/>
        <v/>
      </c>
      <c r="J178" s="3" t="str">
        <f ca="1"/>
        <v/>
      </c>
      <c r="K178" s="3" t="str">
        <f ca="1"/>
        <v/>
      </c>
      <c r="L178" s="5" t="str">
        <f ca="1"/>
        <v/>
      </c>
      <c r="M178" s="3" t="str">
        <f ca="1"/>
        <v/>
      </c>
      <c r="N178" s="8" t="str">
        <f ca="1"/>
        <v/>
      </c>
      <c r="O178" s="4" t="str">
        <f ca="1"/>
        <v/>
      </c>
    </row>
    <row r="179" spans="2:15" x14ac:dyDescent="0.3">
      <c r="B179" s="6" t="str">
        <f ca="1"/>
        <v/>
      </c>
      <c r="C179" s="5" t="str">
        <f ca="1"/>
        <v/>
      </c>
      <c r="D179" s="5" t="str">
        <f ca="1"/>
        <v/>
      </c>
      <c r="E179" s="4" t="str">
        <f ca="1"/>
        <v/>
      </c>
      <c r="G179" s="5" t="str">
        <f ca="1"/>
        <v/>
      </c>
      <c r="H179" s="5" t="str">
        <f ca="1"/>
        <v/>
      </c>
      <c r="I179" s="5" t="str">
        <f ca="1"/>
        <v/>
      </c>
      <c r="J179" s="3" t="str">
        <f ca="1"/>
        <v/>
      </c>
      <c r="K179" s="3" t="str">
        <f ca="1"/>
        <v/>
      </c>
      <c r="L179" s="5" t="str">
        <f ca="1"/>
        <v/>
      </c>
      <c r="M179" s="3" t="str">
        <f ca="1"/>
        <v/>
      </c>
      <c r="N179" s="8" t="str">
        <f ca="1"/>
        <v/>
      </c>
      <c r="O179" s="4" t="str">
        <f ca="1"/>
        <v/>
      </c>
    </row>
    <row r="180" spans="2:15" x14ac:dyDescent="0.3">
      <c r="B180" s="6" t="str">
        <f ca="1"/>
        <v/>
      </c>
      <c r="C180" s="5" t="str">
        <f ca="1"/>
        <v/>
      </c>
      <c r="D180" s="5" t="str">
        <f ca="1"/>
        <v/>
      </c>
      <c r="E180" s="4" t="str">
        <f ca="1"/>
        <v/>
      </c>
      <c r="G180" s="5" t="str">
        <f ca="1"/>
        <v/>
      </c>
      <c r="H180" s="5" t="str">
        <f ca="1"/>
        <v/>
      </c>
      <c r="I180" s="5" t="str">
        <f ca="1"/>
        <v/>
      </c>
      <c r="J180" s="3" t="str">
        <f ca="1"/>
        <v/>
      </c>
      <c r="K180" s="3" t="str">
        <f ca="1"/>
        <v/>
      </c>
      <c r="L180" s="5" t="str">
        <f ca="1"/>
        <v/>
      </c>
      <c r="M180" s="3" t="str">
        <f ca="1"/>
        <v/>
      </c>
      <c r="N180" s="8" t="str">
        <f ca="1"/>
        <v/>
      </c>
      <c r="O180" s="4" t="str">
        <f ca="1"/>
        <v/>
      </c>
    </row>
    <row r="181" spans="2:15" x14ac:dyDescent="0.3">
      <c r="B181" s="6" t="str">
        <f ca="1"/>
        <v/>
      </c>
      <c r="C181" s="5" t="str">
        <f ca="1"/>
        <v/>
      </c>
      <c r="D181" s="5" t="str">
        <f ca="1"/>
        <v/>
      </c>
      <c r="E181" s="4" t="str">
        <f ca="1"/>
        <v/>
      </c>
      <c r="G181" s="5" t="str">
        <f ca="1"/>
        <v/>
      </c>
      <c r="H181" s="5" t="str">
        <f ca="1"/>
        <v/>
      </c>
      <c r="I181" s="5" t="str">
        <f ca="1"/>
        <v/>
      </c>
      <c r="J181" s="3" t="str">
        <f ca="1"/>
        <v/>
      </c>
      <c r="K181" s="3" t="str">
        <f ca="1"/>
        <v/>
      </c>
      <c r="L181" s="5" t="str">
        <f ca="1"/>
        <v/>
      </c>
      <c r="M181" s="3" t="str">
        <f ca="1"/>
        <v/>
      </c>
      <c r="N181" s="8" t="str">
        <f ca="1"/>
        <v/>
      </c>
      <c r="O181" s="4" t="str">
        <f ca="1"/>
        <v/>
      </c>
    </row>
    <row r="182" spans="2:15" x14ac:dyDescent="0.3">
      <c r="B182" s="6" t="str">
        <f ca="1"/>
        <v/>
      </c>
      <c r="C182" s="5" t="str">
        <f ca="1"/>
        <v/>
      </c>
      <c r="D182" s="5" t="str">
        <f ca="1"/>
        <v/>
      </c>
      <c r="E182" s="4" t="str">
        <f ca="1"/>
        <v/>
      </c>
      <c r="G182" s="5" t="str">
        <f ca="1"/>
        <v/>
      </c>
      <c r="H182" s="5" t="str">
        <f ca="1"/>
        <v/>
      </c>
      <c r="I182" s="5" t="str">
        <f ca="1"/>
        <v/>
      </c>
      <c r="J182" s="3" t="str">
        <f ca="1"/>
        <v/>
      </c>
      <c r="K182" s="3" t="str">
        <f ca="1"/>
        <v/>
      </c>
      <c r="L182" s="5" t="str">
        <f ca="1"/>
        <v/>
      </c>
      <c r="M182" s="3" t="str">
        <f ca="1"/>
        <v/>
      </c>
      <c r="N182" s="8" t="str">
        <f ca="1"/>
        <v/>
      </c>
      <c r="O182" s="4" t="str">
        <f ca="1"/>
        <v/>
      </c>
    </row>
    <row r="183" spans="2:15" x14ac:dyDescent="0.3">
      <c r="B183" s="6" t="str">
        <f ca="1"/>
        <v/>
      </c>
      <c r="C183" s="5" t="str">
        <f ca="1"/>
        <v/>
      </c>
      <c r="D183" s="5" t="str">
        <f ca="1"/>
        <v/>
      </c>
      <c r="E183" s="4" t="str">
        <f ca="1"/>
        <v/>
      </c>
      <c r="G183" s="5" t="str">
        <f ca="1"/>
        <v/>
      </c>
      <c r="H183" s="5" t="str">
        <f ca="1"/>
        <v/>
      </c>
      <c r="I183" s="5" t="str">
        <f ca="1"/>
        <v/>
      </c>
      <c r="J183" s="3" t="str">
        <f ca="1"/>
        <v/>
      </c>
      <c r="K183" s="3" t="str">
        <f ca="1"/>
        <v/>
      </c>
      <c r="L183" s="5" t="str">
        <f ca="1"/>
        <v/>
      </c>
      <c r="M183" s="3" t="str">
        <f ca="1"/>
        <v/>
      </c>
      <c r="N183" s="8" t="str">
        <f ca="1"/>
        <v/>
      </c>
      <c r="O183" s="4" t="str">
        <f ca="1"/>
        <v/>
      </c>
    </row>
    <row r="184" spans="2:15" x14ac:dyDescent="0.3">
      <c r="B184" s="6" t="str">
        <f ca="1"/>
        <v/>
      </c>
      <c r="C184" s="5" t="str">
        <f ca="1"/>
        <v/>
      </c>
      <c r="D184" s="5" t="str">
        <f ca="1"/>
        <v/>
      </c>
      <c r="E184" s="4" t="str">
        <f ca="1"/>
        <v/>
      </c>
      <c r="G184" s="5" t="str">
        <f ca="1"/>
        <v/>
      </c>
      <c r="H184" s="5" t="str">
        <f ca="1"/>
        <v/>
      </c>
      <c r="I184" s="5" t="str">
        <f ca="1"/>
        <v/>
      </c>
      <c r="J184" s="3" t="str">
        <f ca="1"/>
        <v/>
      </c>
      <c r="K184" s="3" t="str">
        <f ca="1"/>
        <v/>
      </c>
      <c r="L184" s="5" t="str">
        <f ca="1"/>
        <v/>
      </c>
      <c r="M184" s="3" t="str">
        <f ca="1"/>
        <v/>
      </c>
      <c r="N184" s="8" t="str">
        <f ca="1"/>
        <v/>
      </c>
      <c r="O184" s="4" t="str">
        <f ca="1"/>
        <v/>
      </c>
    </row>
    <row r="185" spans="2:15" x14ac:dyDescent="0.3">
      <c r="B185" s="6" t="str">
        <f ca="1"/>
        <v/>
      </c>
      <c r="C185" s="5" t="str">
        <f ca="1"/>
        <v/>
      </c>
      <c r="D185" s="5" t="str">
        <f ca="1"/>
        <v/>
      </c>
      <c r="E185" s="4" t="str">
        <f ca="1"/>
        <v/>
      </c>
      <c r="G185" s="5" t="str">
        <f ca="1"/>
        <v/>
      </c>
      <c r="H185" s="5" t="str">
        <f ca="1"/>
        <v/>
      </c>
      <c r="I185" s="5" t="str">
        <f ca="1"/>
        <v/>
      </c>
      <c r="J185" s="3" t="str">
        <f ca="1"/>
        <v/>
      </c>
      <c r="K185" s="3" t="str">
        <f ca="1"/>
        <v/>
      </c>
      <c r="L185" s="5" t="str">
        <f ca="1"/>
        <v/>
      </c>
      <c r="M185" s="3" t="str">
        <f ca="1"/>
        <v/>
      </c>
      <c r="N185" s="8" t="str">
        <f ca="1"/>
        <v/>
      </c>
      <c r="O185" s="4" t="str">
        <f ca="1"/>
        <v/>
      </c>
    </row>
    <row r="186" spans="2:15" x14ac:dyDescent="0.3">
      <c r="B186" s="6" t="str">
        <f ca="1"/>
        <v/>
      </c>
      <c r="C186" s="5" t="str">
        <f ca="1"/>
        <v/>
      </c>
      <c r="D186" s="5" t="str">
        <f ca="1"/>
        <v/>
      </c>
      <c r="E186" s="4" t="str">
        <f ca="1"/>
        <v/>
      </c>
      <c r="G186" s="5" t="str">
        <f ca="1"/>
        <v/>
      </c>
      <c r="H186" s="5" t="str">
        <f ca="1"/>
        <v/>
      </c>
      <c r="I186" s="5" t="str">
        <f ca="1"/>
        <v/>
      </c>
      <c r="J186" s="3" t="str">
        <f ca="1"/>
        <v/>
      </c>
      <c r="K186" s="3" t="str">
        <f ca="1"/>
        <v/>
      </c>
      <c r="L186" s="5" t="str">
        <f ca="1"/>
        <v/>
      </c>
      <c r="M186" s="3" t="str">
        <f ca="1"/>
        <v/>
      </c>
      <c r="N186" s="8" t="str">
        <f ca="1"/>
        <v/>
      </c>
      <c r="O186" s="4" t="str">
        <f ca="1"/>
        <v/>
      </c>
    </row>
    <row r="187" spans="2:15" x14ac:dyDescent="0.3">
      <c r="B187" s="6" t="str">
        <f ca="1"/>
        <v/>
      </c>
      <c r="C187" s="5" t="str">
        <f ca="1"/>
        <v/>
      </c>
      <c r="D187" s="5" t="str">
        <f ca="1"/>
        <v/>
      </c>
      <c r="E187" s="4" t="str">
        <f ca="1"/>
        <v/>
      </c>
      <c r="G187" s="5" t="str">
        <f ca="1"/>
        <v/>
      </c>
      <c r="H187" s="5" t="str">
        <f ca="1"/>
        <v/>
      </c>
      <c r="I187" s="5" t="str">
        <f ca="1"/>
        <v/>
      </c>
      <c r="J187" s="3" t="str">
        <f ca="1"/>
        <v/>
      </c>
      <c r="K187" s="3" t="str">
        <f ca="1"/>
        <v/>
      </c>
      <c r="L187" s="5" t="str">
        <f ca="1"/>
        <v/>
      </c>
      <c r="M187" s="3" t="str">
        <f ca="1"/>
        <v/>
      </c>
      <c r="N187" s="8" t="str">
        <f ca="1"/>
        <v/>
      </c>
      <c r="O187" s="4" t="str">
        <f ca="1"/>
        <v/>
      </c>
    </row>
    <row r="188" spans="2:15" x14ac:dyDescent="0.3">
      <c r="B188" s="6" t="str">
        <f ca="1"/>
        <v/>
      </c>
      <c r="C188" s="5" t="str">
        <f ca="1"/>
        <v/>
      </c>
      <c r="D188" s="5" t="str">
        <f ca="1"/>
        <v/>
      </c>
      <c r="E188" s="4" t="str">
        <f ca="1"/>
        <v/>
      </c>
      <c r="G188" s="5" t="str">
        <f ca="1"/>
        <v/>
      </c>
      <c r="H188" s="5" t="str">
        <f ca="1"/>
        <v/>
      </c>
      <c r="I188" s="5" t="str">
        <f ca="1"/>
        <v/>
      </c>
      <c r="J188" s="3" t="str">
        <f ca="1"/>
        <v/>
      </c>
      <c r="K188" s="3" t="str">
        <f ca="1"/>
        <v/>
      </c>
      <c r="L188" s="5" t="str">
        <f ca="1"/>
        <v/>
      </c>
      <c r="M188" s="3" t="str">
        <f ca="1"/>
        <v/>
      </c>
      <c r="N188" s="8" t="str">
        <f ca="1"/>
        <v/>
      </c>
      <c r="O188" s="4" t="str">
        <f ca="1"/>
        <v/>
      </c>
    </row>
    <row r="189" spans="2:15" x14ac:dyDescent="0.3">
      <c r="B189" s="6" t="str">
        <f ca="1"/>
        <v/>
      </c>
      <c r="C189" s="5" t="str">
        <f ca="1"/>
        <v/>
      </c>
      <c r="D189" s="5" t="str">
        <f ca="1"/>
        <v/>
      </c>
      <c r="E189" s="4" t="str">
        <f ca="1"/>
        <v/>
      </c>
      <c r="G189" s="5" t="str">
        <f ca="1"/>
        <v/>
      </c>
      <c r="H189" s="5" t="str">
        <f ca="1"/>
        <v/>
      </c>
      <c r="I189" s="5" t="str">
        <f ca="1"/>
        <v/>
      </c>
      <c r="J189" s="3" t="str">
        <f ca="1"/>
        <v/>
      </c>
      <c r="K189" s="3" t="str">
        <f ca="1"/>
        <v/>
      </c>
      <c r="L189" s="5" t="str">
        <f ca="1"/>
        <v/>
      </c>
      <c r="M189" s="3" t="str">
        <f ca="1"/>
        <v/>
      </c>
      <c r="N189" s="8" t="str">
        <f ca="1"/>
        <v/>
      </c>
      <c r="O189" s="4" t="str">
        <f ca="1"/>
        <v/>
      </c>
    </row>
    <row r="190" spans="2:15" x14ac:dyDescent="0.3">
      <c r="B190" s="6" t="str">
        <f ca="1"/>
        <v/>
      </c>
      <c r="C190" s="5" t="str">
        <f ca="1"/>
        <v/>
      </c>
      <c r="D190" s="5" t="str">
        <f ca="1"/>
        <v/>
      </c>
      <c r="E190" s="4" t="str">
        <f ca="1"/>
        <v/>
      </c>
      <c r="G190" s="5" t="str">
        <f ca="1"/>
        <v/>
      </c>
      <c r="H190" s="5" t="str">
        <f ca="1"/>
        <v/>
      </c>
      <c r="I190" s="5" t="str">
        <f ca="1"/>
        <v/>
      </c>
      <c r="J190" s="3" t="str">
        <f ca="1"/>
        <v/>
      </c>
      <c r="K190" s="3" t="str">
        <f ca="1"/>
        <v/>
      </c>
      <c r="L190" s="5" t="str">
        <f ca="1"/>
        <v/>
      </c>
      <c r="M190" s="3" t="str">
        <f ca="1"/>
        <v/>
      </c>
      <c r="N190" s="8" t="str">
        <f ca="1"/>
        <v/>
      </c>
      <c r="O190" s="4" t="str">
        <f ca="1"/>
        <v/>
      </c>
    </row>
    <row r="191" spans="2:15" x14ac:dyDescent="0.3">
      <c r="B191" s="6" t="str">
        <f ca="1"/>
        <v/>
      </c>
      <c r="C191" s="5" t="str">
        <f ca="1"/>
        <v/>
      </c>
      <c r="D191" s="5" t="str">
        <f ca="1"/>
        <v/>
      </c>
      <c r="E191" s="4" t="str">
        <f ca="1"/>
        <v/>
      </c>
      <c r="G191" s="5" t="str">
        <f ca="1"/>
        <v/>
      </c>
      <c r="H191" s="5" t="str">
        <f ca="1"/>
        <v/>
      </c>
      <c r="I191" s="5" t="str">
        <f ca="1"/>
        <v/>
      </c>
      <c r="J191" s="3" t="str">
        <f ca="1"/>
        <v/>
      </c>
      <c r="K191" s="3" t="str">
        <f ca="1"/>
        <v/>
      </c>
      <c r="L191" s="5" t="str">
        <f ca="1"/>
        <v/>
      </c>
      <c r="M191" s="3" t="str">
        <f ca="1"/>
        <v/>
      </c>
      <c r="N191" s="8" t="str">
        <f ca="1"/>
        <v/>
      </c>
      <c r="O191" s="4" t="str">
        <f ca="1"/>
        <v/>
      </c>
    </row>
    <row r="192" spans="2:15" x14ac:dyDescent="0.3">
      <c r="B192" s="6" t="str">
        <f ca="1"/>
        <v/>
      </c>
      <c r="C192" s="5" t="str">
        <f ca="1"/>
        <v/>
      </c>
      <c r="D192" s="5" t="str">
        <f ca="1"/>
        <v/>
      </c>
      <c r="E192" s="4" t="str">
        <f ca="1"/>
        <v/>
      </c>
      <c r="G192" s="5" t="str">
        <f ca="1"/>
        <v/>
      </c>
      <c r="H192" s="5" t="str">
        <f ca="1"/>
        <v/>
      </c>
      <c r="I192" s="5" t="str">
        <f ca="1"/>
        <v/>
      </c>
      <c r="J192" s="3" t="str">
        <f ca="1"/>
        <v/>
      </c>
      <c r="K192" s="3" t="str">
        <f ca="1"/>
        <v/>
      </c>
      <c r="L192" s="5" t="str">
        <f ca="1"/>
        <v/>
      </c>
      <c r="M192" s="3" t="str">
        <f ca="1"/>
        <v/>
      </c>
      <c r="N192" s="8" t="str">
        <f ca="1"/>
        <v/>
      </c>
      <c r="O192" s="4" t="str">
        <f ca="1"/>
        <v/>
      </c>
    </row>
    <row r="193" spans="2:15" x14ac:dyDescent="0.3">
      <c r="B193" s="6" t="str">
        <f ca="1"/>
        <v/>
      </c>
      <c r="C193" s="5" t="str">
        <f ca="1"/>
        <v/>
      </c>
      <c r="D193" s="5" t="str">
        <f ca="1"/>
        <v/>
      </c>
      <c r="E193" s="4" t="str">
        <f ca="1"/>
        <v/>
      </c>
      <c r="G193" s="5" t="str">
        <f ca="1"/>
        <v/>
      </c>
      <c r="H193" s="5" t="str">
        <f ca="1"/>
        <v/>
      </c>
      <c r="I193" s="5" t="str">
        <f ca="1"/>
        <v/>
      </c>
      <c r="J193" s="3" t="str">
        <f ca="1"/>
        <v/>
      </c>
      <c r="K193" s="3" t="str">
        <f ca="1"/>
        <v/>
      </c>
      <c r="L193" s="5" t="str">
        <f ca="1"/>
        <v/>
      </c>
      <c r="M193" s="3" t="str">
        <f ca="1"/>
        <v/>
      </c>
      <c r="N193" s="8" t="str">
        <f ca="1"/>
        <v/>
      </c>
      <c r="O193" s="4" t="str">
        <f ca="1"/>
        <v/>
      </c>
    </row>
    <row r="194" spans="2:15" x14ac:dyDescent="0.3">
      <c r="B194" s="6" t="str">
        <f ca="1"/>
        <v/>
      </c>
      <c r="C194" s="5" t="str">
        <f ca="1"/>
        <v/>
      </c>
      <c r="D194" s="5" t="str">
        <f ca="1"/>
        <v/>
      </c>
      <c r="E194" s="4" t="str">
        <f ca="1"/>
        <v/>
      </c>
      <c r="G194" s="5" t="str">
        <f ca="1"/>
        <v/>
      </c>
      <c r="H194" s="5" t="str">
        <f ca="1"/>
        <v/>
      </c>
      <c r="I194" s="5" t="str">
        <f ca="1"/>
        <v/>
      </c>
      <c r="J194" s="3" t="str">
        <f ca="1"/>
        <v/>
      </c>
      <c r="K194" s="3" t="str">
        <f ca="1"/>
        <v/>
      </c>
      <c r="L194" s="5" t="str">
        <f ca="1"/>
        <v/>
      </c>
      <c r="M194" s="3" t="str">
        <f ca="1"/>
        <v/>
      </c>
      <c r="N194" s="8" t="str">
        <f ca="1"/>
        <v/>
      </c>
      <c r="O194" s="4" t="str">
        <f ca="1"/>
        <v/>
      </c>
    </row>
    <row r="195" spans="2:15" x14ac:dyDescent="0.3">
      <c r="B195" s="6" t="str">
        <f ca="1"/>
        <v/>
      </c>
      <c r="C195" s="5" t="str">
        <f ca="1"/>
        <v/>
      </c>
      <c r="D195" s="5" t="str">
        <f ca="1"/>
        <v/>
      </c>
      <c r="E195" s="4" t="str">
        <f ca="1"/>
        <v/>
      </c>
      <c r="G195" s="5" t="str">
        <f ca="1"/>
        <v/>
      </c>
      <c r="H195" s="5" t="str">
        <f ca="1"/>
        <v/>
      </c>
      <c r="I195" s="5" t="str">
        <f ca="1"/>
        <v/>
      </c>
      <c r="J195" s="3" t="str">
        <f ca="1"/>
        <v/>
      </c>
      <c r="K195" s="3" t="str">
        <f ca="1"/>
        <v/>
      </c>
      <c r="L195" s="5" t="str">
        <f ca="1"/>
        <v/>
      </c>
      <c r="M195" s="3" t="str">
        <f ca="1"/>
        <v/>
      </c>
      <c r="N195" s="8" t="str">
        <f ca="1"/>
        <v/>
      </c>
      <c r="O195" s="4" t="str">
        <f ca="1"/>
        <v/>
      </c>
    </row>
    <row r="196" spans="2:15" x14ac:dyDescent="0.3">
      <c r="B196" s="6" t="str">
        <f ca="1"/>
        <v/>
      </c>
      <c r="C196" s="5" t="str">
        <f ca="1"/>
        <v/>
      </c>
      <c r="D196" s="5" t="str">
        <f ca="1"/>
        <v/>
      </c>
      <c r="E196" s="4" t="str">
        <f ca="1"/>
        <v/>
      </c>
      <c r="G196" s="5" t="str">
        <f ca="1"/>
        <v/>
      </c>
      <c r="H196" s="5" t="str">
        <f ca="1"/>
        <v/>
      </c>
      <c r="I196" s="5" t="str">
        <f ca="1"/>
        <v/>
      </c>
      <c r="J196" s="3" t="str">
        <f ca="1"/>
        <v/>
      </c>
      <c r="K196" s="3" t="str">
        <f ca="1"/>
        <v/>
      </c>
      <c r="L196" s="5" t="str">
        <f ca="1"/>
        <v/>
      </c>
      <c r="M196" s="3" t="str">
        <f ca="1"/>
        <v/>
      </c>
      <c r="N196" s="8" t="str">
        <f ca="1"/>
        <v/>
      </c>
      <c r="O196" s="4" t="str">
        <f ca="1"/>
        <v/>
      </c>
    </row>
    <row r="197" spans="2:15" x14ac:dyDescent="0.3">
      <c r="B197" s="6" t="str">
        <f ca="1"/>
        <v/>
      </c>
      <c r="C197" s="5" t="str">
        <f ca="1"/>
        <v/>
      </c>
      <c r="D197" s="5" t="str">
        <f ca="1"/>
        <v/>
      </c>
      <c r="E197" s="4" t="str">
        <f ca="1"/>
        <v/>
      </c>
      <c r="G197" s="5" t="str">
        <f ca="1"/>
        <v/>
      </c>
      <c r="H197" s="5" t="str">
        <f ca="1"/>
        <v/>
      </c>
      <c r="I197" s="5" t="str">
        <f ca="1"/>
        <v/>
      </c>
      <c r="J197" s="3" t="str">
        <f ca="1"/>
        <v/>
      </c>
      <c r="K197" s="3" t="str">
        <f ca="1"/>
        <v/>
      </c>
      <c r="L197" s="5" t="str">
        <f ca="1"/>
        <v/>
      </c>
      <c r="M197" s="3" t="str">
        <f ca="1"/>
        <v/>
      </c>
      <c r="N197" s="8" t="str">
        <f ca="1"/>
        <v/>
      </c>
      <c r="O197" s="4" t="str">
        <f ca="1"/>
        <v/>
      </c>
    </row>
    <row r="198" spans="2:15" x14ac:dyDescent="0.3">
      <c r="B198" s="6" t="str">
        <f ca="1"/>
        <v/>
      </c>
      <c r="C198" s="5" t="str">
        <f ca="1"/>
        <v/>
      </c>
      <c r="D198" s="5" t="str">
        <f ca="1"/>
        <v/>
      </c>
      <c r="E198" s="4" t="str">
        <f ca="1"/>
        <v/>
      </c>
      <c r="G198" s="5" t="str">
        <f ca="1"/>
        <v/>
      </c>
      <c r="H198" s="5" t="str">
        <f ca="1"/>
        <v/>
      </c>
      <c r="I198" s="5" t="str">
        <f ca="1"/>
        <v/>
      </c>
      <c r="J198" s="3" t="str">
        <f ca="1"/>
        <v/>
      </c>
      <c r="K198" s="3" t="str">
        <f ca="1"/>
        <v/>
      </c>
      <c r="L198" s="5" t="str">
        <f ca="1"/>
        <v/>
      </c>
      <c r="M198" s="3" t="str">
        <f ca="1"/>
        <v/>
      </c>
      <c r="N198" s="8" t="str">
        <f ca="1"/>
        <v/>
      </c>
      <c r="O198" s="4" t="str">
        <f ca="1"/>
        <v/>
      </c>
    </row>
    <row r="199" spans="2:15" x14ac:dyDescent="0.3">
      <c r="B199" s="6" t="str">
        <f ca="1"/>
        <v/>
      </c>
      <c r="C199" s="5" t="str">
        <f ca="1"/>
        <v/>
      </c>
      <c r="D199" s="5" t="str">
        <f ca="1"/>
        <v/>
      </c>
      <c r="E199" s="4" t="str">
        <f ca="1"/>
        <v/>
      </c>
      <c r="G199" s="5" t="str">
        <f ca="1"/>
        <v/>
      </c>
      <c r="H199" s="5" t="str">
        <f ca="1"/>
        <v/>
      </c>
      <c r="I199" s="5" t="str">
        <f ca="1"/>
        <v/>
      </c>
      <c r="J199" s="3" t="str">
        <f ca="1"/>
        <v/>
      </c>
      <c r="K199" s="3" t="str">
        <f ca="1"/>
        <v/>
      </c>
      <c r="L199" s="5" t="str">
        <f ca="1"/>
        <v/>
      </c>
      <c r="M199" s="3" t="str">
        <f ca="1"/>
        <v/>
      </c>
      <c r="N199" s="8" t="str">
        <f ca="1"/>
        <v/>
      </c>
      <c r="O199" s="4" t="str">
        <f ca="1"/>
        <v/>
      </c>
    </row>
    <row r="200" spans="2:15" x14ac:dyDescent="0.3">
      <c r="B200" s="6" t="str">
        <f ca="1"/>
        <v/>
      </c>
      <c r="C200" s="5" t="str">
        <f ca="1"/>
        <v/>
      </c>
      <c r="D200" s="5" t="str">
        <f ca="1"/>
        <v/>
      </c>
      <c r="E200" s="4" t="str">
        <f ca="1"/>
        <v/>
      </c>
      <c r="G200" s="5" t="str">
        <f ca="1"/>
        <v/>
      </c>
      <c r="H200" s="5" t="str">
        <f ca="1"/>
        <v/>
      </c>
      <c r="I200" s="5" t="str">
        <f ca="1"/>
        <v/>
      </c>
      <c r="J200" s="3" t="str">
        <f ca="1"/>
        <v/>
      </c>
      <c r="K200" s="3" t="str">
        <f ca="1"/>
        <v/>
      </c>
      <c r="L200" s="5" t="str">
        <f ca="1"/>
        <v/>
      </c>
      <c r="M200" s="3" t="str">
        <f ca="1"/>
        <v/>
      </c>
      <c r="N200" s="8" t="str">
        <f ca="1"/>
        <v/>
      </c>
      <c r="O200" s="4" t="str">
        <f ca="1"/>
        <v/>
      </c>
    </row>
    <row r="201" spans="2:15" x14ac:dyDescent="0.3">
      <c r="B201" s="6" t="str">
        <f ca="1"/>
        <v/>
      </c>
      <c r="C201" s="5" t="str">
        <f ca="1"/>
        <v/>
      </c>
      <c r="D201" s="5" t="str">
        <f ca="1"/>
        <v/>
      </c>
      <c r="E201" s="4" t="str">
        <f ca="1"/>
        <v/>
      </c>
      <c r="G201" s="5" t="str">
        <f ca="1"/>
        <v/>
      </c>
      <c r="H201" s="5" t="str">
        <f ca="1"/>
        <v/>
      </c>
      <c r="I201" s="5" t="str">
        <f ca="1"/>
        <v/>
      </c>
      <c r="J201" s="3" t="str">
        <f ca="1"/>
        <v/>
      </c>
      <c r="K201" s="3" t="str">
        <f ca="1"/>
        <v/>
      </c>
      <c r="L201" s="5" t="str">
        <f ca="1"/>
        <v/>
      </c>
      <c r="M201" s="3" t="str">
        <f ca="1"/>
        <v/>
      </c>
      <c r="N201" s="8" t="str">
        <f ca="1"/>
        <v/>
      </c>
      <c r="O201" s="4" t="str">
        <f ca="1"/>
        <v/>
      </c>
    </row>
  </sheetData>
  <mergeCells count="1">
    <mergeCell ref="Q1:R1"/>
  </mergeCells>
  <conditionalFormatting sqref="E1:E1048576">
    <cfRule type="colorScale" priority="5">
      <colorScale>
        <cfvo type="min"/>
        <cfvo type="num" val="0"/>
        <cfvo type="max"/>
        <color rgb="FFF8696B"/>
        <color theme="1"/>
        <color rgb="FF63BE7B"/>
      </colorScale>
    </cfRule>
  </conditionalFormatting>
  <conditionalFormatting sqref="F1">
    <cfRule type="colorScale" priority="3">
      <colorScale>
        <cfvo type="min"/>
        <cfvo type="num" val="0"/>
        <cfvo type="max"/>
        <color rgb="FFF8696B"/>
        <color theme="1"/>
        <color rgb="FF63BE7B"/>
      </colorScale>
    </cfRule>
  </conditionalFormatting>
  <conditionalFormatting sqref="F1:F1048576">
    <cfRule type="dataBar" priority="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{430DAB74-36A9-4150-BA7B-5F6E7BFAC884}</x14:id>
        </ext>
      </extLst>
    </cfRule>
  </conditionalFormatting>
  <conditionalFormatting sqref="O1:O1048576">
    <cfRule type="colorScale" priority="2">
      <colorScale>
        <cfvo type="min"/>
        <cfvo type="num" val="0"/>
        <cfvo type="max"/>
        <color rgb="FFF8696B"/>
        <color theme="1"/>
        <color rgb="FF63BE7B"/>
      </colorScale>
    </cfRule>
    <cfRule type="notContainsBlanks" dxfId="0" priority="7">
      <formula>LEN(TRIM(O1))&gt;0</formula>
    </cfRule>
  </conditionalFormatting>
  <dataValidations count="1">
    <dataValidation type="list" allowBlank="1" showInputMessage="1" showErrorMessage="1" sqref="Q3" xr:uid="{2A44D631-9FB4-4821-B9F5-98AF620691CA}">
      <formula1>$Z$1:$Z$11</formula1>
    </dataValidation>
  </dataValidations>
  <hyperlinks>
    <hyperlink ref="Q6" r:id="rId1" xr:uid="{57E78FFF-6C5B-4545-9DF1-C9B57DF0F7AE}"/>
  </hyperlinks>
  <pageMargins left="0.7" right="0.7" top="0.75" bottom="0.75" header="0.3" footer="0.3"/>
  <pageSetup orientation="portrait"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30DAB74-36A9-4150-BA7B-5F6E7BFAC88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F1:F1048576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0B0F1-708B-4637-9A3C-0043B2EDE595}">
  <dimension ref="A1:N60"/>
  <sheetViews>
    <sheetView workbookViewId="0">
      <selection activeCell="R7" sqref="R7"/>
    </sheetView>
  </sheetViews>
  <sheetFormatPr defaultRowHeight="16.5" x14ac:dyDescent="0.3"/>
  <sheetData>
    <row r="1" spans="1:14" x14ac:dyDescent="0.3">
      <c r="A1" s="15" t="s">
        <v>479</v>
      </c>
      <c r="E1" t="str">
        <f>RTD("cqg.rtd", ,"ContractData", "S.XLV", "LongDescription",, "T")</f>
        <v>Health Care Select Sector SPDR</v>
      </c>
      <c r="J1" t="s">
        <v>48</v>
      </c>
      <c r="N1" s="15"/>
    </row>
    <row r="2" spans="1:14" x14ac:dyDescent="0.3">
      <c r="A2" s="15" t="s">
        <v>480</v>
      </c>
      <c r="N2" s="15"/>
    </row>
    <row r="3" spans="1:14" x14ac:dyDescent="0.3">
      <c r="A3" s="15" t="s">
        <v>481</v>
      </c>
      <c r="N3" s="15"/>
    </row>
    <row r="4" spans="1:14" x14ac:dyDescent="0.3">
      <c r="A4" s="15" t="s">
        <v>482</v>
      </c>
      <c r="N4" s="15"/>
    </row>
    <row r="5" spans="1:14" x14ac:dyDescent="0.3">
      <c r="A5" s="15" t="s">
        <v>483</v>
      </c>
      <c r="N5" s="15"/>
    </row>
    <row r="6" spans="1:14" x14ac:dyDescent="0.3">
      <c r="A6" s="15" t="s">
        <v>484</v>
      </c>
      <c r="N6" s="15"/>
    </row>
    <row r="7" spans="1:14" x14ac:dyDescent="0.3">
      <c r="A7" s="15" t="s">
        <v>485</v>
      </c>
      <c r="N7" s="15"/>
    </row>
    <row r="8" spans="1:14" x14ac:dyDescent="0.3">
      <c r="A8" s="15" t="s">
        <v>486</v>
      </c>
      <c r="N8" s="15"/>
    </row>
    <row r="9" spans="1:14" x14ac:dyDescent="0.3">
      <c r="A9" s="15" t="s">
        <v>487</v>
      </c>
      <c r="N9" s="15"/>
    </row>
    <row r="10" spans="1:14" x14ac:dyDescent="0.3">
      <c r="A10" s="15" t="s">
        <v>488</v>
      </c>
      <c r="N10" s="15"/>
    </row>
    <row r="11" spans="1:14" x14ac:dyDescent="0.3">
      <c r="A11" s="15" t="s">
        <v>489</v>
      </c>
      <c r="N11" s="15"/>
    </row>
    <row r="12" spans="1:14" x14ac:dyDescent="0.3">
      <c r="A12" s="15" t="s">
        <v>490</v>
      </c>
      <c r="N12" s="15"/>
    </row>
    <row r="13" spans="1:14" x14ac:dyDescent="0.3">
      <c r="A13" s="15" t="s">
        <v>491</v>
      </c>
      <c r="N13" s="15"/>
    </row>
    <row r="14" spans="1:14" x14ac:dyDescent="0.3">
      <c r="A14" s="15" t="s">
        <v>492</v>
      </c>
      <c r="N14" s="15"/>
    </row>
    <row r="15" spans="1:14" x14ac:dyDescent="0.3">
      <c r="A15" s="15" t="s">
        <v>493</v>
      </c>
      <c r="N15" s="15"/>
    </row>
    <row r="16" spans="1:14" x14ac:dyDescent="0.3">
      <c r="A16" s="15" t="s">
        <v>494</v>
      </c>
      <c r="N16" s="15"/>
    </row>
    <row r="17" spans="1:14" x14ac:dyDescent="0.3">
      <c r="A17" s="15" t="s">
        <v>495</v>
      </c>
      <c r="N17" s="15"/>
    </row>
    <row r="18" spans="1:14" x14ac:dyDescent="0.3">
      <c r="A18" s="15" t="s">
        <v>496</v>
      </c>
      <c r="N18" s="15"/>
    </row>
    <row r="19" spans="1:14" x14ac:dyDescent="0.3">
      <c r="A19" s="15" t="s">
        <v>497</v>
      </c>
      <c r="N19" s="15"/>
    </row>
    <row r="20" spans="1:14" x14ac:dyDescent="0.3">
      <c r="A20" s="15" t="s">
        <v>498</v>
      </c>
      <c r="N20" s="15"/>
    </row>
    <row r="21" spans="1:14" x14ac:dyDescent="0.3">
      <c r="A21" s="15" t="s">
        <v>499</v>
      </c>
      <c r="N21" s="15"/>
    </row>
    <row r="22" spans="1:14" x14ac:dyDescent="0.3">
      <c r="A22" s="15" t="s">
        <v>500</v>
      </c>
      <c r="N22" s="15"/>
    </row>
    <row r="23" spans="1:14" x14ac:dyDescent="0.3">
      <c r="A23" s="15" t="s">
        <v>501</v>
      </c>
      <c r="N23" s="15"/>
    </row>
    <row r="24" spans="1:14" x14ac:dyDescent="0.3">
      <c r="A24" s="15" t="s">
        <v>502</v>
      </c>
      <c r="N24" s="15"/>
    </row>
    <row r="25" spans="1:14" x14ac:dyDescent="0.3">
      <c r="A25" s="15" t="s">
        <v>503</v>
      </c>
      <c r="N25" s="15"/>
    </row>
    <row r="26" spans="1:14" x14ac:dyDescent="0.3">
      <c r="A26" s="15" t="s">
        <v>504</v>
      </c>
      <c r="N26" s="15"/>
    </row>
    <row r="27" spans="1:14" x14ac:dyDescent="0.3">
      <c r="A27" s="15" t="s">
        <v>505</v>
      </c>
      <c r="N27" s="15"/>
    </row>
    <row r="28" spans="1:14" x14ac:dyDescent="0.3">
      <c r="A28" s="15" t="s">
        <v>506</v>
      </c>
      <c r="N28" s="15"/>
    </row>
    <row r="29" spans="1:14" x14ac:dyDescent="0.3">
      <c r="A29" s="15" t="s">
        <v>507</v>
      </c>
      <c r="N29" s="15"/>
    </row>
    <row r="30" spans="1:14" x14ac:dyDescent="0.3">
      <c r="A30" s="15" t="s">
        <v>508</v>
      </c>
      <c r="N30" s="15"/>
    </row>
    <row r="31" spans="1:14" x14ac:dyDescent="0.3">
      <c r="A31" s="15" t="s">
        <v>509</v>
      </c>
      <c r="N31" s="15"/>
    </row>
    <row r="32" spans="1:14" x14ac:dyDescent="0.3">
      <c r="A32" s="15" t="s">
        <v>510</v>
      </c>
      <c r="N32" s="15"/>
    </row>
    <row r="33" spans="1:14" x14ac:dyDescent="0.3">
      <c r="A33" s="15" t="s">
        <v>511</v>
      </c>
      <c r="N33" s="15"/>
    </row>
    <row r="34" spans="1:14" x14ac:dyDescent="0.3">
      <c r="A34" s="15" t="s">
        <v>512</v>
      </c>
      <c r="N34" s="15"/>
    </row>
    <row r="35" spans="1:14" x14ac:dyDescent="0.3">
      <c r="A35" s="15" t="s">
        <v>513</v>
      </c>
      <c r="N35" s="15"/>
    </row>
    <row r="36" spans="1:14" x14ac:dyDescent="0.3">
      <c r="A36" s="15" t="s">
        <v>514</v>
      </c>
      <c r="N36" s="15"/>
    </row>
    <row r="37" spans="1:14" x14ac:dyDescent="0.3">
      <c r="A37" s="15" t="s">
        <v>515</v>
      </c>
      <c r="N37" s="15"/>
    </row>
    <row r="38" spans="1:14" x14ac:dyDescent="0.3">
      <c r="A38" s="15" t="s">
        <v>516</v>
      </c>
      <c r="N38" s="15"/>
    </row>
    <row r="39" spans="1:14" x14ac:dyDescent="0.3">
      <c r="A39" s="15" t="s">
        <v>517</v>
      </c>
      <c r="N39" s="15"/>
    </row>
    <row r="40" spans="1:14" x14ac:dyDescent="0.3">
      <c r="A40" s="15" t="s">
        <v>518</v>
      </c>
      <c r="N40" s="15"/>
    </row>
    <row r="41" spans="1:14" x14ac:dyDescent="0.3">
      <c r="A41" s="15" t="s">
        <v>519</v>
      </c>
      <c r="N41" s="15"/>
    </row>
    <row r="42" spans="1:14" x14ac:dyDescent="0.3">
      <c r="A42" s="15" t="s">
        <v>520</v>
      </c>
      <c r="N42" s="15"/>
    </row>
    <row r="43" spans="1:14" x14ac:dyDescent="0.3">
      <c r="A43" s="15" t="s">
        <v>521</v>
      </c>
      <c r="N43" s="15"/>
    </row>
    <row r="44" spans="1:14" x14ac:dyDescent="0.3">
      <c r="A44" s="15" t="s">
        <v>522</v>
      </c>
      <c r="N44" s="15"/>
    </row>
    <row r="45" spans="1:14" x14ac:dyDescent="0.3">
      <c r="A45" s="15" t="s">
        <v>523</v>
      </c>
      <c r="N45" s="15"/>
    </row>
    <row r="46" spans="1:14" x14ac:dyDescent="0.3">
      <c r="A46" s="15" t="s">
        <v>524</v>
      </c>
      <c r="N46" s="15"/>
    </row>
    <row r="47" spans="1:14" x14ac:dyDescent="0.3">
      <c r="A47" s="15" t="s">
        <v>525</v>
      </c>
      <c r="N47" s="15"/>
    </row>
    <row r="48" spans="1:14" x14ac:dyDescent="0.3">
      <c r="A48" s="15" t="s">
        <v>526</v>
      </c>
      <c r="N48" s="15"/>
    </row>
    <row r="49" spans="1:14" x14ac:dyDescent="0.3">
      <c r="A49" s="15" t="s">
        <v>527</v>
      </c>
      <c r="N49" s="15"/>
    </row>
    <row r="50" spans="1:14" x14ac:dyDescent="0.3">
      <c r="A50" s="15" t="s">
        <v>528</v>
      </c>
      <c r="N50" s="15"/>
    </row>
    <row r="51" spans="1:14" x14ac:dyDescent="0.3">
      <c r="A51" s="15" t="s">
        <v>529</v>
      </c>
      <c r="N51" s="15"/>
    </row>
    <row r="52" spans="1:14" x14ac:dyDescent="0.3">
      <c r="A52" s="15" t="s">
        <v>530</v>
      </c>
      <c r="N52" s="15"/>
    </row>
    <row r="53" spans="1:14" x14ac:dyDescent="0.3">
      <c r="A53" s="15" t="s">
        <v>531</v>
      </c>
      <c r="N53" s="15"/>
    </row>
    <row r="54" spans="1:14" x14ac:dyDescent="0.3">
      <c r="A54" s="15" t="s">
        <v>532</v>
      </c>
      <c r="N54" s="15"/>
    </row>
    <row r="55" spans="1:14" x14ac:dyDescent="0.3">
      <c r="A55" s="15" t="s">
        <v>533</v>
      </c>
      <c r="N55" s="15"/>
    </row>
    <row r="56" spans="1:14" x14ac:dyDescent="0.3">
      <c r="A56" s="15" t="s">
        <v>534</v>
      </c>
      <c r="N56" s="15"/>
    </row>
    <row r="57" spans="1:14" x14ac:dyDescent="0.3">
      <c r="A57" s="15" t="s">
        <v>535</v>
      </c>
      <c r="N57" s="15"/>
    </row>
    <row r="58" spans="1:14" x14ac:dyDescent="0.3">
      <c r="A58" s="15" t="s">
        <v>536</v>
      </c>
      <c r="N58" s="15"/>
    </row>
    <row r="59" spans="1:14" x14ac:dyDescent="0.3">
      <c r="A59" s="15" t="s">
        <v>537</v>
      </c>
      <c r="N59" s="15"/>
    </row>
    <row r="60" spans="1:14" x14ac:dyDescent="0.3">
      <c r="A60" s="15" t="s">
        <v>538</v>
      </c>
      <c r="N60" s="1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2CA60-06DE-482A-96CB-903B27D15944}">
  <dimension ref="A1:J79"/>
  <sheetViews>
    <sheetView workbookViewId="0">
      <selection activeCell="E5" sqref="E5"/>
    </sheetView>
  </sheetViews>
  <sheetFormatPr defaultRowHeight="16.5" x14ac:dyDescent="0.3"/>
  <sheetData>
    <row r="1" spans="1:10" x14ac:dyDescent="0.3">
      <c r="A1" t="s">
        <v>233</v>
      </c>
      <c r="D1" s="15"/>
      <c r="E1" t="str">
        <f>RTD("cqg.rtd", ,"ContractData", "S.XLI", "LongDescription",, "T")</f>
        <v>Industrial Select Sector SPDR</v>
      </c>
      <c r="J1" t="s">
        <v>48</v>
      </c>
    </row>
    <row r="2" spans="1:10" x14ac:dyDescent="0.3">
      <c r="A2" t="s">
        <v>234</v>
      </c>
      <c r="D2" s="15"/>
    </row>
    <row r="3" spans="1:10" x14ac:dyDescent="0.3">
      <c r="A3" t="s">
        <v>235</v>
      </c>
      <c r="D3" s="15"/>
    </row>
    <row r="4" spans="1:10" x14ac:dyDescent="0.3">
      <c r="A4" t="s">
        <v>236</v>
      </c>
      <c r="D4" s="15"/>
    </row>
    <row r="5" spans="1:10" x14ac:dyDescent="0.3">
      <c r="A5" t="s">
        <v>237</v>
      </c>
      <c r="D5" s="15"/>
    </row>
    <row r="6" spans="1:10" x14ac:dyDescent="0.3">
      <c r="A6" t="s">
        <v>238</v>
      </c>
      <c r="D6" s="15"/>
    </row>
    <row r="7" spans="1:10" x14ac:dyDescent="0.3">
      <c r="A7" t="s">
        <v>239</v>
      </c>
      <c r="D7" s="15"/>
    </row>
    <row r="8" spans="1:10" x14ac:dyDescent="0.3">
      <c r="A8" t="s">
        <v>240</v>
      </c>
      <c r="D8" s="15"/>
    </row>
    <row r="9" spans="1:10" x14ac:dyDescent="0.3">
      <c r="A9" t="s">
        <v>241</v>
      </c>
      <c r="D9" s="15"/>
    </row>
    <row r="10" spans="1:10" x14ac:dyDescent="0.3">
      <c r="A10" t="s">
        <v>242</v>
      </c>
      <c r="D10" s="15"/>
    </row>
    <row r="11" spans="1:10" x14ac:dyDescent="0.3">
      <c r="A11" t="s">
        <v>243</v>
      </c>
      <c r="D11" s="15"/>
    </row>
    <row r="12" spans="1:10" x14ac:dyDescent="0.3">
      <c r="A12" t="s">
        <v>244</v>
      </c>
      <c r="D12" s="15"/>
    </row>
    <row r="13" spans="1:10" x14ac:dyDescent="0.3">
      <c r="A13" t="s">
        <v>245</v>
      </c>
      <c r="D13" s="15"/>
    </row>
    <row r="14" spans="1:10" x14ac:dyDescent="0.3">
      <c r="A14" t="s">
        <v>246</v>
      </c>
      <c r="D14" s="15"/>
    </row>
    <row r="15" spans="1:10" x14ac:dyDescent="0.3">
      <c r="A15" t="s">
        <v>247</v>
      </c>
      <c r="D15" s="15"/>
    </row>
    <row r="16" spans="1:10" x14ac:dyDescent="0.3">
      <c r="A16" t="s">
        <v>248</v>
      </c>
      <c r="D16" s="15"/>
    </row>
    <row r="17" spans="1:4" x14ac:dyDescent="0.3">
      <c r="A17" t="s">
        <v>249</v>
      </c>
      <c r="D17" s="15"/>
    </row>
    <row r="18" spans="1:4" x14ac:dyDescent="0.3">
      <c r="A18" t="s">
        <v>250</v>
      </c>
      <c r="D18" s="15"/>
    </row>
    <row r="19" spans="1:4" x14ac:dyDescent="0.3">
      <c r="A19" t="s">
        <v>251</v>
      </c>
      <c r="D19" s="15"/>
    </row>
    <row r="20" spans="1:4" x14ac:dyDescent="0.3">
      <c r="A20" t="s">
        <v>252</v>
      </c>
      <c r="D20" s="15"/>
    </row>
    <row r="21" spans="1:4" x14ac:dyDescent="0.3">
      <c r="A21" t="s">
        <v>253</v>
      </c>
      <c r="D21" s="15"/>
    </row>
    <row r="22" spans="1:4" x14ac:dyDescent="0.3">
      <c r="A22" t="s">
        <v>254</v>
      </c>
      <c r="D22" s="15"/>
    </row>
    <row r="23" spans="1:4" x14ac:dyDescent="0.3">
      <c r="A23" t="s">
        <v>255</v>
      </c>
      <c r="D23" s="15"/>
    </row>
    <row r="24" spans="1:4" x14ac:dyDescent="0.3">
      <c r="A24" t="s">
        <v>256</v>
      </c>
      <c r="D24" s="15"/>
    </row>
    <row r="25" spans="1:4" x14ac:dyDescent="0.3">
      <c r="A25" t="s">
        <v>257</v>
      </c>
      <c r="D25" s="15"/>
    </row>
    <row r="26" spans="1:4" x14ac:dyDescent="0.3">
      <c r="A26" t="s">
        <v>258</v>
      </c>
      <c r="D26" s="15"/>
    </row>
    <row r="27" spans="1:4" x14ac:dyDescent="0.3">
      <c r="A27" t="s">
        <v>259</v>
      </c>
      <c r="D27" s="15"/>
    </row>
    <row r="28" spans="1:4" x14ac:dyDescent="0.3">
      <c r="A28" t="s">
        <v>260</v>
      </c>
      <c r="D28" s="15"/>
    </row>
    <row r="29" spans="1:4" x14ac:dyDescent="0.3">
      <c r="A29" t="s">
        <v>261</v>
      </c>
      <c r="D29" s="15"/>
    </row>
    <row r="30" spans="1:4" x14ac:dyDescent="0.3">
      <c r="A30" t="s">
        <v>262</v>
      </c>
      <c r="D30" s="15"/>
    </row>
    <row r="31" spans="1:4" x14ac:dyDescent="0.3">
      <c r="A31" t="s">
        <v>263</v>
      </c>
      <c r="D31" s="15"/>
    </row>
    <row r="32" spans="1:4" x14ac:dyDescent="0.3">
      <c r="A32" t="s">
        <v>264</v>
      </c>
      <c r="D32" s="15"/>
    </row>
    <row r="33" spans="1:4" x14ac:dyDescent="0.3">
      <c r="A33" t="s">
        <v>265</v>
      </c>
      <c r="D33" s="15"/>
    </row>
    <row r="34" spans="1:4" x14ac:dyDescent="0.3">
      <c r="A34" t="s">
        <v>266</v>
      </c>
      <c r="D34" s="15"/>
    </row>
    <row r="35" spans="1:4" x14ac:dyDescent="0.3">
      <c r="A35" t="s">
        <v>267</v>
      </c>
      <c r="D35" s="15"/>
    </row>
    <row r="36" spans="1:4" x14ac:dyDescent="0.3">
      <c r="A36" t="s">
        <v>268</v>
      </c>
      <c r="D36" s="15"/>
    </row>
    <row r="37" spans="1:4" x14ac:dyDescent="0.3">
      <c r="A37" t="s">
        <v>269</v>
      </c>
      <c r="D37" s="15"/>
    </row>
    <row r="38" spans="1:4" x14ac:dyDescent="0.3">
      <c r="A38" t="s">
        <v>270</v>
      </c>
      <c r="D38" s="15"/>
    </row>
    <row r="39" spans="1:4" x14ac:dyDescent="0.3">
      <c r="A39" t="s">
        <v>271</v>
      </c>
      <c r="D39" s="15"/>
    </row>
    <row r="40" spans="1:4" x14ac:dyDescent="0.3">
      <c r="A40" t="s">
        <v>272</v>
      </c>
      <c r="D40" s="15"/>
    </row>
    <row r="41" spans="1:4" x14ac:dyDescent="0.3">
      <c r="A41" t="s">
        <v>273</v>
      </c>
      <c r="D41" s="15"/>
    </row>
    <row r="42" spans="1:4" x14ac:dyDescent="0.3">
      <c r="A42" t="s">
        <v>274</v>
      </c>
      <c r="D42" s="15"/>
    </row>
    <row r="43" spans="1:4" x14ac:dyDescent="0.3">
      <c r="A43" t="s">
        <v>275</v>
      </c>
      <c r="D43" s="15"/>
    </row>
    <row r="44" spans="1:4" x14ac:dyDescent="0.3">
      <c r="A44" t="s">
        <v>276</v>
      </c>
      <c r="D44" s="15"/>
    </row>
    <row r="45" spans="1:4" x14ac:dyDescent="0.3">
      <c r="A45" t="s">
        <v>277</v>
      </c>
      <c r="D45" s="15"/>
    </row>
    <row r="46" spans="1:4" x14ac:dyDescent="0.3">
      <c r="A46" t="s">
        <v>278</v>
      </c>
      <c r="D46" s="15"/>
    </row>
    <row r="47" spans="1:4" x14ac:dyDescent="0.3">
      <c r="A47" t="s">
        <v>279</v>
      </c>
      <c r="D47" s="15"/>
    </row>
    <row r="48" spans="1:4" x14ac:dyDescent="0.3">
      <c r="A48" t="s">
        <v>280</v>
      </c>
      <c r="D48" s="15"/>
    </row>
    <row r="49" spans="1:4" x14ac:dyDescent="0.3">
      <c r="A49" t="s">
        <v>281</v>
      </c>
      <c r="D49" s="15"/>
    </row>
    <row r="50" spans="1:4" x14ac:dyDescent="0.3">
      <c r="A50" t="s">
        <v>282</v>
      </c>
      <c r="D50" s="15"/>
    </row>
    <row r="51" spans="1:4" x14ac:dyDescent="0.3">
      <c r="A51" t="s">
        <v>283</v>
      </c>
      <c r="D51" s="15"/>
    </row>
    <row r="52" spans="1:4" x14ac:dyDescent="0.3">
      <c r="A52" t="s">
        <v>284</v>
      </c>
      <c r="D52" s="15"/>
    </row>
    <row r="53" spans="1:4" x14ac:dyDescent="0.3">
      <c r="A53" t="s">
        <v>285</v>
      </c>
      <c r="D53" s="15"/>
    </row>
    <row r="54" spans="1:4" x14ac:dyDescent="0.3">
      <c r="A54" t="s">
        <v>286</v>
      </c>
      <c r="D54" s="15"/>
    </row>
    <row r="55" spans="1:4" x14ac:dyDescent="0.3">
      <c r="A55" t="s">
        <v>287</v>
      </c>
      <c r="D55" s="15"/>
    </row>
    <row r="56" spans="1:4" x14ac:dyDescent="0.3">
      <c r="A56" t="s">
        <v>288</v>
      </c>
      <c r="D56" s="15"/>
    </row>
    <row r="57" spans="1:4" x14ac:dyDescent="0.3">
      <c r="A57" t="s">
        <v>289</v>
      </c>
      <c r="D57" s="15"/>
    </row>
    <row r="58" spans="1:4" x14ac:dyDescent="0.3">
      <c r="A58" t="s">
        <v>290</v>
      </c>
      <c r="D58" s="15"/>
    </row>
    <row r="59" spans="1:4" x14ac:dyDescent="0.3">
      <c r="A59" t="s">
        <v>291</v>
      </c>
      <c r="D59" s="15"/>
    </row>
    <row r="60" spans="1:4" x14ac:dyDescent="0.3">
      <c r="A60" t="s">
        <v>292</v>
      </c>
      <c r="D60" s="15"/>
    </row>
    <row r="61" spans="1:4" x14ac:dyDescent="0.3">
      <c r="A61" t="s">
        <v>293</v>
      </c>
      <c r="D61" s="15"/>
    </row>
    <row r="62" spans="1:4" x14ac:dyDescent="0.3">
      <c r="A62" t="s">
        <v>294</v>
      </c>
      <c r="D62" s="15"/>
    </row>
    <row r="63" spans="1:4" x14ac:dyDescent="0.3">
      <c r="A63" t="s">
        <v>295</v>
      </c>
      <c r="D63" s="15"/>
    </row>
    <row r="64" spans="1:4" x14ac:dyDescent="0.3">
      <c r="A64" t="s">
        <v>296</v>
      </c>
      <c r="D64" s="15"/>
    </row>
    <row r="65" spans="1:4" x14ac:dyDescent="0.3">
      <c r="A65" t="s">
        <v>297</v>
      </c>
      <c r="D65" s="15"/>
    </row>
    <row r="66" spans="1:4" x14ac:dyDescent="0.3">
      <c r="A66" t="s">
        <v>298</v>
      </c>
      <c r="D66" s="15"/>
    </row>
    <row r="67" spans="1:4" x14ac:dyDescent="0.3">
      <c r="A67" t="s">
        <v>299</v>
      </c>
      <c r="D67" s="15"/>
    </row>
    <row r="68" spans="1:4" x14ac:dyDescent="0.3">
      <c r="A68" t="s">
        <v>300</v>
      </c>
      <c r="D68" s="15"/>
    </row>
    <row r="69" spans="1:4" x14ac:dyDescent="0.3">
      <c r="A69" t="s">
        <v>301</v>
      </c>
      <c r="D69" s="15"/>
    </row>
    <row r="70" spans="1:4" x14ac:dyDescent="0.3">
      <c r="A70" t="s">
        <v>302</v>
      </c>
      <c r="D70" s="15"/>
    </row>
    <row r="71" spans="1:4" x14ac:dyDescent="0.3">
      <c r="A71" t="s">
        <v>303</v>
      </c>
      <c r="D71" s="15"/>
    </row>
    <row r="72" spans="1:4" x14ac:dyDescent="0.3">
      <c r="A72" t="s">
        <v>304</v>
      </c>
      <c r="D72" s="15"/>
    </row>
    <row r="73" spans="1:4" x14ac:dyDescent="0.3">
      <c r="A73" t="s">
        <v>305</v>
      </c>
      <c r="D73" s="15"/>
    </row>
    <row r="74" spans="1:4" x14ac:dyDescent="0.3">
      <c r="A74" t="s">
        <v>306</v>
      </c>
      <c r="D74" s="15"/>
    </row>
    <row r="75" spans="1:4" x14ac:dyDescent="0.3">
      <c r="A75" t="s">
        <v>307</v>
      </c>
      <c r="D75" s="15"/>
    </row>
    <row r="76" spans="1:4" x14ac:dyDescent="0.3">
      <c r="A76" t="s">
        <v>308</v>
      </c>
      <c r="D76" s="15"/>
    </row>
    <row r="77" spans="1:4" x14ac:dyDescent="0.3">
      <c r="A77" t="s">
        <v>309</v>
      </c>
      <c r="D77" s="15"/>
    </row>
    <row r="78" spans="1:4" x14ac:dyDescent="0.3">
      <c r="A78" t="s">
        <v>310</v>
      </c>
      <c r="D78" s="15"/>
    </row>
    <row r="79" spans="1:4" x14ac:dyDescent="0.3">
      <c r="A79" t="s">
        <v>311</v>
      </c>
      <c r="D79" s="1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865C2-97DF-4A8C-B805-291C3B985CD7}">
  <dimension ref="A1:J26"/>
  <sheetViews>
    <sheetView workbookViewId="0">
      <selection activeCell="E3" sqref="E3"/>
    </sheetView>
  </sheetViews>
  <sheetFormatPr defaultRowHeight="16.5" x14ac:dyDescent="0.3"/>
  <sheetData>
    <row r="1" spans="1:10" x14ac:dyDescent="0.3">
      <c r="A1" t="s">
        <v>312</v>
      </c>
      <c r="E1" t="str">
        <f>RTD("cqg.rtd", ,"ContractData", "S.XLB", "LongDescription",, "T")</f>
        <v>Materials Select Sector SPDR</v>
      </c>
      <c r="J1" t="s">
        <v>48</v>
      </c>
    </row>
    <row r="2" spans="1:10" x14ac:dyDescent="0.3">
      <c r="A2" t="s">
        <v>313</v>
      </c>
      <c r="E2" s="15"/>
    </row>
    <row r="3" spans="1:10" x14ac:dyDescent="0.3">
      <c r="A3" t="s">
        <v>314</v>
      </c>
      <c r="E3" s="15"/>
    </row>
    <row r="4" spans="1:10" x14ac:dyDescent="0.3">
      <c r="A4" t="s">
        <v>315</v>
      </c>
      <c r="E4" s="15"/>
    </row>
    <row r="5" spans="1:10" x14ac:dyDescent="0.3">
      <c r="A5" t="s">
        <v>316</v>
      </c>
      <c r="E5" s="15"/>
    </row>
    <row r="6" spans="1:10" x14ac:dyDescent="0.3">
      <c r="A6" t="s">
        <v>317</v>
      </c>
      <c r="E6" s="15"/>
    </row>
    <row r="7" spans="1:10" x14ac:dyDescent="0.3">
      <c r="A7" t="s">
        <v>318</v>
      </c>
      <c r="E7" s="15"/>
    </row>
    <row r="8" spans="1:10" x14ac:dyDescent="0.3">
      <c r="A8" t="s">
        <v>319</v>
      </c>
      <c r="E8" s="15"/>
    </row>
    <row r="9" spans="1:10" x14ac:dyDescent="0.3">
      <c r="A9" t="s">
        <v>320</v>
      </c>
      <c r="E9" s="15"/>
    </row>
    <row r="10" spans="1:10" x14ac:dyDescent="0.3">
      <c r="A10" t="s">
        <v>321</v>
      </c>
      <c r="E10" s="15"/>
    </row>
    <row r="11" spans="1:10" x14ac:dyDescent="0.3">
      <c r="A11" t="s">
        <v>322</v>
      </c>
      <c r="E11" s="15"/>
    </row>
    <row r="12" spans="1:10" x14ac:dyDescent="0.3">
      <c r="A12" t="s">
        <v>323</v>
      </c>
      <c r="E12" s="15"/>
    </row>
    <row r="13" spans="1:10" x14ac:dyDescent="0.3">
      <c r="A13" t="s">
        <v>324</v>
      </c>
      <c r="E13" s="15"/>
    </row>
    <row r="14" spans="1:10" x14ac:dyDescent="0.3">
      <c r="A14" t="s">
        <v>325</v>
      </c>
      <c r="E14" s="15"/>
    </row>
    <row r="15" spans="1:10" x14ac:dyDescent="0.3">
      <c r="A15" t="s">
        <v>326</v>
      </c>
      <c r="E15" s="15"/>
    </row>
    <row r="16" spans="1:10" x14ac:dyDescent="0.3">
      <c r="A16" t="s">
        <v>327</v>
      </c>
      <c r="E16" s="15"/>
    </row>
    <row r="17" spans="1:5" x14ac:dyDescent="0.3">
      <c r="A17" t="s">
        <v>328</v>
      </c>
      <c r="E17" s="15"/>
    </row>
    <row r="18" spans="1:5" x14ac:dyDescent="0.3">
      <c r="A18" t="s">
        <v>329</v>
      </c>
      <c r="E18" s="15"/>
    </row>
    <row r="19" spans="1:5" x14ac:dyDescent="0.3">
      <c r="A19" t="s">
        <v>330</v>
      </c>
      <c r="E19" s="15"/>
    </row>
    <row r="20" spans="1:5" x14ac:dyDescent="0.3">
      <c r="A20" t="s">
        <v>331</v>
      </c>
      <c r="E20" s="15"/>
    </row>
    <row r="21" spans="1:5" x14ac:dyDescent="0.3">
      <c r="A21" t="s">
        <v>332</v>
      </c>
      <c r="E21" s="15"/>
    </row>
    <row r="22" spans="1:5" x14ac:dyDescent="0.3">
      <c r="A22" t="s">
        <v>333</v>
      </c>
      <c r="E22" s="15"/>
    </row>
    <row r="23" spans="1:5" x14ac:dyDescent="0.3">
      <c r="A23" t="s">
        <v>334</v>
      </c>
      <c r="E23" s="15"/>
    </row>
    <row r="24" spans="1:5" x14ac:dyDescent="0.3">
      <c r="A24" t="s">
        <v>335</v>
      </c>
      <c r="E24" s="15"/>
    </row>
    <row r="25" spans="1:5" x14ac:dyDescent="0.3">
      <c r="A25" t="s">
        <v>336</v>
      </c>
      <c r="E25" s="15"/>
    </row>
    <row r="26" spans="1:5" x14ac:dyDescent="0.3">
      <c r="A26" t="s">
        <v>337</v>
      </c>
      <c r="E26" s="15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67931-573E-4993-8B9C-D37198F031BA}">
  <dimension ref="A1:J31"/>
  <sheetViews>
    <sheetView workbookViewId="0">
      <selection activeCell="E3" sqref="E3"/>
    </sheetView>
  </sheetViews>
  <sheetFormatPr defaultRowHeight="16.5" x14ac:dyDescent="0.3"/>
  <sheetData>
    <row r="1" spans="1:10" x14ac:dyDescent="0.3">
      <c r="A1" t="s">
        <v>338</v>
      </c>
      <c r="E1" t="str">
        <f>RTD("cqg.rtd", ,"ContractData", "S.XLRE", "LongDescription",, "T")</f>
        <v>Real Estate Select Sector SPDR</v>
      </c>
      <c r="J1" t="s">
        <v>48</v>
      </c>
    </row>
    <row r="2" spans="1:10" x14ac:dyDescent="0.3">
      <c r="A2" t="s">
        <v>339</v>
      </c>
    </row>
    <row r="3" spans="1:10" x14ac:dyDescent="0.3">
      <c r="A3" t="s">
        <v>340</v>
      </c>
    </row>
    <row r="4" spans="1:10" x14ac:dyDescent="0.3">
      <c r="A4" t="s">
        <v>341</v>
      </c>
    </row>
    <row r="5" spans="1:10" x14ac:dyDescent="0.3">
      <c r="A5" t="s">
        <v>342</v>
      </c>
    </row>
    <row r="6" spans="1:10" x14ac:dyDescent="0.3">
      <c r="A6" t="s">
        <v>343</v>
      </c>
    </row>
    <row r="7" spans="1:10" x14ac:dyDescent="0.3">
      <c r="A7" t="s">
        <v>344</v>
      </c>
    </row>
    <row r="8" spans="1:10" x14ac:dyDescent="0.3">
      <c r="A8" t="s">
        <v>345</v>
      </c>
    </row>
    <row r="9" spans="1:10" x14ac:dyDescent="0.3">
      <c r="A9" t="s">
        <v>346</v>
      </c>
    </row>
    <row r="10" spans="1:10" x14ac:dyDescent="0.3">
      <c r="A10" t="s">
        <v>347</v>
      </c>
    </row>
    <row r="11" spans="1:10" x14ac:dyDescent="0.3">
      <c r="A11" t="s">
        <v>348</v>
      </c>
    </row>
    <row r="12" spans="1:10" x14ac:dyDescent="0.3">
      <c r="A12" t="s">
        <v>349</v>
      </c>
    </row>
    <row r="13" spans="1:10" x14ac:dyDescent="0.3">
      <c r="A13" t="s">
        <v>350</v>
      </c>
    </row>
    <row r="14" spans="1:10" x14ac:dyDescent="0.3">
      <c r="A14" t="s">
        <v>351</v>
      </c>
    </row>
    <row r="15" spans="1:10" x14ac:dyDescent="0.3">
      <c r="A15" t="s">
        <v>352</v>
      </c>
    </row>
    <row r="16" spans="1:10" x14ac:dyDescent="0.3">
      <c r="A16" t="s">
        <v>353</v>
      </c>
    </row>
    <row r="17" spans="1:1" x14ac:dyDescent="0.3">
      <c r="A17" t="s">
        <v>354</v>
      </c>
    </row>
    <row r="18" spans="1:1" x14ac:dyDescent="0.3">
      <c r="A18" t="s">
        <v>355</v>
      </c>
    </row>
    <row r="19" spans="1:1" x14ac:dyDescent="0.3">
      <c r="A19" t="s">
        <v>356</v>
      </c>
    </row>
    <row r="20" spans="1:1" x14ac:dyDescent="0.3">
      <c r="A20" t="s">
        <v>357</v>
      </c>
    </row>
    <row r="21" spans="1:1" x14ac:dyDescent="0.3">
      <c r="A21" t="s">
        <v>358</v>
      </c>
    </row>
    <row r="22" spans="1:1" x14ac:dyDescent="0.3">
      <c r="A22" t="s">
        <v>359</v>
      </c>
    </row>
    <row r="23" spans="1:1" x14ac:dyDescent="0.3">
      <c r="A23" t="s">
        <v>360</v>
      </c>
    </row>
    <row r="24" spans="1:1" x14ac:dyDescent="0.3">
      <c r="A24" t="s">
        <v>361</v>
      </c>
    </row>
    <row r="25" spans="1:1" x14ac:dyDescent="0.3">
      <c r="A25" t="s">
        <v>362</v>
      </c>
    </row>
    <row r="26" spans="1:1" x14ac:dyDescent="0.3">
      <c r="A26" t="s">
        <v>363</v>
      </c>
    </row>
    <row r="27" spans="1:1" x14ac:dyDescent="0.3">
      <c r="A27" t="s">
        <v>364</v>
      </c>
    </row>
    <row r="28" spans="1:1" x14ac:dyDescent="0.3">
      <c r="A28" t="s">
        <v>365</v>
      </c>
    </row>
    <row r="29" spans="1:1" x14ac:dyDescent="0.3">
      <c r="A29" t="s">
        <v>366</v>
      </c>
    </row>
    <row r="30" spans="1:1" x14ac:dyDescent="0.3">
      <c r="A30" t="s">
        <v>367</v>
      </c>
    </row>
    <row r="31" spans="1:1" x14ac:dyDescent="0.3">
      <c r="A31" t="s">
        <v>368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D680E-50E1-405B-9AB2-6388A6758A9D}">
  <dimension ref="A1:J68"/>
  <sheetViews>
    <sheetView workbookViewId="0">
      <selection activeCell="E4" sqref="E4"/>
    </sheetView>
  </sheetViews>
  <sheetFormatPr defaultRowHeight="16.5" x14ac:dyDescent="0.3"/>
  <sheetData>
    <row r="1" spans="1:10" x14ac:dyDescent="0.3">
      <c r="A1" t="s">
        <v>369</v>
      </c>
      <c r="E1" t="str">
        <f>RTD("cqg.rtd", ,"ContractData", "S.XLK", "LongDescription",, "T")</f>
        <v>Technology Sector SPDR Fund</v>
      </c>
      <c r="J1" t="s">
        <v>48</v>
      </c>
    </row>
    <row r="2" spans="1:10" x14ac:dyDescent="0.3">
      <c r="A2" t="s">
        <v>370</v>
      </c>
      <c r="E2" s="15"/>
    </row>
    <row r="3" spans="1:10" x14ac:dyDescent="0.3">
      <c r="A3" t="s">
        <v>371</v>
      </c>
      <c r="E3" s="15"/>
    </row>
    <row r="4" spans="1:10" x14ac:dyDescent="0.3">
      <c r="A4" t="s">
        <v>372</v>
      </c>
      <c r="E4" s="15"/>
    </row>
    <row r="5" spans="1:10" x14ac:dyDescent="0.3">
      <c r="A5" t="s">
        <v>373</v>
      </c>
      <c r="E5" s="15"/>
    </row>
    <row r="6" spans="1:10" x14ac:dyDescent="0.3">
      <c r="A6" t="s">
        <v>374</v>
      </c>
      <c r="E6" s="15"/>
    </row>
    <row r="7" spans="1:10" x14ac:dyDescent="0.3">
      <c r="A7" t="s">
        <v>375</v>
      </c>
      <c r="E7" s="15"/>
    </row>
    <row r="8" spans="1:10" x14ac:dyDescent="0.3">
      <c r="A8" t="s">
        <v>376</v>
      </c>
      <c r="E8" s="15"/>
    </row>
    <row r="9" spans="1:10" x14ac:dyDescent="0.3">
      <c r="A9" t="s">
        <v>377</v>
      </c>
      <c r="E9" s="15"/>
    </row>
    <row r="10" spans="1:10" x14ac:dyDescent="0.3">
      <c r="A10" t="s">
        <v>378</v>
      </c>
      <c r="E10" s="15"/>
    </row>
    <row r="11" spans="1:10" x14ac:dyDescent="0.3">
      <c r="A11" t="s">
        <v>379</v>
      </c>
      <c r="E11" s="15"/>
    </row>
    <row r="12" spans="1:10" x14ac:dyDescent="0.3">
      <c r="A12" t="s">
        <v>380</v>
      </c>
      <c r="E12" s="15"/>
    </row>
    <row r="13" spans="1:10" x14ac:dyDescent="0.3">
      <c r="A13" t="s">
        <v>381</v>
      </c>
      <c r="E13" s="15"/>
    </row>
    <row r="14" spans="1:10" x14ac:dyDescent="0.3">
      <c r="A14" t="s">
        <v>382</v>
      </c>
      <c r="E14" s="15"/>
    </row>
    <row r="15" spans="1:10" x14ac:dyDescent="0.3">
      <c r="A15" t="s">
        <v>383</v>
      </c>
      <c r="E15" s="15"/>
    </row>
    <row r="16" spans="1:10" x14ac:dyDescent="0.3">
      <c r="A16" t="s">
        <v>384</v>
      </c>
      <c r="E16" s="15"/>
    </row>
    <row r="17" spans="1:5" x14ac:dyDescent="0.3">
      <c r="A17" t="s">
        <v>385</v>
      </c>
      <c r="E17" s="15"/>
    </row>
    <row r="18" spans="1:5" x14ac:dyDescent="0.3">
      <c r="A18" t="s">
        <v>386</v>
      </c>
      <c r="E18" s="15"/>
    </row>
    <row r="19" spans="1:5" x14ac:dyDescent="0.3">
      <c r="A19" t="s">
        <v>387</v>
      </c>
      <c r="E19" s="15"/>
    </row>
    <row r="20" spans="1:5" x14ac:dyDescent="0.3">
      <c r="A20" t="s">
        <v>388</v>
      </c>
      <c r="E20" s="15"/>
    </row>
    <row r="21" spans="1:5" x14ac:dyDescent="0.3">
      <c r="A21" t="s">
        <v>389</v>
      </c>
      <c r="E21" s="15"/>
    </row>
    <row r="22" spans="1:5" x14ac:dyDescent="0.3">
      <c r="A22" t="s">
        <v>390</v>
      </c>
      <c r="E22" s="15"/>
    </row>
    <row r="23" spans="1:5" x14ac:dyDescent="0.3">
      <c r="A23" t="s">
        <v>391</v>
      </c>
      <c r="E23" s="15"/>
    </row>
    <row r="24" spans="1:5" x14ac:dyDescent="0.3">
      <c r="A24" t="s">
        <v>392</v>
      </c>
      <c r="E24" s="15"/>
    </row>
    <row r="25" spans="1:5" x14ac:dyDescent="0.3">
      <c r="A25" t="s">
        <v>393</v>
      </c>
      <c r="E25" s="15"/>
    </row>
    <row r="26" spans="1:5" x14ac:dyDescent="0.3">
      <c r="A26" t="s">
        <v>394</v>
      </c>
      <c r="E26" s="15"/>
    </row>
    <row r="27" spans="1:5" x14ac:dyDescent="0.3">
      <c r="A27" t="s">
        <v>395</v>
      </c>
      <c r="E27" s="15"/>
    </row>
    <row r="28" spans="1:5" x14ac:dyDescent="0.3">
      <c r="A28" t="s">
        <v>396</v>
      </c>
      <c r="E28" s="15"/>
    </row>
    <row r="29" spans="1:5" x14ac:dyDescent="0.3">
      <c r="A29" t="s">
        <v>397</v>
      </c>
      <c r="E29" s="15"/>
    </row>
    <row r="30" spans="1:5" x14ac:dyDescent="0.3">
      <c r="A30" t="s">
        <v>398</v>
      </c>
      <c r="E30" s="15"/>
    </row>
    <row r="31" spans="1:5" x14ac:dyDescent="0.3">
      <c r="A31" t="s">
        <v>399</v>
      </c>
      <c r="E31" s="15"/>
    </row>
    <row r="32" spans="1:5" x14ac:dyDescent="0.3">
      <c r="A32" t="s">
        <v>400</v>
      </c>
      <c r="E32" s="15"/>
    </row>
    <row r="33" spans="1:5" x14ac:dyDescent="0.3">
      <c r="A33" t="s">
        <v>401</v>
      </c>
      <c r="E33" s="15"/>
    </row>
    <row r="34" spans="1:5" x14ac:dyDescent="0.3">
      <c r="A34" t="s">
        <v>402</v>
      </c>
      <c r="E34" s="15"/>
    </row>
    <row r="35" spans="1:5" x14ac:dyDescent="0.3">
      <c r="A35" t="s">
        <v>403</v>
      </c>
      <c r="E35" s="15"/>
    </row>
    <row r="36" spans="1:5" x14ac:dyDescent="0.3">
      <c r="A36" t="s">
        <v>404</v>
      </c>
      <c r="E36" s="15"/>
    </row>
    <row r="37" spans="1:5" x14ac:dyDescent="0.3">
      <c r="A37" t="s">
        <v>405</v>
      </c>
      <c r="E37" s="15"/>
    </row>
    <row r="38" spans="1:5" x14ac:dyDescent="0.3">
      <c r="A38" t="s">
        <v>406</v>
      </c>
      <c r="E38" s="15"/>
    </row>
    <row r="39" spans="1:5" x14ac:dyDescent="0.3">
      <c r="A39" t="s">
        <v>407</v>
      </c>
      <c r="E39" s="15"/>
    </row>
    <row r="40" spans="1:5" x14ac:dyDescent="0.3">
      <c r="A40" t="s">
        <v>408</v>
      </c>
      <c r="E40" s="15"/>
    </row>
    <row r="41" spans="1:5" x14ac:dyDescent="0.3">
      <c r="A41" t="s">
        <v>409</v>
      </c>
      <c r="E41" s="15"/>
    </row>
    <row r="42" spans="1:5" x14ac:dyDescent="0.3">
      <c r="A42" t="s">
        <v>410</v>
      </c>
      <c r="E42" s="15"/>
    </row>
    <row r="43" spans="1:5" x14ac:dyDescent="0.3">
      <c r="A43" t="s">
        <v>411</v>
      </c>
      <c r="E43" s="15"/>
    </row>
    <row r="44" spans="1:5" x14ac:dyDescent="0.3">
      <c r="A44" t="s">
        <v>412</v>
      </c>
      <c r="E44" s="15"/>
    </row>
    <row r="45" spans="1:5" x14ac:dyDescent="0.3">
      <c r="A45" t="s">
        <v>413</v>
      </c>
      <c r="E45" s="15"/>
    </row>
    <row r="46" spans="1:5" x14ac:dyDescent="0.3">
      <c r="A46" t="s">
        <v>414</v>
      </c>
      <c r="E46" s="15"/>
    </row>
    <row r="47" spans="1:5" x14ac:dyDescent="0.3">
      <c r="A47" t="s">
        <v>415</v>
      </c>
      <c r="E47" s="15"/>
    </row>
    <row r="48" spans="1:5" x14ac:dyDescent="0.3">
      <c r="A48" t="s">
        <v>416</v>
      </c>
      <c r="E48" s="15"/>
    </row>
    <row r="49" spans="1:5" x14ac:dyDescent="0.3">
      <c r="A49" t="s">
        <v>417</v>
      </c>
      <c r="E49" s="15"/>
    </row>
    <row r="50" spans="1:5" x14ac:dyDescent="0.3">
      <c r="A50" t="s">
        <v>418</v>
      </c>
      <c r="E50" s="15"/>
    </row>
    <row r="51" spans="1:5" x14ac:dyDescent="0.3">
      <c r="A51" t="s">
        <v>419</v>
      </c>
      <c r="E51" s="15"/>
    </row>
    <row r="52" spans="1:5" x14ac:dyDescent="0.3">
      <c r="A52" t="s">
        <v>420</v>
      </c>
      <c r="E52" s="15"/>
    </row>
    <row r="53" spans="1:5" x14ac:dyDescent="0.3">
      <c r="A53" t="s">
        <v>421</v>
      </c>
      <c r="E53" s="15"/>
    </row>
    <row r="54" spans="1:5" x14ac:dyDescent="0.3">
      <c r="A54" t="s">
        <v>422</v>
      </c>
      <c r="E54" s="15"/>
    </row>
    <row r="55" spans="1:5" x14ac:dyDescent="0.3">
      <c r="A55" t="s">
        <v>423</v>
      </c>
      <c r="E55" s="15"/>
    </row>
    <row r="56" spans="1:5" x14ac:dyDescent="0.3">
      <c r="A56" t="s">
        <v>424</v>
      </c>
      <c r="E56" s="15"/>
    </row>
    <row r="57" spans="1:5" x14ac:dyDescent="0.3">
      <c r="A57" t="s">
        <v>425</v>
      </c>
      <c r="E57" s="15"/>
    </row>
    <row r="58" spans="1:5" x14ac:dyDescent="0.3">
      <c r="A58" t="s">
        <v>426</v>
      </c>
      <c r="E58" s="15"/>
    </row>
    <row r="59" spans="1:5" x14ac:dyDescent="0.3">
      <c r="A59" t="s">
        <v>427</v>
      </c>
      <c r="E59" s="15"/>
    </row>
    <row r="60" spans="1:5" x14ac:dyDescent="0.3">
      <c r="A60" t="s">
        <v>428</v>
      </c>
      <c r="E60" s="15"/>
    </row>
    <row r="61" spans="1:5" x14ac:dyDescent="0.3">
      <c r="A61" t="s">
        <v>429</v>
      </c>
      <c r="E61" s="15"/>
    </row>
    <row r="62" spans="1:5" x14ac:dyDescent="0.3">
      <c r="A62" t="s">
        <v>430</v>
      </c>
      <c r="E62" s="15"/>
    </row>
    <row r="63" spans="1:5" x14ac:dyDescent="0.3">
      <c r="A63" t="s">
        <v>431</v>
      </c>
      <c r="E63" s="15"/>
    </row>
    <row r="64" spans="1:5" x14ac:dyDescent="0.3">
      <c r="A64" t="s">
        <v>432</v>
      </c>
      <c r="E64" s="15"/>
    </row>
    <row r="65" spans="1:5" x14ac:dyDescent="0.3">
      <c r="A65" t="s">
        <v>433</v>
      </c>
      <c r="E65" s="15"/>
    </row>
    <row r="66" spans="1:5" x14ac:dyDescent="0.3">
      <c r="A66" t="s">
        <v>434</v>
      </c>
      <c r="E66" s="15"/>
    </row>
    <row r="67" spans="1:5" x14ac:dyDescent="0.3">
      <c r="A67" t="s">
        <v>435</v>
      </c>
      <c r="E67" s="15"/>
    </row>
    <row r="68" spans="1:5" x14ac:dyDescent="0.3">
      <c r="A68" t="s">
        <v>436</v>
      </c>
      <c r="E68" s="15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FC850-2788-4A04-8938-99D99EFD73DC}">
  <dimension ref="A1:J31"/>
  <sheetViews>
    <sheetView workbookViewId="0">
      <selection activeCell="E3" sqref="E3"/>
    </sheetView>
  </sheetViews>
  <sheetFormatPr defaultRowHeight="16.5" x14ac:dyDescent="0.3"/>
  <sheetData>
    <row r="1" spans="1:10" x14ac:dyDescent="0.3">
      <c r="A1" t="s">
        <v>437</v>
      </c>
      <c r="E1" t="str">
        <f>RTD("cqg.rtd", ,"ContractData", "S.XLU", "LongDescription",, "T")</f>
        <v>Utilities Select Sector SPDR</v>
      </c>
      <c r="J1" t="s">
        <v>48</v>
      </c>
    </row>
    <row r="2" spans="1:10" x14ac:dyDescent="0.3">
      <c r="A2" t="s">
        <v>438</v>
      </c>
      <c r="E2" s="15"/>
    </row>
    <row r="3" spans="1:10" x14ac:dyDescent="0.3">
      <c r="A3" t="s">
        <v>439</v>
      </c>
      <c r="E3" s="15"/>
    </row>
    <row r="4" spans="1:10" x14ac:dyDescent="0.3">
      <c r="A4" t="s">
        <v>440</v>
      </c>
      <c r="E4" s="15"/>
    </row>
    <row r="5" spans="1:10" x14ac:dyDescent="0.3">
      <c r="A5" t="s">
        <v>441</v>
      </c>
      <c r="E5" s="15"/>
    </row>
    <row r="6" spans="1:10" x14ac:dyDescent="0.3">
      <c r="A6" t="s">
        <v>442</v>
      </c>
      <c r="E6" s="15"/>
    </row>
    <row r="7" spans="1:10" x14ac:dyDescent="0.3">
      <c r="A7" t="s">
        <v>443</v>
      </c>
      <c r="E7" s="15"/>
    </row>
    <row r="8" spans="1:10" x14ac:dyDescent="0.3">
      <c r="A8" t="s">
        <v>444</v>
      </c>
      <c r="E8" s="15"/>
    </row>
    <row r="9" spans="1:10" x14ac:dyDescent="0.3">
      <c r="A9" t="s">
        <v>445</v>
      </c>
      <c r="E9" s="15"/>
    </row>
    <row r="10" spans="1:10" x14ac:dyDescent="0.3">
      <c r="A10" t="s">
        <v>446</v>
      </c>
      <c r="E10" s="15"/>
    </row>
    <row r="11" spans="1:10" x14ac:dyDescent="0.3">
      <c r="A11" t="s">
        <v>447</v>
      </c>
      <c r="E11" s="15"/>
    </row>
    <row r="12" spans="1:10" x14ac:dyDescent="0.3">
      <c r="A12" t="s">
        <v>448</v>
      </c>
      <c r="E12" s="15"/>
    </row>
    <row r="13" spans="1:10" x14ac:dyDescent="0.3">
      <c r="A13" t="s">
        <v>449</v>
      </c>
      <c r="E13" s="15"/>
    </row>
    <row r="14" spans="1:10" x14ac:dyDescent="0.3">
      <c r="A14" t="s">
        <v>450</v>
      </c>
      <c r="E14" s="15"/>
    </row>
    <row r="15" spans="1:10" x14ac:dyDescent="0.3">
      <c r="A15" t="s">
        <v>451</v>
      </c>
      <c r="E15" s="15"/>
    </row>
    <row r="16" spans="1:10" x14ac:dyDescent="0.3">
      <c r="A16" t="s">
        <v>452</v>
      </c>
      <c r="E16" s="15"/>
    </row>
    <row r="17" spans="1:5" x14ac:dyDescent="0.3">
      <c r="A17" t="s">
        <v>453</v>
      </c>
      <c r="E17" s="15"/>
    </row>
    <row r="18" spans="1:5" x14ac:dyDescent="0.3">
      <c r="A18" t="s">
        <v>454</v>
      </c>
      <c r="E18" s="15"/>
    </row>
    <row r="19" spans="1:5" x14ac:dyDescent="0.3">
      <c r="A19" t="s">
        <v>455</v>
      </c>
      <c r="E19" s="15"/>
    </row>
    <row r="20" spans="1:5" x14ac:dyDescent="0.3">
      <c r="A20" t="s">
        <v>456</v>
      </c>
      <c r="E20" s="15"/>
    </row>
    <row r="21" spans="1:5" x14ac:dyDescent="0.3">
      <c r="A21" t="s">
        <v>457</v>
      </c>
      <c r="E21" s="15"/>
    </row>
    <row r="22" spans="1:5" x14ac:dyDescent="0.3">
      <c r="A22" t="s">
        <v>458</v>
      </c>
      <c r="E22" s="15"/>
    </row>
    <row r="23" spans="1:5" x14ac:dyDescent="0.3">
      <c r="A23" t="s">
        <v>459</v>
      </c>
      <c r="E23" s="15"/>
    </row>
    <row r="24" spans="1:5" x14ac:dyDescent="0.3">
      <c r="A24" t="s">
        <v>460</v>
      </c>
      <c r="E24" s="15"/>
    </row>
    <row r="25" spans="1:5" x14ac:dyDescent="0.3">
      <c r="A25" t="s">
        <v>461</v>
      </c>
      <c r="E25" s="15"/>
    </row>
    <row r="26" spans="1:5" x14ac:dyDescent="0.3">
      <c r="A26" t="s">
        <v>462</v>
      </c>
      <c r="E26" s="15"/>
    </row>
    <row r="27" spans="1:5" x14ac:dyDescent="0.3">
      <c r="A27" t="s">
        <v>463</v>
      </c>
      <c r="E27" s="15"/>
    </row>
    <row r="28" spans="1:5" x14ac:dyDescent="0.3">
      <c r="A28" t="s">
        <v>464</v>
      </c>
      <c r="E28" s="15"/>
    </row>
    <row r="29" spans="1:5" x14ac:dyDescent="0.3">
      <c r="A29" t="s">
        <v>465</v>
      </c>
      <c r="E29" s="15"/>
    </row>
    <row r="30" spans="1:5" x14ac:dyDescent="0.3">
      <c r="A30" t="s">
        <v>466</v>
      </c>
      <c r="E30" s="15"/>
    </row>
    <row r="31" spans="1:5" x14ac:dyDescent="0.3">
      <c r="A31" t="s">
        <v>467</v>
      </c>
      <c r="E31" s="1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639AE-F282-47B2-94A4-19E068CDF152}">
  <dimension ref="A1:T200"/>
  <sheetViews>
    <sheetView workbookViewId="0">
      <selection activeCell="V1" sqref="V1"/>
    </sheetView>
  </sheetViews>
  <sheetFormatPr defaultRowHeight="16.5" x14ac:dyDescent="0.3"/>
  <cols>
    <col min="1" max="1" width="8.5" bestFit="1" customWidth="1"/>
    <col min="2" max="2" width="6.5" style="1" bestFit="1" customWidth="1"/>
    <col min="3" max="3" width="8.5" bestFit="1" customWidth="1"/>
    <col min="4" max="4" width="6.5" style="1" bestFit="1" customWidth="1"/>
    <col min="5" max="5" width="41.625" bestFit="1" customWidth="1"/>
    <col min="6" max="6" width="9.375" style="2" bestFit="1" customWidth="1"/>
    <col min="7" max="7" width="7.375" style="2" bestFit="1" customWidth="1"/>
    <col min="8" max="8" width="6.5" style="1" bestFit="1" customWidth="1"/>
    <col min="9" max="11" width="9.375" style="2" bestFit="1" customWidth="1"/>
    <col min="13" max="14" width="9" style="2"/>
    <col min="17" max="17" width="9" style="1"/>
  </cols>
  <sheetData>
    <row r="1" spans="1:20" x14ac:dyDescent="0.3">
      <c r="A1" t="s">
        <v>13</v>
      </c>
      <c r="B1" s="1">
        <f>IF(A1="","",IFERROR(RTD("cqg.rtd",,"ContractData",A1,"PerCentNetLastTrade",,"T")/100,""))</f>
        <v>1.0299545103424597E-3</v>
      </c>
      <c r="C1" t="str" cm="1">
        <f t="array" aca="1" ref="C1:D11" ca="1">_xlfn._xlws.SORT(A1:INDIRECT("B"&amp;COUNTA(A:A)),2,-1)</f>
        <v>S.XLU</v>
      </c>
      <c r="D1" s="1">
        <f ca="1"/>
        <v>7.7977052467416734E-3</v>
      </c>
      <c r="E1" t="str">
        <f ca="1">IF(A1="","",RTD("cqg.rtd",,"ContractData",C1,"LongDescription",,"T"))</f>
        <v>Utilities Select Sector SPDR</v>
      </c>
      <c r="F1" s="2" t="str">
        <f ca="1">IF(A1="","",TEXT(RTD("cqg.rtd",,"ContractData",C1,"LastTrade",,"T"),T1))</f>
        <v>90.47</v>
      </c>
      <c r="G1" s="2" t="str">
        <f ca="1">IF(A1="","",TEXT(RTD("cqg.rtd",,"ContractData",C1,"NetLastTrade",,"T"),T1))</f>
        <v>.70</v>
      </c>
      <c r="H1" s="1">
        <f ca="1">IF(A1="","",D1)</f>
        <v>7.7977052467416734E-3</v>
      </c>
      <c r="I1" s="2" t="str">
        <f ca="1">IF(A1="","",TEXT(RTD("cqg.rtd",,"ContractData",C1,"Open",,"T"),T1))</f>
        <v>90.14</v>
      </c>
      <c r="J1" s="2" t="str">
        <f ca="1">IF(A1="","",TEXT(RTD("cqg.rtd",,"ContractData",C1,"High",,"T"),T1))</f>
        <v>90.57</v>
      </c>
      <c r="K1" s="2" t="str">
        <f ca="1">IF(A1="","",TEXT(RTD("cqg.rtd",,"ContractData",C1,"Low",,"T"),T1))</f>
        <v>89.93</v>
      </c>
      <c r="L1">
        <f ca="1">IF(A1="","",RTD("cqg.rtd", ,"ContractData", C1, "MT_LastBidVolume",, "T"))</f>
        <v>2400</v>
      </c>
      <c r="M1" s="2" t="str">
        <f ca="1">IF(A1="","",TEXT(RTD("cqg.rtd", ,"ContractData", C1, "Bid",, "T"),T1))</f>
        <v>90.47</v>
      </c>
      <c r="N1" s="2" t="str">
        <f ca="1">IF(A1="","",TEXT(RTD("cqg.rtd", ,"ContractData", C1, "Ask",, "T"),T1))</f>
        <v>90.48</v>
      </c>
      <c r="O1">
        <f ca="1">IF(A1="","",RTD("cqg.rtd", ,"ContractData", C1, "MT_LastAskVolume",, "T"))</f>
        <v>1200</v>
      </c>
      <c r="P1">
        <f ca="1">IF(A1="","",RTD("cqg.rtd", ,"ContractData", C1, "T_CVol",, "T"))</f>
        <v>2332568</v>
      </c>
      <c r="Q1" s="1">
        <f ca="1">IF(A1="","",RTD("cqg.rtd",,"StudyData",C1,"PCB","BaseType=Index,Index=1","Close","A",,"all",,,,"T")/100)</f>
        <v>0.1952701810014533</v>
      </c>
      <c r="S1" s="14">
        <f ca="1">IF(A1="","",IF(LEN(RTD("cqg.rtd",,"ContractData","Tsize("&amp;C1&amp;")","LastQuoteToday",,"T"))=1,0,LEN(RTD("cqg.rtd",,"ContractData","Tsize("&amp;C1&amp;")","LastQuoteToday",,"T"))-2))</f>
        <v>2</v>
      </c>
      <c r="T1" t="str" cm="1">
        <f t="array" aca="1" ref="T1" ca="1">IF(A1="","",_xlfn.IFS(S1=0,"#",S1=1,"#.0",S1=2,"#.00",S1=3,"#.000",S1=4,"#.0000",S1=5,"#.00000",S1=6,"#.000000",S1=7,"#.0000000"))</f>
        <v>#.00</v>
      </c>
    </row>
    <row r="2" spans="1:20" x14ac:dyDescent="0.3">
      <c r="A2" t="s">
        <v>14</v>
      </c>
      <c r="B2" s="1">
        <f>IF(A2="","",IFERROR(RTD("cqg.rtd",,"ContractData",A2,"PerCentNetLastTrade",,"T")/100,""))</f>
        <v>-8.8370154230929549E-3</v>
      </c>
      <c r="C2" t="str">
        <f ca="1"/>
        <v>S.XLK</v>
      </c>
      <c r="D2" s="1">
        <f ca="1"/>
        <v>4.9374130737134909E-3</v>
      </c>
      <c r="E2" t="str">
        <f ca="1">IF(A2="","",RTD("cqg.rtd",,"ContractData",C2,"LongDescription",,"T"))</f>
        <v>Technology Sector SPDR Fund</v>
      </c>
      <c r="F2" s="2" t="str">
        <f ca="1">IF(A2="","",TEXT(RTD("cqg.rtd",,"ContractData",C2,"LastTrade",,"T"),T2))</f>
        <v>289.02</v>
      </c>
      <c r="G2" s="2" t="str">
        <f ca="1">IF(A2="","",TEXT(RTD("cqg.rtd",,"ContractData",C2,"NetLastTrade",,"T"),T2))</f>
        <v>1.42</v>
      </c>
      <c r="H2" s="1">
        <f t="shared" ref="H2:H65" ca="1" si="0">IF(A2="","",D2)</f>
        <v>4.9374130737134909E-3</v>
      </c>
      <c r="I2" s="2" t="str">
        <f ca="1">IF(A2="","",TEXT(RTD("cqg.rtd",,"ContractData",C2,"Open",,"T"),T2))</f>
        <v>289.08</v>
      </c>
      <c r="J2" s="2" t="str">
        <f ca="1">IF(A2="","",TEXT(RTD("cqg.rtd",,"ContractData",C2,"High",,"T"),T2))</f>
        <v>289.50</v>
      </c>
      <c r="K2" s="2" t="str">
        <f ca="1">IF(A2="","",TEXT(RTD("cqg.rtd",,"ContractData",C2,"Low",,"T"),T2))</f>
        <v>288.62</v>
      </c>
      <c r="L2">
        <f ca="1">IF(A2="","",RTD("cqg.rtd", ,"ContractData", C2, "MT_LastBidVolume",, "T"))</f>
        <v>200</v>
      </c>
      <c r="M2" s="2" t="str">
        <f ca="1">IF(A2="","",TEXT(RTD("cqg.rtd", ,"ContractData", C2, "Bid",, "T"),T2))</f>
        <v>289.04</v>
      </c>
      <c r="N2" s="2" t="str">
        <f ca="1">IF(A2="","",TEXT(RTD("cqg.rtd", ,"ContractData", C2, "Ask",, "T"),T2))</f>
        <v>289.05</v>
      </c>
      <c r="O2">
        <f ca="1">IF(A2="","",RTD("cqg.rtd", ,"ContractData", C2, "MT_LastAskVolume",, "T"))</f>
        <v>100</v>
      </c>
      <c r="P2">
        <f ca="1">IF(A2="","",RTD("cqg.rtd", ,"ContractData", C2, "T_CVol",, "T"))</f>
        <v>1324852</v>
      </c>
      <c r="Q2" s="1">
        <f ca="1">IF(A2="","",RTD("cqg.rtd",,"StudyData",C2,"PCB","BaseType=Index,Index=1","Close","A",,"all",,,,"T")/100)</f>
        <v>0.24298985033545489</v>
      </c>
      <c r="S2" s="14">
        <f ca="1">IF(A2="","",IF(LEN(RTD("cqg.rtd",,"ContractData","Tsize("&amp;C2&amp;")","LastQuoteToday",,"T"))=1,0,LEN(RTD("cqg.rtd",,"ContractData","Tsize("&amp;C2&amp;")","LastQuoteToday",,"T"))-2))</f>
        <v>2</v>
      </c>
      <c r="T2" t="str" cm="1">
        <f t="array" aca="1" ref="T2" ca="1">IF(A2="","",_xlfn.IFS(S2=0,"#",S2=1,"#.0",S2=2,"#.00",S2=3,"#.000",S2=4,"#.0000",S2=5,"#.00000",S2=6,"#.000000",S2=7,"#.0000000"))</f>
        <v>#.00</v>
      </c>
    </row>
    <row r="3" spans="1:20" x14ac:dyDescent="0.3">
      <c r="A3" t="s">
        <v>15</v>
      </c>
      <c r="B3" s="1">
        <f>IF(A3="","",IFERROR(RTD("cqg.rtd",,"ContractData",A3,"PerCentNetLastTrade",,"T")/100,""))</f>
        <v>6.4549444874774072E-4</v>
      </c>
      <c r="C3" t="str">
        <f ca="1"/>
        <v>S.XLF</v>
      </c>
      <c r="D3" s="1">
        <f ca="1"/>
        <v>2.9795158286778402E-3</v>
      </c>
      <c r="E3" t="str">
        <f ca="1">IF(A3="","",RTD("cqg.rtd",,"ContractData",C3,"LongDescription",,"T"))</f>
        <v>Financial Select Sector SPDR</v>
      </c>
      <c r="F3" s="2" t="str">
        <f ca="1">IF(A3="","",TEXT(RTD("cqg.rtd",,"ContractData",C3,"LastTrade",,"T"),T3))</f>
        <v>53.86</v>
      </c>
      <c r="G3" s="2" t="str">
        <f ca="1">IF(A3="","",TEXT(RTD("cqg.rtd",,"ContractData",C3,"NetLastTrade",,"T"),T3))</f>
        <v>.16</v>
      </c>
      <c r="H3" s="1">
        <f t="shared" ca="1" si="0"/>
        <v>2.9795158286778402E-3</v>
      </c>
      <c r="I3" s="2" t="str">
        <f ca="1">IF(A3="","",TEXT(RTD("cqg.rtd",,"ContractData",C3,"Open",,"T"),T3))</f>
        <v>53.88</v>
      </c>
      <c r="J3" s="2" t="str">
        <f ca="1">IF(A3="","",TEXT(RTD("cqg.rtd",,"ContractData",C3,"High",,"T"),T3))</f>
        <v>54.04</v>
      </c>
      <c r="K3" s="2" t="str">
        <f ca="1">IF(A3="","",TEXT(RTD("cqg.rtd",,"ContractData",C3,"Low",,"T"),T3))</f>
        <v>53.81</v>
      </c>
      <c r="L3">
        <f ca="1">IF(A3="","",RTD("cqg.rtd", ,"ContractData", C3, "MT_LastBidVolume",, "T"))</f>
        <v>34900</v>
      </c>
      <c r="M3" s="2" t="str">
        <f ca="1">IF(A3="","",TEXT(RTD("cqg.rtd", ,"ContractData", C3, "Bid",, "T"),T3))</f>
        <v>53.85</v>
      </c>
      <c r="N3" s="2" t="str">
        <f ca="1">IF(A3="","",TEXT(RTD("cqg.rtd", ,"ContractData", C3, "Ask",, "T"),T3))</f>
        <v>53.86</v>
      </c>
      <c r="O3">
        <f ca="1">IF(A3="","",RTD("cqg.rtd", ,"ContractData", C3, "MT_LastAskVolume",, "T"))</f>
        <v>12000</v>
      </c>
      <c r="P3">
        <f ca="1">IF(A3="","",RTD("cqg.rtd", ,"ContractData", C3, "T_CVol",, "T"))</f>
        <v>4740295</v>
      </c>
      <c r="Q3" s="1">
        <f ca="1">IF(A3="","",RTD("cqg.rtd",,"StudyData",C3,"PCB","BaseType=Index,Index=1","Close","A",,"all",,,,"T")/100)</f>
        <v>0.11442168425408651</v>
      </c>
      <c r="S3" s="14">
        <f ca="1">IF(A3="","",IF(LEN(RTD("cqg.rtd",,"ContractData","Tsize("&amp;C3&amp;")","LastQuoteToday",,"T"))=1,0,LEN(RTD("cqg.rtd",,"ContractData","Tsize("&amp;C3&amp;")","LastQuoteToday",,"T"))-2))</f>
        <v>2</v>
      </c>
      <c r="T3" t="str" cm="1">
        <f t="array" aca="1" ref="T3" ca="1">IF(A3="","",_xlfn.IFS(S3=0,"#",S3=1,"#.0",S3=2,"#.00",S3=3,"#.000",S3=4,"#.0000",S3=5,"#.00000",S3=6,"#.000000",S3=7,"#.0000000"))</f>
        <v>#.00</v>
      </c>
    </row>
    <row r="4" spans="1:20" x14ac:dyDescent="0.3">
      <c r="A4" t="s">
        <v>16</v>
      </c>
      <c r="B4" s="1">
        <f>IF(A4="","",IFERROR(RTD("cqg.rtd",,"ContractData",A4,"PerCentNetLastTrade",,"T")/100,""))</f>
        <v>-1.3766088416340234E-2</v>
      </c>
      <c r="C4" t="str">
        <f ca="1"/>
        <v>S.XLC</v>
      </c>
      <c r="D4" s="1">
        <f ca="1"/>
        <v>1.0299545103424597E-3</v>
      </c>
      <c r="E4" t="str">
        <f ca="1">IF(A4="","",RTD("cqg.rtd",,"ContractData",C4,"LongDescription",,"T"))</f>
        <v>Communication Services Select Sector SPDR</v>
      </c>
      <c r="F4" s="2" t="str">
        <f ca="1">IF(A4="","",TEXT(RTD("cqg.rtd",,"ContractData",C4,"LastTrade",,"T"),T4))</f>
        <v>116.63</v>
      </c>
      <c r="G4" s="2" t="str">
        <f ca="1">IF(A4="","",TEXT(RTD("cqg.rtd",,"ContractData",C4,"NetLastTrade",,"T"),T4))</f>
        <v>.12</v>
      </c>
      <c r="H4" s="1">
        <f t="shared" ca="1" si="0"/>
        <v>1.0299545103424597E-3</v>
      </c>
      <c r="I4" s="2" t="str">
        <f ca="1">IF(A4="","",TEXT(RTD("cqg.rtd",,"ContractData",C4,"Open",,"T"),T4))</f>
        <v>116.65</v>
      </c>
      <c r="J4" s="2" t="str">
        <f ca="1">IF(A4="","",TEXT(RTD("cqg.rtd",,"ContractData",C4,"High",,"T"),T4))</f>
        <v>117.10</v>
      </c>
      <c r="K4" s="2" t="str">
        <f ca="1">IF(A4="","",TEXT(RTD("cqg.rtd",,"ContractData",C4,"Low",,"T"),T4))</f>
        <v>116.42</v>
      </c>
      <c r="L4">
        <f ca="1">IF(A4="","",RTD("cqg.rtd", ,"ContractData", C4, "MT_LastBidVolume",, "T"))</f>
        <v>1500</v>
      </c>
      <c r="M4" s="2" t="str">
        <f ca="1">IF(A4="","",TEXT(RTD("cqg.rtd", ,"ContractData", C4, "Bid",, "T"),T4))</f>
        <v>116.63</v>
      </c>
      <c r="N4" s="2" t="str">
        <f ca="1">IF(A4="","",TEXT(RTD("cqg.rtd", ,"ContractData", C4, "Ask",, "T"),T4))</f>
        <v>116.64</v>
      </c>
      <c r="O4">
        <f ca="1">IF(A4="","",RTD("cqg.rtd", ,"ContractData", C4, "MT_LastAskVolume",, "T"))</f>
        <v>300</v>
      </c>
      <c r="P4">
        <f ca="1">IF(A4="","",RTD("cqg.rtd", ,"ContractData", C4, "T_CVol",, "T"))</f>
        <v>858776</v>
      </c>
      <c r="Q4" s="1">
        <f ca="1">IF(A4="","",RTD("cqg.rtd",,"StudyData",C4,"PCB","BaseType=Index,Index=1","Close","A",,"all",,,,"T")/100)</f>
        <v>0.20473091622766237</v>
      </c>
      <c r="S4" s="14">
        <f ca="1">IF(A4="","",IF(LEN(RTD("cqg.rtd",,"ContractData","Tsize("&amp;C4&amp;")","LastQuoteToday",,"T"))=1,0,LEN(RTD("cqg.rtd",,"ContractData","Tsize("&amp;C4&amp;")","LastQuoteToday",,"T"))-2))</f>
        <v>2</v>
      </c>
      <c r="T4" t="str" cm="1">
        <f t="array" aca="1" ref="T4" ca="1">IF(A4="","",_xlfn.IFS(S4=0,"#",S4=1,"#.0",S4=2,"#.00",S4=3,"#.000",S4=4,"#.0000",S4=5,"#.00000",S4=6,"#.000000",S4=7,"#.0000000"))</f>
        <v>#.00</v>
      </c>
    </row>
    <row r="5" spans="1:20" x14ac:dyDescent="0.3">
      <c r="A5" t="s">
        <v>17</v>
      </c>
      <c r="B5" s="1">
        <f>IF(A5="","",IFERROR(RTD("cqg.rtd",,"ContractData",A5,"PerCentNetLastTrade",,"T")/100,""))</f>
        <v>2.9795158286778402E-3</v>
      </c>
      <c r="C5" t="str">
        <f ca="1"/>
        <v>S.XLP</v>
      </c>
      <c r="D5" s="1">
        <f ca="1"/>
        <v>6.4549444874774072E-4</v>
      </c>
      <c r="E5" t="str">
        <f ca="1">IF(A5="","",RTD("cqg.rtd",,"ContractData",C5,"LongDescription",,"T"))</f>
        <v>Consumer Staples Select Sector SPDR</v>
      </c>
      <c r="F5" s="2" t="str">
        <f ca="1">IF(A5="","",TEXT(RTD("cqg.rtd",,"ContractData",C5,"LastTrade",,"T"),T5))</f>
        <v>77.51</v>
      </c>
      <c r="G5" s="2" t="str">
        <f ca="1">IF(A5="","",TEXT(RTD("cqg.rtd",,"ContractData",C5,"NetLastTrade",,"T"),T5))</f>
        <v>.05</v>
      </c>
      <c r="H5" s="1">
        <f t="shared" ca="1" si="0"/>
        <v>6.4549444874774072E-4</v>
      </c>
      <c r="I5" s="2" t="str">
        <f ca="1">IF(A5="","",TEXT(RTD("cqg.rtd",,"ContractData",C5,"Open",,"T"),T5))</f>
        <v>77.56</v>
      </c>
      <c r="J5" s="2" t="str">
        <f ca="1">IF(A5="","",TEXT(RTD("cqg.rtd",,"ContractData",C5,"High",,"T"),T5))</f>
        <v>77.60</v>
      </c>
      <c r="K5" s="2" t="str">
        <f ca="1">IF(A5="","",TEXT(RTD("cqg.rtd",,"ContractData",C5,"Low",,"T"),T5))</f>
        <v>77.16</v>
      </c>
      <c r="L5">
        <f ca="1">IF(A5="","",RTD("cqg.rtd", ,"ContractData", C5, "MT_LastBidVolume",, "T"))</f>
        <v>5200</v>
      </c>
      <c r="M5" s="2" t="str">
        <f ca="1">IF(A5="","",TEXT(RTD("cqg.rtd", ,"ContractData", C5, "Bid",, "T"),T5))</f>
        <v>77.51</v>
      </c>
      <c r="N5" s="2" t="str">
        <f ca="1">IF(A5="","",TEXT(RTD("cqg.rtd", ,"ContractData", C5, "Ask",, "T"),T5))</f>
        <v>77.52</v>
      </c>
      <c r="O5">
        <f ca="1">IF(A5="","",RTD("cqg.rtd", ,"ContractData", C5, "MT_LastAskVolume",, "T"))</f>
        <v>8900</v>
      </c>
      <c r="P5">
        <f ca="1">IF(A5="","",RTD("cqg.rtd", ,"ContractData", C5, "T_CVol",, "T"))</f>
        <v>2136753</v>
      </c>
      <c r="Q5" s="1">
        <f ca="1">IF(A5="","",RTD("cqg.rtd",,"StudyData",C5,"PCB","BaseType=Index,Index=1","Close","A",,"all",,,,"T")/100)</f>
        <v>-1.3993130644956039E-2</v>
      </c>
      <c r="S5" s="14">
        <f ca="1">IF(A5="","",IF(LEN(RTD("cqg.rtd",,"ContractData","Tsize("&amp;C5&amp;")","LastQuoteToday",,"T"))=1,0,LEN(RTD("cqg.rtd",,"ContractData","Tsize("&amp;C5&amp;")","LastQuoteToday",,"T"))-2))</f>
        <v>2</v>
      </c>
      <c r="T5" t="str" cm="1">
        <f t="array" aca="1" ref="T5" ca="1">IF(A5="","",_xlfn.IFS(S5=0,"#",S5=1,"#.0",S5=2,"#.00",S5=3,"#.000",S5=4,"#.0000",S5=5,"#.00000",S5=6,"#.000000",S5=7,"#.0000000"))</f>
        <v>#.00</v>
      </c>
    </row>
    <row r="6" spans="1:20" x14ac:dyDescent="0.3">
      <c r="A6" t="s">
        <v>18</v>
      </c>
      <c r="B6" s="1">
        <f>IF(A6="","",IFERROR(RTD("cqg.rtd",,"ContractData",A6,"PerCentNetLastTrade",,"T")/100,""))</f>
        <v>-1.3877324451845685E-3</v>
      </c>
      <c r="C6" t="str">
        <f ca="1"/>
        <v>S.XLI</v>
      </c>
      <c r="D6" s="1">
        <f ca="1"/>
        <v>0</v>
      </c>
      <c r="E6" t="str">
        <f ca="1">IF(A6="","",RTD("cqg.rtd",,"ContractData",C6,"LongDescription",,"T"))</f>
        <v>Industrial Select Sector SPDR</v>
      </c>
      <c r="F6" s="2" t="str">
        <f ca="1">IF(A6="","",TEXT(RTD("cqg.rtd",,"ContractData",C6,"LastTrade",,"T"),T6))</f>
        <v>155.13</v>
      </c>
      <c r="G6" s="2" t="str">
        <f ca="1">IF(A6="","",TEXT(RTD("cqg.rtd",,"ContractData",C6,"NetLastTrade",,"T"),T6))</f>
        <v>.00</v>
      </c>
      <c r="H6" s="1">
        <f t="shared" ca="1" si="0"/>
        <v>0</v>
      </c>
      <c r="I6" s="2" t="str">
        <f ca="1">IF(A6="","",TEXT(RTD("cqg.rtd",,"ContractData",C6,"Open",,"T"),T6))</f>
        <v>155.36</v>
      </c>
      <c r="J6" s="2" t="str">
        <f ca="1">IF(A6="","",TEXT(RTD("cqg.rtd",,"ContractData",C6,"High",,"T"),T6))</f>
        <v>155.77</v>
      </c>
      <c r="K6" s="2" t="str">
        <f ca="1">IF(A6="","",TEXT(RTD("cqg.rtd",,"ContractData",C6,"Low",,"T"),T6))</f>
        <v>155.03</v>
      </c>
      <c r="L6">
        <f ca="1">IF(A6="","",RTD("cqg.rtd", ,"ContractData", C6, "MT_LastBidVolume",, "T"))</f>
        <v>1400</v>
      </c>
      <c r="M6" s="2" t="str">
        <f ca="1">IF(A6="","",TEXT(RTD("cqg.rtd", ,"ContractData", C6, "Bid",, "T"),T6))</f>
        <v>155.12</v>
      </c>
      <c r="N6" s="2" t="str">
        <f ca="1">IF(A6="","",TEXT(RTD("cqg.rtd", ,"ContractData", C6, "Ask",, "T"),T6))</f>
        <v>155.13</v>
      </c>
      <c r="O6">
        <f ca="1">IF(A6="","",RTD("cqg.rtd", ,"ContractData", C6, "MT_LastAskVolume",, "T"))</f>
        <v>400</v>
      </c>
      <c r="P6">
        <f ca="1">IF(A6="","",RTD("cqg.rtd", ,"ContractData", C6, "T_CVol",, "T"))</f>
        <v>2145507</v>
      </c>
      <c r="Q6" s="1">
        <f ca="1">IF(A6="","",RTD("cqg.rtd",,"StudyData",C6,"PCB","BaseType=Index,Index=1","Close","A",,"all",,,,"T")/100)</f>
        <v>0.17736794171220402</v>
      </c>
      <c r="S6" s="14">
        <f ca="1">IF(A6="","",IF(LEN(RTD("cqg.rtd",,"ContractData","Tsize("&amp;C6&amp;")","LastQuoteToday",,"T"))=1,0,LEN(RTD("cqg.rtd",,"ContractData","Tsize("&amp;C6&amp;")","LastQuoteToday",,"T"))-2))</f>
        <v>2</v>
      </c>
      <c r="T6" t="str" cm="1">
        <f t="array" aca="1" ref="T6" ca="1">IF(A6="","",_xlfn.IFS(S6=0,"#",S6=1,"#.0",S6=2,"#.00",S6=3,"#.000",S6=4,"#.0000",S6=5,"#.00000",S6=6,"#.000000",S6=7,"#.0000000"))</f>
        <v>#.00</v>
      </c>
    </row>
    <row r="7" spans="1:20" x14ac:dyDescent="0.3">
      <c r="A7" t="s">
        <v>19</v>
      </c>
      <c r="B7" s="1">
        <f>IF(A7="","",IFERROR(RTD("cqg.rtd",,"ContractData",A7,"PerCentNetLastTrade",,"T")/100,""))</f>
        <v>0</v>
      </c>
      <c r="C7" t="str">
        <f ca="1"/>
        <v>S.XLV</v>
      </c>
      <c r="D7" s="1">
        <f ca="1"/>
        <v>-1.3877324451845685E-3</v>
      </c>
      <c r="E7" t="str">
        <f ca="1">IF(A7="","",RTD("cqg.rtd",,"ContractData",C7,"LongDescription",,"T"))</f>
        <v>Health Care Select Sector SPDR</v>
      </c>
      <c r="F7" s="2" t="str">
        <f ca="1">IF(A7="","",TEXT(RTD("cqg.rtd",,"ContractData",C7,"LastTrade",,"T"),T7))</f>
        <v>143.92</v>
      </c>
      <c r="G7" s="2" t="str">
        <f ca="1">IF(A7="","",TEXT(RTD("cqg.rtd",,"ContractData",C7,"NetLastTrade",,"T"),T7))</f>
        <v>-.20</v>
      </c>
      <c r="H7" s="1">
        <f t="shared" ca="1" si="0"/>
        <v>-1.3877324451845685E-3</v>
      </c>
      <c r="I7" s="2" t="str">
        <f ca="1">IF(A7="","",TEXT(RTD("cqg.rtd",,"ContractData",C7,"Open",,"T"),T7))</f>
        <v>144.12</v>
      </c>
      <c r="J7" s="2" t="str">
        <f ca="1">IF(A7="","",TEXT(RTD("cqg.rtd",,"ContractData",C7,"High",,"T"),T7))</f>
        <v>144.24</v>
      </c>
      <c r="K7" s="2" t="str">
        <f ca="1">IF(A7="","",TEXT(RTD("cqg.rtd",,"ContractData",C7,"Low",,"T"),T7))</f>
        <v>143.33</v>
      </c>
      <c r="L7">
        <f ca="1">IF(A7="","",RTD("cqg.rtd", ,"ContractData", C7, "MT_LastBidVolume",, "T"))</f>
        <v>2000</v>
      </c>
      <c r="M7" s="2" t="str">
        <f ca="1">IF(A7="","",TEXT(RTD("cqg.rtd", ,"ContractData", C7, "Bid",, "T"),T7))</f>
        <v>143.91</v>
      </c>
      <c r="N7" s="2" t="str">
        <f ca="1">IF(A7="","",TEXT(RTD("cqg.rtd", ,"ContractData", C7, "Ask",, "T"),T7))</f>
        <v>143.92</v>
      </c>
      <c r="O7">
        <f ca="1">IF(A7="","",RTD("cqg.rtd", ,"ContractData", C7, "MT_LastAskVolume",, "T"))</f>
        <v>1000</v>
      </c>
      <c r="P7">
        <f ca="1">IF(A7="","",RTD("cqg.rtd", ,"ContractData", C7, "T_CVol",, "T"))</f>
        <v>3797316</v>
      </c>
      <c r="Q7" s="1">
        <f ca="1">IF(A7="","",RTD("cqg.rtd",,"StudyData",C7,"PCB","BaseType=Index,Index=1","Close","A",,"all",,,,"T")/100)</f>
        <v>4.615831940103237E-2</v>
      </c>
      <c r="S7" s="14">
        <f ca="1">IF(A7="","",IF(LEN(RTD("cqg.rtd",,"ContractData","Tsize("&amp;C7&amp;")","LastQuoteToday",,"T"))=1,0,LEN(RTD("cqg.rtd",,"ContractData","Tsize("&amp;C7&amp;")","LastQuoteToday",,"T"))-2))</f>
        <v>2</v>
      </c>
      <c r="T7" t="str" cm="1">
        <f t="array" aca="1" ref="T7" ca="1">IF(A7="","",_xlfn.IFS(S7=0,"#",S7=1,"#.0",S7=2,"#.00",S7=3,"#.000",S7=4,"#.0000",S7=5,"#.00000",S7=6,"#.000000",S7=7,"#.0000000"))</f>
        <v>#.00</v>
      </c>
    </row>
    <row r="8" spans="1:20" x14ac:dyDescent="0.3">
      <c r="A8" t="s">
        <v>20</v>
      </c>
      <c r="B8" s="1">
        <f>IF(A8="","",IFERROR(RTD("cqg.rtd",,"ContractData",A8,"PerCentNetLastTrade",,"T")/100,""))</f>
        <v>-2.3390510135887724E-3</v>
      </c>
      <c r="C8" t="str">
        <f ca="1"/>
        <v>S.XLB</v>
      </c>
      <c r="D8" s="1">
        <f ca="1"/>
        <v>-2.3390510135887724E-3</v>
      </c>
      <c r="E8" t="str">
        <f ca="1">IF(A8="","",RTD("cqg.rtd",,"ContractData",C8,"LongDescription",,"T"))</f>
        <v>Materials Select Sector SPDR</v>
      </c>
      <c r="F8" s="2" t="str">
        <f ca="1">IF(A8="","",TEXT(RTD("cqg.rtd",,"ContractData",C8,"LastTrade",,"T"),T8))</f>
        <v>89.57</v>
      </c>
      <c r="G8" s="2" t="str">
        <f ca="1">IF(A8="","",TEXT(RTD("cqg.rtd",,"ContractData",C8,"NetLastTrade",,"T"),T8))</f>
        <v>-.21</v>
      </c>
      <c r="H8" s="1">
        <f t="shared" ca="1" si="0"/>
        <v>-2.3390510135887724E-3</v>
      </c>
      <c r="I8" s="2" t="str">
        <f ca="1">IF(A8="","",TEXT(RTD("cqg.rtd",,"ContractData",C8,"Open",,"T"),T8))</f>
        <v>89.92</v>
      </c>
      <c r="J8" s="2" t="str">
        <f ca="1">IF(A8="","",TEXT(RTD("cqg.rtd",,"ContractData",C8,"High",,"T"),T8))</f>
        <v>90.28</v>
      </c>
      <c r="K8" s="2" t="str">
        <f ca="1">IF(A8="","",TEXT(RTD("cqg.rtd",,"ContractData",C8,"Low",,"T"),T8))</f>
        <v>89.42</v>
      </c>
      <c r="L8">
        <f ca="1">IF(A8="","",RTD("cqg.rtd", ,"ContractData", C8, "MT_LastBidVolume",, "T"))</f>
        <v>800</v>
      </c>
      <c r="M8" s="2" t="str">
        <f ca="1">IF(A8="","",TEXT(RTD("cqg.rtd", ,"ContractData", C8, "Bid",, "T"),T8))</f>
        <v>89.57</v>
      </c>
      <c r="N8" s="2" t="str">
        <f ca="1">IF(A8="","",TEXT(RTD("cqg.rtd", ,"ContractData", C8, "Ask",, "T"),T8))</f>
        <v>89.58</v>
      </c>
      <c r="O8">
        <f ca="1">IF(A8="","",RTD("cqg.rtd", ,"ContractData", C8, "MT_LastAskVolume",, "T"))</f>
        <v>400</v>
      </c>
      <c r="P8">
        <f ca="1">IF(A8="","",RTD("cqg.rtd", ,"ContractData", C8, "T_CVol",, "T"))</f>
        <v>974164</v>
      </c>
      <c r="Q8" s="1">
        <f ca="1">IF(A8="","",RTD("cqg.rtd",,"StudyData",C8,"PCB","BaseType=Index,Index=1","Close","A",,"all",,,,"T")/100)</f>
        <v>6.4535298312336661E-2</v>
      </c>
      <c r="S8" s="14">
        <f ca="1">IF(A8="","",IF(LEN(RTD("cqg.rtd",,"ContractData","Tsize("&amp;C8&amp;")","LastQuoteToday",,"T"))=1,0,LEN(RTD("cqg.rtd",,"ContractData","Tsize("&amp;C8&amp;")","LastQuoteToday",,"T"))-2))</f>
        <v>2</v>
      </c>
      <c r="T8" t="str" cm="1">
        <f t="array" aca="1" ref="T8" ca="1">IF(A8="","",_xlfn.IFS(S8=0,"#",S8=1,"#.0",S8=2,"#.00",S8=3,"#.000",S8=4,"#.0000",S8=5,"#.00000",S8=6,"#.000000",S8=7,"#.0000000"))</f>
        <v>#.00</v>
      </c>
    </row>
    <row r="9" spans="1:20" x14ac:dyDescent="0.3">
      <c r="A9" t="s">
        <v>21</v>
      </c>
      <c r="B9" s="1">
        <f>IF(A9="","",IFERROR(RTD("cqg.rtd",,"ContractData",A9,"PerCentNetLastTrade",,"T")/100,""))</f>
        <v>-5.2808449351896304E-3</v>
      </c>
      <c r="C9" t="str">
        <f ca="1"/>
        <v>S.XLRE</v>
      </c>
      <c r="D9" s="1">
        <f ca="1"/>
        <v>-5.2808449351896304E-3</v>
      </c>
      <c r="E9" t="str">
        <f ca="1">IF(A9="","",RTD("cqg.rtd",,"ContractData",C9,"LongDescription",,"T"))</f>
        <v>Real Estate Select Sector SPDR</v>
      </c>
      <c r="F9" s="2" t="str">
        <f ca="1">IF(A9="","",TEXT(RTD("cqg.rtd",,"ContractData",C9,"LastTrade",,"T"),T9))</f>
        <v>41.44</v>
      </c>
      <c r="G9" s="2" t="str">
        <f ca="1">IF(A9="","",TEXT(RTD("cqg.rtd",,"ContractData",C9,"NetLastTrade",,"T"),T9))</f>
        <v>-.22</v>
      </c>
      <c r="H9" s="1">
        <f t="shared" ca="1" si="0"/>
        <v>-5.2808449351896304E-3</v>
      </c>
      <c r="I9" s="2" t="str">
        <f ca="1">IF(A9="","",TEXT(RTD("cqg.rtd",,"ContractData",C9,"Open",,"T"),T9))</f>
        <v>41.71</v>
      </c>
      <c r="J9" s="2" t="str">
        <f ca="1">IF(A9="","",TEXT(RTD("cqg.rtd",,"ContractData",C9,"High",,"T"),T9))</f>
        <v>41.71</v>
      </c>
      <c r="K9" s="2" t="str">
        <f ca="1">IF(A9="","",TEXT(RTD("cqg.rtd",,"ContractData",C9,"Low",,"T"),T9))</f>
        <v>41.40</v>
      </c>
      <c r="L9">
        <f ca="1">IF(A9="","",RTD("cqg.rtd", ,"ContractData", C9, "MT_LastBidVolume",, "T"))</f>
        <v>3700</v>
      </c>
      <c r="M9" s="2" t="str">
        <f ca="1">IF(A9="","",TEXT(RTD("cqg.rtd", ,"ContractData", C9, "Bid",, "T"),T9))</f>
        <v>41.44</v>
      </c>
      <c r="N9" s="2" t="str">
        <f ca="1">IF(A9="","",TEXT(RTD("cqg.rtd", ,"ContractData", C9, "Ask",, "T"),T9))</f>
        <v>41.45</v>
      </c>
      <c r="O9">
        <f ca="1">IF(A9="","",RTD("cqg.rtd", ,"ContractData", C9, "MT_LastAskVolume",, "T"))</f>
        <v>7000</v>
      </c>
      <c r="P9">
        <f ca="1">IF(A9="","",RTD("cqg.rtd", ,"ContractData", C9, "T_CVol",, "T"))</f>
        <v>1007464</v>
      </c>
      <c r="Q9" s="1">
        <f ca="1">IF(A9="","",RTD("cqg.rtd",,"StudyData",C9,"PCB","BaseType=Index,Index=1","Close","A",,"all",,,,"T")/100)</f>
        <v>1.8932874354561001E-2</v>
      </c>
      <c r="S9" s="14">
        <f ca="1">IF(A9="","",IF(LEN(RTD("cqg.rtd",,"ContractData","Tsize("&amp;C9&amp;")","LastQuoteToday",,"T"))=1,0,LEN(RTD("cqg.rtd",,"ContractData","Tsize("&amp;C9&amp;")","LastQuoteToday",,"T"))-2))</f>
        <v>2</v>
      </c>
      <c r="T9" t="str" cm="1">
        <f t="array" aca="1" ref="T9" ca="1">IF(A9="","",_xlfn.IFS(S9=0,"#",S9=1,"#.0",S9=2,"#.00",S9=3,"#.000",S9=4,"#.0000",S9=5,"#.00000",S9=6,"#.000000",S9=7,"#.0000000"))</f>
        <v>#.00</v>
      </c>
    </row>
    <row r="10" spans="1:20" x14ac:dyDescent="0.3">
      <c r="A10" t="s">
        <v>22</v>
      </c>
      <c r="B10" s="1">
        <f>IF(A10="","",IFERROR(RTD("cqg.rtd",,"ContractData",A10,"PerCentNetLastTrade",,"T")/100,""))</f>
        <v>4.9374130737134909E-3</v>
      </c>
      <c r="C10" t="str">
        <f ca="1"/>
        <v>S.XLY</v>
      </c>
      <c r="D10" s="1">
        <f ca="1"/>
        <v>-8.8370154230929549E-3</v>
      </c>
      <c r="E10" t="str">
        <f ca="1">IF(A10="","",RTD("cqg.rtd",,"ContractData",C10,"LongDescription",,"T"))</f>
        <v>Consumer Discretionary Select SectorSPDR</v>
      </c>
      <c r="F10" s="2" t="str">
        <f ca="1">IF(A10="","",TEXT(RTD("cqg.rtd",,"ContractData",C10,"LastTrade",,"T"),T10))</f>
        <v>237.78</v>
      </c>
      <c r="G10" s="2" t="str">
        <f ca="1">IF(A10="","",TEXT(RTD("cqg.rtd",,"ContractData",C10,"NetLastTrade",,"T"),T10))</f>
        <v>-2.12</v>
      </c>
      <c r="H10" s="1">
        <f t="shared" ca="1" si="0"/>
        <v>-8.8370154230929549E-3</v>
      </c>
      <c r="I10" s="2" t="str">
        <f ca="1">IF(A10="","",TEXT(RTD("cqg.rtd",,"ContractData",C10,"Open",,"T"),T10))</f>
        <v>239.27</v>
      </c>
      <c r="J10" s="2" t="str">
        <f ca="1">IF(A10="","",TEXT(RTD("cqg.rtd",,"ContractData",C10,"High",,"T"),T10))</f>
        <v>239.28</v>
      </c>
      <c r="K10" s="2" t="str">
        <f ca="1">IF(A10="","",TEXT(RTD("cqg.rtd",,"ContractData",C10,"Low",,"T"),T10))</f>
        <v>237.44</v>
      </c>
      <c r="L10">
        <f ca="1">IF(A10="","",RTD("cqg.rtd", ,"ContractData", C10, "MT_LastBidVolume",, "T"))</f>
        <v>500</v>
      </c>
      <c r="M10" s="2" t="str">
        <f ca="1">IF(A10="","",TEXT(RTD("cqg.rtd", ,"ContractData", C10, "Bid",, "T"),T10))</f>
        <v>237.77</v>
      </c>
      <c r="N10" s="2" t="str">
        <f ca="1">IF(A10="","",TEXT(RTD("cqg.rtd", ,"ContractData", C10, "Ask",, "T"),T10))</f>
        <v>237.78</v>
      </c>
      <c r="O10">
        <f ca="1">IF(A10="","",RTD("cqg.rtd", ,"ContractData", C10, "MT_LastAskVolume",, "T"))</f>
        <v>200</v>
      </c>
      <c r="P10">
        <f ca="1">IF(A10="","",RTD("cqg.rtd", ,"ContractData", C10, "T_CVol",, "T"))</f>
        <v>1250104</v>
      </c>
      <c r="Q10" s="1">
        <f ca="1">IF(A10="","",RTD("cqg.rtd",,"StudyData",C10,"PCB","BaseType=Index,Index=1","Close","A",,"all",,,,"T")/100)</f>
        <v>5.9861823044350372E-2</v>
      </c>
      <c r="S10" s="14">
        <f ca="1">IF(A10="","",IF(LEN(RTD("cqg.rtd",,"ContractData","Tsize("&amp;C10&amp;")","LastQuoteToday",,"T"))=1,0,LEN(RTD("cqg.rtd",,"ContractData","Tsize("&amp;C10&amp;")","LastQuoteToday",,"T"))-2))</f>
        <v>2</v>
      </c>
      <c r="T10" t="str" cm="1">
        <f t="array" aca="1" ref="T10" ca="1">IF(A10="","",_xlfn.IFS(S10=0,"#",S10=1,"#.0",S10=2,"#.00",S10=3,"#.000",S10=4,"#.0000",S10=5,"#.00000",S10=6,"#.000000",S10=7,"#.0000000"))</f>
        <v>#.00</v>
      </c>
    </row>
    <row r="11" spans="1:20" x14ac:dyDescent="0.3">
      <c r="A11" t="s">
        <v>23</v>
      </c>
      <c r="B11" s="1">
        <f>IF(A11="","",IFERROR(RTD("cqg.rtd",,"ContractData",A11,"PerCentNetLastTrade",,"T")/100,""))</f>
        <v>7.7977052467416734E-3</v>
      </c>
      <c r="C11" t="str">
        <f ca="1"/>
        <v>S.XLE</v>
      </c>
      <c r="D11" s="1">
        <f ca="1"/>
        <v>-1.3766088416340234E-2</v>
      </c>
      <c r="E11" t="str">
        <f ca="1">IF(A11="","",RTD("cqg.rtd",,"ContractData",C11,"LongDescription",,"T"))</f>
        <v>Energy Select Sector SPDR</v>
      </c>
      <c r="F11" s="2" t="str">
        <f ca="1">IF(A11="","",TEXT(RTD("cqg.rtd",,"ContractData",C11,"LastTrade",,"T"),T11))</f>
        <v>88.12</v>
      </c>
      <c r="G11" s="2" t="str">
        <f ca="1">IF(A11="","",TEXT(RTD("cqg.rtd",,"ContractData",C11,"NetLastTrade",,"T"),T11))</f>
        <v>-1.23</v>
      </c>
      <c r="H11" s="1">
        <f t="shared" ca="1" si="0"/>
        <v>-1.3766088416340234E-2</v>
      </c>
      <c r="I11" s="2" t="str">
        <f ca="1">IF(A11="","",TEXT(RTD("cqg.rtd",,"ContractData",C11,"Open",,"T"),T11))</f>
        <v>89.26</v>
      </c>
      <c r="J11" s="2" t="str">
        <f ca="1">IF(A11="","",TEXT(RTD("cqg.rtd",,"ContractData",C11,"High",,"T"),T11))</f>
        <v>89.56</v>
      </c>
      <c r="K11" s="2" t="str">
        <f ca="1">IF(A11="","",TEXT(RTD("cqg.rtd",,"ContractData",C11,"Low",,"T"),T11))</f>
        <v>88.05</v>
      </c>
      <c r="L11">
        <f ca="1">IF(A11="","",RTD("cqg.rtd", ,"ContractData", C11, "MT_LastBidVolume",, "T"))</f>
        <v>1200</v>
      </c>
      <c r="M11" s="2" t="str">
        <f ca="1">IF(A11="","",TEXT(RTD("cqg.rtd", ,"ContractData", C11, "Bid",, "T"),T11))</f>
        <v>88.12</v>
      </c>
      <c r="N11" s="2" t="str">
        <f ca="1">IF(A11="","",TEXT(RTD("cqg.rtd", ,"ContractData", C11, "Ask",, "T"),T11))</f>
        <v>88.13</v>
      </c>
      <c r="O11">
        <f ca="1">IF(A11="","",RTD("cqg.rtd", ,"ContractData", C11, "MT_LastAskVolume",, "T"))</f>
        <v>1600</v>
      </c>
      <c r="P11">
        <f ca="1">IF(A11="","",RTD("cqg.rtd", ,"ContractData", C11, "T_CVol",, "T"))</f>
        <v>3049694</v>
      </c>
      <c r="Q11" s="1">
        <f ca="1">IF(A11="","",RTD("cqg.rtd",,"StudyData",C11,"PCB","BaseType=Index,Index=1","Close","A",,"all",,,,"T")/100)</f>
        <v>2.8718188185851132E-2</v>
      </c>
      <c r="S11" s="14">
        <f ca="1">IF(A11="","",IF(LEN(RTD("cqg.rtd",,"ContractData","Tsize("&amp;C11&amp;")","LastQuoteToday",,"T"))=1,0,LEN(RTD("cqg.rtd",,"ContractData","Tsize("&amp;C11&amp;")","LastQuoteToday",,"T"))-2))</f>
        <v>2</v>
      </c>
      <c r="T11" t="str" cm="1">
        <f t="array" aca="1" ref="T11" ca="1">IF(A11="","",_xlfn.IFS(S11=0,"#",S11=1,"#.0",S11=2,"#.00",S11=3,"#.000",S11=4,"#.0000",S11=5,"#.00000",S11=6,"#.000000",S11=7,"#.0000000"))</f>
        <v>#.00</v>
      </c>
    </row>
    <row r="12" spans="1:20" x14ac:dyDescent="0.3">
      <c r="S12" s="14"/>
    </row>
    <row r="13" spans="1:20" x14ac:dyDescent="0.3">
      <c r="S13" s="14"/>
    </row>
    <row r="14" spans="1:20" x14ac:dyDescent="0.3">
      <c r="S14" s="14"/>
    </row>
    <row r="15" spans="1:20" x14ac:dyDescent="0.3">
      <c r="S15" s="14"/>
    </row>
    <row r="16" spans="1:20" x14ac:dyDescent="0.3">
      <c r="S16" s="14"/>
    </row>
    <row r="17" spans="19:19" x14ac:dyDescent="0.3">
      <c r="S17" s="14"/>
    </row>
    <row r="18" spans="19:19" x14ac:dyDescent="0.3">
      <c r="S18" s="14"/>
    </row>
    <row r="19" spans="19:19" x14ac:dyDescent="0.3">
      <c r="S19" s="14"/>
    </row>
    <row r="20" spans="19:19" x14ac:dyDescent="0.3">
      <c r="S20" s="14"/>
    </row>
    <row r="21" spans="19:19" x14ac:dyDescent="0.3">
      <c r="S21" s="14"/>
    </row>
    <row r="22" spans="19:19" x14ac:dyDescent="0.3">
      <c r="S22" s="14"/>
    </row>
    <row r="23" spans="19:19" x14ac:dyDescent="0.3">
      <c r="S23" s="14"/>
    </row>
    <row r="24" spans="19:19" x14ac:dyDescent="0.3">
      <c r="S24" s="14"/>
    </row>
    <row r="25" spans="19:19" x14ac:dyDescent="0.3">
      <c r="S25" s="14"/>
    </row>
    <row r="26" spans="19:19" x14ac:dyDescent="0.3">
      <c r="S26" s="14"/>
    </row>
    <row r="27" spans="19:19" x14ac:dyDescent="0.3">
      <c r="S27" s="14"/>
    </row>
    <row r="28" spans="19:19" x14ac:dyDescent="0.3">
      <c r="S28" s="14"/>
    </row>
    <row r="29" spans="19:19" x14ac:dyDescent="0.3">
      <c r="S29" s="14"/>
    </row>
    <row r="30" spans="19:19" x14ac:dyDescent="0.3">
      <c r="S30" s="14"/>
    </row>
    <row r="31" spans="19:19" x14ac:dyDescent="0.3">
      <c r="S31" s="14"/>
    </row>
    <row r="32" spans="19:19" x14ac:dyDescent="0.3">
      <c r="S32" s="14"/>
    </row>
    <row r="33" spans="2:20" x14ac:dyDescent="0.3">
      <c r="S33" s="14"/>
    </row>
    <row r="34" spans="2:20" x14ac:dyDescent="0.3">
      <c r="S34" s="14"/>
    </row>
    <row r="35" spans="2:20" x14ac:dyDescent="0.3">
      <c r="S35" s="14"/>
    </row>
    <row r="36" spans="2:20" x14ac:dyDescent="0.3">
      <c r="B36" s="1" t="str">
        <f>IF(A36="","",IFERROR(RTD("cqg.rtd",,"ContractData",A36,"PerCentNetLastTrade",,"T")/100,""))</f>
        <v/>
      </c>
      <c r="E36" t="str">
        <f>IF(A36="","",RTD("cqg.rtd",,"ContractData",C36,"LongDescription",,"T"))</f>
        <v/>
      </c>
      <c r="F36" s="2" t="str">
        <f>IF(A36="","",TEXT(RTD("cqg.rtd",,"ContractData",C36,"LastTrade",,"T"),T36))</f>
        <v/>
      </c>
      <c r="G36" s="2" t="str">
        <f>IF(A36="","",TEXT(RTD("cqg.rtd",,"ContractData",C36,"NetLastTrade",,"T"),T36))</f>
        <v/>
      </c>
      <c r="H36" s="1" t="str">
        <f t="shared" si="0"/>
        <v/>
      </c>
      <c r="I36" s="2" t="str">
        <f>IF(A36="","",TEXT(RTD("cqg.rtd",,"ContractData",C36,"Open",,"T"),T36))</f>
        <v/>
      </c>
      <c r="J36" s="2" t="str">
        <f>IF(A36="","",TEXT(RTD("cqg.rtd",,"ContractData",C36,"High",,"T"),T36))</f>
        <v/>
      </c>
      <c r="K36" s="2" t="str">
        <f>IF(A36="","",TEXT(RTD("cqg.rtd",,"ContractData",C36,"Low",,"T"),T36))</f>
        <v/>
      </c>
      <c r="L36" t="str">
        <f>IF(A36="","",RTD("cqg.rtd", ,"ContractData", C36, "MT_LastBidVolume",, "T"))</f>
        <v/>
      </c>
      <c r="M36" s="2" t="str">
        <f>IF(A36="","",TEXT(RTD("cqg.rtd", ,"ContractData", C36, "Bid",, "T"),T36))</f>
        <v/>
      </c>
      <c r="N36" s="2" t="str">
        <f>IF(A36="","",TEXT(RTD("cqg.rtd", ,"ContractData", C36, "Ask",, "T"),T36))</f>
        <v/>
      </c>
      <c r="O36" t="str">
        <f>IF(A36="","",RTD("cqg.rtd", ,"ContractData", C36, "MT_LastAskVolume",, "T"))</f>
        <v/>
      </c>
      <c r="P36" t="str">
        <f>IF(A36="","",RTD("cqg.rtd", ,"ContractData", C36, "T_CVol",, "T"))</f>
        <v/>
      </c>
      <c r="Q36" s="1" t="str">
        <f>IF(A36="","",RTD("cqg.rtd",,"StudyData",C36,"PCB","BaseType=Index,Index=1","Close","A",,"all",,,,"T")/100)</f>
        <v/>
      </c>
      <c r="S36" s="14" t="str">
        <f>IF(A36="","",IF(LEN(RTD("cqg.rtd",,"ContractData","Tsize("&amp;C36&amp;")","LastQuoteToday",,"T"))=1,0,LEN(RTD("cqg.rtd",,"ContractData","Tsize("&amp;C36&amp;")","LastQuoteToday",,"T"))-2))</f>
        <v/>
      </c>
      <c r="T36" t="str" cm="1">
        <f t="array" ref="T36">IF(A36="","",_xlfn.IFS(S36=0,"#",S36=1,"#.0",S36=2,"#.00",S36=3,"#.000",S36=4,"#.0000",S36=5,"#.00000",S36=6,"#.000000",S36=7,"#.0000000"))</f>
        <v/>
      </c>
    </row>
    <row r="37" spans="2:20" x14ac:dyDescent="0.3">
      <c r="B37" s="1" t="str">
        <f>IF(A37="","",IFERROR(RTD("cqg.rtd",,"ContractData",A37,"PerCentNetLastTrade",,"T")/100,""))</f>
        <v/>
      </c>
      <c r="E37" t="str">
        <f>IF(A37="","",RTD("cqg.rtd",,"ContractData",C37,"LongDescription",,"T"))</f>
        <v/>
      </c>
      <c r="F37" s="2" t="str">
        <f>IF(A37="","",TEXT(RTD("cqg.rtd",,"ContractData",C37,"LastTrade",,"T"),T37))</f>
        <v/>
      </c>
      <c r="G37" s="2" t="str">
        <f>IF(A37="","",TEXT(RTD("cqg.rtd",,"ContractData",C37,"NetLastTrade",,"T"),T37))</f>
        <v/>
      </c>
      <c r="H37" s="1" t="str">
        <f t="shared" si="0"/>
        <v/>
      </c>
      <c r="I37" s="2" t="str">
        <f>IF(A37="","",TEXT(RTD("cqg.rtd",,"ContractData",C37,"Open",,"T"),T37))</f>
        <v/>
      </c>
      <c r="J37" s="2" t="str">
        <f>IF(A37="","",TEXT(RTD("cqg.rtd",,"ContractData",C37,"High",,"T"),T37))</f>
        <v/>
      </c>
      <c r="K37" s="2" t="str">
        <f>IF(A37="","",TEXT(RTD("cqg.rtd",,"ContractData",C37,"Low",,"T"),T37))</f>
        <v/>
      </c>
      <c r="L37" t="str">
        <f>IF(A37="","",RTD("cqg.rtd", ,"ContractData", C37, "MT_LastBidVolume",, "T"))</f>
        <v/>
      </c>
      <c r="M37" s="2" t="str">
        <f>IF(A37="","",TEXT(RTD("cqg.rtd", ,"ContractData", C37, "Bid",, "T"),T37))</f>
        <v/>
      </c>
      <c r="N37" s="2" t="str">
        <f>IF(A37="","",TEXT(RTD("cqg.rtd", ,"ContractData", C37, "Ask",, "T"),T37))</f>
        <v/>
      </c>
      <c r="O37" t="str">
        <f>IF(A37="","",RTD("cqg.rtd", ,"ContractData", C37, "MT_LastAskVolume",, "T"))</f>
        <v/>
      </c>
      <c r="P37" t="str">
        <f>IF(A37="","",RTD("cqg.rtd", ,"ContractData", C37, "T_CVol",, "T"))</f>
        <v/>
      </c>
      <c r="Q37" s="1" t="str">
        <f>IF(A37="","",RTD("cqg.rtd",,"StudyData",C37,"PCB","BaseType=Index,Index=1","Close","A",,"all",,,,"T")/100)</f>
        <v/>
      </c>
      <c r="S37" s="14" t="str">
        <f>IF(A37="","",IF(LEN(RTD("cqg.rtd",,"ContractData","Tsize("&amp;C37&amp;")","LastQuoteToday",,"T"))=1,0,LEN(RTD("cqg.rtd",,"ContractData","Tsize("&amp;C37&amp;")","LastQuoteToday",,"T"))-2))</f>
        <v/>
      </c>
      <c r="T37" t="str" cm="1">
        <f t="array" ref="T37">IF(A37="","",_xlfn.IFS(S37=0,"#",S37=1,"#.0",S37=2,"#.00",S37=3,"#.000",S37=4,"#.0000",S37=5,"#.00000",S37=6,"#.000000",S37=7,"#.0000000"))</f>
        <v/>
      </c>
    </row>
    <row r="38" spans="2:20" x14ac:dyDescent="0.3">
      <c r="B38" s="1" t="str">
        <f>IF(A38="","",IFERROR(RTD("cqg.rtd",,"ContractData",A38,"PerCentNetLastTrade",,"T")/100,""))</f>
        <v/>
      </c>
      <c r="E38" t="str">
        <f>IF(A38="","",RTD("cqg.rtd",,"ContractData",C38,"LongDescription",,"T"))</f>
        <v/>
      </c>
      <c r="F38" s="2" t="str">
        <f>IF(A38="","",TEXT(RTD("cqg.rtd",,"ContractData",C38,"LastTrade",,"T"),T38))</f>
        <v/>
      </c>
      <c r="G38" s="2" t="str">
        <f>IF(A38="","",TEXT(RTD("cqg.rtd",,"ContractData",C38,"NetLastTrade",,"T"),T38))</f>
        <v/>
      </c>
      <c r="H38" s="1" t="str">
        <f t="shared" si="0"/>
        <v/>
      </c>
      <c r="I38" s="2" t="str">
        <f>IF(A38="","",TEXT(RTD("cqg.rtd",,"ContractData",C38,"Open",,"T"),T38))</f>
        <v/>
      </c>
      <c r="J38" s="2" t="str">
        <f>IF(A38="","",TEXT(RTD("cqg.rtd",,"ContractData",C38,"High",,"T"),T38))</f>
        <v/>
      </c>
      <c r="K38" s="2" t="str">
        <f>IF(A38="","",TEXT(RTD("cqg.rtd",,"ContractData",C38,"Low",,"T"),T38))</f>
        <v/>
      </c>
      <c r="L38" t="str">
        <f>IF(A38="","",RTD("cqg.rtd", ,"ContractData", C38, "MT_LastBidVolume",, "T"))</f>
        <v/>
      </c>
      <c r="M38" s="2" t="str">
        <f>IF(A38="","",TEXT(RTD("cqg.rtd", ,"ContractData", C38, "Bid",, "T"),T38))</f>
        <v/>
      </c>
      <c r="N38" s="2" t="str">
        <f>IF(A38="","",TEXT(RTD("cqg.rtd", ,"ContractData", C38, "Ask",, "T"),T38))</f>
        <v/>
      </c>
      <c r="O38" t="str">
        <f>IF(A38="","",RTD("cqg.rtd", ,"ContractData", C38, "MT_LastAskVolume",, "T"))</f>
        <v/>
      </c>
      <c r="P38" t="str">
        <f>IF(A38="","",RTD("cqg.rtd", ,"ContractData", C38, "T_CVol",, "T"))</f>
        <v/>
      </c>
      <c r="Q38" s="1" t="str">
        <f>IF(A38="","",RTD("cqg.rtd",,"StudyData",C38,"PCB","BaseType=Index,Index=1","Close","A",,"all",,,,"T")/100)</f>
        <v/>
      </c>
      <c r="S38" s="14" t="str">
        <f>IF(A38="","",IF(LEN(RTD("cqg.rtd",,"ContractData","Tsize("&amp;C38&amp;")","LastQuoteToday",,"T"))=1,0,LEN(RTD("cqg.rtd",,"ContractData","Tsize("&amp;C38&amp;")","LastQuoteToday",,"T"))-2))</f>
        <v/>
      </c>
      <c r="T38" t="str" cm="1">
        <f t="array" ref="T38">IF(A38="","",_xlfn.IFS(S38=0,"#",S38=1,"#.0",S38=2,"#.00",S38=3,"#.000",S38=4,"#.0000",S38=5,"#.00000",S38=6,"#.000000",S38=7,"#.0000000"))</f>
        <v/>
      </c>
    </row>
    <row r="39" spans="2:20" x14ac:dyDescent="0.3">
      <c r="B39" s="1" t="str">
        <f>IF(A39="","",IFERROR(RTD("cqg.rtd",,"ContractData",A39,"PerCentNetLastTrade",,"T")/100,""))</f>
        <v/>
      </c>
      <c r="E39" t="str">
        <f>IF(A39="","",RTD("cqg.rtd",,"ContractData",C39,"LongDescription",,"T"))</f>
        <v/>
      </c>
      <c r="F39" s="2" t="str">
        <f>IF(A39="","",TEXT(RTD("cqg.rtd",,"ContractData",C39,"LastTrade",,"T"),T39))</f>
        <v/>
      </c>
      <c r="G39" s="2" t="str">
        <f>IF(A39="","",TEXT(RTD("cqg.rtd",,"ContractData",C39,"NetLastTrade",,"T"),T39))</f>
        <v/>
      </c>
      <c r="H39" s="1" t="str">
        <f t="shared" si="0"/>
        <v/>
      </c>
      <c r="I39" s="2" t="str">
        <f>IF(A39="","",TEXT(RTD("cqg.rtd",,"ContractData",C39,"Open",,"T"),T39))</f>
        <v/>
      </c>
      <c r="J39" s="2" t="str">
        <f>IF(A39="","",TEXT(RTD("cqg.rtd",,"ContractData",C39,"High",,"T"),T39))</f>
        <v/>
      </c>
      <c r="K39" s="2" t="str">
        <f>IF(A39="","",TEXT(RTD("cqg.rtd",,"ContractData",C39,"Low",,"T"),T39))</f>
        <v/>
      </c>
      <c r="L39" t="str">
        <f>IF(A39="","",RTD("cqg.rtd", ,"ContractData", C39, "MT_LastBidVolume",, "T"))</f>
        <v/>
      </c>
      <c r="M39" s="2" t="str">
        <f>IF(A39="","",TEXT(RTD("cqg.rtd", ,"ContractData", C39, "Bid",, "T"),T39))</f>
        <v/>
      </c>
      <c r="N39" s="2" t="str">
        <f>IF(A39="","",TEXT(RTD("cqg.rtd", ,"ContractData", C39, "Ask",, "T"),T39))</f>
        <v/>
      </c>
      <c r="O39" t="str">
        <f>IF(A39="","",RTD("cqg.rtd", ,"ContractData", C39, "MT_LastAskVolume",, "T"))</f>
        <v/>
      </c>
      <c r="P39" t="str">
        <f>IF(A39="","",RTD("cqg.rtd", ,"ContractData", C39, "T_CVol",, "T"))</f>
        <v/>
      </c>
      <c r="Q39" s="1" t="str">
        <f>IF(A39="","",RTD("cqg.rtd",,"StudyData",C39,"PCB","BaseType=Index,Index=1","Close","A",,"all",,,,"T")/100)</f>
        <v/>
      </c>
      <c r="S39" s="14" t="str">
        <f>IF(A39="","",IF(LEN(RTD("cqg.rtd",,"ContractData","Tsize("&amp;C39&amp;")","LastQuoteToday",,"T"))=1,0,LEN(RTD("cqg.rtd",,"ContractData","Tsize("&amp;C39&amp;")","LastQuoteToday",,"T"))-2))</f>
        <v/>
      </c>
      <c r="T39" t="str" cm="1">
        <f t="array" ref="T39">IF(A39="","",_xlfn.IFS(S39=0,"#",S39=1,"#.0",S39=2,"#.00",S39=3,"#.000",S39=4,"#.0000",S39=5,"#.00000",S39=6,"#.000000",S39=7,"#.0000000"))</f>
        <v/>
      </c>
    </row>
    <row r="40" spans="2:20" x14ac:dyDescent="0.3">
      <c r="B40" s="1" t="str">
        <f>IF(A40="","",IFERROR(RTD("cqg.rtd",,"ContractData",A40,"PerCentNetLastTrade",,"T")/100,""))</f>
        <v/>
      </c>
      <c r="E40" t="str">
        <f>IF(A40="","",RTD("cqg.rtd",,"ContractData",C40,"LongDescription",,"T"))</f>
        <v/>
      </c>
      <c r="F40" s="2" t="str">
        <f>IF(A40="","",TEXT(RTD("cqg.rtd",,"ContractData",C40,"LastTrade",,"T"),T40))</f>
        <v/>
      </c>
      <c r="G40" s="2" t="str">
        <f>IF(A40="","",TEXT(RTD("cqg.rtd",,"ContractData",C40,"NetLastTrade",,"T"),T40))</f>
        <v/>
      </c>
      <c r="H40" s="1" t="str">
        <f t="shared" si="0"/>
        <v/>
      </c>
      <c r="I40" s="2" t="str">
        <f>IF(A40="","",TEXT(RTD("cqg.rtd",,"ContractData",C40,"Open",,"T"),T40))</f>
        <v/>
      </c>
      <c r="J40" s="2" t="str">
        <f>IF(A40="","",TEXT(RTD("cqg.rtd",,"ContractData",C40,"High",,"T"),T40))</f>
        <v/>
      </c>
      <c r="K40" s="2" t="str">
        <f>IF(A40="","",TEXT(RTD("cqg.rtd",,"ContractData",C40,"Low",,"T"),T40))</f>
        <v/>
      </c>
      <c r="L40" t="str">
        <f>IF(A40="","",RTD("cqg.rtd", ,"ContractData", C40, "MT_LastBidVolume",, "T"))</f>
        <v/>
      </c>
      <c r="M40" s="2" t="str">
        <f>IF(A40="","",TEXT(RTD("cqg.rtd", ,"ContractData", C40, "Bid",, "T"),T40))</f>
        <v/>
      </c>
      <c r="N40" s="2" t="str">
        <f>IF(A40="","",TEXT(RTD("cqg.rtd", ,"ContractData", C40, "Ask",, "T"),T40))</f>
        <v/>
      </c>
      <c r="O40" t="str">
        <f>IF(A40="","",RTD("cqg.rtd", ,"ContractData", C40, "MT_LastAskVolume",, "T"))</f>
        <v/>
      </c>
      <c r="P40" t="str">
        <f>IF(A40="","",RTD("cqg.rtd", ,"ContractData", C40, "T_CVol",, "T"))</f>
        <v/>
      </c>
      <c r="Q40" s="1" t="str">
        <f>IF(A40="","",RTD("cqg.rtd",,"StudyData",C40,"PCB","BaseType=Index,Index=1","Close","A",,"all",,,,"T")/100)</f>
        <v/>
      </c>
      <c r="S40" s="14" t="str">
        <f>IF(A40="","",IF(LEN(RTD("cqg.rtd",,"ContractData","Tsize("&amp;C40&amp;")","LastQuoteToday",,"T"))=1,0,LEN(RTD("cqg.rtd",,"ContractData","Tsize("&amp;C40&amp;")","LastQuoteToday",,"T"))-2))</f>
        <v/>
      </c>
      <c r="T40" t="str" cm="1">
        <f t="array" ref="T40">IF(A40="","",_xlfn.IFS(S40=0,"#",S40=1,"#.0",S40=2,"#.00",S40=3,"#.000",S40=4,"#.0000",S40=5,"#.00000",S40=6,"#.000000",S40=7,"#.0000000"))</f>
        <v/>
      </c>
    </row>
    <row r="41" spans="2:20" x14ac:dyDescent="0.3">
      <c r="B41" s="1" t="str">
        <f>IF(A41="","",IFERROR(RTD("cqg.rtd",,"ContractData",A41,"PerCentNetLastTrade",,"T")/100,""))</f>
        <v/>
      </c>
      <c r="E41" t="str">
        <f>IF(A41="","",RTD("cqg.rtd",,"ContractData",C41,"LongDescription",,"T"))</f>
        <v/>
      </c>
      <c r="F41" s="2" t="str">
        <f>IF(A41="","",TEXT(RTD("cqg.rtd",,"ContractData",C41,"LastTrade",,"T"),T41))</f>
        <v/>
      </c>
      <c r="G41" s="2" t="str">
        <f>IF(A41="","",TEXT(RTD("cqg.rtd",,"ContractData",C41,"NetLastTrade",,"T"),T41))</f>
        <v/>
      </c>
      <c r="H41" s="1" t="str">
        <f t="shared" si="0"/>
        <v/>
      </c>
      <c r="I41" s="2" t="str">
        <f>IF(A41="","",TEXT(RTD("cqg.rtd",,"ContractData",C41,"Open",,"T"),T41))</f>
        <v/>
      </c>
      <c r="J41" s="2" t="str">
        <f>IF(A41="","",TEXT(RTD("cqg.rtd",,"ContractData",C41,"High",,"T"),T41))</f>
        <v/>
      </c>
      <c r="K41" s="2" t="str">
        <f>IF(A41="","",TEXT(RTD("cqg.rtd",,"ContractData",C41,"Low",,"T"),T41))</f>
        <v/>
      </c>
      <c r="L41" t="str">
        <f>IF(A41="","",RTD("cqg.rtd", ,"ContractData", C41, "MT_LastBidVolume",, "T"))</f>
        <v/>
      </c>
      <c r="M41" s="2" t="str">
        <f>IF(A41="","",TEXT(RTD("cqg.rtd", ,"ContractData", C41, "Bid",, "T"),T41))</f>
        <v/>
      </c>
      <c r="N41" s="2" t="str">
        <f>IF(A41="","",TEXT(RTD("cqg.rtd", ,"ContractData", C41, "Ask",, "T"),T41))</f>
        <v/>
      </c>
      <c r="O41" t="str">
        <f>IF(A41="","",RTD("cqg.rtd", ,"ContractData", C41, "MT_LastAskVolume",, "T"))</f>
        <v/>
      </c>
      <c r="P41" t="str">
        <f>IF(A41="","",RTD("cqg.rtd", ,"ContractData", C41, "T_CVol",, "T"))</f>
        <v/>
      </c>
      <c r="Q41" s="1" t="str">
        <f>IF(A41="","",RTD("cqg.rtd",,"StudyData",C41,"PCB","BaseType=Index,Index=1","Close","A",,"all",,,,"T")/100)</f>
        <v/>
      </c>
      <c r="S41" s="14" t="str">
        <f>IF(A41="","",IF(LEN(RTD("cqg.rtd",,"ContractData","Tsize("&amp;C41&amp;")","LastQuoteToday",,"T"))=1,0,LEN(RTD("cqg.rtd",,"ContractData","Tsize("&amp;C41&amp;")","LastQuoteToday",,"T"))-2))</f>
        <v/>
      </c>
      <c r="T41" t="str" cm="1">
        <f t="array" ref="T41">IF(A41="","",_xlfn.IFS(S41=0,"#",S41=1,"#.0",S41=2,"#.00",S41=3,"#.000",S41=4,"#.0000",S41=5,"#.00000",S41=6,"#.000000",S41=7,"#.0000000"))</f>
        <v/>
      </c>
    </row>
    <row r="42" spans="2:20" x14ac:dyDescent="0.3">
      <c r="B42" s="1" t="str">
        <f>IF(A42="","",IFERROR(RTD("cqg.rtd",,"ContractData",A42,"PerCentNetLastTrade",,"T")/100,""))</f>
        <v/>
      </c>
      <c r="E42" t="str">
        <f>IF(A42="","",RTD("cqg.rtd",,"ContractData",C42,"LongDescription",,"T"))</f>
        <v/>
      </c>
      <c r="F42" s="2" t="str">
        <f>IF(A42="","",TEXT(RTD("cqg.rtd",,"ContractData",C42,"LastTrade",,"T"),T42))</f>
        <v/>
      </c>
      <c r="G42" s="2" t="str">
        <f>IF(A42="","",TEXT(RTD("cqg.rtd",,"ContractData",C42,"NetLastTrade",,"T"),T42))</f>
        <v/>
      </c>
      <c r="H42" s="1" t="str">
        <f t="shared" si="0"/>
        <v/>
      </c>
      <c r="I42" s="2" t="str">
        <f>IF(A42="","",TEXT(RTD("cqg.rtd",,"ContractData",C42,"Open",,"T"),T42))</f>
        <v/>
      </c>
      <c r="J42" s="2" t="str">
        <f>IF(A42="","",TEXT(RTD("cqg.rtd",,"ContractData",C42,"High",,"T"),T42))</f>
        <v/>
      </c>
      <c r="K42" s="2" t="str">
        <f>IF(A42="","",TEXT(RTD("cqg.rtd",,"ContractData",C42,"Low",,"T"),T42))</f>
        <v/>
      </c>
      <c r="L42" t="str">
        <f>IF(A42="","",RTD("cqg.rtd", ,"ContractData", C42, "MT_LastBidVolume",, "T"))</f>
        <v/>
      </c>
      <c r="M42" s="2" t="str">
        <f>IF(A42="","",TEXT(RTD("cqg.rtd", ,"ContractData", C42, "Bid",, "T"),T42))</f>
        <v/>
      </c>
      <c r="N42" s="2" t="str">
        <f>IF(A42="","",TEXT(RTD("cqg.rtd", ,"ContractData", C42, "Ask",, "T"),T42))</f>
        <v/>
      </c>
      <c r="O42" t="str">
        <f>IF(A42="","",RTD("cqg.rtd", ,"ContractData", C42, "MT_LastAskVolume",, "T"))</f>
        <v/>
      </c>
      <c r="P42" t="str">
        <f>IF(A42="","",RTD("cqg.rtd", ,"ContractData", C42, "T_CVol",, "T"))</f>
        <v/>
      </c>
      <c r="Q42" s="1" t="str">
        <f>IF(A42="","",RTD("cqg.rtd",,"StudyData",C42,"PCB","BaseType=Index,Index=1","Close","A",,"all",,,,"T")/100)</f>
        <v/>
      </c>
      <c r="S42" s="14" t="str">
        <f>IF(A42="","",IF(LEN(RTD("cqg.rtd",,"ContractData","Tsize("&amp;C42&amp;")","LastQuoteToday",,"T"))=1,0,LEN(RTD("cqg.rtd",,"ContractData","Tsize("&amp;C42&amp;")","LastQuoteToday",,"T"))-2))</f>
        <v/>
      </c>
      <c r="T42" t="str" cm="1">
        <f t="array" ref="T42">IF(A42="","",_xlfn.IFS(S42=0,"#",S42=1,"#.0",S42=2,"#.00",S42=3,"#.000",S42=4,"#.0000",S42=5,"#.00000",S42=6,"#.000000",S42=7,"#.0000000"))</f>
        <v/>
      </c>
    </row>
    <row r="43" spans="2:20" x14ac:dyDescent="0.3">
      <c r="B43" s="1" t="str">
        <f>IF(A43="","",IFERROR(RTD("cqg.rtd",,"ContractData",A43,"PerCentNetLastTrade",,"T")/100,""))</f>
        <v/>
      </c>
      <c r="E43" t="str">
        <f>IF(A43="","",RTD("cqg.rtd",,"ContractData",C43,"LongDescription",,"T"))</f>
        <v/>
      </c>
      <c r="F43" s="2" t="str">
        <f>IF(A43="","",TEXT(RTD("cqg.rtd",,"ContractData",C43,"LastTrade",,"T"),T43))</f>
        <v/>
      </c>
      <c r="G43" s="2" t="str">
        <f>IF(A43="","",TEXT(RTD("cqg.rtd",,"ContractData",C43,"NetLastTrade",,"T"),T43))</f>
        <v/>
      </c>
      <c r="H43" s="1" t="str">
        <f t="shared" si="0"/>
        <v/>
      </c>
      <c r="I43" s="2" t="str">
        <f>IF(A43="","",TEXT(RTD("cqg.rtd",,"ContractData",C43,"Open",,"T"),T43))</f>
        <v/>
      </c>
      <c r="J43" s="2" t="str">
        <f>IF(A43="","",TEXT(RTD("cqg.rtd",,"ContractData",C43,"High",,"T"),T43))</f>
        <v/>
      </c>
      <c r="K43" s="2" t="str">
        <f>IF(A43="","",TEXT(RTD("cqg.rtd",,"ContractData",C43,"Low",,"T"),T43))</f>
        <v/>
      </c>
      <c r="L43" t="str">
        <f>IF(A43="","",RTD("cqg.rtd", ,"ContractData", C43, "MT_LastBidVolume",, "T"))</f>
        <v/>
      </c>
      <c r="M43" s="2" t="str">
        <f>IF(A43="","",TEXT(RTD("cqg.rtd", ,"ContractData", C43, "Bid",, "T"),T43))</f>
        <v/>
      </c>
      <c r="N43" s="2" t="str">
        <f>IF(A43="","",TEXT(RTD("cqg.rtd", ,"ContractData", C43, "Ask",, "T"),T43))</f>
        <v/>
      </c>
      <c r="O43" t="str">
        <f>IF(A43="","",RTD("cqg.rtd", ,"ContractData", C43, "MT_LastAskVolume",, "T"))</f>
        <v/>
      </c>
      <c r="P43" t="str">
        <f>IF(A43="","",RTD("cqg.rtd", ,"ContractData", C43, "T_CVol",, "T"))</f>
        <v/>
      </c>
      <c r="Q43" s="1" t="str">
        <f>IF(A43="","",RTD("cqg.rtd",,"StudyData",C43,"PCB","BaseType=Index,Index=1","Close","A",,"all",,,,"T")/100)</f>
        <v/>
      </c>
      <c r="S43" s="14" t="str">
        <f>IF(A43="","",IF(LEN(RTD("cqg.rtd",,"ContractData","Tsize("&amp;C43&amp;")","LastQuoteToday",,"T"))=1,0,LEN(RTD("cqg.rtd",,"ContractData","Tsize("&amp;C43&amp;")","LastQuoteToday",,"T"))-2))</f>
        <v/>
      </c>
      <c r="T43" t="str" cm="1">
        <f t="array" ref="T43">IF(A43="","",_xlfn.IFS(S43=0,"#",S43=1,"#.0",S43=2,"#.00",S43=3,"#.000",S43=4,"#.0000",S43=5,"#.00000",S43=6,"#.000000",S43=7,"#.0000000"))</f>
        <v/>
      </c>
    </row>
    <row r="44" spans="2:20" x14ac:dyDescent="0.3">
      <c r="B44" s="1" t="str">
        <f>IF(A44="","",IFERROR(RTD("cqg.rtd",,"ContractData",A44,"PerCentNetLastTrade",,"T")/100,""))</f>
        <v/>
      </c>
      <c r="E44" t="str">
        <f>IF(A44="","",RTD("cqg.rtd",,"ContractData",C44,"LongDescription",,"T"))</f>
        <v/>
      </c>
      <c r="F44" s="2" t="str">
        <f>IF(A44="","",TEXT(RTD("cqg.rtd",,"ContractData",C44,"LastTrade",,"T"),T44))</f>
        <v/>
      </c>
      <c r="G44" s="2" t="str">
        <f>IF(A44="","",TEXT(RTD("cqg.rtd",,"ContractData",C44,"NetLastTrade",,"T"),T44))</f>
        <v/>
      </c>
      <c r="H44" s="1" t="str">
        <f t="shared" si="0"/>
        <v/>
      </c>
      <c r="I44" s="2" t="str">
        <f>IF(A44="","",TEXT(RTD("cqg.rtd",,"ContractData",C44,"Open",,"T"),T44))</f>
        <v/>
      </c>
      <c r="J44" s="2" t="str">
        <f>IF(A44="","",TEXT(RTD("cqg.rtd",,"ContractData",C44,"High",,"T"),T44))</f>
        <v/>
      </c>
      <c r="K44" s="2" t="str">
        <f>IF(A44="","",TEXT(RTD("cqg.rtd",,"ContractData",C44,"Low",,"T"),T44))</f>
        <v/>
      </c>
      <c r="L44" t="str">
        <f>IF(A44="","",RTD("cqg.rtd", ,"ContractData", C44, "MT_LastBidVolume",, "T"))</f>
        <v/>
      </c>
      <c r="M44" s="2" t="str">
        <f>IF(A44="","",TEXT(RTD("cqg.rtd", ,"ContractData", C44, "Bid",, "T"),T44))</f>
        <v/>
      </c>
      <c r="N44" s="2" t="str">
        <f>IF(A44="","",TEXT(RTD("cqg.rtd", ,"ContractData", C44, "Ask",, "T"),T44))</f>
        <v/>
      </c>
      <c r="O44" t="str">
        <f>IF(A44="","",RTD("cqg.rtd", ,"ContractData", C44, "MT_LastAskVolume",, "T"))</f>
        <v/>
      </c>
      <c r="P44" t="str">
        <f>IF(A44="","",RTD("cqg.rtd", ,"ContractData", C44, "T_CVol",, "T"))</f>
        <v/>
      </c>
      <c r="Q44" s="1" t="str">
        <f>IF(A44="","",RTD("cqg.rtd",,"StudyData",C44,"PCB","BaseType=Index,Index=1","Close","A",,"all",,,,"T")/100)</f>
        <v/>
      </c>
      <c r="S44" s="14" t="str">
        <f>IF(A44="","",IF(LEN(RTD("cqg.rtd",,"ContractData","Tsize("&amp;C44&amp;")","LastQuoteToday",,"T"))=1,0,LEN(RTD("cqg.rtd",,"ContractData","Tsize("&amp;C44&amp;")","LastQuoteToday",,"T"))-2))</f>
        <v/>
      </c>
      <c r="T44" t="str" cm="1">
        <f t="array" ref="T44">IF(A44="","",_xlfn.IFS(S44=0,"#",S44=1,"#.0",S44=2,"#.00",S44=3,"#.000",S44=4,"#.0000",S44=5,"#.00000",S44=6,"#.000000",S44=7,"#.0000000"))</f>
        <v/>
      </c>
    </row>
    <row r="45" spans="2:20" x14ac:dyDescent="0.3">
      <c r="B45" s="1" t="str">
        <f>IF(A45="","",IFERROR(RTD("cqg.rtd",,"ContractData",A45,"PerCentNetLastTrade",,"T")/100,""))</f>
        <v/>
      </c>
      <c r="E45" t="str">
        <f>IF(A45="","",RTD("cqg.rtd",,"ContractData",C45,"LongDescription",,"T"))</f>
        <v/>
      </c>
      <c r="F45" s="2" t="str">
        <f>IF(A45="","",TEXT(RTD("cqg.rtd",,"ContractData",C45,"LastTrade",,"T"),T45))</f>
        <v/>
      </c>
      <c r="G45" s="2" t="str">
        <f>IF(A45="","",TEXT(RTD("cqg.rtd",,"ContractData",C45,"NetLastTrade",,"T"),T45))</f>
        <v/>
      </c>
      <c r="H45" s="1" t="str">
        <f t="shared" si="0"/>
        <v/>
      </c>
      <c r="I45" s="2" t="str">
        <f>IF(A45="","",TEXT(RTD("cqg.rtd",,"ContractData",C45,"Open",,"T"),T45))</f>
        <v/>
      </c>
      <c r="J45" s="2" t="str">
        <f>IF(A45="","",TEXT(RTD("cqg.rtd",,"ContractData",C45,"High",,"T"),T45))</f>
        <v/>
      </c>
      <c r="K45" s="2" t="str">
        <f>IF(A45="","",TEXT(RTD("cqg.rtd",,"ContractData",C45,"Low",,"T"),T45))</f>
        <v/>
      </c>
      <c r="L45" t="str">
        <f>IF(A45="","",RTD("cqg.rtd", ,"ContractData", C45, "MT_LastBidVolume",, "T"))</f>
        <v/>
      </c>
      <c r="M45" s="2" t="str">
        <f>IF(A45="","",TEXT(RTD("cqg.rtd", ,"ContractData", C45, "Bid",, "T"),T45))</f>
        <v/>
      </c>
      <c r="N45" s="2" t="str">
        <f>IF(A45="","",TEXT(RTD("cqg.rtd", ,"ContractData", C45, "Ask",, "T"),T45))</f>
        <v/>
      </c>
      <c r="O45" t="str">
        <f>IF(A45="","",RTD("cqg.rtd", ,"ContractData", C45, "MT_LastAskVolume",, "T"))</f>
        <v/>
      </c>
      <c r="P45" t="str">
        <f>IF(A45="","",RTD("cqg.rtd", ,"ContractData", C45, "T_CVol",, "T"))</f>
        <v/>
      </c>
      <c r="Q45" s="1" t="str">
        <f>IF(A45="","",RTD("cqg.rtd",,"StudyData",C45,"PCB","BaseType=Index,Index=1","Close","A",,"all",,,,"T")/100)</f>
        <v/>
      </c>
      <c r="S45" s="14" t="str">
        <f>IF(A45="","",IF(LEN(RTD("cqg.rtd",,"ContractData","Tsize("&amp;C45&amp;")","LastQuoteToday",,"T"))=1,0,LEN(RTD("cqg.rtd",,"ContractData","Tsize("&amp;C45&amp;")","LastQuoteToday",,"T"))-2))</f>
        <v/>
      </c>
      <c r="T45" t="str" cm="1">
        <f t="array" ref="T45">IF(A45="","",_xlfn.IFS(S45=0,"#",S45=1,"#.0",S45=2,"#.00",S45=3,"#.000",S45=4,"#.0000",S45=5,"#.00000",S45=6,"#.000000",S45=7,"#.0000000"))</f>
        <v/>
      </c>
    </row>
    <row r="46" spans="2:20" x14ac:dyDescent="0.3">
      <c r="B46" s="1" t="str">
        <f>IF(A46="","",IFERROR(RTD("cqg.rtd",,"ContractData",A46,"PerCentNetLastTrade",,"T")/100,""))</f>
        <v/>
      </c>
      <c r="E46" t="str">
        <f>IF(A46="","",RTD("cqg.rtd",,"ContractData",C46,"LongDescription",,"T"))</f>
        <v/>
      </c>
      <c r="F46" s="2" t="str">
        <f>IF(A46="","",TEXT(RTD("cqg.rtd",,"ContractData",C46,"LastTrade",,"T"),T46))</f>
        <v/>
      </c>
      <c r="G46" s="2" t="str">
        <f>IF(A46="","",TEXT(RTD("cqg.rtd",,"ContractData",C46,"NetLastTrade",,"T"),T46))</f>
        <v/>
      </c>
      <c r="H46" s="1" t="str">
        <f t="shared" si="0"/>
        <v/>
      </c>
      <c r="I46" s="2" t="str">
        <f>IF(A46="","",TEXT(RTD("cqg.rtd",,"ContractData",C46,"Open",,"T"),T46))</f>
        <v/>
      </c>
      <c r="J46" s="2" t="str">
        <f>IF(A46="","",TEXT(RTD("cqg.rtd",,"ContractData",C46,"High",,"T"),T46))</f>
        <v/>
      </c>
      <c r="K46" s="2" t="str">
        <f>IF(A46="","",TEXT(RTD("cqg.rtd",,"ContractData",C46,"Low",,"T"),T46))</f>
        <v/>
      </c>
      <c r="L46" t="str">
        <f>IF(A46="","",RTD("cqg.rtd", ,"ContractData", C46, "MT_LastBidVolume",, "T"))</f>
        <v/>
      </c>
      <c r="M46" s="2" t="str">
        <f>IF(A46="","",TEXT(RTD("cqg.rtd", ,"ContractData", C46, "Bid",, "T"),T46))</f>
        <v/>
      </c>
      <c r="N46" s="2" t="str">
        <f>IF(A46="","",TEXT(RTD("cqg.rtd", ,"ContractData", C46, "Ask",, "T"),T46))</f>
        <v/>
      </c>
      <c r="O46" t="str">
        <f>IF(A46="","",RTD("cqg.rtd", ,"ContractData", C46, "MT_LastAskVolume",, "T"))</f>
        <v/>
      </c>
      <c r="P46" t="str">
        <f>IF(A46="","",RTD("cqg.rtd", ,"ContractData", C46, "T_CVol",, "T"))</f>
        <v/>
      </c>
      <c r="Q46" s="1" t="str">
        <f>IF(A46="","",RTD("cqg.rtd",,"StudyData",C46,"PCB","BaseType=Index,Index=1","Close","A",,"all",,,,"T")/100)</f>
        <v/>
      </c>
      <c r="S46" s="14" t="str">
        <f>IF(A46="","",IF(LEN(RTD("cqg.rtd",,"ContractData","Tsize("&amp;C46&amp;")","LastQuoteToday",,"T"))=1,0,LEN(RTD("cqg.rtd",,"ContractData","Tsize("&amp;C46&amp;")","LastQuoteToday",,"T"))-2))</f>
        <v/>
      </c>
      <c r="T46" t="str" cm="1">
        <f t="array" ref="T46">IF(A46="","",_xlfn.IFS(S46=0,"#",S46=1,"#.0",S46=2,"#.00",S46=3,"#.000",S46=4,"#.0000",S46=5,"#.00000",S46=6,"#.000000",S46=7,"#.0000000"))</f>
        <v/>
      </c>
    </row>
    <row r="47" spans="2:20" x14ac:dyDescent="0.3">
      <c r="B47" s="1" t="str">
        <f>IF(A47="","",IFERROR(RTD("cqg.rtd",,"ContractData",A47,"PerCentNetLastTrade",,"T")/100,""))</f>
        <v/>
      </c>
      <c r="E47" t="str">
        <f>IF(A47="","",RTD("cqg.rtd",,"ContractData",C47,"LongDescription",,"T"))</f>
        <v/>
      </c>
      <c r="F47" s="2" t="str">
        <f>IF(A47="","",TEXT(RTD("cqg.rtd",,"ContractData",C47,"LastTrade",,"T"),T47))</f>
        <v/>
      </c>
      <c r="G47" s="2" t="str">
        <f>IF(A47="","",TEXT(RTD("cqg.rtd",,"ContractData",C47,"NetLastTrade",,"T"),T47))</f>
        <v/>
      </c>
      <c r="H47" s="1" t="str">
        <f t="shared" si="0"/>
        <v/>
      </c>
      <c r="I47" s="2" t="str">
        <f>IF(A47="","",TEXT(RTD("cqg.rtd",,"ContractData",C47,"Open",,"T"),T47))</f>
        <v/>
      </c>
      <c r="J47" s="2" t="str">
        <f>IF(A47="","",TEXT(RTD("cqg.rtd",,"ContractData",C47,"High",,"T"),T47))</f>
        <v/>
      </c>
      <c r="K47" s="2" t="str">
        <f>IF(A47="","",TEXT(RTD("cqg.rtd",,"ContractData",C47,"Low",,"T"),T47))</f>
        <v/>
      </c>
      <c r="L47" t="str">
        <f>IF(A47="","",RTD("cqg.rtd", ,"ContractData", C47, "MT_LastBidVolume",, "T"))</f>
        <v/>
      </c>
      <c r="M47" s="2" t="str">
        <f>IF(A47="","",TEXT(RTD("cqg.rtd", ,"ContractData", C47, "Bid",, "T"),T47))</f>
        <v/>
      </c>
      <c r="N47" s="2" t="str">
        <f>IF(A47="","",TEXT(RTD("cqg.rtd", ,"ContractData", C47, "Ask",, "T"),T47))</f>
        <v/>
      </c>
      <c r="O47" t="str">
        <f>IF(A47="","",RTD("cqg.rtd", ,"ContractData", C47, "MT_LastAskVolume",, "T"))</f>
        <v/>
      </c>
      <c r="P47" t="str">
        <f>IF(A47="","",RTD("cqg.rtd", ,"ContractData", C47, "T_CVol",, "T"))</f>
        <v/>
      </c>
      <c r="Q47" s="1" t="str">
        <f>IF(A47="","",RTD("cqg.rtd",,"StudyData",C47,"PCB","BaseType=Index,Index=1","Close","A",,"all",,,,"T")/100)</f>
        <v/>
      </c>
      <c r="S47" s="14" t="str">
        <f>IF(A47="","",IF(LEN(RTD("cqg.rtd",,"ContractData","Tsize("&amp;C47&amp;")","LastQuoteToday",,"T"))=1,0,LEN(RTD("cqg.rtd",,"ContractData","Tsize("&amp;C47&amp;")","LastQuoteToday",,"T"))-2))</f>
        <v/>
      </c>
      <c r="T47" t="str" cm="1">
        <f t="array" ref="T47">IF(A47="","",_xlfn.IFS(S47=0,"#",S47=1,"#.0",S47=2,"#.00",S47=3,"#.000",S47=4,"#.0000",S47=5,"#.00000",S47=6,"#.000000",S47=7,"#.0000000"))</f>
        <v/>
      </c>
    </row>
    <row r="48" spans="2:20" x14ac:dyDescent="0.3">
      <c r="B48" s="1" t="str">
        <f>IF(A48="","",IFERROR(RTD("cqg.rtd",,"ContractData",A48,"PerCentNetLastTrade",,"T")/100,""))</f>
        <v/>
      </c>
      <c r="E48" t="str">
        <f>IF(A48="","",RTD("cqg.rtd",,"ContractData",C48,"LongDescription",,"T"))</f>
        <v/>
      </c>
      <c r="F48" s="2" t="str">
        <f>IF(A48="","",TEXT(RTD("cqg.rtd",,"ContractData",C48,"LastTrade",,"T"),T48))</f>
        <v/>
      </c>
      <c r="G48" s="2" t="str">
        <f>IF(A48="","",TEXT(RTD("cqg.rtd",,"ContractData",C48,"NetLastTrade",,"T"),T48))</f>
        <v/>
      </c>
      <c r="H48" s="1" t="str">
        <f t="shared" si="0"/>
        <v/>
      </c>
      <c r="I48" s="2" t="str">
        <f>IF(A48="","",TEXT(RTD("cqg.rtd",,"ContractData",C48,"Open",,"T"),T48))</f>
        <v/>
      </c>
      <c r="J48" s="2" t="str">
        <f>IF(A48="","",TEXT(RTD("cqg.rtd",,"ContractData",C48,"High",,"T"),T48))</f>
        <v/>
      </c>
      <c r="K48" s="2" t="str">
        <f>IF(A48="","",TEXT(RTD("cqg.rtd",,"ContractData",C48,"Low",,"T"),T48))</f>
        <v/>
      </c>
      <c r="L48" t="str">
        <f>IF(A48="","",RTD("cqg.rtd", ,"ContractData", C48, "MT_LastBidVolume",, "T"))</f>
        <v/>
      </c>
      <c r="M48" s="2" t="str">
        <f>IF(A48="","",TEXT(RTD("cqg.rtd", ,"ContractData", C48, "Bid",, "T"),T48))</f>
        <v/>
      </c>
      <c r="N48" s="2" t="str">
        <f>IF(A48="","",TEXT(RTD("cqg.rtd", ,"ContractData", C48, "Ask",, "T"),T48))</f>
        <v/>
      </c>
      <c r="O48" t="str">
        <f>IF(A48="","",RTD("cqg.rtd", ,"ContractData", C48, "MT_LastAskVolume",, "T"))</f>
        <v/>
      </c>
      <c r="P48" t="str">
        <f>IF(A48="","",RTD("cqg.rtd", ,"ContractData", C48, "T_CVol",, "T"))</f>
        <v/>
      </c>
      <c r="Q48" s="1" t="str">
        <f>IF(A48="","",RTD("cqg.rtd",,"StudyData",C48,"PCB","BaseType=Index,Index=1","Close","A",,"all",,,,"T")/100)</f>
        <v/>
      </c>
      <c r="S48" s="14" t="str">
        <f>IF(A48="","",IF(LEN(RTD("cqg.rtd",,"ContractData","Tsize("&amp;C48&amp;")","LastQuoteToday",,"T"))=1,0,LEN(RTD("cqg.rtd",,"ContractData","Tsize("&amp;C48&amp;")","LastQuoteToday",,"T"))-2))</f>
        <v/>
      </c>
      <c r="T48" t="str" cm="1">
        <f t="array" ref="T48">IF(A48="","",_xlfn.IFS(S48=0,"#",S48=1,"#.0",S48=2,"#.00",S48=3,"#.000",S48=4,"#.0000",S48=5,"#.00000",S48=6,"#.000000",S48=7,"#.0000000"))</f>
        <v/>
      </c>
    </row>
    <row r="49" spans="2:20" x14ac:dyDescent="0.3">
      <c r="B49" s="1" t="str">
        <f>IF(A49="","",IFERROR(RTD("cqg.rtd",,"ContractData",A49,"PerCentNetLastTrade",,"T")/100,""))</f>
        <v/>
      </c>
      <c r="E49" t="str">
        <f>IF(A49="","",RTD("cqg.rtd",,"ContractData",C49,"LongDescription",,"T"))</f>
        <v/>
      </c>
      <c r="F49" s="2" t="str">
        <f>IF(A49="","",TEXT(RTD("cqg.rtd",,"ContractData",C49,"LastTrade",,"T"),T49))</f>
        <v/>
      </c>
      <c r="G49" s="2" t="str">
        <f>IF(A49="","",TEXT(RTD("cqg.rtd",,"ContractData",C49,"NetLastTrade",,"T"),T49))</f>
        <v/>
      </c>
      <c r="H49" s="1" t="str">
        <f t="shared" si="0"/>
        <v/>
      </c>
      <c r="I49" s="2" t="str">
        <f>IF(A49="","",TEXT(RTD("cqg.rtd",,"ContractData",C49,"Open",,"T"),T49))</f>
        <v/>
      </c>
      <c r="J49" s="2" t="str">
        <f>IF(A49="","",TEXT(RTD("cqg.rtd",,"ContractData",C49,"High",,"T"),T49))</f>
        <v/>
      </c>
      <c r="K49" s="2" t="str">
        <f>IF(A49="","",TEXT(RTD("cqg.rtd",,"ContractData",C49,"Low",,"T"),T49))</f>
        <v/>
      </c>
      <c r="L49" t="str">
        <f>IF(A49="","",RTD("cqg.rtd", ,"ContractData", C49, "MT_LastBidVolume",, "T"))</f>
        <v/>
      </c>
      <c r="M49" s="2" t="str">
        <f>IF(A49="","",TEXT(RTD("cqg.rtd", ,"ContractData", C49, "Bid",, "T"),T49))</f>
        <v/>
      </c>
      <c r="N49" s="2" t="str">
        <f>IF(A49="","",TEXT(RTD("cqg.rtd", ,"ContractData", C49, "Ask",, "T"),T49))</f>
        <v/>
      </c>
      <c r="O49" t="str">
        <f>IF(A49="","",RTD("cqg.rtd", ,"ContractData", C49, "MT_LastAskVolume",, "T"))</f>
        <v/>
      </c>
      <c r="P49" t="str">
        <f>IF(A49="","",RTD("cqg.rtd", ,"ContractData", C49, "T_CVol",, "T"))</f>
        <v/>
      </c>
      <c r="Q49" s="1" t="str">
        <f>IF(A49="","",RTD("cqg.rtd",,"StudyData",C49,"PCB","BaseType=Index,Index=1","Close","A",,"all",,,,"T")/100)</f>
        <v/>
      </c>
      <c r="S49" s="14" t="str">
        <f>IF(A49="","",IF(LEN(RTD("cqg.rtd",,"ContractData","Tsize("&amp;C49&amp;")","LastQuoteToday",,"T"))=1,0,LEN(RTD("cqg.rtd",,"ContractData","Tsize("&amp;C49&amp;")","LastQuoteToday",,"T"))-2))</f>
        <v/>
      </c>
      <c r="T49" t="str" cm="1">
        <f t="array" ref="T49">IF(A49="","",_xlfn.IFS(S49=0,"#",S49=1,"#.0",S49=2,"#.00",S49=3,"#.000",S49=4,"#.0000",S49=5,"#.00000",S49=6,"#.000000",S49=7,"#.0000000"))</f>
        <v/>
      </c>
    </row>
    <row r="50" spans="2:20" x14ac:dyDescent="0.3">
      <c r="B50" s="1" t="str">
        <f>IF(A50="","",IFERROR(RTD("cqg.rtd",,"ContractData",A50,"PerCentNetLastTrade",,"T")/100,""))</f>
        <v/>
      </c>
      <c r="E50" t="str">
        <f>IF(A50="","",RTD("cqg.rtd",,"ContractData",C50,"LongDescription",,"T"))</f>
        <v/>
      </c>
      <c r="F50" s="2" t="str">
        <f>IF(A50="","",TEXT(RTD("cqg.rtd",,"ContractData",C50,"LastTrade",,"T"),T50))</f>
        <v/>
      </c>
      <c r="G50" s="2" t="str">
        <f>IF(A50="","",TEXT(RTD("cqg.rtd",,"ContractData",C50,"NetLastTrade",,"T"),T50))</f>
        <v/>
      </c>
      <c r="H50" s="1" t="str">
        <f t="shared" si="0"/>
        <v/>
      </c>
      <c r="I50" s="2" t="str">
        <f>IF(A50="","",TEXT(RTD("cqg.rtd",,"ContractData",C50,"Open",,"T"),T50))</f>
        <v/>
      </c>
      <c r="J50" s="2" t="str">
        <f>IF(A50="","",TEXT(RTD("cqg.rtd",,"ContractData",C50,"High",,"T"),T50))</f>
        <v/>
      </c>
      <c r="K50" s="2" t="str">
        <f>IF(A50="","",TEXT(RTD("cqg.rtd",,"ContractData",C50,"Low",,"T"),T50))</f>
        <v/>
      </c>
      <c r="L50" t="str">
        <f>IF(A50="","",RTD("cqg.rtd", ,"ContractData", C50, "MT_LastBidVolume",, "T"))</f>
        <v/>
      </c>
      <c r="M50" s="2" t="str">
        <f>IF(A50="","",TEXT(RTD("cqg.rtd", ,"ContractData", C50, "Bid",, "T"),T50))</f>
        <v/>
      </c>
      <c r="N50" s="2" t="str">
        <f>IF(A50="","",TEXT(RTD("cqg.rtd", ,"ContractData", C50, "Ask",, "T"),T50))</f>
        <v/>
      </c>
      <c r="O50" t="str">
        <f>IF(A50="","",RTD("cqg.rtd", ,"ContractData", C50, "MT_LastAskVolume",, "T"))</f>
        <v/>
      </c>
      <c r="P50" t="str">
        <f>IF(A50="","",RTD("cqg.rtd", ,"ContractData", C50, "T_CVol",, "T"))</f>
        <v/>
      </c>
      <c r="Q50" s="1" t="str">
        <f>IF(A50="","",RTD("cqg.rtd",,"StudyData",C50,"PCB","BaseType=Index,Index=1","Close","A",,"all",,,,"T")/100)</f>
        <v/>
      </c>
      <c r="S50" s="14" t="str">
        <f>IF(A50="","",IF(LEN(RTD("cqg.rtd",,"ContractData","Tsize("&amp;C50&amp;")","LastQuoteToday",,"T"))=1,0,LEN(RTD("cqg.rtd",,"ContractData","Tsize("&amp;C50&amp;")","LastQuoteToday",,"T"))-2))</f>
        <v/>
      </c>
      <c r="T50" t="str" cm="1">
        <f t="array" ref="T50">IF(A50="","",_xlfn.IFS(S50=0,"#",S50=1,"#.0",S50=2,"#.00",S50=3,"#.000",S50=4,"#.0000",S50=5,"#.00000",S50=6,"#.000000",S50=7,"#.0000000"))</f>
        <v/>
      </c>
    </row>
    <row r="51" spans="2:20" x14ac:dyDescent="0.3">
      <c r="B51" s="1" t="str">
        <f>IF(A51="","",IFERROR(RTD("cqg.rtd",,"ContractData",A51,"PerCentNetLastTrade",,"T")/100,""))</f>
        <v/>
      </c>
      <c r="E51" t="str">
        <f>IF(A51="","",RTD("cqg.rtd",,"ContractData",C51,"LongDescription",,"T"))</f>
        <v/>
      </c>
      <c r="F51" s="2" t="str">
        <f>IF(A51="","",TEXT(RTD("cqg.rtd",,"ContractData",C51,"LastTrade",,"T"),T51))</f>
        <v/>
      </c>
      <c r="G51" s="2" t="str">
        <f>IF(A51="","",TEXT(RTD("cqg.rtd",,"ContractData",C51,"NetLastTrade",,"T"),T51))</f>
        <v/>
      </c>
      <c r="H51" s="1" t="str">
        <f t="shared" si="0"/>
        <v/>
      </c>
      <c r="I51" s="2" t="str">
        <f>IF(A51="","",TEXT(RTD("cqg.rtd",,"ContractData",C51,"Open",,"T"),T51))</f>
        <v/>
      </c>
      <c r="J51" s="2" t="str">
        <f>IF(A51="","",TEXT(RTD("cqg.rtd",,"ContractData",C51,"High",,"T"),T51))</f>
        <v/>
      </c>
      <c r="K51" s="2" t="str">
        <f>IF(A51="","",TEXT(RTD("cqg.rtd",,"ContractData",C51,"Low",,"T"),T51))</f>
        <v/>
      </c>
      <c r="L51" t="str">
        <f>IF(A51="","",RTD("cqg.rtd", ,"ContractData", C51, "MT_LastBidVolume",, "T"))</f>
        <v/>
      </c>
      <c r="M51" s="2" t="str">
        <f>IF(A51="","",TEXT(RTD("cqg.rtd", ,"ContractData", C51, "Bid",, "T"),T51))</f>
        <v/>
      </c>
      <c r="N51" s="2" t="str">
        <f>IF(A51="","",TEXT(RTD("cqg.rtd", ,"ContractData", C51, "Ask",, "T"),T51))</f>
        <v/>
      </c>
      <c r="O51" t="str">
        <f>IF(A51="","",RTD("cqg.rtd", ,"ContractData", C51, "MT_LastAskVolume",, "T"))</f>
        <v/>
      </c>
      <c r="P51" t="str">
        <f>IF(A51="","",RTD("cqg.rtd", ,"ContractData", C51, "T_CVol",, "T"))</f>
        <v/>
      </c>
      <c r="Q51" s="1" t="str">
        <f>IF(A51="","",RTD("cqg.rtd",,"StudyData",C51,"PCB","BaseType=Index,Index=1","Close","A",,"all",,,,"T")/100)</f>
        <v/>
      </c>
      <c r="S51" s="14" t="str">
        <f>IF(A51="","",IF(LEN(RTD("cqg.rtd",,"ContractData","Tsize("&amp;C51&amp;")","LastQuoteToday",,"T"))=1,0,LEN(RTD("cqg.rtd",,"ContractData","Tsize("&amp;C51&amp;")","LastQuoteToday",,"T"))-2))</f>
        <v/>
      </c>
      <c r="T51" t="str" cm="1">
        <f t="array" ref="T51">IF(A51="","",_xlfn.IFS(S51=0,"#",S51=1,"#.0",S51=2,"#.00",S51=3,"#.000",S51=4,"#.0000",S51=5,"#.00000",S51=6,"#.000000",S51=7,"#.0000000"))</f>
        <v/>
      </c>
    </row>
    <row r="52" spans="2:20" x14ac:dyDescent="0.3">
      <c r="B52" s="1" t="str">
        <f>IF(A52="","",IFERROR(RTD("cqg.rtd",,"ContractData",A52,"PerCentNetLastTrade",,"T")/100,""))</f>
        <v/>
      </c>
      <c r="E52" t="str">
        <f>IF(A52="","",RTD("cqg.rtd",,"ContractData",C52,"LongDescription",,"T"))</f>
        <v/>
      </c>
      <c r="F52" s="2" t="str">
        <f>IF(A52="","",TEXT(RTD("cqg.rtd",,"ContractData",C52,"LastTrade",,"T"),T52))</f>
        <v/>
      </c>
      <c r="G52" s="2" t="str">
        <f>IF(A52="","",TEXT(RTD("cqg.rtd",,"ContractData",C52,"NetLastTrade",,"T"),T52))</f>
        <v/>
      </c>
      <c r="H52" s="1" t="str">
        <f t="shared" si="0"/>
        <v/>
      </c>
      <c r="I52" s="2" t="str">
        <f>IF(A52="","",TEXT(RTD("cqg.rtd",,"ContractData",C52,"Open",,"T"),T52))</f>
        <v/>
      </c>
      <c r="J52" s="2" t="str">
        <f>IF(A52="","",TEXT(RTD("cqg.rtd",,"ContractData",C52,"High",,"T"),T52))</f>
        <v/>
      </c>
      <c r="K52" s="2" t="str">
        <f>IF(A52="","",TEXT(RTD("cqg.rtd",,"ContractData",C52,"Low",,"T"),T52))</f>
        <v/>
      </c>
      <c r="L52" t="str">
        <f>IF(A52="","",RTD("cqg.rtd", ,"ContractData", C52, "MT_LastBidVolume",, "T"))</f>
        <v/>
      </c>
      <c r="M52" s="2" t="str">
        <f>IF(A52="","",TEXT(RTD("cqg.rtd", ,"ContractData", C52, "Bid",, "T"),T52))</f>
        <v/>
      </c>
      <c r="N52" s="2" t="str">
        <f>IF(A52="","",TEXT(RTD("cqg.rtd", ,"ContractData", C52, "Ask",, "T"),T52))</f>
        <v/>
      </c>
      <c r="O52" t="str">
        <f>IF(A52="","",RTD("cqg.rtd", ,"ContractData", C52, "MT_LastAskVolume",, "T"))</f>
        <v/>
      </c>
      <c r="P52" t="str">
        <f>IF(A52="","",RTD("cqg.rtd", ,"ContractData", C52, "T_CVol",, "T"))</f>
        <v/>
      </c>
      <c r="Q52" s="1" t="str">
        <f>IF(A52="","",RTD("cqg.rtd",,"StudyData",C52,"PCB","BaseType=Index,Index=1","Close","A",,"all",,,,"T")/100)</f>
        <v/>
      </c>
      <c r="S52" s="14" t="str">
        <f>IF(A52="","",IF(LEN(RTD("cqg.rtd",,"ContractData","Tsize("&amp;C52&amp;")","LastQuoteToday",,"T"))=1,0,LEN(RTD("cqg.rtd",,"ContractData","Tsize("&amp;C52&amp;")","LastQuoteToday",,"T"))-2))</f>
        <v/>
      </c>
      <c r="T52" t="str" cm="1">
        <f t="array" ref="T52">IF(A52="","",_xlfn.IFS(S52=0,"#",S52=1,"#.0",S52=2,"#.00",S52=3,"#.000",S52=4,"#.0000",S52=5,"#.00000",S52=6,"#.000000",S52=7,"#.0000000"))</f>
        <v/>
      </c>
    </row>
    <row r="53" spans="2:20" x14ac:dyDescent="0.3">
      <c r="B53" s="1" t="str">
        <f>IF(A53="","",IFERROR(RTD("cqg.rtd",,"ContractData",A53,"PerCentNetLastTrade",,"T")/100,""))</f>
        <v/>
      </c>
      <c r="E53" t="str">
        <f>IF(A53="","",RTD("cqg.rtd",,"ContractData",C53,"LongDescription",,"T"))</f>
        <v/>
      </c>
      <c r="F53" s="2" t="str">
        <f>IF(A53="","",TEXT(RTD("cqg.rtd",,"ContractData",C53,"LastTrade",,"T"),T53))</f>
        <v/>
      </c>
      <c r="G53" s="2" t="str">
        <f>IF(A53="","",TEXT(RTD("cqg.rtd",,"ContractData",C53,"NetLastTrade",,"T"),T53))</f>
        <v/>
      </c>
      <c r="H53" s="1" t="str">
        <f t="shared" si="0"/>
        <v/>
      </c>
      <c r="I53" s="2" t="str">
        <f>IF(A53="","",TEXT(RTD("cqg.rtd",,"ContractData",C53,"Open",,"T"),T53))</f>
        <v/>
      </c>
      <c r="J53" s="2" t="str">
        <f>IF(A53="","",TEXT(RTD("cqg.rtd",,"ContractData",C53,"High",,"T"),T53))</f>
        <v/>
      </c>
      <c r="K53" s="2" t="str">
        <f>IF(A53="","",TEXT(RTD("cqg.rtd",,"ContractData",C53,"Low",,"T"),T53))</f>
        <v/>
      </c>
      <c r="L53" t="str">
        <f>IF(A53="","",RTD("cqg.rtd", ,"ContractData", C53, "MT_LastBidVolume",, "T"))</f>
        <v/>
      </c>
      <c r="M53" s="2" t="str">
        <f>IF(A53="","",TEXT(RTD("cqg.rtd", ,"ContractData", C53, "Bid",, "T"),T53))</f>
        <v/>
      </c>
      <c r="N53" s="2" t="str">
        <f>IF(A53="","",TEXT(RTD("cqg.rtd", ,"ContractData", C53, "Ask",, "T"),T53))</f>
        <v/>
      </c>
      <c r="O53" t="str">
        <f>IF(A53="","",RTD("cqg.rtd", ,"ContractData", C53, "MT_LastAskVolume",, "T"))</f>
        <v/>
      </c>
      <c r="P53" t="str">
        <f>IF(A53="","",RTD("cqg.rtd", ,"ContractData", C53, "T_CVol",, "T"))</f>
        <v/>
      </c>
      <c r="Q53" s="1" t="str">
        <f>IF(A53="","",RTD("cqg.rtd",,"StudyData",C53,"PCB","BaseType=Index,Index=1","Close","A",,"all",,,,"T")/100)</f>
        <v/>
      </c>
      <c r="S53" s="14" t="str">
        <f>IF(A53="","",IF(LEN(RTD("cqg.rtd",,"ContractData","Tsize("&amp;C53&amp;")","LastQuoteToday",,"T"))=1,0,LEN(RTD("cqg.rtd",,"ContractData","Tsize("&amp;C53&amp;")","LastQuoteToday",,"T"))-2))</f>
        <v/>
      </c>
      <c r="T53" t="str" cm="1">
        <f t="array" ref="T53">IF(A53="","",_xlfn.IFS(S53=0,"#",S53=1,"#.0",S53=2,"#.00",S53=3,"#.000",S53=4,"#.0000",S53=5,"#.00000",S53=6,"#.000000",S53=7,"#.0000000"))</f>
        <v/>
      </c>
    </row>
    <row r="54" spans="2:20" x14ac:dyDescent="0.3">
      <c r="B54" s="1" t="str">
        <f>IF(A54="","",IFERROR(RTD("cqg.rtd",,"ContractData",A54,"PerCentNetLastTrade",,"T")/100,""))</f>
        <v/>
      </c>
      <c r="E54" t="str">
        <f>IF(A54="","",RTD("cqg.rtd",,"ContractData",C54,"LongDescription",,"T"))</f>
        <v/>
      </c>
      <c r="F54" s="2" t="str">
        <f>IF(A54="","",TEXT(RTD("cqg.rtd",,"ContractData",C54,"LastTrade",,"T"),T54))</f>
        <v/>
      </c>
      <c r="G54" s="2" t="str">
        <f>IF(A54="","",TEXT(RTD("cqg.rtd",,"ContractData",C54,"NetLastTrade",,"T"),T54))</f>
        <v/>
      </c>
      <c r="H54" s="1" t="str">
        <f t="shared" si="0"/>
        <v/>
      </c>
      <c r="I54" s="2" t="str">
        <f>IF(A54="","",TEXT(RTD("cqg.rtd",,"ContractData",C54,"Open",,"T"),T54))</f>
        <v/>
      </c>
      <c r="J54" s="2" t="str">
        <f>IF(A54="","",TEXT(RTD("cqg.rtd",,"ContractData",C54,"High",,"T"),T54))</f>
        <v/>
      </c>
      <c r="K54" s="2" t="str">
        <f>IF(A54="","",TEXT(RTD("cqg.rtd",,"ContractData",C54,"Low",,"T"),T54))</f>
        <v/>
      </c>
      <c r="L54" t="str">
        <f>IF(A54="","",RTD("cqg.rtd", ,"ContractData", C54, "MT_LastBidVolume",, "T"))</f>
        <v/>
      </c>
      <c r="M54" s="2" t="str">
        <f>IF(A54="","",TEXT(RTD("cqg.rtd", ,"ContractData", C54, "Bid",, "T"),T54))</f>
        <v/>
      </c>
      <c r="N54" s="2" t="str">
        <f>IF(A54="","",TEXT(RTD("cqg.rtd", ,"ContractData", C54, "Ask",, "T"),T54))</f>
        <v/>
      </c>
      <c r="O54" t="str">
        <f>IF(A54="","",RTD("cqg.rtd", ,"ContractData", C54, "MT_LastAskVolume",, "T"))</f>
        <v/>
      </c>
      <c r="P54" t="str">
        <f>IF(A54="","",RTD("cqg.rtd", ,"ContractData", C54, "T_CVol",, "T"))</f>
        <v/>
      </c>
      <c r="Q54" s="1" t="str">
        <f>IF(A54="","",RTD("cqg.rtd",,"StudyData",C54,"PCB","BaseType=Index,Index=1","Close","A",,"all",,,,"T")/100)</f>
        <v/>
      </c>
      <c r="S54" s="14" t="str">
        <f>IF(A54="","",IF(LEN(RTD("cqg.rtd",,"ContractData","Tsize("&amp;C54&amp;")","LastQuoteToday",,"T"))=1,0,LEN(RTD("cqg.rtd",,"ContractData","Tsize("&amp;C54&amp;")","LastQuoteToday",,"T"))-2))</f>
        <v/>
      </c>
      <c r="T54" t="str" cm="1">
        <f t="array" ref="T54">IF(A54="","",_xlfn.IFS(S54=0,"#",S54=1,"#.0",S54=2,"#.00",S54=3,"#.000",S54=4,"#.0000",S54=5,"#.00000",S54=6,"#.000000",S54=7,"#.0000000"))</f>
        <v/>
      </c>
    </row>
    <row r="55" spans="2:20" x14ac:dyDescent="0.3">
      <c r="B55" s="1" t="str">
        <f>IF(A55="","",IFERROR(RTD("cqg.rtd",,"ContractData",A55,"PerCentNetLastTrade",,"T")/100,""))</f>
        <v/>
      </c>
      <c r="E55" t="str">
        <f>IF(A55="","",RTD("cqg.rtd",,"ContractData",C55,"LongDescription",,"T"))</f>
        <v/>
      </c>
      <c r="F55" s="2" t="str">
        <f>IF(A55="","",TEXT(RTD("cqg.rtd",,"ContractData",C55,"LastTrade",,"T"),T55))</f>
        <v/>
      </c>
      <c r="G55" s="2" t="str">
        <f>IF(A55="","",TEXT(RTD("cqg.rtd",,"ContractData",C55,"NetLastTrade",,"T"),T55))</f>
        <v/>
      </c>
      <c r="H55" s="1" t="str">
        <f t="shared" si="0"/>
        <v/>
      </c>
      <c r="I55" s="2" t="str">
        <f>IF(A55="","",TEXT(RTD("cqg.rtd",,"ContractData",C55,"Open",,"T"),T55))</f>
        <v/>
      </c>
      <c r="J55" s="2" t="str">
        <f>IF(A55="","",TEXT(RTD("cqg.rtd",,"ContractData",C55,"High",,"T"),T55))</f>
        <v/>
      </c>
      <c r="K55" s="2" t="str">
        <f>IF(A55="","",TEXT(RTD("cqg.rtd",,"ContractData",C55,"Low",,"T"),T55))</f>
        <v/>
      </c>
      <c r="L55" t="str">
        <f>IF(A55="","",RTD("cqg.rtd", ,"ContractData", C55, "MT_LastBidVolume",, "T"))</f>
        <v/>
      </c>
      <c r="M55" s="2" t="str">
        <f>IF(A55="","",TEXT(RTD("cqg.rtd", ,"ContractData", C55, "Bid",, "T"),T55))</f>
        <v/>
      </c>
      <c r="N55" s="2" t="str">
        <f>IF(A55="","",TEXT(RTD("cqg.rtd", ,"ContractData", C55, "Ask",, "T"),T55))</f>
        <v/>
      </c>
      <c r="O55" t="str">
        <f>IF(A55="","",RTD("cqg.rtd", ,"ContractData", C55, "MT_LastAskVolume",, "T"))</f>
        <v/>
      </c>
      <c r="P55" t="str">
        <f>IF(A55="","",RTD("cqg.rtd", ,"ContractData", C55, "T_CVol",, "T"))</f>
        <v/>
      </c>
      <c r="Q55" s="1" t="str">
        <f>IF(A55="","",RTD("cqg.rtd",,"StudyData",C55,"PCB","BaseType=Index,Index=1","Close","A",,"all",,,,"T")/100)</f>
        <v/>
      </c>
      <c r="S55" s="14" t="str">
        <f>IF(A55="","",IF(LEN(RTD("cqg.rtd",,"ContractData","Tsize("&amp;C55&amp;")","LastQuoteToday",,"T"))=1,0,LEN(RTD("cqg.rtd",,"ContractData","Tsize("&amp;C55&amp;")","LastQuoteToday",,"T"))-2))</f>
        <v/>
      </c>
      <c r="T55" t="str" cm="1">
        <f t="array" ref="T55">IF(A55="","",_xlfn.IFS(S55=0,"#",S55=1,"#.0",S55=2,"#.00",S55=3,"#.000",S55=4,"#.0000",S55=5,"#.00000",S55=6,"#.000000",S55=7,"#.0000000"))</f>
        <v/>
      </c>
    </row>
    <row r="56" spans="2:20" x14ac:dyDescent="0.3">
      <c r="B56" s="1" t="str">
        <f>IF(A56="","",IFERROR(RTD("cqg.rtd",,"ContractData",A56,"PerCentNetLastTrade",,"T")/100,""))</f>
        <v/>
      </c>
      <c r="E56" t="str">
        <f>IF(A56="","",RTD("cqg.rtd",,"ContractData",C56,"LongDescription",,"T"))</f>
        <v/>
      </c>
      <c r="F56" s="2" t="str">
        <f>IF(A56="","",TEXT(RTD("cqg.rtd",,"ContractData",C56,"LastTrade",,"T"),T56))</f>
        <v/>
      </c>
      <c r="G56" s="2" t="str">
        <f>IF(A56="","",TEXT(RTD("cqg.rtd",,"ContractData",C56,"NetLastTrade",,"T"),T56))</f>
        <v/>
      </c>
      <c r="H56" s="1" t="str">
        <f t="shared" si="0"/>
        <v/>
      </c>
      <c r="I56" s="2" t="str">
        <f>IF(A56="","",TEXT(RTD("cqg.rtd",,"ContractData",C56,"Open",,"T"),T56))</f>
        <v/>
      </c>
      <c r="J56" s="2" t="str">
        <f>IF(A56="","",TEXT(RTD("cqg.rtd",,"ContractData",C56,"High",,"T"),T56))</f>
        <v/>
      </c>
      <c r="K56" s="2" t="str">
        <f>IF(A56="","",TEXT(RTD("cqg.rtd",,"ContractData",C56,"Low",,"T"),T56))</f>
        <v/>
      </c>
      <c r="L56" t="str">
        <f>IF(A56="","",RTD("cqg.rtd", ,"ContractData", C56, "MT_LastBidVolume",, "T"))</f>
        <v/>
      </c>
      <c r="M56" s="2" t="str">
        <f>IF(A56="","",TEXT(RTD("cqg.rtd", ,"ContractData", C56, "Bid",, "T"),T56))</f>
        <v/>
      </c>
      <c r="N56" s="2" t="str">
        <f>IF(A56="","",TEXT(RTD("cqg.rtd", ,"ContractData", C56, "Ask",, "T"),T56))</f>
        <v/>
      </c>
      <c r="O56" t="str">
        <f>IF(A56="","",RTD("cqg.rtd", ,"ContractData", C56, "MT_LastAskVolume",, "T"))</f>
        <v/>
      </c>
      <c r="P56" t="str">
        <f>IF(A56="","",RTD("cqg.rtd", ,"ContractData", C56, "T_CVol",, "T"))</f>
        <v/>
      </c>
      <c r="Q56" s="1" t="str">
        <f>IF(A56="","",RTD("cqg.rtd",,"StudyData",C56,"PCB","BaseType=Index,Index=1","Close","A",,"all",,,,"T")/100)</f>
        <v/>
      </c>
      <c r="S56" s="14" t="str">
        <f>IF(A56="","",IF(LEN(RTD("cqg.rtd",,"ContractData","Tsize("&amp;C56&amp;")","LastQuoteToday",,"T"))=1,0,LEN(RTD("cqg.rtd",,"ContractData","Tsize("&amp;C56&amp;")","LastQuoteToday",,"T"))-2))</f>
        <v/>
      </c>
      <c r="T56" t="str" cm="1">
        <f t="array" ref="T56">IF(A56="","",_xlfn.IFS(S56=0,"#",S56=1,"#.0",S56=2,"#.00",S56=3,"#.000",S56=4,"#.0000",S56=5,"#.00000",S56=6,"#.000000",S56=7,"#.0000000"))</f>
        <v/>
      </c>
    </row>
    <row r="57" spans="2:20" x14ac:dyDescent="0.3">
      <c r="B57" s="1" t="str">
        <f>IF(A57="","",IFERROR(RTD("cqg.rtd",,"ContractData",A57,"PerCentNetLastTrade",,"T")/100,""))</f>
        <v/>
      </c>
      <c r="E57" t="str">
        <f>IF(A57="","",RTD("cqg.rtd",,"ContractData",C57,"LongDescription",,"T"))</f>
        <v/>
      </c>
      <c r="F57" s="2" t="str">
        <f>IF(A57="","",TEXT(RTD("cqg.rtd",,"ContractData",C57,"LastTrade",,"T"),T57))</f>
        <v/>
      </c>
      <c r="G57" s="2" t="str">
        <f>IF(A57="","",TEXT(RTD("cqg.rtd",,"ContractData",C57,"NetLastTrade",,"T"),T57))</f>
        <v/>
      </c>
      <c r="H57" s="1" t="str">
        <f t="shared" si="0"/>
        <v/>
      </c>
      <c r="I57" s="2" t="str">
        <f>IF(A57="","",TEXT(RTD("cqg.rtd",,"ContractData",C57,"Open",,"T"),T57))</f>
        <v/>
      </c>
      <c r="J57" s="2" t="str">
        <f>IF(A57="","",TEXT(RTD("cqg.rtd",,"ContractData",C57,"High",,"T"),T57))</f>
        <v/>
      </c>
      <c r="K57" s="2" t="str">
        <f>IF(A57="","",TEXT(RTD("cqg.rtd",,"ContractData",C57,"Low",,"T"),T57))</f>
        <v/>
      </c>
      <c r="L57" t="str">
        <f>IF(A57="","",RTD("cqg.rtd", ,"ContractData", C57, "MT_LastBidVolume",, "T"))</f>
        <v/>
      </c>
      <c r="M57" s="2" t="str">
        <f>IF(A57="","",TEXT(RTD("cqg.rtd", ,"ContractData", C57, "Bid",, "T"),T57))</f>
        <v/>
      </c>
      <c r="N57" s="2" t="str">
        <f>IF(A57="","",TEXT(RTD("cqg.rtd", ,"ContractData", C57, "Ask",, "T"),T57))</f>
        <v/>
      </c>
      <c r="O57" t="str">
        <f>IF(A57="","",RTD("cqg.rtd", ,"ContractData", C57, "MT_LastAskVolume",, "T"))</f>
        <v/>
      </c>
      <c r="P57" t="str">
        <f>IF(A57="","",RTD("cqg.rtd", ,"ContractData", C57, "T_CVol",, "T"))</f>
        <v/>
      </c>
      <c r="Q57" s="1" t="str">
        <f>IF(A57="","",RTD("cqg.rtd",,"StudyData",C57,"PCB","BaseType=Index,Index=1","Close","A",,"all",,,,"T")/100)</f>
        <v/>
      </c>
      <c r="S57" s="14" t="str">
        <f>IF(A57="","",IF(LEN(RTD("cqg.rtd",,"ContractData","Tsize("&amp;C57&amp;")","LastQuoteToday",,"T"))=1,0,LEN(RTD("cqg.rtd",,"ContractData","Tsize("&amp;C57&amp;")","LastQuoteToday",,"T"))-2))</f>
        <v/>
      </c>
      <c r="T57" t="str" cm="1">
        <f t="array" ref="T57">IF(A57="","",_xlfn.IFS(S57=0,"#",S57=1,"#.0",S57=2,"#.00",S57=3,"#.000",S57=4,"#.0000",S57=5,"#.00000",S57=6,"#.000000",S57=7,"#.0000000"))</f>
        <v/>
      </c>
    </row>
    <row r="58" spans="2:20" x14ac:dyDescent="0.3">
      <c r="B58" s="1" t="str">
        <f>IF(A58="","",IFERROR(RTD("cqg.rtd",,"ContractData",A58,"PerCentNetLastTrade",,"T")/100,""))</f>
        <v/>
      </c>
      <c r="E58" t="str">
        <f>IF(A58="","",RTD("cqg.rtd",,"ContractData",C58,"LongDescription",,"T"))</f>
        <v/>
      </c>
      <c r="F58" s="2" t="str">
        <f>IF(A58="","",TEXT(RTD("cqg.rtd",,"ContractData",C58,"LastTrade",,"T"),T58))</f>
        <v/>
      </c>
      <c r="G58" s="2" t="str">
        <f>IF(A58="","",TEXT(RTD("cqg.rtd",,"ContractData",C58,"NetLastTrade",,"T"),T58))</f>
        <v/>
      </c>
      <c r="H58" s="1" t="str">
        <f t="shared" si="0"/>
        <v/>
      </c>
      <c r="I58" s="2" t="str">
        <f>IF(A58="","",TEXT(RTD("cqg.rtd",,"ContractData",C58,"Open",,"T"),T58))</f>
        <v/>
      </c>
      <c r="J58" s="2" t="str">
        <f>IF(A58="","",TEXT(RTD("cqg.rtd",,"ContractData",C58,"High",,"T"),T58))</f>
        <v/>
      </c>
      <c r="K58" s="2" t="str">
        <f>IF(A58="","",TEXT(RTD("cqg.rtd",,"ContractData",C58,"Low",,"T"),T58))</f>
        <v/>
      </c>
      <c r="L58" t="str">
        <f>IF(A58="","",RTD("cqg.rtd", ,"ContractData", C58, "MT_LastBidVolume",, "T"))</f>
        <v/>
      </c>
      <c r="M58" s="2" t="str">
        <f>IF(A58="","",TEXT(RTD("cqg.rtd", ,"ContractData", C58, "Bid",, "T"),T58))</f>
        <v/>
      </c>
      <c r="N58" s="2" t="str">
        <f>IF(A58="","",TEXT(RTD("cqg.rtd", ,"ContractData", C58, "Ask",, "T"),T58))</f>
        <v/>
      </c>
      <c r="O58" t="str">
        <f>IF(A58="","",RTD("cqg.rtd", ,"ContractData", C58, "MT_LastAskVolume",, "T"))</f>
        <v/>
      </c>
      <c r="P58" t="str">
        <f>IF(A58="","",RTD("cqg.rtd", ,"ContractData", C58, "T_CVol",, "T"))</f>
        <v/>
      </c>
      <c r="Q58" s="1" t="str">
        <f>IF(A58="","",RTD("cqg.rtd",,"StudyData",C58,"PCB","BaseType=Index,Index=1","Close","A",,"all",,,,"T")/100)</f>
        <v/>
      </c>
      <c r="S58" s="14" t="str">
        <f>IF(A58="","",IF(LEN(RTD("cqg.rtd",,"ContractData","Tsize("&amp;C58&amp;")","LastQuoteToday",,"T"))=1,0,LEN(RTD("cqg.rtd",,"ContractData","Tsize("&amp;C58&amp;")","LastQuoteToday",,"T"))-2))</f>
        <v/>
      </c>
      <c r="T58" t="str" cm="1">
        <f t="array" ref="T58">IF(A58="","",_xlfn.IFS(S58=0,"#",S58=1,"#.0",S58=2,"#.00",S58=3,"#.000",S58=4,"#.0000",S58=5,"#.00000",S58=6,"#.000000",S58=7,"#.0000000"))</f>
        <v/>
      </c>
    </row>
    <row r="59" spans="2:20" x14ac:dyDescent="0.3">
      <c r="B59" s="1" t="str">
        <f>IF(A59="","",IFERROR(RTD("cqg.rtd",,"ContractData",A59,"PerCentNetLastTrade",,"T")/100,""))</f>
        <v/>
      </c>
      <c r="E59" t="str">
        <f>IF(A59="","",RTD("cqg.rtd",,"ContractData",C59,"LongDescription",,"T"))</f>
        <v/>
      </c>
      <c r="F59" s="2" t="str">
        <f>IF(A59="","",TEXT(RTD("cqg.rtd",,"ContractData",C59,"LastTrade",,"T"),T59))</f>
        <v/>
      </c>
      <c r="G59" s="2" t="str">
        <f>IF(A59="","",TEXT(RTD("cqg.rtd",,"ContractData",C59,"NetLastTrade",,"T"),T59))</f>
        <v/>
      </c>
      <c r="H59" s="1" t="str">
        <f t="shared" si="0"/>
        <v/>
      </c>
      <c r="I59" s="2" t="str">
        <f>IF(A59="","",TEXT(RTD("cqg.rtd",,"ContractData",C59,"Open",,"T"),T59))</f>
        <v/>
      </c>
      <c r="J59" s="2" t="str">
        <f>IF(A59="","",TEXT(RTD("cqg.rtd",,"ContractData",C59,"High",,"T"),T59))</f>
        <v/>
      </c>
      <c r="K59" s="2" t="str">
        <f>IF(A59="","",TEXT(RTD("cqg.rtd",,"ContractData",C59,"Low",,"T"),T59))</f>
        <v/>
      </c>
      <c r="L59" t="str">
        <f>IF(A59="","",RTD("cqg.rtd", ,"ContractData", C59, "MT_LastBidVolume",, "T"))</f>
        <v/>
      </c>
      <c r="M59" s="2" t="str">
        <f>IF(A59="","",TEXT(RTD("cqg.rtd", ,"ContractData", C59, "Bid",, "T"),T59))</f>
        <v/>
      </c>
      <c r="N59" s="2" t="str">
        <f>IF(A59="","",TEXT(RTD("cqg.rtd", ,"ContractData", C59, "Ask",, "T"),T59))</f>
        <v/>
      </c>
      <c r="O59" t="str">
        <f>IF(A59="","",RTD("cqg.rtd", ,"ContractData", C59, "MT_LastAskVolume",, "T"))</f>
        <v/>
      </c>
      <c r="P59" t="str">
        <f>IF(A59="","",RTD("cqg.rtd", ,"ContractData", C59, "T_CVol",, "T"))</f>
        <v/>
      </c>
      <c r="Q59" s="1" t="str">
        <f>IF(A59="","",RTD("cqg.rtd",,"StudyData",C59,"PCB","BaseType=Index,Index=1","Close","A",,"all",,,,"T")/100)</f>
        <v/>
      </c>
      <c r="S59" s="14" t="str">
        <f>IF(A59="","",IF(LEN(RTD("cqg.rtd",,"ContractData","Tsize("&amp;C59&amp;")","LastQuoteToday",,"T"))=1,0,LEN(RTD("cqg.rtd",,"ContractData","Tsize("&amp;C59&amp;")","LastQuoteToday",,"T"))-2))</f>
        <v/>
      </c>
      <c r="T59" t="str" cm="1">
        <f t="array" ref="T59">IF(A59="","",_xlfn.IFS(S59=0,"#",S59=1,"#.0",S59=2,"#.00",S59=3,"#.000",S59=4,"#.0000",S59=5,"#.00000",S59=6,"#.000000",S59=7,"#.0000000"))</f>
        <v/>
      </c>
    </row>
    <row r="60" spans="2:20" x14ac:dyDescent="0.3">
      <c r="B60" s="1" t="str">
        <f>IF(A60="","",IFERROR(RTD("cqg.rtd",,"ContractData",A60,"PerCentNetLastTrade",,"T")/100,""))</f>
        <v/>
      </c>
      <c r="E60" t="str">
        <f>IF(A60="","",RTD("cqg.rtd",,"ContractData",C60,"LongDescription",,"T"))</f>
        <v/>
      </c>
      <c r="F60" s="2" t="str">
        <f>IF(A60="","",TEXT(RTD("cqg.rtd",,"ContractData",C60,"LastTrade",,"T"),T60))</f>
        <v/>
      </c>
      <c r="G60" s="2" t="str">
        <f>IF(A60="","",TEXT(RTD("cqg.rtd",,"ContractData",C60,"NetLastTrade",,"T"),T60))</f>
        <v/>
      </c>
      <c r="H60" s="1" t="str">
        <f t="shared" si="0"/>
        <v/>
      </c>
      <c r="I60" s="2" t="str">
        <f>IF(A60="","",TEXT(RTD("cqg.rtd",,"ContractData",C60,"Open",,"T"),T60))</f>
        <v/>
      </c>
      <c r="J60" s="2" t="str">
        <f>IF(A60="","",TEXT(RTD("cqg.rtd",,"ContractData",C60,"High",,"T"),T60))</f>
        <v/>
      </c>
      <c r="K60" s="2" t="str">
        <f>IF(A60="","",TEXT(RTD("cqg.rtd",,"ContractData",C60,"Low",,"T"),T60))</f>
        <v/>
      </c>
      <c r="L60" t="str">
        <f>IF(A60="","",RTD("cqg.rtd", ,"ContractData", C60, "MT_LastBidVolume",, "T"))</f>
        <v/>
      </c>
      <c r="M60" s="2" t="str">
        <f>IF(A60="","",TEXT(RTD("cqg.rtd", ,"ContractData", C60, "Bid",, "T"),T60))</f>
        <v/>
      </c>
      <c r="N60" s="2" t="str">
        <f>IF(A60="","",TEXT(RTD("cqg.rtd", ,"ContractData", C60, "Ask",, "T"),T60))</f>
        <v/>
      </c>
      <c r="O60" t="str">
        <f>IF(A60="","",RTD("cqg.rtd", ,"ContractData", C60, "MT_LastAskVolume",, "T"))</f>
        <v/>
      </c>
      <c r="P60" t="str">
        <f>IF(A60="","",RTD("cqg.rtd", ,"ContractData", C60, "T_CVol",, "T"))</f>
        <v/>
      </c>
      <c r="Q60" s="1" t="str">
        <f>IF(A60="","",RTD("cqg.rtd",,"StudyData",C60,"PCB","BaseType=Index,Index=1","Close","A",,"all",,,,"T")/100)</f>
        <v/>
      </c>
      <c r="S60" s="14" t="str">
        <f>IF(A60="","",IF(LEN(RTD("cqg.rtd",,"ContractData","Tsize("&amp;C60&amp;")","LastQuoteToday",,"T"))=1,0,LEN(RTD("cqg.rtd",,"ContractData","Tsize("&amp;C60&amp;")","LastQuoteToday",,"T"))-2))</f>
        <v/>
      </c>
      <c r="T60" t="str" cm="1">
        <f t="array" ref="T60">IF(A60="","",_xlfn.IFS(S60=0,"#",S60=1,"#.0",S60=2,"#.00",S60=3,"#.000",S60=4,"#.0000",S60=5,"#.00000",S60=6,"#.000000",S60=7,"#.0000000"))</f>
        <v/>
      </c>
    </row>
    <row r="61" spans="2:20" x14ac:dyDescent="0.3">
      <c r="B61" s="1" t="str">
        <f>IF(A61="","",IFERROR(RTD("cqg.rtd",,"ContractData",A61,"PerCentNetLastTrade",,"T")/100,""))</f>
        <v/>
      </c>
      <c r="E61" t="str">
        <f>IF(A61="","",RTD("cqg.rtd",,"ContractData",C61,"LongDescription",,"T"))</f>
        <v/>
      </c>
      <c r="F61" s="2" t="str">
        <f>IF(A61="","",TEXT(RTD("cqg.rtd",,"ContractData",C61,"LastTrade",,"T"),T61))</f>
        <v/>
      </c>
      <c r="G61" s="2" t="str">
        <f>IF(A61="","",TEXT(RTD("cqg.rtd",,"ContractData",C61,"NetLastTrade",,"T"),T61))</f>
        <v/>
      </c>
      <c r="H61" s="1" t="str">
        <f t="shared" si="0"/>
        <v/>
      </c>
      <c r="I61" s="2" t="str">
        <f>IF(A61="","",TEXT(RTD("cqg.rtd",,"ContractData",C61,"Open",,"T"),T61))</f>
        <v/>
      </c>
      <c r="J61" s="2" t="str">
        <f>IF(A61="","",TEXT(RTD("cqg.rtd",,"ContractData",C61,"High",,"T"),T61))</f>
        <v/>
      </c>
      <c r="K61" s="2" t="str">
        <f>IF(A61="","",TEXT(RTD("cqg.rtd",,"ContractData",C61,"Low",,"T"),T61))</f>
        <v/>
      </c>
      <c r="L61" t="str">
        <f>IF(A61="","",RTD("cqg.rtd", ,"ContractData", C61, "MT_LastBidVolume",, "T"))</f>
        <v/>
      </c>
      <c r="M61" s="2" t="str">
        <f>IF(A61="","",TEXT(RTD("cqg.rtd", ,"ContractData", C61, "Bid",, "T"),T61))</f>
        <v/>
      </c>
      <c r="N61" s="2" t="str">
        <f>IF(A61="","",TEXT(RTD("cqg.rtd", ,"ContractData", C61, "Ask",, "T"),T61))</f>
        <v/>
      </c>
      <c r="O61" t="str">
        <f>IF(A61="","",RTD("cqg.rtd", ,"ContractData", C61, "MT_LastAskVolume",, "T"))</f>
        <v/>
      </c>
      <c r="P61" t="str">
        <f>IF(A61="","",RTD("cqg.rtd", ,"ContractData", C61, "T_CVol",, "T"))</f>
        <v/>
      </c>
      <c r="Q61" s="1" t="str">
        <f>IF(A61="","",RTD("cqg.rtd",,"StudyData",C61,"PCB","BaseType=Index,Index=1","Close","A",,"all",,,,"T")/100)</f>
        <v/>
      </c>
      <c r="S61" s="14" t="str">
        <f>IF(A61="","",IF(LEN(RTD("cqg.rtd",,"ContractData","Tsize("&amp;C61&amp;")","LastQuoteToday",,"T"))=1,0,LEN(RTD("cqg.rtd",,"ContractData","Tsize("&amp;C61&amp;")","LastQuoteToday",,"T"))-2))</f>
        <v/>
      </c>
      <c r="T61" t="str" cm="1">
        <f t="array" ref="T61">IF(A61="","",_xlfn.IFS(S61=0,"#",S61=1,"#.0",S61=2,"#.00",S61=3,"#.000",S61=4,"#.0000",S61=5,"#.00000",S61=6,"#.000000",S61=7,"#.0000000"))</f>
        <v/>
      </c>
    </row>
    <row r="62" spans="2:20" x14ac:dyDescent="0.3">
      <c r="B62" s="1" t="str">
        <f>IF(A62="","",IFERROR(RTD("cqg.rtd",,"ContractData",A62,"PerCentNetLastTrade",,"T")/100,""))</f>
        <v/>
      </c>
      <c r="E62" t="str">
        <f>IF(A62="","",RTD("cqg.rtd",,"ContractData",C62,"LongDescription",,"T"))</f>
        <v/>
      </c>
      <c r="F62" s="2" t="str">
        <f>IF(A62="","",TEXT(RTD("cqg.rtd",,"ContractData",C62,"LastTrade",,"T"),T62))</f>
        <v/>
      </c>
      <c r="G62" s="2" t="str">
        <f>IF(A62="","",TEXT(RTD("cqg.rtd",,"ContractData",C62,"NetLastTrade",,"T"),T62))</f>
        <v/>
      </c>
      <c r="H62" s="1" t="str">
        <f t="shared" si="0"/>
        <v/>
      </c>
      <c r="I62" s="2" t="str">
        <f>IF(A62="","",TEXT(RTD("cqg.rtd",,"ContractData",C62,"Open",,"T"),T62))</f>
        <v/>
      </c>
      <c r="J62" s="2" t="str">
        <f>IF(A62="","",TEXT(RTD("cqg.rtd",,"ContractData",C62,"High",,"T"),T62))</f>
        <v/>
      </c>
      <c r="K62" s="2" t="str">
        <f>IF(A62="","",TEXT(RTD("cqg.rtd",,"ContractData",C62,"Low",,"T"),T62))</f>
        <v/>
      </c>
      <c r="L62" t="str">
        <f>IF(A62="","",RTD("cqg.rtd", ,"ContractData", C62, "MT_LastBidVolume",, "T"))</f>
        <v/>
      </c>
      <c r="M62" s="2" t="str">
        <f>IF(A62="","",TEXT(RTD("cqg.rtd", ,"ContractData", C62, "Bid",, "T"),T62))</f>
        <v/>
      </c>
      <c r="N62" s="2" t="str">
        <f>IF(A62="","",TEXT(RTD("cqg.rtd", ,"ContractData", C62, "Ask",, "T"),T62))</f>
        <v/>
      </c>
      <c r="O62" t="str">
        <f>IF(A62="","",RTD("cqg.rtd", ,"ContractData", C62, "MT_LastAskVolume",, "T"))</f>
        <v/>
      </c>
      <c r="P62" t="str">
        <f>IF(A62="","",RTD("cqg.rtd", ,"ContractData", C62, "T_CVol",, "T"))</f>
        <v/>
      </c>
      <c r="Q62" s="1" t="str">
        <f>IF(A62="","",RTD("cqg.rtd",,"StudyData",C62,"PCB","BaseType=Index,Index=1","Close","A",,"all",,,,"T")/100)</f>
        <v/>
      </c>
      <c r="S62" s="14" t="str">
        <f>IF(A62="","",IF(LEN(RTD("cqg.rtd",,"ContractData","Tsize("&amp;C62&amp;")","LastQuoteToday",,"T"))=1,0,LEN(RTD("cqg.rtd",,"ContractData","Tsize("&amp;C62&amp;")","LastQuoteToday",,"T"))-2))</f>
        <v/>
      </c>
      <c r="T62" t="str" cm="1">
        <f t="array" ref="T62">IF(A62="","",_xlfn.IFS(S62=0,"#",S62=1,"#.0",S62=2,"#.00",S62=3,"#.000",S62=4,"#.0000",S62=5,"#.00000",S62=6,"#.000000",S62=7,"#.0000000"))</f>
        <v/>
      </c>
    </row>
    <row r="63" spans="2:20" x14ac:dyDescent="0.3">
      <c r="B63" s="1" t="str">
        <f>IF(A63="","",IFERROR(RTD("cqg.rtd",,"ContractData",A63,"PerCentNetLastTrade",,"T")/100,""))</f>
        <v/>
      </c>
      <c r="E63" t="str">
        <f>IF(A63="","",RTD("cqg.rtd",,"ContractData",C63,"LongDescription",,"T"))</f>
        <v/>
      </c>
      <c r="F63" s="2" t="str">
        <f>IF(A63="","",TEXT(RTD("cqg.rtd",,"ContractData",C63,"LastTrade",,"T"),T63))</f>
        <v/>
      </c>
      <c r="G63" s="2" t="str">
        <f>IF(A63="","",TEXT(RTD("cqg.rtd",,"ContractData",C63,"NetLastTrade",,"T"),T63))</f>
        <v/>
      </c>
      <c r="H63" s="1" t="str">
        <f t="shared" si="0"/>
        <v/>
      </c>
      <c r="I63" s="2" t="str">
        <f>IF(A63="","",TEXT(RTD("cqg.rtd",,"ContractData",C63,"Open",,"T"),T63))</f>
        <v/>
      </c>
      <c r="J63" s="2" t="str">
        <f>IF(A63="","",TEXT(RTD("cqg.rtd",,"ContractData",C63,"High",,"T"),T63))</f>
        <v/>
      </c>
      <c r="K63" s="2" t="str">
        <f>IF(A63="","",TEXT(RTD("cqg.rtd",,"ContractData",C63,"Low",,"T"),T63))</f>
        <v/>
      </c>
      <c r="L63" t="str">
        <f>IF(A63="","",RTD("cqg.rtd", ,"ContractData", C63, "MT_LastBidVolume",, "T"))</f>
        <v/>
      </c>
      <c r="M63" s="2" t="str">
        <f>IF(A63="","",TEXT(RTD("cqg.rtd", ,"ContractData", C63, "Bid",, "T"),T63))</f>
        <v/>
      </c>
      <c r="N63" s="2" t="str">
        <f>IF(A63="","",TEXT(RTD("cqg.rtd", ,"ContractData", C63, "Ask",, "T"),T63))</f>
        <v/>
      </c>
      <c r="O63" t="str">
        <f>IF(A63="","",RTD("cqg.rtd", ,"ContractData", C63, "MT_LastAskVolume",, "T"))</f>
        <v/>
      </c>
      <c r="P63" t="str">
        <f>IF(A63="","",RTD("cqg.rtd", ,"ContractData", C63, "T_CVol",, "T"))</f>
        <v/>
      </c>
      <c r="Q63" s="1" t="str">
        <f>IF(A63="","",RTD("cqg.rtd",,"StudyData",C63,"PCB","BaseType=Index,Index=1","Close","A",,"all",,,,"T")/100)</f>
        <v/>
      </c>
      <c r="S63" s="14" t="str">
        <f>IF(A63="","",IF(LEN(RTD("cqg.rtd",,"ContractData","Tsize("&amp;C63&amp;")","LastQuoteToday",,"T"))=1,0,LEN(RTD("cqg.rtd",,"ContractData","Tsize("&amp;C63&amp;")","LastQuoteToday",,"T"))-2))</f>
        <v/>
      </c>
      <c r="T63" t="str" cm="1">
        <f t="array" ref="T63">IF(A63="","",_xlfn.IFS(S63=0,"#",S63=1,"#.0",S63=2,"#.00",S63=3,"#.000",S63=4,"#.0000",S63=5,"#.00000",S63=6,"#.000000",S63=7,"#.0000000"))</f>
        <v/>
      </c>
    </row>
    <row r="64" spans="2:20" x14ac:dyDescent="0.3">
      <c r="B64" s="1" t="str">
        <f>IF(A64="","",IFERROR(RTD("cqg.rtd",,"ContractData",A64,"PerCentNetLastTrade",,"T")/100,""))</f>
        <v/>
      </c>
      <c r="E64" t="str">
        <f>IF(A64="","",RTD("cqg.rtd",,"ContractData",C64,"LongDescription",,"T"))</f>
        <v/>
      </c>
      <c r="F64" s="2" t="str">
        <f>IF(A64="","",TEXT(RTD("cqg.rtd",,"ContractData",C64,"LastTrade",,"T"),T64))</f>
        <v/>
      </c>
      <c r="G64" s="2" t="str">
        <f>IF(A64="","",TEXT(RTD("cqg.rtd",,"ContractData",C64,"NetLastTrade",,"T"),T64))</f>
        <v/>
      </c>
      <c r="H64" s="1" t="str">
        <f t="shared" si="0"/>
        <v/>
      </c>
      <c r="I64" s="2" t="str">
        <f>IF(A64="","",TEXT(RTD("cqg.rtd",,"ContractData",C64,"Open",,"T"),T64))</f>
        <v/>
      </c>
      <c r="J64" s="2" t="str">
        <f>IF(A64="","",TEXT(RTD("cqg.rtd",,"ContractData",C64,"High",,"T"),T64))</f>
        <v/>
      </c>
      <c r="K64" s="2" t="str">
        <f>IF(A64="","",TEXT(RTD("cqg.rtd",,"ContractData",C64,"Low",,"T"),T64))</f>
        <v/>
      </c>
      <c r="L64" t="str">
        <f>IF(A64="","",RTD("cqg.rtd", ,"ContractData", C64, "MT_LastBidVolume",, "T"))</f>
        <v/>
      </c>
      <c r="M64" s="2" t="str">
        <f>IF(A64="","",TEXT(RTD("cqg.rtd", ,"ContractData", C64, "Bid",, "T"),T64))</f>
        <v/>
      </c>
      <c r="N64" s="2" t="str">
        <f>IF(A64="","",TEXT(RTD("cqg.rtd", ,"ContractData", C64, "Ask",, "T"),T64))</f>
        <v/>
      </c>
      <c r="O64" t="str">
        <f>IF(A64="","",RTD("cqg.rtd", ,"ContractData", C64, "MT_LastAskVolume",, "T"))</f>
        <v/>
      </c>
      <c r="P64" t="str">
        <f>IF(A64="","",RTD("cqg.rtd", ,"ContractData", C64, "T_CVol",, "T"))</f>
        <v/>
      </c>
      <c r="Q64" s="1" t="str">
        <f>IF(A64="","",RTD("cqg.rtd",,"StudyData",C64,"PCB","BaseType=Index,Index=1","Close","A",,"all",,,,"T")/100)</f>
        <v/>
      </c>
      <c r="S64" s="14" t="str">
        <f>IF(A64="","",IF(LEN(RTD("cqg.rtd",,"ContractData","Tsize("&amp;C64&amp;")","LastQuoteToday",,"T"))=1,0,LEN(RTD("cqg.rtd",,"ContractData","Tsize("&amp;C64&amp;")","LastQuoteToday",,"T"))-2))</f>
        <v/>
      </c>
      <c r="T64" t="str" cm="1">
        <f t="array" ref="T64">IF(A64="","",_xlfn.IFS(S64=0,"#",S64=1,"#.0",S64=2,"#.00",S64=3,"#.000",S64=4,"#.0000",S64=5,"#.00000",S64=6,"#.000000",S64=7,"#.0000000"))</f>
        <v/>
      </c>
    </row>
    <row r="65" spans="2:20" x14ac:dyDescent="0.3">
      <c r="B65" s="1" t="str">
        <f>IF(A65="","",IFERROR(RTD("cqg.rtd",,"ContractData",A65,"PerCentNetLastTrade",,"T")/100,""))</f>
        <v/>
      </c>
      <c r="E65" t="str">
        <f>IF(A65="","",RTD("cqg.rtd",,"ContractData",C65,"LongDescription",,"T"))</f>
        <v/>
      </c>
      <c r="F65" s="2" t="str">
        <f>IF(A65="","",TEXT(RTD("cqg.rtd",,"ContractData",C65,"LastTrade",,"T"),T65))</f>
        <v/>
      </c>
      <c r="G65" s="2" t="str">
        <f>IF(A65="","",TEXT(RTD("cqg.rtd",,"ContractData",C65,"NetLastTrade",,"T"),T65))</f>
        <v/>
      </c>
      <c r="H65" s="1" t="str">
        <f t="shared" si="0"/>
        <v/>
      </c>
      <c r="I65" s="2" t="str">
        <f>IF(A65="","",TEXT(RTD("cqg.rtd",,"ContractData",C65,"Open",,"T"),T65))</f>
        <v/>
      </c>
      <c r="J65" s="2" t="str">
        <f>IF(A65="","",TEXT(RTD("cqg.rtd",,"ContractData",C65,"High",,"T"),T65))</f>
        <v/>
      </c>
      <c r="K65" s="2" t="str">
        <f>IF(A65="","",TEXT(RTD("cqg.rtd",,"ContractData",C65,"Low",,"T"),T65))</f>
        <v/>
      </c>
      <c r="L65" t="str">
        <f>IF(A65="","",RTD("cqg.rtd", ,"ContractData", C65, "MT_LastBidVolume",, "T"))</f>
        <v/>
      </c>
      <c r="M65" s="2" t="str">
        <f>IF(A65="","",TEXT(RTD("cqg.rtd", ,"ContractData", C65, "Bid",, "T"),T65))</f>
        <v/>
      </c>
      <c r="N65" s="2" t="str">
        <f>IF(A65="","",TEXT(RTD("cqg.rtd", ,"ContractData", C65, "Ask",, "T"),T65))</f>
        <v/>
      </c>
      <c r="O65" t="str">
        <f>IF(A65="","",RTD("cqg.rtd", ,"ContractData", C65, "MT_LastAskVolume",, "T"))</f>
        <v/>
      </c>
      <c r="P65" t="str">
        <f>IF(A65="","",RTD("cqg.rtd", ,"ContractData", C65, "T_CVol",, "T"))</f>
        <v/>
      </c>
      <c r="Q65" s="1" t="str">
        <f>IF(A65="","",RTD("cqg.rtd",,"StudyData",C65,"PCB","BaseType=Index,Index=1","Close","A",,"all",,,,"T")/100)</f>
        <v/>
      </c>
      <c r="S65" s="14" t="str">
        <f>IF(A65="","",IF(LEN(RTD("cqg.rtd",,"ContractData","Tsize("&amp;C65&amp;")","LastQuoteToday",,"T"))=1,0,LEN(RTD("cqg.rtd",,"ContractData","Tsize("&amp;C65&amp;")","LastQuoteToday",,"T"))-2))</f>
        <v/>
      </c>
      <c r="T65" t="str" cm="1">
        <f t="array" ref="T65">IF(A65="","",_xlfn.IFS(S65=0,"#",S65=1,"#.0",S65=2,"#.00",S65=3,"#.000",S65=4,"#.0000",S65=5,"#.00000",S65=6,"#.000000",S65=7,"#.0000000"))</f>
        <v/>
      </c>
    </row>
    <row r="66" spans="2:20" x14ac:dyDescent="0.3">
      <c r="B66" s="1" t="str">
        <f>IF(A66="","",IFERROR(RTD("cqg.rtd",,"ContractData",A66,"PerCentNetLastTrade",,"T")/100,""))</f>
        <v/>
      </c>
      <c r="E66" t="str">
        <f>IF(A66="","",RTD("cqg.rtd",,"ContractData",C66,"LongDescription",,"T"))</f>
        <v/>
      </c>
      <c r="F66" s="2" t="str">
        <f>IF(A66="","",TEXT(RTD("cqg.rtd",,"ContractData",C66,"LastTrade",,"T"),T66))</f>
        <v/>
      </c>
      <c r="G66" s="2" t="str">
        <f>IF(A66="","",TEXT(RTD("cqg.rtd",,"ContractData",C66,"NetLastTrade",,"T"),T66))</f>
        <v/>
      </c>
      <c r="H66" s="1" t="str">
        <f t="shared" ref="H66:H129" si="1">IF(A66="","",D66)</f>
        <v/>
      </c>
      <c r="I66" s="2" t="str">
        <f>IF(A66="","",TEXT(RTD("cqg.rtd",,"ContractData",C66,"Open",,"T"),T66))</f>
        <v/>
      </c>
      <c r="J66" s="2" t="str">
        <f>IF(A66="","",TEXT(RTD("cqg.rtd",,"ContractData",C66,"High",,"T"),T66))</f>
        <v/>
      </c>
      <c r="K66" s="2" t="str">
        <f>IF(A66="","",TEXT(RTD("cqg.rtd",,"ContractData",C66,"Low",,"T"),T66))</f>
        <v/>
      </c>
      <c r="L66" t="str">
        <f>IF(A66="","",RTD("cqg.rtd", ,"ContractData", C66, "MT_LastBidVolume",, "T"))</f>
        <v/>
      </c>
      <c r="M66" s="2" t="str">
        <f>IF(A66="","",TEXT(RTD("cqg.rtd", ,"ContractData", C66, "Bid",, "T"),T66))</f>
        <v/>
      </c>
      <c r="N66" s="2" t="str">
        <f>IF(A66="","",TEXT(RTD("cqg.rtd", ,"ContractData", C66, "Ask",, "T"),T66))</f>
        <v/>
      </c>
      <c r="O66" t="str">
        <f>IF(A66="","",RTD("cqg.rtd", ,"ContractData", C66, "MT_LastAskVolume",, "T"))</f>
        <v/>
      </c>
      <c r="P66" t="str">
        <f>IF(A66="","",RTD("cqg.rtd", ,"ContractData", C66, "T_CVol",, "T"))</f>
        <v/>
      </c>
      <c r="Q66" s="1" t="str">
        <f>IF(A66="","",RTD("cqg.rtd",,"StudyData",C66,"PCB","BaseType=Index,Index=1","Close","A",,"all",,,,"T")/100)</f>
        <v/>
      </c>
      <c r="S66" s="14" t="str">
        <f>IF(A66="","",IF(LEN(RTD("cqg.rtd",,"ContractData","Tsize("&amp;C66&amp;")","LastQuoteToday",,"T"))=1,0,LEN(RTD("cqg.rtd",,"ContractData","Tsize("&amp;C66&amp;")","LastQuoteToday",,"T"))-2))</f>
        <v/>
      </c>
      <c r="T66" t="str" cm="1">
        <f t="array" ref="T66">IF(A66="","",_xlfn.IFS(S66=0,"#",S66=1,"#.0",S66=2,"#.00",S66=3,"#.000",S66=4,"#.0000",S66=5,"#.00000",S66=6,"#.000000",S66=7,"#.0000000"))</f>
        <v/>
      </c>
    </row>
    <row r="67" spans="2:20" x14ac:dyDescent="0.3">
      <c r="B67" s="1" t="str">
        <f>IF(A67="","",IFERROR(RTD("cqg.rtd",,"ContractData",A67,"PerCentNetLastTrade",,"T")/100,""))</f>
        <v/>
      </c>
      <c r="E67" t="str">
        <f>IF(A67="","",RTD("cqg.rtd",,"ContractData",C67,"LongDescription",,"T"))</f>
        <v/>
      </c>
      <c r="F67" s="2" t="str">
        <f>IF(A67="","",TEXT(RTD("cqg.rtd",,"ContractData",C67,"LastTrade",,"T"),T67))</f>
        <v/>
      </c>
      <c r="G67" s="2" t="str">
        <f>IF(A67="","",TEXT(RTD("cqg.rtd",,"ContractData",C67,"NetLastTrade",,"T"),T67))</f>
        <v/>
      </c>
      <c r="H67" s="1" t="str">
        <f t="shared" si="1"/>
        <v/>
      </c>
      <c r="I67" s="2" t="str">
        <f>IF(A67="","",TEXT(RTD("cqg.rtd",,"ContractData",C67,"Open",,"T"),T67))</f>
        <v/>
      </c>
      <c r="J67" s="2" t="str">
        <f>IF(A67="","",TEXT(RTD("cqg.rtd",,"ContractData",C67,"High",,"T"),T67))</f>
        <v/>
      </c>
      <c r="K67" s="2" t="str">
        <f>IF(A67="","",TEXT(RTD("cqg.rtd",,"ContractData",C67,"Low",,"T"),T67))</f>
        <v/>
      </c>
      <c r="L67" t="str">
        <f>IF(A67="","",RTD("cqg.rtd", ,"ContractData", C67, "MT_LastBidVolume",, "T"))</f>
        <v/>
      </c>
      <c r="M67" s="2" t="str">
        <f>IF(A67="","",TEXT(RTD("cqg.rtd", ,"ContractData", C67, "Bid",, "T"),T67))</f>
        <v/>
      </c>
      <c r="N67" s="2" t="str">
        <f>IF(A67="","",TEXT(RTD("cqg.rtd", ,"ContractData", C67, "Ask",, "T"),T67))</f>
        <v/>
      </c>
      <c r="O67" t="str">
        <f>IF(A67="","",RTD("cqg.rtd", ,"ContractData", C67, "MT_LastAskVolume",, "T"))</f>
        <v/>
      </c>
      <c r="P67" t="str">
        <f>IF(A67="","",RTD("cqg.rtd", ,"ContractData", C67, "T_CVol",, "T"))</f>
        <v/>
      </c>
      <c r="Q67" s="1" t="str">
        <f>IF(A67="","",RTD("cqg.rtd",,"StudyData",C67,"PCB","BaseType=Index,Index=1","Close","A",,"all",,,,"T")/100)</f>
        <v/>
      </c>
      <c r="S67" s="14" t="str">
        <f>IF(A67="","",IF(LEN(RTD("cqg.rtd",,"ContractData","Tsize("&amp;C67&amp;")","LastQuoteToday",,"T"))=1,0,LEN(RTD("cqg.rtd",,"ContractData","Tsize("&amp;C67&amp;")","LastQuoteToday",,"T"))-2))</f>
        <v/>
      </c>
      <c r="T67" t="str" cm="1">
        <f t="array" ref="T67">IF(A67="","",_xlfn.IFS(S67=0,"#",S67=1,"#.0",S67=2,"#.00",S67=3,"#.000",S67=4,"#.0000",S67=5,"#.00000",S67=6,"#.000000",S67=7,"#.0000000"))</f>
        <v/>
      </c>
    </row>
    <row r="68" spans="2:20" x14ac:dyDescent="0.3">
      <c r="B68" s="1" t="str">
        <f>IF(A68="","",IFERROR(RTD("cqg.rtd",,"ContractData",A68,"PerCentNetLastTrade",,"T")/100,""))</f>
        <v/>
      </c>
      <c r="E68" t="str">
        <f>IF(A68="","",RTD("cqg.rtd",,"ContractData",C68,"LongDescription",,"T"))</f>
        <v/>
      </c>
      <c r="F68" s="2" t="str">
        <f>IF(A68="","",TEXT(RTD("cqg.rtd",,"ContractData",C68,"LastTrade",,"T"),T68))</f>
        <v/>
      </c>
      <c r="G68" s="2" t="str">
        <f>IF(A68="","",TEXT(RTD("cqg.rtd",,"ContractData",C68,"NetLastTrade",,"T"),T68))</f>
        <v/>
      </c>
      <c r="H68" s="1" t="str">
        <f t="shared" si="1"/>
        <v/>
      </c>
      <c r="I68" s="2" t="str">
        <f>IF(A68="","",TEXT(RTD("cqg.rtd",,"ContractData",C68,"Open",,"T"),T68))</f>
        <v/>
      </c>
      <c r="J68" s="2" t="str">
        <f>IF(A68="","",TEXT(RTD("cqg.rtd",,"ContractData",C68,"High",,"T"),T68))</f>
        <v/>
      </c>
      <c r="K68" s="2" t="str">
        <f>IF(A68="","",TEXT(RTD("cqg.rtd",,"ContractData",C68,"Low",,"T"),T68))</f>
        <v/>
      </c>
      <c r="L68" t="str">
        <f>IF(A68="","",RTD("cqg.rtd", ,"ContractData", C68, "MT_LastBidVolume",, "T"))</f>
        <v/>
      </c>
      <c r="M68" s="2" t="str">
        <f>IF(A68="","",TEXT(RTD("cqg.rtd", ,"ContractData", C68, "Bid",, "T"),T68))</f>
        <v/>
      </c>
      <c r="N68" s="2" t="str">
        <f>IF(A68="","",TEXT(RTD("cqg.rtd", ,"ContractData", C68, "Ask",, "T"),T68))</f>
        <v/>
      </c>
      <c r="O68" t="str">
        <f>IF(A68="","",RTD("cqg.rtd", ,"ContractData", C68, "MT_LastAskVolume",, "T"))</f>
        <v/>
      </c>
      <c r="P68" t="str">
        <f>IF(A68="","",RTD("cqg.rtd", ,"ContractData", C68, "T_CVol",, "T"))</f>
        <v/>
      </c>
      <c r="Q68" s="1" t="str">
        <f>IF(A68="","",RTD("cqg.rtd",,"StudyData",C68,"PCB","BaseType=Index,Index=1","Close","A",,"all",,,,"T")/100)</f>
        <v/>
      </c>
      <c r="S68" s="14" t="str">
        <f>IF(A68="","",IF(LEN(RTD("cqg.rtd",,"ContractData","Tsize("&amp;C68&amp;")","LastQuoteToday",,"T"))=1,0,LEN(RTD("cqg.rtd",,"ContractData","Tsize("&amp;C68&amp;")","LastQuoteToday",,"T"))-2))</f>
        <v/>
      </c>
      <c r="T68" t="str" cm="1">
        <f t="array" ref="T68">IF(A68="","",_xlfn.IFS(S68=0,"#",S68=1,"#.0",S68=2,"#.00",S68=3,"#.000",S68=4,"#.0000",S68=5,"#.00000",S68=6,"#.000000",S68=7,"#.0000000"))</f>
        <v/>
      </c>
    </row>
    <row r="69" spans="2:20" x14ac:dyDescent="0.3">
      <c r="B69" s="1" t="str">
        <f>IF(A69="","",IFERROR(RTD("cqg.rtd",,"ContractData",A69,"PerCentNetLastTrade",,"T")/100,""))</f>
        <v/>
      </c>
      <c r="E69" t="str">
        <f>IF(A69="","",RTD("cqg.rtd",,"ContractData",C69,"LongDescription",,"T"))</f>
        <v/>
      </c>
      <c r="F69" s="2" t="str">
        <f>IF(A69="","",TEXT(RTD("cqg.rtd",,"ContractData",C69,"LastTrade",,"T"),T69))</f>
        <v/>
      </c>
      <c r="G69" s="2" t="str">
        <f>IF(A69="","",TEXT(RTD("cqg.rtd",,"ContractData",C69,"NetLastTrade",,"T"),T69))</f>
        <v/>
      </c>
      <c r="H69" s="1" t="str">
        <f t="shared" si="1"/>
        <v/>
      </c>
      <c r="I69" s="2" t="str">
        <f>IF(A69="","",TEXT(RTD("cqg.rtd",,"ContractData",C69,"Open",,"T"),T69))</f>
        <v/>
      </c>
      <c r="J69" s="2" t="str">
        <f>IF(A69="","",TEXT(RTD("cqg.rtd",,"ContractData",C69,"High",,"T"),T69))</f>
        <v/>
      </c>
      <c r="K69" s="2" t="str">
        <f>IF(A69="","",TEXT(RTD("cqg.rtd",,"ContractData",C69,"Low",,"T"),T69))</f>
        <v/>
      </c>
      <c r="L69" t="str">
        <f>IF(A69="","",RTD("cqg.rtd", ,"ContractData", C69, "MT_LastBidVolume",, "T"))</f>
        <v/>
      </c>
      <c r="M69" s="2" t="str">
        <f>IF(A69="","",TEXT(RTD("cqg.rtd", ,"ContractData", C69, "Bid",, "T"),T69))</f>
        <v/>
      </c>
      <c r="N69" s="2" t="str">
        <f>IF(A69="","",TEXT(RTD("cqg.rtd", ,"ContractData", C69, "Ask",, "T"),T69))</f>
        <v/>
      </c>
      <c r="O69" t="str">
        <f>IF(A69="","",RTD("cqg.rtd", ,"ContractData", C69, "MT_LastAskVolume",, "T"))</f>
        <v/>
      </c>
      <c r="P69" t="str">
        <f>IF(A69="","",RTD("cqg.rtd", ,"ContractData", C69, "T_CVol",, "T"))</f>
        <v/>
      </c>
      <c r="Q69" s="1" t="str">
        <f>IF(A69="","",RTD("cqg.rtd",,"StudyData",C69,"PCB","BaseType=Index,Index=1","Close","A",,"all",,,,"T")/100)</f>
        <v/>
      </c>
      <c r="S69" s="14" t="str">
        <f>IF(A69="","",IF(LEN(RTD("cqg.rtd",,"ContractData","Tsize("&amp;C69&amp;")","LastQuoteToday",,"T"))=1,0,LEN(RTD("cqg.rtd",,"ContractData","Tsize("&amp;C69&amp;")","LastQuoteToday",,"T"))-2))</f>
        <v/>
      </c>
      <c r="T69" t="str" cm="1">
        <f t="array" ref="T69">IF(A69="","",_xlfn.IFS(S69=0,"#",S69=1,"#.0",S69=2,"#.00",S69=3,"#.000",S69=4,"#.0000",S69=5,"#.00000",S69=6,"#.000000",S69=7,"#.0000000"))</f>
        <v/>
      </c>
    </row>
    <row r="70" spans="2:20" x14ac:dyDescent="0.3">
      <c r="B70" s="1" t="str">
        <f>IF(A70="","",IFERROR(RTD("cqg.rtd",,"ContractData",A70,"PerCentNetLastTrade",,"T")/100,""))</f>
        <v/>
      </c>
      <c r="E70" t="str">
        <f>IF(A70="","",RTD("cqg.rtd",,"ContractData",C70,"LongDescription",,"T"))</f>
        <v/>
      </c>
      <c r="F70" s="2" t="str">
        <f>IF(A70="","",TEXT(RTD("cqg.rtd",,"ContractData",C70,"LastTrade",,"T"),T70))</f>
        <v/>
      </c>
      <c r="G70" s="2" t="str">
        <f>IF(A70="","",TEXT(RTD("cqg.rtd",,"ContractData",C70,"NetLastTrade",,"T"),T70))</f>
        <v/>
      </c>
      <c r="H70" s="1" t="str">
        <f t="shared" si="1"/>
        <v/>
      </c>
      <c r="I70" s="2" t="str">
        <f>IF(A70="","",TEXT(RTD("cqg.rtd",,"ContractData",C70,"Open",,"T"),T70))</f>
        <v/>
      </c>
      <c r="J70" s="2" t="str">
        <f>IF(A70="","",TEXT(RTD("cqg.rtd",,"ContractData",C70,"High",,"T"),T70))</f>
        <v/>
      </c>
      <c r="K70" s="2" t="str">
        <f>IF(A70="","",TEXT(RTD("cqg.rtd",,"ContractData",C70,"Low",,"T"),T70))</f>
        <v/>
      </c>
      <c r="L70" t="str">
        <f>IF(A70="","",RTD("cqg.rtd", ,"ContractData", C70, "MT_LastBidVolume",, "T"))</f>
        <v/>
      </c>
      <c r="M70" s="2" t="str">
        <f>IF(A70="","",TEXT(RTD("cqg.rtd", ,"ContractData", C70, "Bid",, "T"),T70))</f>
        <v/>
      </c>
      <c r="N70" s="2" t="str">
        <f>IF(A70="","",TEXT(RTD("cqg.rtd", ,"ContractData", C70, "Ask",, "T"),T70))</f>
        <v/>
      </c>
      <c r="O70" t="str">
        <f>IF(A70="","",RTD("cqg.rtd", ,"ContractData", C70, "MT_LastAskVolume",, "T"))</f>
        <v/>
      </c>
      <c r="P70" t="str">
        <f>IF(A70="","",RTD("cqg.rtd", ,"ContractData", C70, "T_CVol",, "T"))</f>
        <v/>
      </c>
      <c r="Q70" s="1" t="str">
        <f>IF(A70="","",RTD("cqg.rtd",,"StudyData",C70,"PCB","BaseType=Index,Index=1","Close","A",,"all",,,,"T")/100)</f>
        <v/>
      </c>
      <c r="S70" s="14" t="str">
        <f>IF(A70="","",IF(LEN(RTD("cqg.rtd",,"ContractData","Tsize("&amp;C70&amp;")","LastQuoteToday",,"T"))=1,0,LEN(RTD("cqg.rtd",,"ContractData","Tsize("&amp;C70&amp;")","LastQuoteToday",,"T"))-2))</f>
        <v/>
      </c>
      <c r="T70" t="str" cm="1">
        <f t="array" ref="T70">IF(A70="","",_xlfn.IFS(S70=0,"#",S70=1,"#.0",S70=2,"#.00",S70=3,"#.000",S70=4,"#.0000",S70=5,"#.00000",S70=6,"#.000000",S70=7,"#.0000000"))</f>
        <v/>
      </c>
    </row>
    <row r="71" spans="2:20" x14ac:dyDescent="0.3">
      <c r="B71" s="1" t="str">
        <f>IF(A71="","",IFERROR(RTD("cqg.rtd",,"ContractData",A71,"PerCentNetLastTrade",,"T")/100,""))</f>
        <v/>
      </c>
      <c r="E71" t="str">
        <f>IF(A71="","",RTD("cqg.rtd",,"ContractData",C71,"LongDescription",,"T"))</f>
        <v/>
      </c>
      <c r="F71" s="2" t="str">
        <f>IF(A71="","",TEXT(RTD("cqg.rtd",,"ContractData",C71,"LastTrade",,"T"),T71))</f>
        <v/>
      </c>
      <c r="G71" s="2" t="str">
        <f>IF(A71="","",TEXT(RTD("cqg.rtd",,"ContractData",C71,"NetLastTrade",,"T"),T71))</f>
        <v/>
      </c>
      <c r="H71" s="1" t="str">
        <f t="shared" si="1"/>
        <v/>
      </c>
      <c r="I71" s="2" t="str">
        <f>IF(A71="","",TEXT(RTD("cqg.rtd",,"ContractData",C71,"Open",,"T"),T71))</f>
        <v/>
      </c>
      <c r="J71" s="2" t="str">
        <f>IF(A71="","",TEXT(RTD("cqg.rtd",,"ContractData",C71,"High",,"T"),T71))</f>
        <v/>
      </c>
      <c r="K71" s="2" t="str">
        <f>IF(A71="","",TEXT(RTD("cqg.rtd",,"ContractData",C71,"Low",,"T"),T71))</f>
        <v/>
      </c>
      <c r="L71" t="str">
        <f>IF(A71="","",RTD("cqg.rtd", ,"ContractData", C71, "MT_LastBidVolume",, "T"))</f>
        <v/>
      </c>
      <c r="M71" s="2" t="str">
        <f>IF(A71="","",TEXT(RTD("cqg.rtd", ,"ContractData", C71, "Bid",, "T"),T71))</f>
        <v/>
      </c>
      <c r="N71" s="2" t="str">
        <f>IF(A71="","",TEXT(RTD("cqg.rtd", ,"ContractData", C71, "Ask",, "T"),T71))</f>
        <v/>
      </c>
      <c r="O71" t="str">
        <f>IF(A71="","",RTD("cqg.rtd", ,"ContractData", C71, "MT_LastAskVolume",, "T"))</f>
        <v/>
      </c>
      <c r="P71" t="str">
        <f>IF(A71="","",RTD("cqg.rtd", ,"ContractData", C71, "T_CVol",, "T"))</f>
        <v/>
      </c>
      <c r="Q71" s="1" t="str">
        <f>IF(A71="","",RTD("cqg.rtd",,"StudyData",C71,"PCB","BaseType=Index,Index=1","Close","A",,"all",,,,"T")/100)</f>
        <v/>
      </c>
      <c r="S71" s="14" t="str">
        <f>IF(A71="","",IF(LEN(RTD("cqg.rtd",,"ContractData","Tsize("&amp;C71&amp;")","LastQuoteToday",,"T"))=1,0,LEN(RTD("cqg.rtd",,"ContractData","Tsize("&amp;C71&amp;")","LastQuoteToday",,"T"))-2))</f>
        <v/>
      </c>
      <c r="T71" t="str" cm="1">
        <f t="array" ref="T71">IF(A71="","",_xlfn.IFS(S71=0,"#",S71=1,"#.0",S71=2,"#.00",S71=3,"#.000",S71=4,"#.0000",S71=5,"#.00000",S71=6,"#.000000",S71=7,"#.0000000"))</f>
        <v/>
      </c>
    </row>
    <row r="72" spans="2:20" x14ac:dyDescent="0.3">
      <c r="B72" s="1" t="str">
        <f>IF(A72="","",IFERROR(RTD("cqg.rtd",,"ContractData",A72,"PerCentNetLastTrade",,"T")/100,""))</f>
        <v/>
      </c>
      <c r="E72" t="str">
        <f>IF(A72="","",RTD("cqg.rtd",,"ContractData",C72,"LongDescription",,"T"))</f>
        <v/>
      </c>
      <c r="F72" s="2" t="str">
        <f>IF(A72="","",TEXT(RTD("cqg.rtd",,"ContractData",C72,"LastTrade",,"T"),T72))</f>
        <v/>
      </c>
      <c r="G72" s="2" t="str">
        <f>IF(A72="","",TEXT(RTD("cqg.rtd",,"ContractData",C72,"NetLastTrade",,"T"),T72))</f>
        <v/>
      </c>
      <c r="H72" s="1" t="str">
        <f t="shared" si="1"/>
        <v/>
      </c>
      <c r="I72" s="2" t="str">
        <f>IF(A72="","",TEXT(RTD("cqg.rtd",,"ContractData",C72,"Open",,"T"),T72))</f>
        <v/>
      </c>
      <c r="J72" s="2" t="str">
        <f>IF(A72="","",TEXT(RTD("cqg.rtd",,"ContractData",C72,"High",,"T"),T72))</f>
        <v/>
      </c>
      <c r="K72" s="2" t="str">
        <f>IF(A72="","",TEXT(RTD("cqg.rtd",,"ContractData",C72,"Low",,"T"),T72))</f>
        <v/>
      </c>
      <c r="L72" t="str">
        <f>IF(A72="","",RTD("cqg.rtd", ,"ContractData", C72, "MT_LastBidVolume",, "T"))</f>
        <v/>
      </c>
      <c r="M72" s="2" t="str">
        <f>IF(A72="","",TEXT(RTD("cqg.rtd", ,"ContractData", C72, "Bid",, "T"),T72))</f>
        <v/>
      </c>
      <c r="N72" s="2" t="str">
        <f>IF(A72="","",TEXT(RTD("cqg.rtd", ,"ContractData", C72, "Ask",, "T"),T72))</f>
        <v/>
      </c>
      <c r="O72" t="str">
        <f>IF(A72="","",RTD("cqg.rtd", ,"ContractData", C72, "MT_LastAskVolume",, "T"))</f>
        <v/>
      </c>
      <c r="P72" t="str">
        <f>IF(A72="","",RTD("cqg.rtd", ,"ContractData", C72, "T_CVol",, "T"))</f>
        <v/>
      </c>
      <c r="Q72" s="1" t="str">
        <f>IF(A72="","",RTD("cqg.rtd",,"StudyData",C72,"PCB","BaseType=Index,Index=1","Close","A",,"all",,,,"T")/100)</f>
        <v/>
      </c>
      <c r="S72" s="14" t="str">
        <f>IF(A72="","",IF(LEN(RTD("cqg.rtd",,"ContractData","Tsize("&amp;C72&amp;")","LastQuoteToday",,"T"))=1,0,LEN(RTD("cqg.rtd",,"ContractData","Tsize("&amp;C72&amp;")","LastQuoteToday",,"T"))-2))</f>
        <v/>
      </c>
      <c r="T72" t="str" cm="1">
        <f t="array" ref="T72">IF(A72="","",_xlfn.IFS(S72=0,"#",S72=1,"#.0",S72=2,"#.00",S72=3,"#.000",S72=4,"#.0000",S72=5,"#.00000",S72=6,"#.000000",S72=7,"#.0000000"))</f>
        <v/>
      </c>
    </row>
    <row r="73" spans="2:20" x14ac:dyDescent="0.3">
      <c r="B73" s="1" t="str">
        <f>IF(A73="","",IFERROR(RTD("cqg.rtd",,"ContractData",A73,"PerCentNetLastTrade",,"T")/100,""))</f>
        <v/>
      </c>
      <c r="E73" t="str">
        <f>IF(A73="","",RTD("cqg.rtd",,"ContractData",C73,"LongDescription",,"T"))</f>
        <v/>
      </c>
      <c r="F73" s="2" t="str">
        <f>IF(A73="","",TEXT(RTD("cqg.rtd",,"ContractData",C73,"LastTrade",,"T"),T73))</f>
        <v/>
      </c>
      <c r="G73" s="2" t="str">
        <f>IF(A73="","",TEXT(RTD("cqg.rtd",,"ContractData",C73,"NetLastTrade",,"T"),T73))</f>
        <v/>
      </c>
      <c r="H73" s="1" t="str">
        <f t="shared" si="1"/>
        <v/>
      </c>
      <c r="I73" s="2" t="str">
        <f>IF(A73="","",TEXT(RTD("cqg.rtd",,"ContractData",C73,"Open",,"T"),T73))</f>
        <v/>
      </c>
      <c r="J73" s="2" t="str">
        <f>IF(A73="","",TEXT(RTD("cqg.rtd",,"ContractData",C73,"High",,"T"),T73))</f>
        <v/>
      </c>
      <c r="K73" s="2" t="str">
        <f>IF(A73="","",TEXT(RTD("cqg.rtd",,"ContractData",C73,"Low",,"T"),T73))</f>
        <v/>
      </c>
      <c r="L73" t="str">
        <f>IF(A73="","",RTD("cqg.rtd", ,"ContractData", C73, "MT_LastBidVolume",, "T"))</f>
        <v/>
      </c>
      <c r="M73" s="2" t="str">
        <f>IF(A73="","",TEXT(RTD("cqg.rtd", ,"ContractData", C73, "Bid",, "T"),T73))</f>
        <v/>
      </c>
      <c r="N73" s="2" t="str">
        <f>IF(A73="","",TEXT(RTD("cqg.rtd", ,"ContractData", C73, "Ask",, "T"),T73))</f>
        <v/>
      </c>
      <c r="O73" t="str">
        <f>IF(A73="","",RTD("cqg.rtd", ,"ContractData", C73, "MT_LastAskVolume",, "T"))</f>
        <v/>
      </c>
      <c r="P73" t="str">
        <f>IF(A73="","",RTD("cqg.rtd", ,"ContractData", C73, "T_CVol",, "T"))</f>
        <v/>
      </c>
      <c r="Q73" s="1" t="str">
        <f>IF(A73="","",RTD("cqg.rtd",,"StudyData",C73,"PCB","BaseType=Index,Index=1","Close","A",,"all",,,,"T")/100)</f>
        <v/>
      </c>
      <c r="S73" s="14" t="str">
        <f>IF(A73="","",IF(LEN(RTD("cqg.rtd",,"ContractData","Tsize("&amp;C73&amp;")","LastQuoteToday",,"T"))=1,0,LEN(RTD("cqg.rtd",,"ContractData","Tsize("&amp;C73&amp;")","LastQuoteToday",,"T"))-2))</f>
        <v/>
      </c>
      <c r="T73" t="str" cm="1">
        <f t="array" ref="T73">IF(A73="","",_xlfn.IFS(S73=0,"#",S73=1,"#.0",S73=2,"#.00",S73=3,"#.000",S73=4,"#.0000",S73=5,"#.00000",S73=6,"#.000000",S73=7,"#.0000000"))</f>
        <v/>
      </c>
    </row>
    <row r="74" spans="2:20" x14ac:dyDescent="0.3">
      <c r="B74" s="1" t="str">
        <f>IF(A74="","",IFERROR(RTD("cqg.rtd",,"ContractData",A74,"PerCentNetLastTrade",,"T")/100,""))</f>
        <v/>
      </c>
      <c r="E74" t="str">
        <f>IF(A74="","",RTD("cqg.rtd",,"ContractData",C74,"LongDescription",,"T"))</f>
        <v/>
      </c>
      <c r="F74" s="2" t="str">
        <f>IF(A74="","",TEXT(RTD("cqg.rtd",,"ContractData",C74,"LastTrade",,"T"),T74))</f>
        <v/>
      </c>
      <c r="G74" s="2" t="str">
        <f>IF(A74="","",TEXT(RTD("cqg.rtd",,"ContractData",C74,"NetLastTrade",,"T"),T74))</f>
        <v/>
      </c>
      <c r="H74" s="1" t="str">
        <f t="shared" si="1"/>
        <v/>
      </c>
      <c r="I74" s="2" t="str">
        <f>IF(A74="","",TEXT(RTD("cqg.rtd",,"ContractData",C74,"Open",,"T"),T74))</f>
        <v/>
      </c>
      <c r="J74" s="2" t="str">
        <f>IF(A74="","",TEXT(RTD("cqg.rtd",,"ContractData",C74,"High",,"T"),T74))</f>
        <v/>
      </c>
      <c r="K74" s="2" t="str">
        <f>IF(A74="","",TEXT(RTD("cqg.rtd",,"ContractData",C74,"Low",,"T"),T74))</f>
        <v/>
      </c>
      <c r="L74" t="str">
        <f>IF(A74="","",RTD("cqg.rtd", ,"ContractData", C74, "MT_LastBidVolume",, "T"))</f>
        <v/>
      </c>
      <c r="M74" s="2" t="str">
        <f>IF(A74="","",TEXT(RTD("cqg.rtd", ,"ContractData", C74, "Bid",, "T"),T74))</f>
        <v/>
      </c>
      <c r="N74" s="2" t="str">
        <f>IF(A74="","",TEXT(RTD("cqg.rtd", ,"ContractData", C74, "Ask",, "T"),T74))</f>
        <v/>
      </c>
      <c r="O74" t="str">
        <f>IF(A74="","",RTD("cqg.rtd", ,"ContractData", C74, "MT_LastAskVolume",, "T"))</f>
        <v/>
      </c>
      <c r="P74" t="str">
        <f>IF(A74="","",RTD("cqg.rtd", ,"ContractData", C74, "T_CVol",, "T"))</f>
        <v/>
      </c>
      <c r="Q74" s="1" t="str">
        <f>IF(A74="","",RTD("cqg.rtd",,"StudyData",C74,"PCB","BaseType=Index,Index=1","Close","A",,"all",,,,"T")/100)</f>
        <v/>
      </c>
      <c r="S74" s="14" t="str">
        <f>IF(A74="","",IF(LEN(RTD("cqg.rtd",,"ContractData","Tsize("&amp;C74&amp;")","LastQuoteToday",,"T"))=1,0,LEN(RTD("cqg.rtd",,"ContractData","Tsize("&amp;C74&amp;")","LastQuoteToday",,"T"))-2))</f>
        <v/>
      </c>
      <c r="T74" t="str" cm="1">
        <f t="array" ref="T74">IF(A74="","",_xlfn.IFS(S74=0,"#",S74=1,"#.0",S74=2,"#.00",S74=3,"#.000",S74=4,"#.0000",S74=5,"#.00000",S74=6,"#.000000",S74=7,"#.0000000"))</f>
        <v/>
      </c>
    </row>
    <row r="75" spans="2:20" x14ac:dyDescent="0.3">
      <c r="B75" s="1" t="str">
        <f>IF(A75="","",IFERROR(RTD("cqg.rtd",,"ContractData",A75,"PerCentNetLastTrade",,"T")/100,""))</f>
        <v/>
      </c>
      <c r="E75" t="str">
        <f>IF(A75="","",RTD("cqg.rtd",,"ContractData",C75,"LongDescription",,"T"))</f>
        <v/>
      </c>
      <c r="F75" s="2" t="str">
        <f>IF(A75="","",TEXT(RTD("cqg.rtd",,"ContractData",C75,"LastTrade",,"T"),T75))</f>
        <v/>
      </c>
      <c r="G75" s="2" t="str">
        <f>IF(A75="","",TEXT(RTD("cqg.rtd",,"ContractData",C75,"NetLastTrade",,"T"),T75))</f>
        <v/>
      </c>
      <c r="H75" s="1" t="str">
        <f t="shared" si="1"/>
        <v/>
      </c>
      <c r="I75" s="2" t="str">
        <f>IF(A75="","",TEXT(RTD("cqg.rtd",,"ContractData",C75,"Open",,"T"),T75))</f>
        <v/>
      </c>
      <c r="J75" s="2" t="str">
        <f>IF(A75="","",TEXT(RTD("cqg.rtd",,"ContractData",C75,"High",,"T"),T75))</f>
        <v/>
      </c>
      <c r="K75" s="2" t="str">
        <f>IF(A75="","",TEXT(RTD("cqg.rtd",,"ContractData",C75,"Low",,"T"),T75))</f>
        <v/>
      </c>
      <c r="L75" t="str">
        <f>IF(A75="","",RTD("cqg.rtd", ,"ContractData", C75, "MT_LastBidVolume",, "T"))</f>
        <v/>
      </c>
      <c r="M75" s="2" t="str">
        <f>IF(A75="","",TEXT(RTD("cqg.rtd", ,"ContractData", C75, "Bid",, "T"),T75))</f>
        <v/>
      </c>
      <c r="N75" s="2" t="str">
        <f>IF(A75="","",TEXT(RTD("cqg.rtd", ,"ContractData", C75, "Ask",, "T"),T75))</f>
        <v/>
      </c>
      <c r="O75" t="str">
        <f>IF(A75="","",RTD("cqg.rtd", ,"ContractData", C75, "MT_LastAskVolume",, "T"))</f>
        <v/>
      </c>
      <c r="P75" t="str">
        <f>IF(A75="","",RTD("cqg.rtd", ,"ContractData", C75, "T_CVol",, "T"))</f>
        <v/>
      </c>
      <c r="Q75" s="1" t="str">
        <f>IF(A75="","",RTD("cqg.rtd",,"StudyData",C75,"PCB","BaseType=Index,Index=1","Close","A",,"all",,,,"T")/100)</f>
        <v/>
      </c>
      <c r="S75" s="14" t="str">
        <f>IF(A75="","",IF(LEN(RTD("cqg.rtd",,"ContractData","Tsize("&amp;C75&amp;")","LastQuoteToday",,"T"))=1,0,LEN(RTD("cqg.rtd",,"ContractData","Tsize("&amp;C75&amp;")","LastQuoteToday",,"T"))-2))</f>
        <v/>
      </c>
      <c r="T75" t="str" cm="1">
        <f t="array" ref="T75">IF(A75="","",_xlfn.IFS(S75=0,"#",S75=1,"#.0",S75=2,"#.00",S75=3,"#.000",S75=4,"#.0000",S75=5,"#.00000",S75=6,"#.000000",S75=7,"#.0000000"))</f>
        <v/>
      </c>
    </row>
    <row r="76" spans="2:20" x14ac:dyDescent="0.3">
      <c r="B76" s="1" t="str">
        <f>IF(A76="","",IFERROR(RTD("cqg.rtd",,"ContractData",A76,"PerCentNetLastTrade",,"T")/100,""))</f>
        <v/>
      </c>
      <c r="E76" t="str">
        <f>IF(A76="","",RTD("cqg.rtd",,"ContractData",C76,"LongDescription",,"T"))</f>
        <v/>
      </c>
      <c r="F76" s="2" t="str">
        <f>IF(A76="","",TEXT(RTD("cqg.rtd",,"ContractData",C76,"LastTrade",,"T"),T76))</f>
        <v/>
      </c>
      <c r="G76" s="2" t="str">
        <f>IF(A76="","",TEXT(RTD("cqg.rtd",,"ContractData",C76,"NetLastTrade",,"T"),T76))</f>
        <v/>
      </c>
      <c r="H76" s="1" t="str">
        <f t="shared" si="1"/>
        <v/>
      </c>
      <c r="I76" s="2" t="str">
        <f>IF(A76="","",TEXT(RTD("cqg.rtd",,"ContractData",C76,"Open",,"T"),T76))</f>
        <v/>
      </c>
      <c r="J76" s="2" t="str">
        <f>IF(A76="","",TEXT(RTD("cqg.rtd",,"ContractData",C76,"High",,"T"),T76))</f>
        <v/>
      </c>
      <c r="K76" s="2" t="str">
        <f>IF(A76="","",TEXT(RTD("cqg.rtd",,"ContractData",C76,"Low",,"T"),T76))</f>
        <v/>
      </c>
      <c r="L76" t="str">
        <f>IF(A76="","",RTD("cqg.rtd", ,"ContractData", C76, "MT_LastBidVolume",, "T"))</f>
        <v/>
      </c>
      <c r="M76" s="2" t="str">
        <f>IF(A76="","",TEXT(RTD("cqg.rtd", ,"ContractData", C76, "Bid",, "T"),T76))</f>
        <v/>
      </c>
      <c r="N76" s="2" t="str">
        <f>IF(A76="","",TEXT(RTD("cqg.rtd", ,"ContractData", C76, "Ask",, "T"),T76))</f>
        <v/>
      </c>
      <c r="O76" t="str">
        <f>IF(A76="","",RTD("cqg.rtd", ,"ContractData", C76, "MT_LastAskVolume",, "T"))</f>
        <v/>
      </c>
      <c r="P76" t="str">
        <f>IF(A76="","",RTD("cqg.rtd", ,"ContractData", C76, "T_CVol",, "T"))</f>
        <v/>
      </c>
      <c r="Q76" s="1" t="str">
        <f>IF(A76="","",RTD("cqg.rtd",,"StudyData",C76,"PCB","BaseType=Index,Index=1","Close","A",,"all",,,,"T")/100)</f>
        <v/>
      </c>
      <c r="S76" s="14" t="str">
        <f>IF(A76="","",IF(LEN(RTD("cqg.rtd",,"ContractData","Tsize("&amp;C76&amp;")","LastQuoteToday",,"T"))=1,0,LEN(RTD("cqg.rtd",,"ContractData","Tsize("&amp;C76&amp;")","LastQuoteToday",,"T"))-2))</f>
        <v/>
      </c>
      <c r="T76" t="str" cm="1">
        <f t="array" ref="T76">IF(A76="","",_xlfn.IFS(S76=0,"#",S76=1,"#.0",S76=2,"#.00",S76=3,"#.000",S76=4,"#.0000",S76=5,"#.00000",S76=6,"#.000000",S76=7,"#.0000000"))</f>
        <v/>
      </c>
    </row>
    <row r="77" spans="2:20" x14ac:dyDescent="0.3">
      <c r="B77" s="1" t="str">
        <f>IF(A77="","",IFERROR(RTD("cqg.rtd",,"ContractData",A77,"PerCentNetLastTrade",,"T")/100,""))</f>
        <v/>
      </c>
      <c r="E77" t="str">
        <f>IF(A77="","",RTD("cqg.rtd",,"ContractData",C77,"LongDescription",,"T"))</f>
        <v/>
      </c>
      <c r="F77" s="2" t="str">
        <f>IF(A77="","",TEXT(RTD("cqg.rtd",,"ContractData",C77,"LastTrade",,"T"),T77))</f>
        <v/>
      </c>
      <c r="G77" s="2" t="str">
        <f>IF(A77="","",TEXT(RTD("cqg.rtd",,"ContractData",C77,"NetLastTrade",,"T"),T77))</f>
        <v/>
      </c>
      <c r="H77" s="1" t="str">
        <f t="shared" si="1"/>
        <v/>
      </c>
      <c r="I77" s="2" t="str">
        <f>IF(A77="","",TEXT(RTD("cqg.rtd",,"ContractData",C77,"Open",,"T"),T77))</f>
        <v/>
      </c>
      <c r="J77" s="2" t="str">
        <f>IF(A77="","",TEXT(RTD("cqg.rtd",,"ContractData",C77,"High",,"T"),T77))</f>
        <v/>
      </c>
      <c r="K77" s="2" t="str">
        <f>IF(A77="","",TEXT(RTD("cqg.rtd",,"ContractData",C77,"Low",,"T"),T77))</f>
        <v/>
      </c>
      <c r="L77" t="str">
        <f>IF(A77="","",RTD("cqg.rtd", ,"ContractData", C77, "MT_LastBidVolume",, "T"))</f>
        <v/>
      </c>
      <c r="M77" s="2" t="str">
        <f>IF(A77="","",TEXT(RTD("cqg.rtd", ,"ContractData", C77, "Bid",, "T"),T77))</f>
        <v/>
      </c>
      <c r="N77" s="2" t="str">
        <f>IF(A77="","",TEXT(RTD("cqg.rtd", ,"ContractData", C77, "Ask",, "T"),T77))</f>
        <v/>
      </c>
      <c r="O77" t="str">
        <f>IF(A77="","",RTD("cqg.rtd", ,"ContractData", C77, "MT_LastAskVolume",, "T"))</f>
        <v/>
      </c>
      <c r="P77" t="str">
        <f>IF(A77="","",RTD("cqg.rtd", ,"ContractData", C77, "T_CVol",, "T"))</f>
        <v/>
      </c>
      <c r="Q77" s="1" t="str">
        <f>IF(A77="","",RTD("cqg.rtd",,"StudyData",C77,"PCB","BaseType=Index,Index=1","Close","A",,"all",,,,"T")/100)</f>
        <v/>
      </c>
      <c r="S77" s="14" t="str">
        <f>IF(A77="","",IF(LEN(RTD("cqg.rtd",,"ContractData","Tsize("&amp;C77&amp;")","LastQuoteToday",,"T"))=1,0,LEN(RTD("cqg.rtd",,"ContractData","Tsize("&amp;C77&amp;")","LastQuoteToday",,"T"))-2))</f>
        <v/>
      </c>
      <c r="T77" t="str" cm="1">
        <f t="array" ref="T77">IF(A77="","",_xlfn.IFS(S77=0,"#",S77=1,"#.0",S77=2,"#.00",S77=3,"#.000",S77=4,"#.0000",S77=5,"#.00000",S77=6,"#.000000",S77=7,"#.0000000"))</f>
        <v/>
      </c>
    </row>
    <row r="78" spans="2:20" x14ac:dyDescent="0.3">
      <c r="B78" s="1" t="str">
        <f>IF(A78="","",IFERROR(RTD("cqg.rtd",,"ContractData",A78,"PerCentNetLastTrade",,"T")/100,""))</f>
        <v/>
      </c>
      <c r="E78" t="str">
        <f>IF(A78="","",RTD("cqg.rtd",,"ContractData",C78,"LongDescription",,"T"))</f>
        <v/>
      </c>
      <c r="F78" s="2" t="str">
        <f>IF(A78="","",TEXT(RTD("cqg.rtd",,"ContractData",C78,"LastTrade",,"T"),T78))</f>
        <v/>
      </c>
      <c r="G78" s="2" t="str">
        <f>IF(A78="","",TEXT(RTD("cqg.rtd",,"ContractData",C78,"NetLastTrade",,"T"),T78))</f>
        <v/>
      </c>
      <c r="H78" s="1" t="str">
        <f t="shared" si="1"/>
        <v/>
      </c>
      <c r="I78" s="2" t="str">
        <f>IF(A78="","",TEXT(RTD("cqg.rtd",,"ContractData",C78,"Open",,"T"),T78))</f>
        <v/>
      </c>
      <c r="J78" s="2" t="str">
        <f>IF(A78="","",TEXT(RTD("cqg.rtd",,"ContractData",C78,"High",,"T"),T78))</f>
        <v/>
      </c>
      <c r="K78" s="2" t="str">
        <f>IF(A78="","",TEXT(RTD("cqg.rtd",,"ContractData",C78,"Low",,"T"),T78))</f>
        <v/>
      </c>
      <c r="L78" t="str">
        <f>IF(A78="","",RTD("cqg.rtd", ,"ContractData", C78, "MT_LastBidVolume",, "T"))</f>
        <v/>
      </c>
      <c r="M78" s="2" t="str">
        <f>IF(A78="","",TEXT(RTD("cqg.rtd", ,"ContractData", C78, "Bid",, "T"),T78))</f>
        <v/>
      </c>
      <c r="N78" s="2" t="str">
        <f>IF(A78="","",TEXT(RTD("cqg.rtd", ,"ContractData", C78, "Ask",, "T"),T78))</f>
        <v/>
      </c>
      <c r="O78" t="str">
        <f>IF(A78="","",RTD("cqg.rtd", ,"ContractData", C78, "MT_LastAskVolume",, "T"))</f>
        <v/>
      </c>
      <c r="P78" t="str">
        <f>IF(A78="","",RTD("cqg.rtd", ,"ContractData", C78, "T_CVol",, "T"))</f>
        <v/>
      </c>
      <c r="Q78" s="1" t="str">
        <f>IF(A78="","",RTD("cqg.rtd",,"StudyData",C78,"PCB","BaseType=Index,Index=1","Close","A",,"all",,,,"T")/100)</f>
        <v/>
      </c>
      <c r="S78" s="14" t="str">
        <f>IF(A78="","",IF(LEN(RTD("cqg.rtd",,"ContractData","Tsize("&amp;C78&amp;")","LastQuoteToday",,"T"))=1,0,LEN(RTD("cqg.rtd",,"ContractData","Tsize("&amp;C78&amp;")","LastQuoteToday",,"T"))-2))</f>
        <v/>
      </c>
      <c r="T78" t="str" cm="1">
        <f t="array" ref="T78">IF(A78="","",_xlfn.IFS(S78=0,"#",S78=1,"#.0",S78=2,"#.00",S78=3,"#.000",S78=4,"#.0000",S78=5,"#.00000",S78=6,"#.000000",S78=7,"#.0000000"))</f>
        <v/>
      </c>
    </row>
    <row r="79" spans="2:20" x14ac:dyDescent="0.3">
      <c r="B79" s="1" t="str">
        <f>IF(A79="","",IFERROR(RTD("cqg.rtd",,"ContractData",A79,"PerCentNetLastTrade",,"T")/100,""))</f>
        <v/>
      </c>
      <c r="E79" t="str">
        <f>IF(A79="","",RTD("cqg.rtd",,"ContractData",C79,"LongDescription",,"T"))</f>
        <v/>
      </c>
      <c r="F79" s="2" t="str">
        <f>IF(A79="","",TEXT(RTD("cqg.rtd",,"ContractData",C79,"LastTrade",,"T"),T79))</f>
        <v/>
      </c>
      <c r="G79" s="2" t="str">
        <f>IF(A79="","",TEXT(RTD("cqg.rtd",,"ContractData",C79,"NetLastTrade",,"T"),T79))</f>
        <v/>
      </c>
      <c r="H79" s="1" t="str">
        <f t="shared" si="1"/>
        <v/>
      </c>
      <c r="I79" s="2" t="str">
        <f>IF(A79="","",TEXT(RTD("cqg.rtd",,"ContractData",C79,"Open",,"T"),T79))</f>
        <v/>
      </c>
      <c r="J79" s="2" t="str">
        <f>IF(A79="","",TEXT(RTD("cqg.rtd",,"ContractData",C79,"High",,"T"),T79))</f>
        <v/>
      </c>
      <c r="K79" s="2" t="str">
        <f>IF(A79="","",TEXT(RTD("cqg.rtd",,"ContractData",C79,"Low",,"T"),T79))</f>
        <v/>
      </c>
      <c r="L79" t="str">
        <f>IF(A79="","",RTD("cqg.rtd", ,"ContractData", C79, "MT_LastBidVolume",, "T"))</f>
        <v/>
      </c>
      <c r="M79" s="2" t="str">
        <f>IF(A79="","",TEXT(RTD("cqg.rtd", ,"ContractData", C79, "Bid",, "T"),T79))</f>
        <v/>
      </c>
      <c r="N79" s="2" t="str">
        <f>IF(A79="","",TEXT(RTD("cqg.rtd", ,"ContractData", C79, "Ask",, "T"),T79))</f>
        <v/>
      </c>
      <c r="O79" t="str">
        <f>IF(A79="","",RTD("cqg.rtd", ,"ContractData", C79, "MT_LastAskVolume",, "T"))</f>
        <v/>
      </c>
      <c r="P79" t="str">
        <f>IF(A79="","",RTD("cqg.rtd", ,"ContractData", C79, "T_CVol",, "T"))</f>
        <v/>
      </c>
      <c r="Q79" s="1" t="str">
        <f>IF(A79="","",RTD("cqg.rtd",,"StudyData",C79,"PCB","BaseType=Index,Index=1","Close","A",,"all",,,,"T")/100)</f>
        <v/>
      </c>
      <c r="S79" s="14" t="str">
        <f>IF(A79="","",IF(LEN(RTD("cqg.rtd",,"ContractData","Tsize("&amp;C79&amp;")","LastQuoteToday",,"T"))=1,0,LEN(RTD("cqg.rtd",,"ContractData","Tsize("&amp;C79&amp;")","LastQuoteToday",,"T"))-2))</f>
        <v/>
      </c>
      <c r="T79" t="str" cm="1">
        <f t="array" ref="T79">IF(A79="","",_xlfn.IFS(S79=0,"#",S79=1,"#.0",S79=2,"#.00",S79=3,"#.000",S79=4,"#.0000",S79=5,"#.00000",S79=6,"#.000000",S79=7,"#.0000000"))</f>
        <v/>
      </c>
    </row>
    <row r="80" spans="2:20" x14ac:dyDescent="0.3">
      <c r="B80" s="1" t="str">
        <f>IF(A80="","",IFERROR(RTD("cqg.rtd",,"ContractData",A80,"PerCentNetLastTrade",,"T")/100,""))</f>
        <v/>
      </c>
      <c r="E80" t="str">
        <f>IF(A80="","",RTD("cqg.rtd",,"ContractData",C80,"LongDescription",,"T"))</f>
        <v/>
      </c>
      <c r="F80" s="2" t="str">
        <f>IF(A80="","",TEXT(RTD("cqg.rtd",,"ContractData",C80,"LastTrade",,"T"),T80))</f>
        <v/>
      </c>
      <c r="G80" s="2" t="str">
        <f>IF(A80="","",TEXT(RTD("cqg.rtd",,"ContractData",C80,"NetLastTrade",,"T"),T80))</f>
        <v/>
      </c>
      <c r="H80" s="1" t="str">
        <f t="shared" si="1"/>
        <v/>
      </c>
      <c r="I80" s="2" t="str">
        <f>IF(A80="","",TEXT(RTD("cqg.rtd",,"ContractData",C80,"Open",,"T"),T80))</f>
        <v/>
      </c>
      <c r="J80" s="2" t="str">
        <f>IF(A80="","",TEXT(RTD("cqg.rtd",,"ContractData",C80,"High",,"T"),T80))</f>
        <v/>
      </c>
      <c r="K80" s="2" t="str">
        <f>IF(A80="","",TEXT(RTD("cqg.rtd",,"ContractData",C80,"Low",,"T"),T80))</f>
        <v/>
      </c>
      <c r="L80" t="str">
        <f>IF(A80="","",RTD("cqg.rtd", ,"ContractData", C80, "MT_LastBidVolume",, "T"))</f>
        <v/>
      </c>
      <c r="M80" s="2" t="str">
        <f>IF(A80="","",TEXT(RTD("cqg.rtd", ,"ContractData", C80, "Bid",, "T"),T80))</f>
        <v/>
      </c>
      <c r="N80" s="2" t="str">
        <f>IF(A80="","",TEXT(RTD("cqg.rtd", ,"ContractData", C80, "Ask",, "T"),T80))</f>
        <v/>
      </c>
      <c r="O80" t="str">
        <f>IF(A80="","",RTD("cqg.rtd", ,"ContractData", C80, "MT_LastAskVolume",, "T"))</f>
        <v/>
      </c>
      <c r="P80" t="str">
        <f>IF(A80="","",RTD("cqg.rtd", ,"ContractData", C80, "T_CVol",, "T"))</f>
        <v/>
      </c>
      <c r="Q80" s="1" t="str">
        <f>IF(A80="","",RTD("cqg.rtd",,"StudyData",C80,"PCB","BaseType=Index,Index=1","Close","A",,"all",,,,"T")/100)</f>
        <v/>
      </c>
      <c r="S80" s="14" t="str">
        <f>IF(A80="","",IF(LEN(RTD("cqg.rtd",,"ContractData","Tsize("&amp;C80&amp;")","LastQuoteToday",,"T"))=1,0,LEN(RTD("cqg.rtd",,"ContractData","Tsize("&amp;C80&amp;")","LastQuoteToday",,"T"))-2))</f>
        <v/>
      </c>
      <c r="T80" t="str" cm="1">
        <f t="array" ref="T80">IF(A80="","",_xlfn.IFS(S80=0,"#",S80=1,"#.0",S80=2,"#.00",S80=3,"#.000",S80=4,"#.0000",S80=5,"#.00000",S80=6,"#.000000",S80=7,"#.0000000"))</f>
        <v/>
      </c>
    </row>
    <row r="81" spans="2:20" x14ac:dyDescent="0.3">
      <c r="B81" s="1" t="str">
        <f>IF(A81="","",IFERROR(RTD("cqg.rtd",,"ContractData",A81,"PerCentNetLastTrade",,"T")/100,""))</f>
        <v/>
      </c>
      <c r="E81" t="str">
        <f>IF(A81="","",RTD("cqg.rtd",,"ContractData",C81,"LongDescription",,"T"))</f>
        <v/>
      </c>
      <c r="F81" s="2" t="str">
        <f>IF(A81="","",TEXT(RTD("cqg.rtd",,"ContractData",C81,"LastTrade",,"T"),T81))</f>
        <v/>
      </c>
      <c r="G81" s="2" t="str">
        <f>IF(A81="","",TEXT(RTD("cqg.rtd",,"ContractData",C81,"NetLastTrade",,"T"),T81))</f>
        <v/>
      </c>
      <c r="H81" s="1" t="str">
        <f t="shared" si="1"/>
        <v/>
      </c>
      <c r="I81" s="2" t="str">
        <f>IF(A81="","",TEXT(RTD("cqg.rtd",,"ContractData",C81,"Open",,"T"),T81))</f>
        <v/>
      </c>
      <c r="J81" s="2" t="str">
        <f>IF(A81="","",TEXT(RTD("cqg.rtd",,"ContractData",C81,"High",,"T"),T81))</f>
        <v/>
      </c>
      <c r="K81" s="2" t="str">
        <f>IF(A81="","",TEXT(RTD("cqg.rtd",,"ContractData",C81,"Low",,"T"),T81))</f>
        <v/>
      </c>
      <c r="L81" t="str">
        <f>IF(A81="","",RTD("cqg.rtd", ,"ContractData", C81, "MT_LastBidVolume",, "T"))</f>
        <v/>
      </c>
      <c r="M81" s="2" t="str">
        <f>IF(A81="","",TEXT(RTD("cqg.rtd", ,"ContractData", C81, "Bid",, "T"),T81))</f>
        <v/>
      </c>
      <c r="N81" s="2" t="str">
        <f>IF(A81="","",TEXT(RTD("cqg.rtd", ,"ContractData", C81, "Ask",, "T"),T81))</f>
        <v/>
      </c>
      <c r="O81" t="str">
        <f>IF(A81="","",RTD("cqg.rtd", ,"ContractData", C81, "MT_LastAskVolume",, "T"))</f>
        <v/>
      </c>
      <c r="P81" t="str">
        <f>IF(A81="","",RTD("cqg.rtd", ,"ContractData", C81, "T_CVol",, "T"))</f>
        <v/>
      </c>
      <c r="Q81" s="1" t="str">
        <f>IF(A81="","",RTD("cqg.rtd",,"StudyData",C81,"PCB","BaseType=Index,Index=1","Close","A",,"all",,,,"T")/100)</f>
        <v/>
      </c>
      <c r="S81" s="14" t="str">
        <f>IF(A81="","",IF(LEN(RTD("cqg.rtd",,"ContractData","Tsize("&amp;C81&amp;")","LastQuoteToday",,"T"))=1,0,LEN(RTD("cqg.rtd",,"ContractData","Tsize("&amp;C81&amp;")","LastQuoteToday",,"T"))-2))</f>
        <v/>
      </c>
      <c r="T81" t="str" cm="1">
        <f t="array" ref="T81">IF(A81="","",_xlfn.IFS(S81=0,"#",S81=1,"#.0",S81=2,"#.00",S81=3,"#.000",S81=4,"#.0000",S81=5,"#.00000",S81=6,"#.000000",S81=7,"#.0000000"))</f>
        <v/>
      </c>
    </row>
    <row r="82" spans="2:20" x14ac:dyDescent="0.3">
      <c r="B82" s="1" t="str">
        <f>IF(A82="","",IFERROR(RTD("cqg.rtd",,"ContractData",A82,"PerCentNetLastTrade",,"T")/100,""))</f>
        <v/>
      </c>
      <c r="E82" t="str">
        <f>IF(A82="","",RTD("cqg.rtd",,"ContractData",C82,"LongDescription",,"T"))</f>
        <v/>
      </c>
      <c r="F82" s="2" t="str">
        <f>IF(A82="","",TEXT(RTD("cqg.rtd",,"ContractData",C82,"LastTrade",,"T"),T82))</f>
        <v/>
      </c>
      <c r="G82" s="2" t="str">
        <f>IF(A82="","",TEXT(RTD("cqg.rtd",,"ContractData",C82,"NetLastTrade",,"T"),T82))</f>
        <v/>
      </c>
      <c r="H82" s="1" t="str">
        <f t="shared" si="1"/>
        <v/>
      </c>
      <c r="I82" s="2" t="str">
        <f>IF(A82="","",TEXT(RTD("cqg.rtd",,"ContractData",C82,"Open",,"T"),T82))</f>
        <v/>
      </c>
      <c r="J82" s="2" t="str">
        <f>IF(A82="","",TEXT(RTD("cqg.rtd",,"ContractData",C82,"High",,"T"),T82))</f>
        <v/>
      </c>
      <c r="K82" s="2" t="str">
        <f>IF(A82="","",TEXT(RTD("cqg.rtd",,"ContractData",C82,"Low",,"T"),T82))</f>
        <v/>
      </c>
      <c r="L82" t="str">
        <f>IF(A82="","",RTD("cqg.rtd", ,"ContractData", C82, "MT_LastBidVolume",, "T"))</f>
        <v/>
      </c>
      <c r="M82" s="2" t="str">
        <f>IF(A82="","",TEXT(RTD("cqg.rtd", ,"ContractData", C82, "Bid",, "T"),T82))</f>
        <v/>
      </c>
      <c r="N82" s="2" t="str">
        <f>IF(A82="","",TEXT(RTD("cqg.rtd", ,"ContractData", C82, "Ask",, "T"),T82))</f>
        <v/>
      </c>
      <c r="O82" t="str">
        <f>IF(A82="","",RTD("cqg.rtd", ,"ContractData", C82, "MT_LastAskVolume",, "T"))</f>
        <v/>
      </c>
      <c r="P82" t="str">
        <f>IF(A82="","",RTD("cqg.rtd", ,"ContractData", C82, "T_CVol",, "T"))</f>
        <v/>
      </c>
      <c r="Q82" s="1" t="str">
        <f>IF(A82="","",RTD("cqg.rtd",,"StudyData",C82,"PCB","BaseType=Index,Index=1","Close","A",,"all",,,,"T")/100)</f>
        <v/>
      </c>
      <c r="S82" s="14" t="str">
        <f>IF(A82="","",IF(LEN(RTD("cqg.rtd",,"ContractData","Tsize("&amp;C82&amp;")","LastQuoteToday",,"T"))=1,0,LEN(RTD("cqg.rtd",,"ContractData","Tsize("&amp;C82&amp;")","LastQuoteToday",,"T"))-2))</f>
        <v/>
      </c>
      <c r="T82" t="str" cm="1">
        <f t="array" ref="T82">IF(A82="","",_xlfn.IFS(S82=0,"#",S82=1,"#.0",S82=2,"#.00",S82=3,"#.000",S82=4,"#.0000",S82=5,"#.00000",S82=6,"#.000000",S82=7,"#.0000000"))</f>
        <v/>
      </c>
    </row>
    <row r="83" spans="2:20" x14ac:dyDescent="0.3">
      <c r="B83" s="1" t="str">
        <f>IF(A83="","",IFERROR(RTD("cqg.rtd",,"ContractData",A83,"PerCentNetLastTrade",,"T")/100,""))</f>
        <v/>
      </c>
      <c r="E83" t="str">
        <f>IF(A83="","",RTD("cqg.rtd",,"ContractData",C83,"LongDescription",,"T"))</f>
        <v/>
      </c>
      <c r="F83" s="2" t="str">
        <f>IF(A83="","",TEXT(RTD("cqg.rtd",,"ContractData",C83,"LastTrade",,"T"),T83))</f>
        <v/>
      </c>
      <c r="G83" s="2" t="str">
        <f>IF(A83="","",TEXT(RTD("cqg.rtd",,"ContractData",C83,"NetLastTrade",,"T"),T83))</f>
        <v/>
      </c>
      <c r="H83" s="1" t="str">
        <f t="shared" si="1"/>
        <v/>
      </c>
      <c r="I83" s="2" t="str">
        <f>IF(A83="","",TEXT(RTD("cqg.rtd",,"ContractData",C83,"Open",,"T"),T83))</f>
        <v/>
      </c>
      <c r="J83" s="2" t="str">
        <f>IF(A83="","",TEXT(RTD("cqg.rtd",,"ContractData",C83,"High",,"T"),T83))</f>
        <v/>
      </c>
      <c r="K83" s="2" t="str">
        <f>IF(A83="","",TEXT(RTD("cqg.rtd",,"ContractData",C83,"Low",,"T"),T83))</f>
        <v/>
      </c>
      <c r="L83" t="str">
        <f>IF(A83="","",RTD("cqg.rtd", ,"ContractData", C83, "MT_LastBidVolume",, "T"))</f>
        <v/>
      </c>
      <c r="M83" s="2" t="str">
        <f>IF(A83="","",TEXT(RTD("cqg.rtd", ,"ContractData", C83, "Bid",, "T"),T83))</f>
        <v/>
      </c>
      <c r="N83" s="2" t="str">
        <f>IF(A83="","",TEXT(RTD("cqg.rtd", ,"ContractData", C83, "Ask",, "T"),T83))</f>
        <v/>
      </c>
      <c r="O83" t="str">
        <f>IF(A83="","",RTD("cqg.rtd", ,"ContractData", C83, "MT_LastAskVolume",, "T"))</f>
        <v/>
      </c>
      <c r="P83" t="str">
        <f>IF(A83="","",RTD("cqg.rtd", ,"ContractData", C83, "T_CVol",, "T"))</f>
        <v/>
      </c>
      <c r="Q83" s="1" t="str">
        <f>IF(A83="","",RTD("cqg.rtd",,"StudyData",C83,"PCB","BaseType=Index,Index=1","Close","A",,"all",,,,"T")/100)</f>
        <v/>
      </c>
      <c r="S83" s="14" t="str">
        <f>IF(A83="","",IF(LEN(RTD("cqg.rtd",,"ContractData","Tsize("&amp;C83&amp;")","LastQuoteToday",,"T"))=1,0,LEN(RTD("cqg.rtd",,"ContractData","Tsize("&amp;C83&amp;")","LastQuoteToday",,"T"))-2))</f>
        <v/>
      </c>
      <c r="T83" t="str" cm="1">
        <f t="array" ref="T83">IF(A83="","",_xlfn.IFS(S83=0,"#",S83=1,"#.0",S83=2,"#.00",S83=3,"#.000",S83=4,"#.0000",S83=5,"#.00000",S83=6,"#.000000",S83=7,"#.0000000"))</f>
        <v/>
      </c>
    </row>
    <row r="84" spans="2:20" x14ac:dyDescent="0.3">
      <c r="B84" s="1" t="str">
        <f>IF(A84="","",IFERROR(RTD("cqg.rtd",,"ContractData",A84,"PerCentNetLastTrade",,"T")/100,""))</f>
        <v/>
      </c>
      <c r="E84" t="str">
        <f>IF(A84="","",RTD("cqg.rtd",,"ContractData",C84,"LongDescription",,"T"))</f>
        <v/>
      </c>
      <c r="F84" s="2" t="str">
        <f>IF(A84="","",TEXT(RTD("cqg.rtd",,"ContractData",C84,"LastTrade",,"T"),T84))</f>
        <v/>
      </c>
      <c r="G84" s="2" t="str">
        <f>IF(A84="","",TEXT(RTD("cqg.rtd",,"ContractData",C84,"NetLastTrade",,"T"),T84))</f>
        <v/>
      </c>
      <c r="H84" s="1" t="str">
        <f t="shared" si="1"/>
        <v/>
      </c>
      <c r="I84" s="2" t="str">
        <f>IF(A84="","",TEXT(RTD("cqg.rtd",,"ContractData",C84,"Open",,"T"),T84))</f>
        <v/>
      </c>
      <c r="J84" s="2" t="str">
        <f>IF(A84="","",TEXT(RTD("cqg.rtd",,"ContractData",C84,"High",,"T"),T84))</f>
        <v/>
      </c>
      <c r="K84" s="2" t="str">
        <f>IF(A84="","",TEXT(RTD("cqg.rtd",,"ContractData",C84,"Low",,"T"),T84))</f>
        <v/>
      </c>
      <c r="L84" t="str">
        <f>IF(A84="","",RTD("cqg.rtd", ,"ContractData", C84, "MT_LastBidVolume",, "T"))</f>
        <v/>
      </c>
      <c r="M84" s="2" t="str">
        <f>IF(A84="","",TEXT(RTD("cqg.rtd", ,"ContractData", C84, "Bid",, "T"),T84))</f>
        <v/>
      </c>
      <c r="N84" s="2" t="str">
        <f>IF(A84="","",TEXT(RTD("cqg.rtd", ,"ContractData", C84, "Ask",, "T"),T84))</f>
        <v/>
      </c>
      <c r="O84" t="str">
        <f>IF(A84="","",RTD("cqg.rtd", ,"ContractData", C84, "MT_LastAskVolume",, "T"))</f>
        <v/>
      </c>
      <c r="P84" t="str">
        <f>IF(A84="","",RTD("cqg.rtd", ,"ContractData", C84, "T_CVol",, "T"))</f>
        <v/>
      </c>
      <c r="Q84" s="1" t="str">
        <f>IF(A84="","",RTD("cqg.rtd",,"StudyData",C84,"PCB","BaseType=Index,Index=1","Close","A",,"all",,,,"T")/100)</f>
        <v/>
      </c>
      <c r="S84" s="14" t="str">
        <f>IF(A84="","",IF(LEN(RTD("cqg.rtd",,"ContractData","Tsize("&amp;C84&amp;")","LastQuoteToday",,"T"))=1,0,LEN(RTD("cqg.rtd",,"ContractData","Tsize("&amp;C84&amp;")","LastQuoteToday",,"T"))-2))</f>
        <v/>
      </c>
      <c r="T84" t="str" cm="1">
        <f t="array" ref="T84">IF(A84="","",_xlfn.IFS(S84=0,"#",S84=1,"#.0",S84=2,"#.00",S84=3,"#.000",S84=4,"#.0000",S84=5,"#.00000",S84=6,"#.000000",S84=7,"#.0000000"))</f>
        <v/>
      </c>
    </row>
    <row r="85" spans="2:20" x14ac:dyDescent="0.3">
      <c r="B85" s="1" t="str">
        <f>IF(A85="","",IFERROR(RTD("cqg.rtd",,"ContractData",A85,"PerCentNetLastTrade",,"T")/100,""))</f>
        <v/>
      </c>
      <c r="E85" t="str">
        <f>IF(A85="","",RTD("cqg.rtd",,"ContractData",C85,"LongDescription",,"T"))</f>
        <v/>
      </c>
      <c r="F85" s="2" t="str">
        <f>IF(A85="","",TEXT(RTD("cqg.rtd",,"ContractData",C85,"LastTrade",,"T"),T85))</f>
        <v/>
      </c>
      <c r="G85" s="2" t="str">
        <f>IF(A85="","",TEXT(RTD("cqg.rtd",,"ContractData",C85,"NetLastTrade",,"T"),T85))</f>
        <v/>
      </c>
      <c r="H85" s="1" t="str">
        <f t="shared" si="1"/>
        <v/>
      </c>
      <c r="I85" s="2" t="str">
        <f>IF(A85="","",TEXT(RTD("cqg.rtd",,"ContractData",C85,"Open",,"T"),T85))</f>
        <v/>
      </c>
      <c r="J85" s="2" t="str">
        <f>IF(A85="","",TEXT(RTD("cqg.rtd",,"ContractData",C85,"High",,"T"),T85))</f>
        <v/>
      </c>
      <c r="K85" s="2" t="str">
        <f>IF(A85="","",TEXT(RTD("cqg.rtd",,"ContractData",C85,"Low",,"T"),T85))</f>
        <v/>
      </c>
      <c r="L85" t="str">
        <f>IF(A85="","",RTD("cqg.rtd", ,"ContractData", C85, "MT_LastBidVolume",, "T"))</f>
        <v/>
      </c>
      <c r="M85" s="2" t="str">
        <f>IF(A85="","",TEXT(RTD("cqg.rtd", ,"ContractData", C85, "Bid",, "T"),T85))</f>
        <v/>
      </c>
      <c r="N85" s="2" t="str">
        <f>IF(A85="","",TEXT(RTD("cqg.rtd", ,"ContractData", C85, "Ask",, "T"),T85))</f>
        <v/>
      </c>
      <c r="O85" t="str">
        <f>IF(A85="","",RTD("cqg.rtd", ,"ContractData", C85, "MT_LastAskVolume",, "T"))</f>
        <v/>
      </c>
      <c r="P85" t="str">
        <f>IF(A85="","",RTD("cqg.rtd", ,"ContractData", C85, "T_CVol",, "T"))</f>
        <v/>
      </c>
      <c r="Q85" s="1" t="str">
        <f>IF(A85="","",RTD("cqg.rtd",,"StudyData",C85,"PCB","BaseType=Index,Index=1","Close","A",,"all",,,,"T")/100)</f>
        <v/>
      </c>
      <c r="S85" s="14" t="str">
        <f>IF(A85="","",IF(LEN(RTD("cqg.rtd",,"ContractData","Tsize("&amp;C85&amp;")","LastQuoteToday",,"T"))=1,0,LEN(RTD("cqg.rtd",,"ContractData","Tsize("&amp;C85&amp;")","LastQuoteToday",,"T"))-2))</f>
        <v/>
      </c>
      <c r="T85" t="str" cm="1">
        <f t="array" ref="T85">IF(A85="","",_xlfn.IFS(S85=0,"#",S85=1,"#.0",S85=2,"#.00",S85=3,"#.000",S85=4,"#.0000",S85=5,"#.00000",S85=6,"#.000000",S85=7,"#.0000000"))</f>
        <v/>
      </c>
    </row>
    <row r="86" spans="2:20" x14ac:dyDescent="0.3">
      <c r="B86" s="1" t="str">
        <f>IF(A86="","",IFERROR(RTD("cqg.rtd",,"ContractData",A86,"PerCentNetLastTrade",,"T")/100,""))</f>
        <v/>
      </c>
      <c r="E86" t="str">
        <f>IF(A86="","",RTD("cqg.rtd",,"ContractData",C86,"LongDescription",,"T"))</f>
        <v/>
      </c>
      <c r="F86" s="2" t="str">
        <f>IF(A86="","",TEXT(RTD("cqg.rtd",,"ContractData",C86,"LastTrade",,"T"),T86))</f>
        <v/>
      </c>
      <c r="G86" s="2" t="str">
        <f>IF(A86="","",TEXT(RTD("cqg.rtd",,"ContractData",C86,"NetLastTrade",,"T"),T86))</f>
        <v/>
      </c>
      <c r="H86" s="1" t="str">
        <f t="shared" si="1"/>
        <v/>
      </c>
      <c r="I86" s="2" t="str">
        <f>IF(A86="","",TEXT(RTD("cqg.rtd",,"ContractData",C86,"Open",,"T"),T86))</f>
        <v/>
      </c>
      <c r="J86" s="2" t="str">
        <f>IF(A86="","",TEXT(RTD("cqg.rtd",,"ContractData",C86,"High",,"T"),T86))</f>
        <v/>
      </c>
      <c r="K86" s="2" t="str">
        <f>IF(A86="","",TEXT(RTD("cqg.rtd",,"ContractData",C86,"Low",,"T"),T86))</f>
        <v/>
      </c>
      <c r="L86" t="str">
        <f>IF(A86="","",RTD("cqg.rtd", ,"ContractData", C86, "MT_LastBidVolume",, "T"))</f>
        <v/>
      </c>
      <c r="M86" s="2" t="str">
        <f>IF(A86="","",TEXT(RTD("cqg.rtd", ,"ContractData", C86, "Bid",, "T"),T86))</f>
        <v/>
      </c>
      <c r="N86" s="2" t="str">
        <f>IF(A86="","",TEXT(RTD("cqg.rtd", ,"ContractData", C86, "Ask",, "T"),T86))</f>
        <v/>
      </c>
      <c r="O86" t="str">
        <f>IF(A86="","",RTD("cqg.rtd", ,"ContractData", C86, "MT_LastAskVolume",, "T"))</f>
        <v/>
      </c>
      <c r="P86" t="str">
        <f>IF(A86="","",RTD("cqg.rtd", ,"ContractData", C86, "T_CVol",, "T"))</f>
        <v/>
      </c>
      <c r="Q86" s="1" t="str">
        <f>IF(A86="","",RTD("cqg.rtd",,"StudyData",C86,"PCB","BaseType=Index,Index=1","Close","A",,"all",,,,"T")/100)</f>
        <v/>
      </c>
      <c r="S86" s="14" t="str">
        <f>IF(A86="","",IF(LEN(RTD("cqg.rtd",,"ContractData","Tsize("&amp;C86&amp;")","LastQuoteToday",,"T"))=1,0,LEN(RTD("cqg.rtd",,"ContractData","Tsize("&amp;C86&amp;")","LastQuoteToday",,"T"))-2))</f>
        <v/>
      </c>
      <c r="T86" t="str" cm="1">
        <f t="array" ref="T86">IF(A86="","",_xlfn.IFS(S86=0,"#",S86=1,"#.0",S86=2,"#.00",S86=3,"#.000",S86=4,"#.0000",S86=5,"#.00000",S86=6,"#.000000",S86=7,"#.0000000"))</f>
        <v/>
      </c>
    </row>
    <row r="87" spans="2:20" x14ac:dyDescent="0.3">
      <c r="B87" s="1" t="str">
        <f>IF(A87="","",IFERROR(RTD("cqg.rtd",,"ContractData",A87,"PerCentNetLastTrade",,"T")/100,""))</f>
        <v/>
      </c>
      <c r="E87" t="str">
        <f>IF(A87="","",RTD("cqg.rtd",,"ContractData",C87,"LongDescription",,"T"))</f>
        <v/>
      </c>
      <c r="F87" s="2" t="str">
        <f>IF(A87="","",TEXT(RTD("cqg.rtd",,"ContractData",C87,"LastTrade",,"T"),T87))</f>
        <v/>
      </c>
      <c r="G87" s="2" t="str">
        <f>IF(A87="","",TEXT(RTD("cqg.rtd",,"ContractData",C87,"NetLastTrade",,"T"),T87))</f>
        <v/>
      </c>
      <c r="H87" s="1" t="str">
        <f t="shared" si="1"/>
        <v/>
      </c>
      <c r="I87" s="2" t="str">
        <f>IF(A87="","",TEXT(RTD("cqg.rtd",,"ContractData",C87,"Open",,"T"),T87))</f>
        <v/>
      </c>
      <c r="J87" s="2" t="str">
        <f>IF(A87="","",TEXT(RTD("cqg.rtd",,"ContractData",C87,"High",,"T"),T87))</f>
        <v/>
      </c>
      <c r="K87" s="2" t="str">
        <f>IF(A87="","",TEXT(RTD("cqg.rtd",,"ContractData",C87,"Low",,"T"),T87))</f>
        <v/>
      </c>
      <c r="L87" t="str">
        <f>IF(A87="","",RTD("cqg.rtd", ,"ContractData", C87, "MT_LastBidVolume",, "T"))</f>
        <v/>
      </c>
      <c r="M87" s="2" t="str">
        <f>IF(A87="","",TEXT(RTD("cqg.rtd", ,"ContractData", C87, "Bid",, "T"),T87))</f>
        <v/>
      </c>
      <c r="N87" s="2" t="str">
        <f>IF(A87="","",TEXT(RTD("cqg.rtd", ,"ContractData", C87, "Ask",, "T"),T87))</f>
        <v/>
      </c>
      <c r="O87" t="str">
        <f>IF(A87="","",RTD("cqg.rtd", ,"ContractData", C87, "MT_LastAskVolume",, "T"))</f>
        <v/>
      </c>
      <c r="P87" t="str">
        <f>IF(A87="","",RTD("cqg.rtd", ,"ContractData", C87, "T_CVol",, "T"))</f>
        <v/>
      </c>
      <c r="Q87" s="1" t="str">
        <f>IF(A87="","",RTD("cqg.rtd",,"StudyData",C87,"PCB","BaseType=Index,Index=1","Close","A",,"all",,,,"T")/100)</f>
        <v/>
      </c>
      <c r="S87" s="14" t="str">
        <f>IF(A87="","",IF(LEN(RTD("cqg.rtd",,"ContractData","Tsize("&amp;C87&amp;")","LastQuoteToday",,"T"))=1,0,LEN(RTD("cqg.rtd",,"ContractData","Tsize("&amp;C87&amp;")","LastQuoteToday",,"T"))-2))</f>
        <v/>
      </c>
      <c r="T87" t="str" cm="1">
        <f t="array" ref="T87">IF(A87="","",_xlfn.IFS(S87=0,"#",S87=1,"#.0",S87=2,"#.00",S87=3,"#.000",S87=4,"#.0000",S87=5,"#.00000",S87=6,"#.000000",S87=7,"#.0000000"))</f>
        <v/>
      </c>
    </row>
    <row r="88" spans="2:20" x14ac:dyDescent="0.3">
      <c r="B88" s="1" t="str">
        <f>IF(A88="","",IFERROR(RTD("cqg.rtd",,"ContractData",A88,"PerCentNetLastTrade",,"T")/100,""))</f>
        <v/>
      </c>
      <c r="E88" t="str">
        <f>IF(A88="","",RTD("cqg.rtd",,"ContractData",C88,"LongDescription",,"T"))</f>
        <v/>
      </c>
      <c r="F88" s="2" t="str">
        <f>IF(A88="","",TEXT(RTD("cqg.rtd",,"ContractData",C88,"LastTrade",,"T"),T88))</f>
        <v/>
      </c>
      <c r="G88" s="2" t="str">
        <f>IF(A88="","",TEXT(RTD("cqg.rtd",,"ContractData",C88,"NetLastTrade",,"T"),T88))</f>
        <v/>
      </c>
      <c r="H88" s="1" t="str">
        <f t="shared" si="1"/>
        <v/>
      </c>
      <c r="I88" s="2" t="str">
        <f>IF(A88="","",TEXT(RTD("cqg.rtd",,"ContractData",C88,"Open",,"T"),T88))</f>
        <v/>
      </c>
      <c r="J88" s="2" t="str">
        <f>IF(A88="","",TEXT(RTD("cqg.rtd",,"ContractData",C88,"High",,"T"),T88))</f>
        <v/>
      </c>
      <c r="K88" s="2" t="str">
        <f>IF(A88="","",TEXT(RTD("cqg.rtd",,"ContractData",C88,"Low",,"T"),T88))</f>
        <v/>
      </c>
      <c r="L88" t="str">
        <f>IF(A88="","",RTD("cqg.rtd", ,"ContractData", C88, "MT_LastBidVolume",, "T"))</f>
        <v/>
      </c>
      <c r="M88" s="2" t="str">
        <f>IF(A88="","",TEXT(RTD("cqg.rtd", ,"ContractData", C88, "Bid",, "T"),T88))</f>
        <v/>
      </c>
      <c r="N88" s="2" t="str">
        <f>IF(A88="","",TEXT(RTD("cqg.rtd", ,"ContractData", C88, "Ask",, "T"),T88))</f>
        <v/>
      </c>
      <c r="O88" t="str">
        <f>IF(A88="","",RTD("cqg.rtd", ,"ContractData", C88, "MT_LastAskVolume",, "T"))</f>
        <v/>
      </c>
      <c r="P88" t="str">
        <f>IF(A88="","",RTD("cqg.rtd", ,"ContractData", C88, "T_CVol",, "T"))</f>
        <v/>
      </c>
      <c r="Q88" s="1" t="str">
        <f>IF(A88="","",RTD("cqg.rtd",,"StudyData",C88,"PCB","BaseType=Index,Index=1","Close","A",,"all",,,,"T")/100)</f>
        <v/>
      </c>
      <c r="S88" s="14" t="str">
        <f>IF(A88="","",IF(LEN(RTD("cqg.rtd",,"ContractData","Tsize("&amp;C88&amp;")","LastQuoteToday",,"T"))=1,0,LEN(RTD("cqg.rtd",,"ContractData","Tsize("&amp;C88&amp;")","LastQuoteToday",,"T"))-2))</f>
        <v/>
      </c>
      <c r="T88" t="str" cm="1">
        <f t="array" ref="T88">IF(A88="","",_xlfn.IFS(S88=0,"#",S88=1,"#.0",S88=2,"#.00",S88=3,"#.000",S88=4,"#.0000",S88=5,"#.00000",S88=6,"#.000000",S88=7,"#.0000000"))</f>
        <v/>
      </c>
    </row>
    <row r="89" spans="2:20" x14ac:dyDescent="0.3">
      <c r="B89" s="1" t="str">
        <f>IF(A89="","",IFERROR(RTD("cqg.rtd",,"ContractData",A89,"PerCentNetLastTrade",,"T")/100,""))</f>
        <v/>
      </c>
      <c r="E89" t="str">
        <f>IF(A89="","",RTD("cqg.rtd",,"ContractData",C89,"LongDescription",,"T"))</f>
        <v/>
      </c>
      <c r="F89" s="2" t="str">
        <f>IF(A89="","",TEXT(RTD("cqg.rtd",,"ContractData",C89,"LastTrade",,"T"),T89))</f>
        <v/>
      </c>
      <c r="G89" s="2" t="str">
        <f>IF(A89="","",TEXT(RTD("cqg.rtd",,"ContractData",C89,"NetLastTrade",,"T"),T89))</f>
        <v/>
      </c>
      <c r="H89" s="1" t="str">
        <f t="shared" si="1"/>
        <v/>
      </c>
      <c r="I89" s="2" t="str">
        <f>IF(A89="","",TEXT(RTD("cqg.rtd",,"ContractData",C89,"Open",,"T"),T89))</f>
        <v/>
      </c>
      <c r="J89" s="2" t="str">
        <f>IF(A89="","",TEXT(RTD("cqg.rtd",,"ContractData",C89,"High",,"T"),T89))</f>
        <v/>
      </c>
      <c r="K89" s="2" t="str">
        <f>IF(A89="","",TEXT(RTD("cqg.rtd",,"ContractData",C89,"Low",,"T"),T89))</f>
        <v/>
      </c>
      <c r="L89" t="str">
        <f>IF(A89="","",RTD("cqg.rtd", ,"ContractData", C89, "MT_LastBidVolume",, "T"))</f>
        <v/>
      </c>
      <c r="M89" s="2" t="str">
        <f>IF(A89="","",TEXT(RTD("cqg.rtd", ,"ContractData", C89, "Bid",, "T"),T89))</f>
        <v/>
      </c>
      <c r="N89" s="2" t="str">
        <f>IF(A89="","",TEXT(RTD("cqg.rtd", ,"ContractData", C89, "Ask",, "T"),T89))</f>
        <v/>
      </c>
      <c r="O89" t="str">
        <f>IF(A89="","",RTD("cqg.rtd", ,"ContractData", C89, "MT_LastAskVolume",, "T"))</f>
        <v/>
      </c>
      <c r="P89" t="str">
        <f>IF(A89="","",RTD("cqg.rtd", ,"ContractData", C89, "T_CVol",, "T"))</f>
        <v/>
      </c>
      <c r="Q89" s="1" t="str">
        <f>IF(A89="","",RTD("cqg.rtd",,"StudyData",C89,"PCB","BaseType=Index,Index=1","Close","A",,"all",,,,"T")/100)</f>
        <v/>
      </c>
      <c r="S89" s="14" t="str">
        <f>IF(A89="","",IF(LEN(RTD("cqg.rtd",,"ContractData","Tsize("&amp;C89&amp;")","LastQuoteToday",,"T"))=1,0,LEN(RTD("cqg.rtd",,"ContractData","Tsize("&amp;C89&amp;")","LastQuoteToday",,"T"))-2))</f>
        <v/>
      </c>
      <c r="T89" t="str" cm="1">
        <f t="array" ref="T89">IF(A89="","",_xlfn.IFS(S89=0,"#",S89=1,"#.0",S89=2,"#.00",S89=3,"#.000",S89=4,"#.0000",S89=5,"#.00000",S89=6,"#.000000",S89=7,"#.0000000"))</f>
        <v/>
      </c>
    </row>
    <row r="90" spans="2:20" x14ac:dyDescent="0.3">
      <c r="B90" s="1" t="str">
        <f>IF(A90="","",IFERROR(RTD("cqg.rtd",,"ContractData",A90,"PerCentNetLastTrade",,"T")/100,""))</f>
        <v/>
      </c>
      <c r="E90" t="str">
        <f>IF(A90="","",RTD("cqg.rtd",,"ContractData",C90,"LongDescription",,"T"))</f>
        <v/>
      </c>
      <c r="F90" s="2" t="str">
        <f>IF(A90="","",TEXT(RTD("cqg.rtd",,"ContractData",C90,"LastTrade",,"T"),T90))</f>
        <v/>
      </c>
      <c r="G90" s="2" t="str">
        <f>IF(A90="","",TEXT(RTD("cqg.rtd",,"ContractData",C90,"NetLastTrade",,"T"),T90))</f>
        <v/>
      </c>
      <c r="H90" s="1" t="str">
        <f t="shared" si="1"/>
        <v/>
      </c>
      <c r="I90" s="2" t="str">
        <f>IF(A90="","",TEXT(RTD("cqg.rtd",,"ContractData",C90,"Open",,"T"),T90))</f>
        <v/>
      </c>
      <c r="J90" s="2" t="str">
        <f>IF(A90="","",TEXT(RTD("cqg.rtd",,"ContractData",C90,"High",,"T"),T90))</f>
        <v/>
      </c>
      <c r="K90" s="2" t="str">
        <f>IF(A90="","",TEXT(RTD("cqg.rtd",,"ContractData",C90,"Low",,"T"),T90))</f>
        <v/>
      </c>
      <c r="L90" t="str">
        <f>IF(A90="","",RTD("cqg.rtd", ,"ContractData", C90, "MT_LastBidVolume",, "T"))</f>
        <v/>
      </c>
      <c r="M90" s="2" t="str">
        <f>IF(A90="","",TEXT(RTD("cqg.rtd", ,"ContractData", C90, "Bid",, "T"),T90))</f>
        <v/>
      </c>
      <c r="N90" s="2" t="str">
        <f>IF(A90="","",TEXT(RTD("cqg.rtd", ,"ContractData", C90, "Ask",, "T"),T90))</f>
        <v/>
      </c>
      <c r="O90" t="str">
        <f>IF(A90="","",RTD("cqg.rtd", ,"ContractData", C90, "MT_LastAskVolume",, "T"))</f>
        <v/>
      </c>
      <c r="P90" t="str">
        <f>IF(A90="","",RTD("cqg.rtd", ,"ContractData", C90, "T_CVol",, "T"))</f>
        <v/>
      </c>
      <c r="Q90" s="1" t="str">
        <f>IF(A90="","",RTD("cqg.rtd",,"StudyData",C90,"PCB","BaseType=Index,Index=1","Close","A",,"all",,,,"T")/100)</f>
        <v/>
      </c>
      <c r="S90" s="14" t="str">
        <f>IF(A90="","",IF(LEN(RTD("cqg.rtd",,"ContractData","Tsize("&amp;C90&amp;")","LastQuoteToday",,"T"))=1,0,LEN(RTD("cqg.rtd",,"ContractData","Tsize("&amp;C90&amp;")","LastQuoteToday",,"T"))-2))</f>
        <v/>
      </c>
      <c r="T90" t="str" cm="1">
        <f t="array" ref="T90">IF(A90="","",_xlfn.IFS(S90=0,"#",S90=1,"#.0",S90=2,"#.00",S90=3,"#.000",S90=4,"#.0000",S90=5,"#.00000",S90=6,"#.000000",S90=7,"#.0000000"))</f>
        <v/>
      </c>
    </row>
    <row r="91" spans="2:20" x14ac:dyDescent="0.3">
      <c r="B91" s="1" t="str">
        <f>IF(A91="","",IFERROR(RTD("cqg.rtd",,"ContractData",A91,"PerCentNetLastTrade",,"T")/100,""))</f>
        <v/>
      </c>
      <c r="E91" t="str">
        <f>IF(A91="","",RTD("cqg.rtd",,"ContractData",C91,"LongDescription",,"T"))</f>
        <v/>
      </c>
      <c r="F91" s="2" t="str">
        <f>IF(A91="","",TEXT(RTD("cqg.rtd",,"ContractData",C91,"LastTrade",,"T"),T91))</f>
        <v/>
      </c>
      <c r="G91" s="2" t="str">
        <f>IF(A91="","",TEXT(RTD("cqg.rtd",,"ContractData",C91,"NetLastTrade",,"T"),T91))</f>
        <v/>
      </c>
      <c r="H91" s="1" t="str">
        <f t="shared" si="1"/>
        <v/>
      </c>
      <c r="I91" s="2" t="str">
        <f>IF(A91="","",TEXT(RTD("cqg.rtd",,"ContractData",C91,"Open",,"T"),T91))</f>
        <v/>
      </c>
      <c r="J91" s="2" t="str">
        <f>IF(A91="","",TEXT(RTD("cqg.rtd",,"ContractData",C91,"High",,"T"),T91))</f>
        <v/>
      </c>
      <c r="K91" s="2" t="str">
        <f>IF(A91="","",TEXT(RTD("cqg.rtd",,"ContractData",C91,"Low",,"T"),T91))</f>
        <v/>
      </c>
      <c r="L91" t="str">
        <f>IF(A91="","",RTD("cqg.rtd", ,"ContractData", C91, "MT_LastBidVolume",, "T"))</f>
        <v/>
      </c>
      <c r="M91" s="2" t="str">
        <f>IF(A91="","",TEXT(RTD("cqg.rtd", ,"ContractData", C91, "Bid",, "T"),T91))</f>
        <v/>
      </c>
      <c r="N91" s="2" t="str">
        <f>IF(A91="","",TEXT(RTD("cqg.rtd", ,"ContractData", C91, "Ask",, "T"),T91))</f>
        <v/>
      </c>
      <c r="O91" t="str">
        <f>IF(A91="","",RTD("cqg.rtd", ,"ContractData", C91, "MT_LastAskVolume",, "T"))</f>
        <v/>
      </c>
      <c r="P91" t="str">
        <f>IF(A91="","",RTD("cqg.rtd", ,"ContractData", C91, "T_CVol",, "T"))</f>
        <v/>
      </c>
      <c r="Q91" s="1" t="str">
        <f>IF(A91="","",RTD("cqg.rtd",,"StudyData",C91,"PCB","BaseType=Index,Index=1","Close","A",,"all",,,,"T")/100)</f>
        <v/>
      </c>
      <c r="S91" s="14" t="str">
        <f>IF(A91="","",IF(LEN(RTD("cqg.rtd",,"ContractData","Tsize("&amp;C91&amp;")","LastQuoteToday",,"T"))=1,0,LEN(RTD("cqg.rtd",,"ContractData","Tsize("&amp;C91&amp;")","LastQuoteToday",,"T"))-2))</f>
        <v/>
      </c>
      <c r="T91" t="str" cm="1">
        <f t="array" ref="T91">IF(A91="","",_xlfn.IFS(S91=0,"#",S91=1,"#.0",S91=2,"#.00",S91=3,"#.000",S91=4,"#.0000",S91=5,"#.00000",S91=6,"#.000000",S91=7,"#.0000000"))</f>
        <v/>
      </c>
    </row>
    <row r="92" spans="2:20" x14ac:dyDescent="0.3">
      <c r="B92" s="1" t="str">
        <f>IF(A92="","",IFERROR(RTD("cqg.rtd",,"ContractData",A92,"PerCentNetLastTrade",,"T")/100,""))</f>
        <v/>
      </c>
      <c r="E92" t="str">
        <f>IF(A92="","",RTD("cqg.rtd",,"ContractData",C92,"LongDescription",,"T"))</f>
        <v/>
      </c>
      <c r="F92" s="2" t="str">
        <f>IF(A92="","",TEXT(RTD("cqg.rtd",,"ContractData",C92,"LastTrade",,"T"),T92))</f>
        <v/>
      </c>
      <c r="G92" s="2" t="str">
        <f>IF(A92="","",TEXT(RTD("cqg.rtd",,"ContractData",C92,"NetLastTrade",,"T"),T92))</f>
        <v/>
      </c>
      <c r="H92" s="1" t="str">
        <f t="shared" si="1"/>
        <v/>
      </c>
      <c r="I92" s="2" t="str">
        <f>IF(A92="","",TEXT(RTD("cqg.rtd",,"ContractData",C92,"Open",,"T"),T92))</f>
        <v/>
      </c>
      <c r="J92" s="2" t="str">
        <f>IF(A92="","",TEXT(RTD("cqg.rtd",,"ContractData",C92,"High",,"T"),T92))</f>
        <v/>
      </c>
      <c r="K92" s="2" t="str">
        <f>IF(A92="","",TEXT(RTD("cqg.rtd",,"ContractData",C92,"Low",,"T"),T92))</f>
        <v/>
      </c>
      <c r="L92" t="str">
        <f>IF(A92="","",RTD("cqg.rtd", ,"ContractData", C92, "MT_LastBidVolume",, "T"))</f>
        <v/>
      </c>
      <c r="M92" s="2" t="str">
        <f>IF(A92="","",TEXT(RTD("cqg.rtd", ,"ContractData", C92, "Bid",, "T"),T92))</f>
        <v/>
      </c>
      <c r="N92" s="2" t="str">
        <f>IF(A92="","",TEXT(RTD("cqg.rtd", ,"ContractData", C92, "Ask",, "T"),T92))</f>
        <v/>
      </c>
      <c r="O92" t="str">
        <f>IF(A92="","",RTD("cqg.rtd", ,"ContractData", C92, "MT_LastAskVolume",, "T"))</f>
        <v/>
      </c>
      <c r="P92" t="str">
        <f>IF(A92="","",RTD("cqg.rtd", ,"ContractData", C92, "T_CVol",, "T"))</f>
        <v/>
      </c>
      <c r="Q92" s="1" t="str">
        <f>IF(A92="","",RTD("cqg.rtd",,"StudyData",C92,"PCB","BaseType=Index,Index=1","Close","A",,"all",,,,"T")/100)</f>
        <v/>
      </c>
      <c r="S92" s="14" t="str">
        <f>IF(A92="","",IF(LEN(RTD("cqg.rtd",,"ContractData","Tsize("&amp;C92&amp;")","LastQuoteToday",,"T"))=1,0,LEN(RTD("cqg.rtd",,"ContractData","Tsize("&amp;C92&amp;")","LastQuoteToday",,"T"))-2))</f>
        <v/>
      </c>
      <c r="T92" t="str" cm="1">
        <f t="array" ref="T92">IF(A92="","",_xlfn.IFS(S92=0,"#",S92=1,"#.0",S92=2,"#.00",S92=3,"#.000",S92=4,"#.0000",S92=5,"#.00000",S92=6,"#.000000",S92=7,"#.0000000"))</f>
        <v/>
      </c>
    </row>
    <row r="93" spans="2:20" x14ac:dyDescent="0.3">
      <c r="B93" s="1" t="str">
        <f>IF(A93="","",IFERROR(RTD("cqg.rtd",,"ContractData",A93,"PerCentNetLastTrade",,"T")/100,""))</f>
        <v/>
      </c>
      <c r="E93" t="str">
        <f>IF(A93="","",RTD("cqg.rtd",,"ContractData",C93,"LongDescription",,"T"))</f>
        <v/>
      </c>
      <c r="F93" s="2" t="str">
        <f>IF(A93="","",TEXT(RTD("cqg.rtd",,"ContractData",C93,"LastTrade",,"T"),T93))</f>
        <v/>
      </c>
      <c r="G93" s="2" t="str">
        <f>IF(A93="","",TEXT(RTD("cqg.rtd",,"ContractData",C93,"NetLastTrade",,"T"),T93))</f>
        <v/>
      </c>
      <c r="H93" s="1" t="str">
        <f t="shared" si="1"/>
        <v/>
      </c>
      <c r="I93" s="2" t="str">
        <f>IF(A93="","",TEXT(RTD("cqg.rtd",,"ContractData",C93,"Open",,"T"),T93))</f>
        <v/>
      </c>
      <c r="J93" s="2" t="str">
        <f>IF(A93="","",TEXT(RTD("cqg.rtd",,"ContractData",C93,"High",,"T"),T93))</f>
        <v/>
      </c>
      <c r="K93" s="2" t="str">
        <f>IF(A93="","",TEXT(RTD("cqg.rtd",,"ContractData",C93,"Low",,"T"),T93))</f>
        <v/>
      </c>
      <c r="L93" t="str">
        <f>IF(A93="","",RTD("cqg.rtd", ,"ContractData", C93, "MT_LastBidVolume",, "T"))</f>
        <v/>
      </c>
      <c r="M93" s="2" t="str">
        <f>IF(A93="","",TEXT(RTD("cqg.rtd", ,"ContractData", C93, "Bid",, "T"),T93))</f>
        <v/>
      </c>
      <c r="N93" s="2" t="str">
        <f>IF(A93="","",TEXT(RTD("cqg.rtd", ,"ContractData", C93, "Ask",, "T"),T93))</f>
        <v/>
      </c>
      <c r="O93" t="str">
        <f>IF(A93="","",RTD("cqg.rtd", ,"ContractData", C93, "MT_LastAskVolume",, "T"))</f>
        <v/>
      </c>
      <c r="P93" t="str">
        <f>IF(A93="","",RTD("cqg.rtd", ,"ContractData", C93, "T_CVol",, "T"))</f>
        <v/>
      </c>
      <c r="Q93" s="1" t="str">
        <f>IF(A93="","",RTD("cqg.rtd",,"StudyData",C93,"PCB","BaseType=Index,Index=1","Close","A",,"all",,,,"T")/100)</f>
        <v/>
      </c>
      <c r="S93" s="14" t="str">
        <f>IF(A93="","",IF(LEN(RTD("cqg.rtd",,"ContractData","Tsize("&amp;C93&amp;")","LastQuoteToday",,"T"))=1,0,LEN(RTD("cqg.rtd",,"ContractData","Tsize("&amp;C93&amp;")","LastQuoteToday",,"T"))-2))</f>
        <v/>
      </c>
      <c r="T93" t="str" cm="1">
        <f t="array" ref="T93">IF(A93="","",_xlfn.IFS(S93=0,"#",S93=1,"#.0",S93=2,"#.00",S93=3,"#.000",S93=4,"#.0000",S93=5,"#.00000",S93=6,"#.000000",S93=7,"#.0000000"))</f>
        <v/>
      </c>
    </row>
    <row r="94" spans="2:20" x14ac:dyDescent="0.3">
      <c r="B94" s="1" t="str">
        <f>IF(A94="","",IFERROR(RTD("cqg.rtd",,"ContractData",A94,"PerCentNetLastTrade",,"T")/100,""))</f>
        <v/>
      </c>
      <c r="E94" t="str">
        <f>IF(A94="","",RTD("cqg.rtd",,"ContractData",C94,"LongDescription",,"T"))</f>
        <v/>
      </c>
      <c r="F94" s="2" t="str">
        <f>IF(A94="","",TEXT(RTD("cqg.rtd",,"ContractData",C94,"LastTrade",,"T"),T94))</f>
        <v/>
      </c>
      <c r="G94" s="2" t="str">
        <f>IF(A94="","",TEXT(RTD("cqg.rtd",,"ContractData",C94,"NetLastTrade",,"T"),T94))</f>
        <v/>
      </c>
      <c r="H94" s="1" t="str">
        <f t="shared" si="1"/>
        <v/>
      </c>
      <c r="I94" s="2" t="str">
        <f>IF(A94="","",TEXT(RTD("cqg.rtd",,"ContractData",C94,"Open",,"T"),T94))</f>
        <v/>
      </c>
      <c r="J94" s="2" t="str">
        <f>IF(A94="","",TEXT(RTD("cqg.rtd",,"ContractData",C94,"High",,"T"),T94))</f>
        <v/>
      </c>
      <c r="K94" s="2" t="str">
        <f>IF(A94="","",TEXT(RTD("cqg.rtd",,"ContractData",C94,"Low",,"T"),T94))</f>
        <v/>
      </c>
      <c r="L94" t="str">
        <f>IF(A94="","",RTD("cqg.rtd", ,"ContractData", C94, "MT_LastBidVolume",, "T"))</f>
        <v/>
      </c>
      <c r="M94" s="2" t="str">
        <f>IF(A94="","",TEXT(RTD("cqg.rtd", ,"ContractData", C94, "Bid",, "T"),T94))</f>
        <v/>
      </c>
      <c r="N94" s="2" t="str">
        <f>IF(A94="","",TEXT(RTD("cqg.rtd", ,"ContractData", C94, "Ask",, "T"),T94))</f>
        <v/>
      </c>
      <c r="O94" t="str">
        <f>IF(A94="","",RTD("cqg.rtd", ,"ContractData", C94, "MT_LastAskVolume",, "T"))</f>
        <v/>
      </c>
      <c r="P94" t="str">
        <f>IF(A94="","",RTD("cqg.rtd", ,"ContractData", C94, "T_CVol",, "T"))</f>
        <v/>
      </c>
      <c r="Q94" s="1" t="str">
        <f>IF(A94="","",RTD("cqg.rtd",,"StudyData",C94,"PCB","BaseType=Index,Index=1","Close","A",,"all",,,,"T")/100)</f>
        <v/>
      </c>
      <c r="S94" s="14" t="str">
        <f>IF(A94="","",IF(LEN(RTD("cqg.rtd",,"ContractData","Tsize("&amp;C94&amp;")","LastQuoteToday",,"T"))=1,0,LEN(RTD("cqg.rtd",,"ContractData","Tsize("&amp;C94&amp;")","LastQuoteToday",,"T"))-2))</f>
        <v/>
      </c>
      <c r="T94" t="str" cm="1">
        <f t="array" ref="T94">IF(A94="","",_xlfn.IFS(S94=0,"#",S94=1,"#.0",S94=2,"#.00",S94=3,"#.000",S94=4,"#.0000",S94=5,"#.00000",S94=6,"#.000000",S94=7,"#.0000000"))</f>
        <v/>
      </c>
    </row>
    <row r="95" spans="2:20" x14ac:dyDescent="0.3">
      <c r="B95" s="1" t="str">
        <f>IF(A95="","",IFERROR(RTD("cqg.rtd",,"ContractData",A95,"PerCentNetLastTrade",,"T")/100,""))</f>
        <v/>
      </c>
      <c r="E95" t="str">
        <f>IF(A95="","",RTD("cqg.rtd",,"ContractData",C95,"LongDescription",,"T"))</f>
        <v/>
      </c>
      <c r="F95" s="2" t="str">
        <f>IF(A95="","",TEXT(RTD("cqg.rtd",,"ContractData",C95,"LastTrade",,"T"),T95))</f>
        <v/>
      </c>
      <c r="G95" s="2" t="str">
        <f>IF(A95="","",TEXT(RTD("cqg.rtd",,"ContractData",C95,"NetLastTrade",,"T"),T95))</f>
        <v/>
      </c>
      <c r="H95" s="1" t="str">
        <f t="shared" si="1"/>
        <v/>
      </c>
      <c r="I95" s="2" t="str">
        <f>IF(A95="","",TEXT(RTD("cqg.rtd",,"ContractData",C95,"Open",,"T"),T95))</f>
        <v/>
      </c>
      <c r="J95" s="2" t="str">
        <f>IF(A95="","",TEXT(RTD("cqg.rtd",,"ContractData",C95,"High",,"T"),T95))</f>
        <v/>
      </c>
      <c r="K95" s="2" t="str">
        <f>IF(A95="","",TEXT(RTD("cqg.rtd",,"ContractData",C95,"Low",,"T"),T95))</f>
        <v/>
      </c>
      <c r="L95" t="str">
        <f>IF(A95="","",RTD("cqg.rtd", ,"ContractData", C95, "MT_LastBidVolume",, "T"))</f>
        <v/>
      </c>
      <c r="M95" s="2" t="str">
        <f>IF(A95="","",TEXT(RTD("cqg.rtd", ,"ContractData", C95, "Bid",, "T"),T95))</f>
        <v/>
      </c>
      <c r="N95" s="2" t="str">
        <f>IF(A95="","",TEXT(RTD("cqg.rtd", ,"ContractData", C95, "Ask",, "T"),T95))</f>
        <v/>
      </c>
      <c r="O95" t="str">
        <f>IF(A95="","",RTD("cqg.rtd", ,"ContractData", C95, "MT_LastAskVolume",, "T"))</f>
        <v/>
      </c>
      <c r="P95" t="str">
        <f>IF(A95="","",RTD("cqg.rtd", ,"ContractData", C95, "T_CVol",, "T"))</f>
        <v/>
      </c>
      <c r="Q95" s="1" t="str">
        <f>IF(A95="","",RTD("cqg.rtd",,"StudyData",C95,"PCB","BaseType=Index,Index=1","Close","A",,"all",,,,"T")/100)</f>
        <v/>
      </c>
      <c r="S95" s="14" t="str">
        <f>IF(A95="","",IF(LEN(RTD("cqg.rtd",,"ContractData","Tsize("&amp;C95&amp;")","LastQuoteToday",,"T"))=1,0,LEN(RTD("cqg.rtd",,"ContractData","Tsize("&amp;C95&amp;")","LastQuoteToday",,"T"))-2))</f>
        <v/>
      </c>
      <c r="T95" t="str" cm="1">
        <f t="array" ref="T95">IF(A95="","",_xlfn.IFS(S95=0,"#",S95=1,"#.0",S95=2,"#.00",S95=3,"#.000",S95=4,"#.0000",S95=5,"#.00000",S95=6,"#.000000",S95=7,"#.0000000"))</f>
        <v/>
      </c>
    </row>
    <row r="96" spans="2:20" x14ac:dyDescent="0.3">
      <c r="B96" s="1" t="str">
        <f>IF(A96="","",IFERROR(RTD("cqg.rtd",,"ContractData",A96,"PerCentNetLastTrade",,"T")/100,""))</f>
        <v/>
      </c>
      <c r="E96" t="str">
        <f>IF(A96="","",RTD("cqg.rtd",,"ContractData",C96,"LongDescription",,"T"))</f>
        <v/>
      </c>
      <c r="F96" s="2" t="str">
        <f>IF(A96="","",TEXT(RTD("cqg.rtd",,"ContractData",C96,"LastTrade",,"T"),T96))</f>
        <v/>
      </c>
      <c r="G96" s="2" t="str">
        <f>IF(A96="","",TEXT(RTD("cqg.rtd",,"ContractData",C96,"NetLastTrade",,"T"),T96))</f>
        <v/>
      </c>
      <c r="H96" s="1" t="str">
        <f t="shared" si="1"/>
        <v/>
      </c>
      <c r="I96" s="2" t="str">
        <f>IF(A96="","",TEXT(RTD("cqg.rtd",,"ContractData",C96,"Open",,"T"),T96))</f>
        <v/>
      </c>
      <c r="J96" s="2" t="str">
        <f>IF(A96="","",TEXT(RTD("cqg.rtd",,"ContractData",C96,"High",,"T"),T96))</f>
        <v/>
      </c>
      <c r="K96" s="2" t="str">
        <f>IF(A96="","",TEXT(RTD("cqg.rtd",,"ContractData",C96,"Low",,"T"),T96))</f>
        <v/>
      </c>
      <c r="L96" t="str">
        <f>IF(A96="","",RTD("cqg.rtd", ,"ContractData", C96, "MT_LastBidVolume",, "T"))</f>
        <v/>
      </c>
      <c r="M96" s="2" t="str">
        <f>IF(A96="","",TEXT(RTD("cqg.rtd", ,"ContractData", C96, "Bid",, "T"),T96))</f>
        <v/>
      </c>
      <c r="N96" s="2" t="str">
        <f>IF(A96="","",TEXT(RTD("cqg.rtd", ,"ContractData", C96, "Ask",, "T"),T96))</f>
        <v/>
      </c>
      <c r="O96" t="str">
        <f>IF(A96="","",RTD("cqg.rtd", ,"ContractData", C96, "MT_LastAskVolume",, "T"))</f>
        <v/>
      </c>
      <c r="P96" t="str">
        <f>IF(A96="","",RTD("cqg.rtd", ,"ContractData", C96, "T_CVol",, "T"))</f>
        <v/>
      </c>
      <c r="Q96" s="1" t="str">
        <f>IF(A96="","",RTD("cqg.rtd",,"StudyData",C96,"PCB","BaseType=Index,Index=1","Close","A",,"all",,,,"T")/100)</f>
        <v/>
      </c>
      <c r="S96" s="14" t="str">
        <f>IF(A96="","",IF(LEN(RTD("cqg.rtd",,"ContractData","Tsize("&amp;C96&amp;")","LastQuoteToday",,"T"))=1,0,LEN(RTD("cqg.rtd",,"ContractData","Tsize("&amp;C96&amp;")","LastQuoteToday",,"T"))-2))</f>
        <v/>
      </c>
      <c r="T96" t="str" cm="1">
        <f t="array" ref="T96">IF(A96="","",_xlfn.IFS(S96=0,"#",S96=1,"#.0",S96=2,"#.00",S96=3,"#.000",S96=4,"#.0000",S96=5,"#.00000",S96=6,"#.000000",S96=7,"#.0000000"))</f>
        <v/>
      </c>
    </row>
    <row r="97" spans="2:20" x14ac:dyDescent="0.3">
      <c r="B97" s="1" t="str">
        <f>IF(A97="","",IFERROR(RTD("cqg.rtd",,"ContractData",A97,"PerCentNetLastTrade",,"T")/100,""))</f>
        <v/>
      </c>
      <c r="E97" t="str">
        <f>IF(A97="","",RTD("cqg.rtd",,"ContractData",C97,"LongDescription",,"T"))</f>
        <v/>
      </c>
      <c r="F97" s="2" t="str">
        <f>IF(A97="","",TEXT(RTD("cqg.rtd",,"ContractData",C97,"LastTrade",,"T"),T97))</f>
        <v/>
      </c>
      <c r="G97" s="2" t="str">
        <f>IF(A97="","",TEXT(RTD("cqg.rtd",,"ContractData",C97,"NetLastTrade",,"T"),T97))</f>
        <v/>
      </c>
      <c r="H97" s="1" t="str">
        <f t="shared" si="1"/>
        <v/>
      </c>
      <c r="I97" s="2" t="str">
        <f>IF(A97="","",TEXT(RTD("cqg.rtd",,"ContractData",C97,"Open",,"T"),T97))</f>
        <v/>
      </c>
      <c r="J97" s="2" t="str">
        <f>IF(A97="","",TEXT(RTD("cqg.rtd",,"ContractData",C97,"High",,"T"),T97))</f>
        <v/>
      </c>
      <c r="K97" s="2" t="str">
        <f>IF(A97="","",TEXT(RTD("cqg.rtd",,"ContractData",C97,"Low",,"T"),T97))</f>
        <v/>
      </c>
      <c r="L97" t="str">
        <f>IF(A97="","",RTD("cqg.rtd", ,"ContractData", C97, "MT_LastBidVolume",, "T"))</f>
        <v/>
      </c>
      <c r="M97" s="2" t="str">
        <f>IF(A97="","",TEXT(RTD("cqg.rtd", ,"ContractData", C97, "Bid",, "T"),T97))</f>
        <v/>
      </c>
      <c r="N97" s="2" t="str">
        <f>IF(A97="","",TEXT(RTD("cqg.rtd", ,"ContractData", C97, "Ask",, "T"),T97))</f>
        <v/>
      </c>
      <c r="O97" t="str">
        <f>IF(A97="","",RTD("cqg.rtd", ,"ContractData", C97, "MT_LastAskVolume",, "T"))</f>
        <v/>
      </c>
      <c r="P97" t="str">
        <f>IF(A97="","",RTD("cqg.rtd", ,"ContractData", C97, "T_CVol",, "T"))</f>
        <v/>
      </c>
      <c r="Q97" s="1" t="str">
        <f>IF(A97="","",RTD("cqg.rtd",,"StudyData",C97,"PCB","BaseType=Index,Index=1","Close","A",,"all",,,,"T")/100)</f>
        <v/>
      </c>
      <c r="S97" s="14" t="str">
        <f>IF(A97="","",IF(LEN(RTD("cqg.rtd",,"ContractData","Tsize("&amp;C97&amp;")","LastQuoteToday",,"T"))=1,0,LEN(RTD("cqg.rtd",,"ContractData","Tsize("&amp;C97&amp;")","LastQuoteToday",,"T"))-2))</f>
        <v/>
      </c>
      <c r="T97" t="str" cm="1">
        <f t="array" ref="T97">IF(A97="","",_xlfn.IFS(S97=0,"#",S97=1,"#.0",S97=2,"#.00",S97=3,"#.000",S97=4,"#.0000",S97=5,"#.00000",S97=6,"#.000000",S97=7,"#.0000000"))</f>
        <v/>
      </c>
    </row>
    <row r="98" spans="2:20" x14ac:dyDescent="0.3">
      <c r="B98" s="1" t="str">
        <f>IF(A98="","",IFERROR(RTD("cqg.rtd",,"ContractData",A98,"PerCentNetLastTrade",,"T")/100,""))</f>
        <v/>
      </c>
      <c r="E98" t="str">
        <f>IF(A98="","",RTD("cqg.rtd",,"ContractData",C98,"LongDescription",,"T"))</f>
        <v/>
      </c>
      <c r="F98" s="2" t="str">
        <f>IF(A98="","",TEXT(RTD("cqg.rtd",,"ContractData",C98,"LastTrade",,"T"),T98))</f>
        <v/>
      </c>
      <c r="G98" s="2" t="str">
        <f>IF(A98="","",TEXT(RTD("cqg.rtd",,"ContractData",C98,"NetLastTrade",,"T"),T98))</f>
        <v/>
      </c>
      <c r="H98" s="1" t="str">
        <f t="shared" si="1"/>
        <v/>
      </c>
      <c r="I98" s="2" t="str">
        <f>IF(A98="","",TEXT(RTD("cqg.rtd",,"ContractData",C98,"Open",,"T"),T98))</f>
        <v/>
      </c>
      <c r="J98" s="2" t="str">
        <f>IF(A98="","",TEXT(RTD("cqg.rtd",,"ContractData",C98,"High",,"T"),T98))</f>
        <v/>
      </c>
      <c r="K98" s="2" t="str">
        <f>IF(A98="","",TEXT(RTD("cqg.rtd",,"ContractData",C98,"Low",,"T"),T98))</f>
        <v/>
      </c>
      <c r="L98" t="str">
        <f>IF(A98="","",RTD("cqg.rtd", ,"ContractData", C98, "MT_LastBidVolume",, "T"))</f>
        <v/>
      </c>
      <c r="M98" s="2" t="str">
        <f>IF(A98="","",TEXT(RTD("cqg.rtd", ,"ContractData", C98, "Bid",, "T"),T98))</f>
        <v/>
      </c>
      <c r="N98" s="2" t="str">
        <f>IF(A98="","",TEXT(RTD("cqg.rtd", ,"ContractData", C98, "Ask",, "T"),T98))</f>
        <v/>
      </c>
      <c r="O98" t="str">
        <f>IF(A98="","",RTD("cqg.rtd", ,"ContractData", C98, "MT_LastAskVolume",, "T"))</f>
        <v/>
      </c>
      <c r="P98" t="str">
        <f>IF(A98="","",RTD("cqg.rtd", ,"ContractData", C98, "T_CVol",, "T"))</f>
        <v/>
      </c>
      <c r="Q98" s="1" t="str">
        <f>IF(A98="","",RTD("cqg.rtd",,"StudyData",C98,"PCB","BaseType=Index,Index=1","Close","A",,"all",,,,"T")/100)</f>
        <v/>
      </c>
      <c r="S98" s="14" t="str">
        <f>IF(A98="","",IF(LEN(RTD("cqg.rtd",,"ContractData","Tsize("&amp;C98&amp;")","LastQuoteToday",,"T"))=1,0,LEN(RTD("cqg.rtd",,"ContractData","Tsize("&amp;C98&amp;")","LastQuoteToday",,"T"))-2))</f>
        <v/>
      </c>
      <c r="T98" t="str" cm="1">
        <f t="array" ref="T98">IF(A98="","",_xlfn.IFS(S98=0,"#",S98=1,"#.0",S98=2,"#.00",S98=3,"#.000",S98=4,"#.0000",S98=5,"#.00000",S98=6,"#.000000",S98=7,"#.0000000"))</f>
        <v/>
      </c>
    </row>
    <row r="99" spans="2:20" x14ac:dyDescent="0.3">
      <c r="B99" s="1" t="str">
        <f>IF(A99="","",IFERROR(RTD("cqg.rtd",,"ContractData",A99,"PerCentNetLastTrade",,"T")/100,""))</f>
        <v/>
      </c>
      <c r="E99" t="str">
        <f>IF(A99="","",RTD("cqg.rtd",,"ContractData",C99,"LongDescription",,"T"))</f>
        <v/>
      </c>
      <c r="F99" s="2" t="str">
        <f>IF(A99="","",TEXT(RTD("cqg.rtd",,"ContractData",C99,"LastTrade",,"T"),T99))</f>
        <v/>
      </c>
      <c r="G99" s="2" t="str">
        <f>IF(A99="","",TEXT(RTD("cqg.rtd",,"ContractData",C99,"NetLastTrade",,"T"),T99))</f>
        <v/>
      </c>
      <c r="H99" s="1" t="str">
        <f t="shared" si="1"/>
        <v/>
      </c>
      <c r="I99" s="2" t="str">
        <f>IF(A99="","",TEXT(RTD("cqg.rtd",,"ContractData",C99,"Open",,"T"),T99))</f>
        <v/>
      </c>
      <c r="J99" s="2" t="str">
        <f>IF(A99="","",TEXT(RTD("cqg.rtd",,"ContractData",C99,"High",,"T"),T99))</f>
        <v/>
      </c>
      <c r="K99" s="2" t="str">
        <f>IF(A99="","",TEXT(RTD("cqg.rtd",,"ContractData",C99,"Low",,"T"),T99))</f>
        <v/>
      </c>
      <c r="L99" t="str">
        <f>IF(A99="","",RTD("cqg.rtd", ,"ContractData", C99, "MT_LastBidVolume",, "T"))</f>
        <v/>
      </c>
      <c r="M99" s="2" t="str">
        <f>IF(A99="","",TEXT(RTD("cqg.rtd", ,"ContractData", C99, "Bid",, "T"),T99))</f>
        <v/>
      </c>
      <c r="N99" s="2" t="str">
        <f>IF(A99="","",TEXT(RTD("cqg.rtd", ,"ContractData", C99, "Ask",, "T"),T99))</f>
        <v/>
      </c>
      <c r="O99" t="str">
        <f>IF(A99="","",RTD("cqg.rtd", ,"ContractData", C99, "MT_LastAskVolume",, "T"))</f>
        <v/>
      </c>
      <c r="P99" t="str">
        <f>IF(A99="","",RTD("cqg.rtd", ,"ContractData", C99, "T_CVol",, "T"))</f>
        <v/>
      </c>
      <c r="Q99" s="1" t="str">
        <f>IF(A99="","",RTD("cqg.rtd",,"StudyData",C99,"PCB","BaseType=Index,Index=1","Close","A",,"all",,,,"T")/100)</f>
        <v/>
      </c>
      <c r="S99" s="14" t="str">
        <f>IF(A99="","",IF(LEN(RTD("cqg.rtd",,"ContractData","Tsize("&amp;C99&amp;")","LastQuoteToday",,"T"))=1,0,LEN(RTD("cqg.rtd",,"ContractData","Tsize("&amp;C99&amp;")","LastQuoteToday",,"T"))-2))</f>
        <v/>
      </c>
      <c r="T99" t="str" cm="1">
        <f t="array" ref="T99">IF(A99="","",_xlfn.IFS(S99=0,"#",S99=1,"#.0",S99=2,"#.00",S99=3,"#.000",S99=4,"#.0000",S99=5,"#.00000",S99=6,"#.000000",S99=7,"#.0000000"))</f>
        <v/>
      </c>
    </row>
    <row r="100" spans="2:20" x14ac:dyDescent="0.3">
      <c r="B100" s="1" t="str">
        <f>IF(A100="","",IFERROR(RTD("cqg.rtd",,"ContractData",A100,"PerCentNetLastTrade",,"T")/100,""))</f>
        <v/>
      </c>
      <c r="E100" t="str">
        <f>IF(A100="","",RTD("cqg.rtd",,"ContractData",C100,"LongDescription",,"T"))</f>
        <v/>
      </c>
      <c r="F100" s="2" t="str">
        <f>IF(A100="","",TEXT(RTD("cqg.rtd",,"ContractData",C100,"LastTrade",,"T"),T100))</f>
        <v/>
      </c>
      <c r="G100" s="2" t="str">
        <f>IF(A100="","",TEXT(RTD("cqg.rtd",,"ContractData",C100,"NetLastTrade",,"T"),T100))</f>
        <v/>
      </c>
      <c r="H100" s="1" t="str">
        <f t="shared" si="1"/>
        <v/>
      </c>
      <c r="I100" s="2" t="str">
        <f>IF(A100="","",TEXT(RTD("cqg.rtd",,"ContractData",C100,"Open",,"T"),T100))</f>
        <v/>
      </c>
      <c r="J100" s="2" t="str">
        <f>IF(A100="","",TEXT(RTD("cqg.rtd",,"ContractData",C100,"High",,"T"),T100))</f>
        <v/>
      </c>
      <c r="K100" s="2" t="str">
        <f>IF(A100="","",TEXT(RTD("cqg.rtd",,"ContractData",C100,"Low",,"T"),T100))</f>
        <v/>
      </c>
      <c r="L100" t="str">
        <f>IF(A100="","",RTD("cqg.rtd", ,"ContractData", C100, "MT_LastBidVolume",, "T"))</f>
        <v/>
      </c>
      <c r="M100" s="2" t="str">
        <f>IF(A100="","",TEXT(RTD("cqg.rtd", ,"ContractData", C100, "Bid",, "T"),T100))</f>
        <v/>
      </c>
      <c r="N100" s="2" t="str">
        <f>IF(A100="","",TEXT(RTD("cqg.rtd", ,"ContractData", C100, "Ask",, "T"),T100))</f>
        <v/>
      </c>
      <c r="O100" t="str">
        <f>IF(A100="","",RTD("cqg.rtd", ,"ContractData", C100, "MT_LastAskVolume",, "T"))</f>
        <v/>
      </c>
      <c r="P100" t="str">
        <f>IF(A100="","",RTD("cqg.rtd", ,"ContractData", C100, "T_CVol",, "T"))</f>
        <v/>
      </c>
      <c r="Q100" s="1" t="str">
        <f>IF(A100="","",RTD("cqg.rtd",,"StudyData",C100,"PCB","BaseType=Index,Index=1","Close","A",,"all",,,,"T")/100)</f>
        <v/>
      </c>
      <c r="S100" s="14" t="str">
        <f>IF(A100="","",IF(LEN(RTD("cqg.rtd",,"ContractData","Tsize("&amp;C100&amp;")","LastQuoteToday",,"T"))=1,0,LEN(RTD("cqg.rtd",,"ContractData","Tsize("&amp;C100&amp;")","LastQuoteToday",,"T"))-2))</f>
        <v/>
      </c>
      <c r="T100" t="str" cm="1">
        <f t="array" ref="T100">IF(A100="","",_xlfn.IFS(S100=0,"#",S100=1,"#.0",S100=2,"#.00",S100=3,"#.000",S100=4,"#.0000",S100=5,"#.00000",S100=6,"#.000000",S100=7,"#.0000000"))</f>
        <v/>
      </c>
    </row>
    <row r="101" spans="2:20" x14ac:dyDescent="0.3">
      <c r="B101" s="1" t="str">
        <f>IF(A101="","",IFERROR(RTD("cqg.rtd",,"ContractData",A101,"PerCentNetLastTrade",,"T")/100,""))</f>
        <v/>
      </c>
      <c r="E101" t="str">
        <f>IF(A101="","",RTD("cqg.rtd",,"ContractData",C101,"LongDescription",,"T"))</f>
        <v/>
      </c>
      <c r="F101" s="2" t="str">
        <f>IF(A101="","",TEXT(RTD("cqg.rtd",,"ContractData",C101,"LastTrade",,"T"),T101))</f>
        <v/>
      </c>
      <c r="G101" s="2" t="str">
        <f>IF(A101="","",TEXT(RTD("cqg.rtd",,"ContractData",C101,"NetLastTrade",,"T"),T101))</f>
        <v/>
      </c>
      <c r="H101" s="1" t="str">
        <f t="shared" si="1"/>
        <v/>
      </c>
      <c r="I101" s="2" t="str">
        <f>IF(A101="","",TEXT(RTD("cqg.rtd",,"ContractData",C101,"Open",,"T"),T101))</f>
        <v/>
      </c>
      <c r="J101" s="2" t="str">
        <f>IF(A101="","",TEXT(RTD("cqg.rtd",,"ContractData",C101,"High",,"T"),T101))</f>
        <v/>
      </c>
      <c r="K101" s="2" t="str">
        <f>IF(A101="","",TEXT(RTD("cqg.rtd",,"ContractData",C101,"Low",,"T"),T101))</f>
        <v/>
      </c>
      <c r="L101" t="str">
        <f>IF(A101="","",RTD("cqg.rtd", ,"ContractData", C101, "MT_LastBidVolume",, "T"))</f>
        <v/>
      </c>
      <c r="M101" s="2" t="str">
        <f>IF(A101="","",TEXT(RTD("cqg.rtd", ,"ContractData", C101, "Bid",, "T"),T101))</f>
        <v/>
      </c>
      <c r="N101" s="2" t="str">
        <f>IF(A101="","",TEXT(RTD("cqg.rtd", ,"ContractData", C101, "Ask",, "T"),T101))</f>
        <v/>
      </c>
      <c r="O101" t="str">
        <f>IF(A101="","",RTD("cqg.rtd", ,"ContractData", C101, "MT_LastAskVolume",, "T"))</f>
        <v/>
      </c>
      <c r="P101" t="str">
        <f>IF(A101="","",RTD("cqg.rtd", ,"ContractData", C101, "T_CVol",, "T"))</f>
        <v/>
      </c>
      <c r="Q101" s="1" t="str">
        <f>IF(A101="","",RTD("cqg.rtd",,"StudyData",C101,"PCB","BaseType=Index,Index=1","Close","A",,"all",,,,"T")/100)</f>
        <v/>
      </c>
      <c r="S101" s="14" t="str">
        <f>IF(A101="","",IF(LEN(RTD("cqg.rtd",,"ContractData","Tsize("&amp;C101&amp;")","LastQuoteToday",,"T"))=1,0,LEN(RTD("cqg.rtd",,"ContractData","Tsize("&amp;C101&amp;")","LastQuoteToday",,"T"))-2))</f>
        <v/>
      </c>
      <c r="T101" t="str" cm="1">
        <f t="array" ref="T101">IF(A101="","",_xlfn.IFS(S101=0,"#",S101=1,"#.0",S101=2,"#.00",S101=3,"#.000",S101=4,"#.0000",S101=5,"#.00000",S101=6,"#.000000",S101=7,"#.0000000"))</f>
        <v/>
      </c>
    </row>
    <row r="102" spans="2:20" x14ac:dyDescent="0.3">
      <c r="B102" s="1" t="str">
        <f>IF(A102="","",IFERROR(RTD("cqg.rtd",,"ContractData",A102,"PerCentNetLastTrade",,"T")/100,""))</f>
        <v/>
      </c>
      <c r="E102" t="str">
        <f>IF(A102="","",RTD("cqg.rtd",,"ContractData",C102,"LongDescription",,"T"))</f>
        <v/>
      </c>
      <c r="F102" s="2" t="str">
        <f>IF(A102="","",TEXT(RTD("cqg.rtd",,"ContractData",C102,"LastTrade",,"T"),T102))</f>
        <v/>
      </c>
      <c r="G102" s="2" t="str">
        <f>IF(A102="","",TEXT(RTD("cqg.rtd",,"ContractData",C102,"NetLastTrade",,"T"),T102))</f>
        <v/>
      </c>
      <c r="H102" s="1" t="str">
        <f t="shared" si="1"/>
        <v/>
      </c>
      <c r="I102" s="2" t="str">
        <f>IF(A102="","",TEXT(RTD("cqg.rtd",,"ContractData",C102,"Open",,"T"),T102))</f>
        <v/>
      </c>
      <c r="J102" s="2" t="str">
        <f>IF(A102="","",TEXT(RTD("cqg.rtd",,"ContractData",C102,"High",,"T"),T102))</f>
        <v/>
      </c>
      <c r="K102" s="2" t="str">
        <f>IF(A102="","",TEXT(RTD("cqg.rtd",,"ContractData",C102,"Low",,"T"),T102))</f>
        <v/>
      </c>
      <c r="L102" t="str">
        <f>IF(A102="","",RTD("cqg.rtd", ,"ContractData", C102, "MT_LastBidVolume",, "T"))</f>
        <v/>
      </c>
      <c r="M102" s="2" t="str">
        <f>IF(A102="","",TEXT(RTD("cqg.rtd", ,"ContractData", C102, "Bid",, "T"),T102))</f>
        <v/>
      </c>
      <c r="N102" s="2" t="str">
        <f>IF(A102="","",TEXT(RTD("cqg.rtd", ,"ContractData", C102, "Ask",, "T"),T102))</f>
        <v/>
      </c>
      <c r="O102" t="str">
        <f>IF(A102="","",RTD("cqg.rtd", ,"ContractData", C102, "MT_LastAskVolume",, "T"))</f>
        <v/>
      </c>
      <c r="P102" t="str">
        <f>IF(A102="","",RTD("cqg.rtd", ,"ContractData", C102, "T_CVol",, "T"))</f>
        <v/>
      </c>
      <c r="Q102" s="1" t="str">
        <f>IF(A102="","",RTD("cqg.rtd",,"StudyData",C102,"PCB","BaseType=Index,Index=1","Close","A",,"all",,,,"T")/100)</f>
        <v/>
      </c>
      <c r="S102" s="14" t="str">
        <f>IF(A102="","",IF(LEN(RTD("cqg.rtd",,"ContractData","Tsize("&amp;C102&amp;")","LastQuoteToday",,"T"))=1,0,LEN(RTD("cqg.rtd",,"ContractData","Tsize("&amp;C102&amp;")","LastQuoteToday",,"T"))-2))</f>
        <v/>
      </c>
      <c r="T102" t="str" cm="1">
        <f t="array" ref="T102">IF(A102="","",_xlfn.IFS(S102=0,"#",S102=1,"#.0",S102=2,"#.00",S102=3,"#.000",S102=4,"#.0000",S102=5,"#.00000",S102=6,"#.000000",S102=7,"#.0000000"))</f>
        <v/>
      </c>
    </row>
    <row r="103" spans="2:20" x14ac:dyDescent="0.3">
      <c r="B103" s="1" t="str">
        <f>IF(A103="","",IFERROR(RTD("cqg.rtd",,"ContractData",A103,"PerCentNetLastTrade",,"T")/100,""))</f>
        <v/>
      </c>
      <c r="E103" t="str">
        <f>IF(A103="","",RTD("cqg.rtd",,"ContractData",C103,"LongDescription",,"T"))</f>
        <v/>
      </c>
      <c r="F103" s="2" t="str">
        <f>IF(A103="","",TEXT(RTD("cqg.rtd",,"ContractData",C103,"LastTrade",,"T"),T103))</f>
        <v/>
      </c>
      <c r="G103" s="2" t="str">
        <f>IF(A103="","",TEXT(RTD("cqg.rtd",,"ContractData",C103,"NetLastTrade",,"T"),T103))</f>
        <v/>
      </c>
      <c r="H103" s="1" t="str">
        <f t="shared" si="1"/>
        <v/>
      </c>
      <c r="I103" s="2" t="str">
        <f>IF(A103="","",TEXT(RTD("cqg.rtd",,"ContractData",C103,"Open",,"T"),T103))</f>
        <v/>
      </c>
      <c r="J103" s="2" t="str">
        <f>IF(A103="","",TEXT(RTD("cqg.rtd",,"ContractData",C103,"High",,"T"),T103))</f>
        <v/>
      </c>
      <c r="K103" s="2" t="str">
        <f>IF(A103="","",TEXT(RTD("cqg.rtd",,"ContractData",C103,"Low",,"T"),T103))</f>
        <v/>
      </c>
      <c r="L103" t="str">
        <f>IF(A103="","",RTD("cqg.rtd", ,"ContractData", C103, "MT_LastBidVolume",, "T"))</f>
        <v/>
      </c>
      <c r="M103" s="2" t="str">
        <f>IF(A103="","",TEXT(RTD("cqg.rtd", ,"ContractData", C103, "Bid",, "T"),T103))</f>
        <v/>
      </c>
      <c r="N103" s="2" t="str">
        <f>IF(A103="","",TEXT(RTD("cqg.rtd", ,"ContractData", C103, "Ask",, "T"),T103))</f>
        <v/>
      </c>
      <c r="O103" t="str">
        <f>IF(A103="","",RTD("cqg.rtd", ,"ContractData", C103, "MT_LastAskVolume",, "T"))</f>
        <v/>
      </c>
      <c r="P103" t="str">
        <f>IF(A103="","",RTD("cqg.rtd", ,"ContractData", C103, "T_CVol",, "T"))</f>
        <v/>
      </c>
      <c r="Q103" s="1" t="str">
        <f>IF(A103="","",RTD("cqg.rtd",,"StudyData",C103,"PCB","BaseType=Index,Index=1","Close","A",,"all",,,,"T")/100)</f>
        <v/>
      </c>
      <c r="S103" s="14" t="str">
        <f>IF(A103="","",IF(LEN(RTD("cqg.rtd",,"ContractData","Tsize("&amp;C103&amp;")","LastQuoteToday",,"T"))=1,0,LEN(RTD("cqg.rtd",,"ContractData","Tsize("&amp;C103&amp;")","LastQuoteToday",,"T"))-2))</f>
        <v/>
      </c>
      <c r="T103" t="str" cm="1">
        <f t="array" ref="T103">IF(A103="","",_xlfn.IFS(S103=0,"#",S103=1,"#.0",S103=2,"#.00",S103=3,"#.000",S103=4,"#.0000",S103=5,"#.00000",S103=6,"#.000000",S103=7,"#.0000000"))</f>
        <v/>
      </c>
    </row>
    <row r="104" spans="2:20" x14ac:dyDescent="0.3">
      <c r="B104" s="1" t="str">
        <f>IF(A104="","",IFERROR(RTD("cqg.rtd",,"ContractData",A104,"PerCentNetLastTrade",,"T")/100,""))</f>
        <v/>
      </c>
      <c r="E104" t="str">
        <f>IF(A104="","",RTD("cqg.rtd",,"ContractData",C104,"LongDescription",,"T"))</f>
        <v/>
      </c>
      <c r="F104" s="2" t="str">
        <f>IF(A104="","",TEXT(RTD("cqg.rtd",,"ContractData",C104,"LastTrade",,"T"),T104))</f>
        <v/>
      </c>
      <c r="G104" s="2" t="str">
        <f>IF(A104="","",TEXT(RTD("cqg.rtd",,"ContractData",C104,"NetLastTrade",,"T"),T104))</f>
        <v/>
      </c>
      <c r="H104" s="1" t="str">
        <f t="shared" si="1"/>
        <v/>
      </c>
      <c r="I104" s="2" t="str">
        <f>IF(A104="","",TEXT(RTD("cqg.rtd",,"ContractData",C104,"Open",,"T"),T104))</f>
        <v/>
      </c>
      <c r="J104" s="2" t="str">
        <f>IF(A104="","",TEXT(RTD("cqg.rtd",,"ContractData",C104,"High",,"T"),T104))</f>
        <v/>
      </c>
      <c r="K104" s="2" t="str">
        <f>IF(A104="","",TEXT(RTD("cqg.rtd",,"ContractData",C104,"Low",,"T"),T104))</f>
        <v/>
      </c>
      <c r="L104" t="str">
        <f>IF(A104="","",RTD("cqg.rtd", ,"ContractData", C104, "MT_LastBidVolume",, "T"))</f>
        <v/>
      </c>
      <c r="M104" s="2" t="str">
        <f>IF(A104="","",TEXT(RTD("cqg.rtd", ,"ContractData", C104, "Bid",, "T"),T104))</f>
        <v/>
      </c>
      <c r="N104" s="2" t="str">
        <f>IF(A104="","",TEXT(RTD("cqg.rtd", ,"ContractData", C104, "Ask",, "T"),T104))</f>
        <v/>
      </c>
      <c r="O104" t="str">
        <f>IF(A104="","",RTD("cqg.rtd", ,"ContractData", C104, "MT_LastAskVolume",, "T"))</f>
        <v/>
      </c>
      <c r="P104" t="str">
        <f>IF(A104="","",RTD("cqg.rtd", ,"ContractData", C104, "T_CVol",, "T"))</f>
        <v/>
      </c>
      <c r="Q104" s="1" t="str">
        <f>IF(A104="","",RTD("cqg.rtd",,"StudyData",C104,"PCB","BaseType=Index,Index=1","Close","A",,"all",,,,"T")/100)</f>
        <v/>
      </c>
      <c r="S104" s="14" t="str">
        <f>IF(A104="","",IF(LEN(RTD("cqg.rtd",,"ContractData","Tsize("&amp;C104&amp;")","LastQuoteToday",,"T"))=1,0,LEN(RTD("cqg.rtd",,"ContractData","Tsize("&amp;C104&amp;")","LastQuoteToday",,"T"))-2))</f>
        <v/>
      </c>
      <c r="T104" t="str" cm="1">
        <f t="array" ref="T104">IF(A104="","",_xlfn.IFS(S104=0,"#",S104=1,"#.0",S104=2,"#.00",S104=3,"#.000",S104=4,"#.0000",S104=5,"#.00000",S104=6,"#.000000",S104=7,"#.0000000"))</f>
        <v/>
      </c>
    </row>
    <row r="105" spans="2:20" x14ac:dyDescent="0.3">
      <c r="B105" s="1" t="str">
        <f>IF(A105="","",IFERROR(RTD("cqg.rtd",,"ContractData",A105,"PerCentNetLastTrade",,"T")/100,""))</f>
        <v/>
      </c>
      <c r="E105" t="str">
        <f>IF(A105="","",RTD("cqg.rtd",,"ContractData",C105,"LongDescription",,"T"))</f>
        <v/>
      </c>
      <c r="F105" s="2" t="str">
        <f>IF(A105="","",TEXT(RTD("cqg.rtd",,"ContractData",C105,"LastTrade",,"T"),T105))</f>
        <v/>
      </c>
      <c r="G105" s="2" t="str">
        <f>IF(A105="","",TEXT(RTD("cqg.rtd",,"ContractData",C105,"NetLastTrade",,"T"),T105))</f>
        <v/>
      </c>
      <c r="H105" s="1" t="str">
        <f t="shared" si="1"/>
        <v/>
      </c>
      <c r="I105" s="2" t="str">
        <f>IF(A105="","",TEXT(RTD("cqg.rtd",,"ContractData",C105,"Open",,"T"),T105))</f>
        <v/>
      </c>
      <c r="J105" s="2" t="str">
        <f>IF(A105="","",TEXT(RTD("cqg.rtd",,"ContractData",C105,"High",,"T"),T105))</f>
        <v/>
      </c>
      <c r="K105" s="2" t="str">
        <f>IF(A105="","",TEXT(RTD("cqg.rtd",,"ContractData",C105,"Low",,"T"),T105))</f>
        <v/>
      </c>
      <c r="L105" t="str">
        <f>IF(A105="","",RTD("cqg.rtd", ,"ContractData", C105, "MT_LastBidVolume",, "T"))</f>
        <v/>
      </c>
      <c r="M105" s="2" t="str">
        <f>IF(A105="","",TEXT(RTD("cqg.rtd", ,"ContractData", C105, "Bid",, "T"),T105))</f>
        <v/>
      </c>
      <c r="N105" s="2" t="str">
        <f>IF(A105="","",TEXT(RTD("cqg.rtd", ,"ContractData", C105, "Ask",, "T"),T105))</f>
        <v/>
      </c>
      <c r="O105" t="str">
        <f>IF(A105="","",RTD("cqg.rtd", ,"ContractData", C105, "MT_LastAskVolume",, "T"))</f>
        <v/>
      </c>
      <c r="P105" t="str">
        <f>IF(A105="","",RTD("cqg.rtd", ,"ContractData", C105, "T_CVol",, "T"))</f>
        <v/>
      </c>
      <c r="Q105" s="1" t="str">
        <f>IF(A105="","",RTD("cqg.rtd",,"StudyData",C105,"PCB","BaseType=Index,Index=1","Close","A",,"all",,,,"T")/100)</f>
        <v/>
      </c>
      <c r="S105" s="14" t="str">
        <f>IF(A105="","",IF(LEN(RTD("cqg.rtd",,"ContractData","Tsize("&amp;C105&amp;")","LastQuoteToday",,"T"))=1,0,LEN(RTD("cqg.rtd",,"ContractData","Tsize("&amp;C105&amp;")","LastQuoteToday",,"T"))-2))</f>
        <v/>
      </c>
      <c r="T105" t="str" cm="1">
        <f t="array" ref="T105">IF(A105="","",_xlfn.IFS(S105=0,"#",S105=1,"#.0",S105=2,"#.00",S105=3,"#.000",S105=4,"#.0000",S105=5,"#.00000",S105=6,"#.000000",S105=7,"#.0000000"))</f>
        <v/>
      </c>
    </row>
    <row r="106" spans="2:20" x14ac:dyDescent="0.3">
      <c r="B106" s="1" t="str">
        <f>IF(A106="","",IFERROR(RTD("cqg.rtd",,"ContractData",A106,"PerCentNetLastTrade",,"T")/100,""))</f>
        <v/>
      </c>
      <c r="E106" t="str">
        <f>IF(A106="","",RTD("cqg.rtd",,"ContractData",C106,"LongDescription",,"T"))</f>
        <v/>
      </c>
      <c r="F106" s="2" t="str">
        <f>IF(A106="","",TEXT(RTD("cqg.rtd",,"ContractData",C106,"LastTrade",,"T"),T106))</f>
        <v/>
      </c>
      <c r="G106" s="2" t="str">
        <f>IF(A106="","",TEXT(RTD("cqg.rtd",,"ContractData",C106,"NetLastTrade",,"T"),T106))</f>
        <v/>
      </c>
      <c r="H106" s="1" t="str">
        <f t="shared" si="1"/>
        <v/>
      </c>
      <c r="I106" s="2" t="str">
        <f>IF(A106="","",TEXT(RTD("cqg.rtd",,"ContractData",C106,"Open",,"T"),T106))</f>
        <v/>
      </c>
      <c r="J106" s="2" t="str">
        <f>IF(A106="","",TEXT(RTD("cqg.rtd",,"ContractData",C106,"High",,"T"),T106))</f>
        <v/>
      </c>
      <c r="K106" s="2" t="str">
        <f>IF(A106="","",TEXT(RTD("cqg.rtd",,"ContractData",C106,"Low",,"T"),T106))</f>
        <v/>
      </c>
      <c r="L106" t="str">
        <f>IF(A106="","",RTD("cqg.rtd", ,"ContractData", C106, "MT_LastBidVolume",, "T"))</f>
        <v/>
      </c>
      <c r="M106" s="2" t="str">
        <f>IF(A106="","",TEXT(RTD("cqg.rtd", ,"ContractData", C106, "Bid",, "T"),T106))</f>
        <v/>
      </c>
      <c r="N106" s="2" t="str">
        <f>IF(A106="","",TEXT(RTD("cqg.rtd", ,"ContractData", C106, "Ask",, "T"),T106))</f>
        <v/>
      </c>
      <c r="O106" t="str">
        <f>IF(A106="","",RTD("cqg.rtd", ,"ContractData", C106, "MT_LastAskVolume",, "T"))</f>
        <v/>
      </c>
      <c r="P106" t="str">
        <f>IF(A106="","",RTD("cqg.rtd", ,"ContractData", C106, "T_CVol",, "T"))</f>
        <v/>
      </c>
      <c r="Q106" s="1" t="str">
        <f>IF(A106="","",RTD("cqg.rtd",,"StudyData",C106,"PCB","BaseType=Index,Index=1","Close","A",,"all",,,,"T")/100)</f>
        <v/>
      </c>
      <c r="S106" s="14" t="str">
        <f>IF(A106="","",IF(LEN(RTD("cqg.rtd",,"ContractData","Tsize("&amp;C106&amp;")","LastQuoteToday",,"T"))=1,0,LEN(RTD("cqg.rtd",,"ContractData","Tsize("&amp;C106&amp;")","LastQuoteToday",,"T"))-2))</f>
        <v/>
      </c>
      <c r="T106" t="str" cm="1">
        <f t="array" ref="T106">IF(A106="","",_xlfn.IFS(S106=0,"#",S106=1,"#.0",S106=2,"#.00",S106=3,"#.000",S106=4,"#.0000",S106=5,"#.00000",S106=6,"#.000000",S106=7,"#.0000000"))</f>
        <v/>
      </c>
    </row>
    <row r="107" spans="2:20" x14ac:dyDescent="0.3">
      <c r="B107" s="1" t="str">
        <f>IF(A107="","",IFERROR(RTD("cqg.rtd",,"ContractData",A107,"PerCentNetLastTrade",,"T")/100,""))</f>
        <v/>
      </c>
      <c r="E107" t="str">
        <f>IF(A107="","",RTD("cqg.rtd",,"ContractData",C107,"LongDescription",,"T"))</f>
        <v/>
      </c>
      <c r="F107" s="2" t="str">
        <f>IF(A107="","",TEXT(RTD("cqg.rtd",,"ContractData",C107,"LastTrade",,"T"),T107))</f>
        <v/>
      </c>
      <c r="G107" s="2" t="str">
        <f>IF(A107="","",TEXT(RTD("cqg.rtd",,"ContractData",C107,"NetLastTrade",,"T"),T107))</f>
        <v/>
      </c>
      <c r="H107" s="1" t="str">
        <f t="shared" si="1"/>
        <v/>
      </c>
      <c r="I107" s="2" t="str">
        <f>IF(A107="","",TEXT(RTD("cqg.rtd",,"ContractData",C107,"Open",,"T"),T107))</f>
        <v/>
      </c>
      <c r="J107" s="2" t="str">
        <f>IF(A107="","",TEXT(RTD("cqg.rtd",,"ContractData",C107,"High",,"T"),T107))</f>
        <v/>
      </c>
      <c r="K107" s="2" t="str">
        <f>IF(A107="","",TEXT(RTD("cqg.rtd",,"ContractData",C107,"Low",,"T"),T107))</f>
        <v/>
      </c>
      <c r="L107" t="str">
        <f>IF(A107="","",RTD("cqg.rtd", ,"ContractData", C107, "MT_LastBidVolume",, "T"))</f>
        <v/>
      </c>
      <c r="M107" s="2" t="str">
        <f>IF(A107="","",TEXT(RTD("cqg.rtd", ,"ContractData", C107, "Bid",, "T"),T107))</f>
        <v/>
      </c>
      <c r="N107" s="2" t="str">
        <f>IF(A107="","",TEXT(RTD("cqg.rtd", ,"ContractData", C107, "Ask",, "T"),T107))</f>
        <v/>
      </c>
      <c r="O107" t="str">
        <f>IF(A107="","",RTD("cqg.rtd", ,"ContractData", C107, "MT_LastAskVolume",, "T"))</f>
        <v/>
      </c>
      <c r="P107" t="str">
        <f>IF(A107="","",RTD("cqg.rtd", ,"ContractData", C107, "T_CVol",, "T"))</f>
        <v/>
      </c>
      <c r="Q107" s="1" t="str">
        <f>IF(A107="","",RTD("cqg.rtd",,"StudyData",C107,"PCB","BaseType=Index,Index=1","Close","A",,"all",,,,"T")/100)</f>
        <v/>
      </c>
      <c r="S107" s="14" t="str">
        <f>IF(A107="","",IF(LEN(RTD("cqg.rtd",,"ContractData","Tsize("&amp;C107&amp;")","LastQuoteToday",,"T"))=1,0,LEN(RTD("cqg.rtd",,"ContractData","Tsize("&amp;C107&amp;")","LastQuoteToday",,"T"))-2))</f>
        <v/>
      </c>
      <c r="T107" t="str" cm="1">
        <f t="array" ref="T107">IF(A107="","",_xlfn.IFS(S107=0,"#",S107=1,"#.0",S107=2,"#.00",S107=3,"#.000",S107=4,"#.0000",S107=5,"#.00000",S107=6,"#.000000",S107=7,"#.0000000"))</f>
        <v/>
      </c>
    </row>
    <row r="108" spans="2:20" x14ac:dyDescent="0.3">
      <c r="B108" s="1" t="str">
        <f>IF(A108="","",IFERROR(RTD("cqg.rtd",,"ContractData",A108,"PerCentNetLastTrade",,"T")/100,""))</f>
        <v/>
      </c>
      <c r="E108" t="str">
        <f>IF(A108="","",RTD("cqg.rtd",,"ContractData",C108,"LongDescription",,"T"))</f>
        <v/>
      </c>
      <c r="F108" s="2" t="str">
        <f>IF(A108="","",TEXT(RTD("cqg.rtd",,"ContractData",C108,"LastTrade",,"T"),T108))</f>
        <v/>
      </c>
      <c r="G108" s="2" t="str">
        <f>IF(A108="","",TEXT(RTD("cqg.rtd",,"ContractData",C108,"NetLastTrade",,"T"),T108))</f>
        <v/>
      </c>
      <c r="H108" s="1" t="str">
        <f t="shared" si="1"/>
        <v/>
      </c>
      <c r="I108" s="2" t="str">
        <f>IF(A108="","",TEXT(RTD("cqg.rtd",,"ContractData",C108,"Open",,"T"),T108))</f>
        <v/>
      </c>
      <c r="J108" s="2" t="str">
        <f>IF(A108="","",TEXT(RTD("cqg.rtd",,"ContractData",C108,"High",,"T"),T108))</f>
        <v/>
      </c>
      <c r="K108" s="2" t="str">
        <f>IF(A108="","",TEXT(RTD("cqg.rtd",,"ContractData",C108,"Low",,"T"),T108))</f>
        <v/>
      </c>
      <c r="L108" t="str">
        <f>IF(A108="","",RTD("cqg.rtd", ,"ContractData", C108, "MT_LastBidVolume",, "T"))</f>
        <v/>
      </c>
      <c r="M108" s="2" t="str">
        <f>IF(A108="","",TEXT(RTD("cqg.rtd", ,"ContractData", C108, "Bid",, "T"),T108))</f>
        <v/>
      </c>
      <c r="N108" s="2" t="str">
        <f>IF(A108="","",TEXT(RTD("cqg.rtd", ,"ContractData", C108, "Ask",, "T"),T108))</f>
        <v/>
      </c>
      <c r="O108" t="str">
        <f>IF(A108="","",RTD("cqg.rtd", ,"ContractData", C108, "MT_LastAskVolume",, "T"))</f>
        <v/>
      </c>
      <c r="P108" t="str">
        <f>IF(A108="","",RTD("cqg.rtd", ,"ContractData", C108, "T_CVol",, "T"))</f>
        <v/>
      </c>
      <c r="Q108" s="1" t="str">
        <f>IF(A108="","",RTD("cqg.rtd",,"StudyData",C108,"PCB","BaseType=Index,Index=1","Close","A",,"all",,,,"T")/100)</f>
        <v/>
      </c>
      <c r="S108" s="14" t="str">
        <f>IF(A108="","",IF(LEN(RTD("cqg.rtd",,"ContractData","Tsize("&amp;C108&amp;")","LastQuoteToday",,"T"))=1,0,LEN(RTD("cqg.rtd",,"ContractData","Tsize("&amp;C108&amp;")","LastQuoteToday",,"T"))-2))</f>
        <v/>
      </c>
      <c r="T108" t="str" cm="1">
        <f t="array" ref="T108">IF(A108="","",_xlfn.IFS(S108=0,"#",S108=1,"#.0",S108=2,"#.00",S108=3,"#.000",S108=4,"#.0000",S108=5,"#.00000",S108=6,"#.000000",S108=7,"#.0000000"))</f>
        <v/>
      </c>
    </row>
    <row r="109" spans="2:20" x14ac:dyDescent="0.3">
      <c r="B109" s="1" t="str">
        <f>IF(A109="","",IFERROR(RTD("cqg.rtd",,"ContractData",A109,"PerCentNetLastTrade",,"T")/100,""))</f>
        <v/>
      </c>
      <c r="E109" t="str">
        <f>IF(A109="","",RTD("cqg.rtd",,"ContractData",C109,"LongDescription",,"T"))</f>
        <v/>
      </c>
      <c r="F109" s="2" t="str">
        <f>IF(A109="","",TEXT(RTD("cqg.rtd",,"ContractData",C109,"LastTrade",,"T"),T109))</f>
        <v/>
      </c>
      <c r="G109" s="2" t="str">
        <f>IF(A109="","",TEXT(RTD("cqg.rtd",,"ContractData",C109,"NetLastTrade",,"T"),T109))</f>
        <v/>
      </c>
      <c r="H109" s="1" t="str">
        <f t="shared" si="1"/>
        <v/>
      </c>
      <c r="I109" s="2" t="str">
        <f>IF(A109="","",TEXT(RTD("cqg.rtd",,"ContractData",C109,"Open",,"T"),T109))</f>
        <v/>
      </c>
      <c r="J109" s="2" t="str">
        <f>IF(A109="","",TEXT(RTD("cqg.rtd",,"ContractData",C109,"High",,"T"),T109))</f>
        <v/>
      </c>
      <c r="K109" s="2" t="str">
        <f>IF(A109="","",TEXT(RTD("cqg.rtd",,"ContractData",C109,"Low",,"T"),T109))</f>
        <v/>
      </c>
      <c r="L109" t="str">
        <f>IF(A109="","",RTD("cqg.rtd", ,"ContractData", C109, "MT_LastBidVolume",, "T"))</f>
        <v/>
      </c>
      <c r="M109" s="2" t="str">
        <f>IF(A109="","",TEXT(RTD("cqg.rtd", ,"ContractData", C109, "Bid",, "T"),T109))</f>
        <v/>
      </c>
      <c r="N109" s="2" t="str">
        <f>IF(A109="","",TEXT(RTD("cqg.rtd", ,"ContractData", C109, "Ask",, "T"),T109))</f>
        <v/>
      </c>
      <c r="O109" t="str">
        <f>IF(A109="","",RTD("cqg.rtd", ,"ContractData", C109, "MT_LastAskVolume",, "T"))</f>
        <v/>
      </c>
      <c r="P109" t="str">
        <f>IF(A109="","",RTD("cqg.rtd", ,"ContractData", C109, "T_CVol",, "T"))</f>
        <v/>
      </c>
      <c r="Q109" s="1" t="str">
        <f>IF(A109="","",RTD("cqg.rtd",,"StudyData",C109,"PCB","BaseType=Index,Index=1","Close","A",,"all",,,,"T")/100)</f>
        <v/>
      </c>
      <c r="S109" s="14" t="str">
        <f>IF(A109="","",IF(LEN(RTD("cqg.rtd",,"ContractData","Tsize("&amp;C109&amp;")","LastQuoteToday",,"T"))=1,0,LEN(RTD("cqg.rtd",,"ContractData","Tsize("&amp;C109&amp;")","LastQuoteToday",,"T"))-2))</f>
        <v/>
      </c>
      <c r="T109" t="str" cm="1">
        <f t="array" ref="T109">IF(A109="","",_xlfn.IFS(S109=0,"#",S109=1,"#.0",S109=2,"#.00",S109=3,"#.000",S109=4,"#.0000",S109=5,"#.00000",S109=6,"#.000000",S109=7,"#.0000000"))</f>
        <v/>
      </c>
    </row>
    <row r="110" spans="2:20" x14ac:dyDescent="0.3">
      <c r="B110" s="1" t="str">
        <f>IF(A110="","",IFERROR(RTD("cqg.rtd",,"ContractData",A110,"PerCentNetLastTrade",,"T")/100,""))</f>
        <v/>
      </c>
      <c r="E110" t="str">
        <f>IF(A110="","",RTD("cqg.rtd",,"ContractData",C110,"LongDescription",,"T"))</f>
        <v/>
      </c>
      <c r="F110" s="2" t="str">
        <f>IF(A110="","",TEXT(RTD("cqg.rtd",,"ContractData",C110,"LastTrade",,"T"),T110))</f>
        <v/>
      </c>
      <c r="G110" s="2" t="str">
        <f>IF(A110="","",TEXT(RTD("cqg.rtd",,"ContractData",C110,"NetLastTrade",,"T"),T110))</f>
        <v/>
      </c>
      <c r="H110" s="1" t="str">
        <f t="shared" si="1"/>
        <v/>
      </c>
      <c r="I110" s="2" t="str">
        <f>IF(A110="","",TEXT(RTD("cqg.rtd",,"ContractData",C110,"Open",,"T"),T110))</f>
        <v/>
      </c>
      <c r="J110" s="2" t="str">
        <f>IF(A110="","",TEXT(RTD("cqg.rtd",,"ContractData",C110,"High",,"T"),T110))</f>
        <v/>
      </c>
      <c r="K110" s="2" t="str">
        <f>IF(A110="","",TEXT(RTD("cqg.rtd",,"ContractData",C110,"Low",,"T"),T110))</f>
        <v/>
      </c>
      <c r="L110" t="str">
        <f>IF(A110="","",RTD("cqg.rtd", ,"ContractData", C110, "MT_LastBidVolume",, "T"))</f>
        <v/>
      </c>
      <c r="M110" s="2" t="str">
        <f>IF(A110="","",TEXT(RTD("cqg.rtd", ,"ContractData", C110, "Bid",, "T"),T110))</f>
        <v/>
      </c>
      <c r="N110" s="2" t="str">
        <f>IF(A110="","",TEXT(RTD("cqg.rtd", ,"ContractData", C110, "Ask",, "T"),T110))</f>
        <v/>
      </c>
      <c r="O110" t="str">
        <f>IF(A110="","",RTD("cqg.rtd", ,"ContractData", C110, "MT_LastAskVolume",, "T"))</f>
        <v/>
      </c>
      <c r="P110" t="str">
        <f>IF(A110="","",RTD("cqg.rtd", ,"ContractData", C110, "T_CVol",, "T"))</f>
        <v/>
      </c>
      <c r="Q110" s="1" t="str">
        <f>IF(A110="","",RTD("cqg.rtd",,"StudyData",C110,"PCB","BaseType=Index,Index=1","Close","A",,"all",,,,"T")/100)</f>
        <v/>
      </c>
      <c r="S110" s="14" t="str">
        <f>IF(A110="","",IF(LEN(RTD("cqg.rtd",,"ContractData","Tsize("&amp;C110&amp;")","LastQuoteToday",,"T"))=1,0,LEN(RTD("cqg.rtd",,"ContractData","Tsize("&amp;C110&amp;")","LastQuoteToday",,"T"))-2))</f>
        <v/>
      </c>
      <c r="T110" t="str" cm="1">
        <f t="array" ref="T110">IF(A110="","",_xlfn.IFS(S110=0,"#",S110=1,"#.0",S110=2,"#.00",S110=3,"#.000",S110=4,"#.0000",S110=5,"#.00000",S110=6,"#.000000",S110=7,"#.0000000"))</f>
        <v/>
      </c>
    </row>
    <row r="111" spans="2:20" x14ac:dyDescent="0.3">
      <c r="B111" s="1" t="str">
        <f>IF(A111="","",IFERROR(RTD("cqg.rtd",,"ContractData",A111,"PerCentNetLastTrade",,"T")/100,""))</f>
        <v/>
      </c>
      <c r="E111" t="str">
        <f>IF(A111="","",RTD("cqg.rtd",,"ContractData",C111,"LongDescription",,"T"))</f>
        <v/>
      </c>
      <c r="F111" s="2" t="str">
        <f>IF(A111="","",TEXT(RTD("cqg.rtd",,"ContractData",C111,"LastTrade",,"T"),T111))</f>
        <v/>
      </c>
      <c r="G111" s="2" t="str">
        <f>IF(A111="","",TEXT(RTD("cqg.rtd",,"ContractData",C111,"NetLastTrade",,"T"),T111))</f>
        <v/>
      </c>
      <c r="H111" s="1" t="str">
        <f t="shared" si="1"/>
        <v/>
      </c>
      <c r="I111" s="2" t="str">
        <f>IF(A111="","",TEXT(RTD("cqg.rtd",,"ContractData",C111,"Open",,"T"),T111))</f>
        <v/>
      </c>
      <c r="J111" s="2" t="str">
        <f>IF(A111="","",TEXT(RTD("cqg.rtd",,"ContractData",C111,"High",,"T"),T111))</f>
        <v/>
      </c>
      <c r="K111" s="2" t="str">
        <f>IF(A111="","",TEXT(RTD("cqg.rtd",,"ContractData",C111,"Low",,"T"),T111))</f>
        <v/>
      </c>
      <c r="L111" t="str">
        <f>IF(A111="","",RTD("cqg.rtd", ,"ContractData", C111, "MT_LastBidVolume",, "T"))</f>
        <v/>
      </c>
      <c r="M111" s="2" t="str">
        <f>IF(A111="","",TEXT(RTD("cqg.rtd", ,"ContractData", C111, "Bid",, "T"),T111))</f>
        <v/>
      </c>
      <c r="N111" s="2" t="str">
        <f>IF(A111="","",TEXT(RTD("cqg.rtd", ,"ContractData", C111, "Ask",, "T"),T111))</f>
        <v/>
      </c>
      <c r="O111" t="str">
        <f>IF(A111="","",RTD("cqg.rtd", ,"ContractData", C111, "MT_LastAskVolume",, "T"))</f>
        <v/>
      </c>
      <c r="P111" t="str">
        <f>IF(A111="","",RTD("cqg.rtd", ,"ContractData", C111, "T_CVol",, "T"))</f>
        <v/>
      </c>
      <c r="Q111" s="1" t="str">
        <f>IF(A111="","",RTD("cqg.rtd",,"StudyData",C111,"PCB","BaseType=Index,Index=1","Close","A",,"all",,,,"T")/100)</f>
        <v/>
      </c>
      <c r="S111" s="14" t="str">
        <f>IF(A111="","",IF(LEN(RTD("cqg.rtd",,"ContractData","Tsize("&amp;C111&amp;")","LastQuoteToday",,"T"))=1,0,LEN(RTD("cqg.rtd",,"ContractData","Tsize("&amp;C111&amp;")","LastQuoteToday",,"T"))-2))</f>
        <v/>
      </c>
      <c r="T111" t="str" cm="1">
        <f t="array" ref="T111">IF(A111="","",_xlfn.IFS(S111=0,"#",S111=1,"#.0",S111=2,"#.00",S111=3,"#.000",S111=4,"#.0000",S111=5,"#.00000",S111=6,"#.000000",S111=7,"#.0000000"))</f>
        <v/>
      </c>
    </row>
    <row r="112" spans="2:20" x14ac:dyDescent="0.3">
      <c r="B112" s="1" t="str">
        <f>IF(A112="","",IFERROR(RTD("cqg.rtd",,"ContractData",A112,"PerCentNetLastTrade",,"T")/100,""))</f>
        <v/>
      </c>
      <c r="E112" t="str">
        <f>IF(A112="","",RTD("cqg.rtd",,"ContractData",C112,"LongDescription",,"T"))</f>
        <v/>
      </c>
      <c r="F112" s="2" t="str">
        <f>IF(A112="","",TEXT(RTD("cqg.rtd",,"ContractData",C112,"LastTrade",,"T"),T112))</f>
        <v/>
      </c>
      <c r="G112" s="2" t="str">
        <f>IF(A112="","",TEXT(RTD("cqg.rtd",,"ContractData",C112,"NetLastTrade",,"T"),T112))</f>
        <v/>
      </c>
      <c r="H112" s="1" t="str">
        <f t="shared" si="1"/>
        <v/>
      </c>
      <c r="I112" s="2" t="str">
        <f>IF(A112="","",TEXT(RTD("cqg.rtd",,"ContractData",C112,"Open",,"T"),T112))</f>
        <v/>
      </c>
      <c r="J112" s="2" t="str">
        <f>IF(A112="","",TEXT(RTD("cqg.rtd",,"ContractData",C112,"High",,"T"),T112))</f>
        <v/>
      </c>
      <c r="K112" s="2" t="str">
        <f>IF(A112="","",TEXT(RTD("cqg.rtd",,"ContractData",C112,"Low",,"T"),T112))</f>
        <v/>
      </c>
      <c r="L112" t="str">
        <f>IF(A112="","",RTD("cqg.rtd", ,"ContractData", C112, "MT_LastBidVolume",, "T"))</f>
        <v/>
      </c>
      <c r="M112" s="2" t="str">
        <f>IF(A112="","",TEXT(RTD("cqg.rtd", ,"ContractData", C112, "Bid",, "T"),T112))</f>
        <v/>
      </c>
      <c r="N112" s="2" t="str">
        <f>IF(A112="","",TEXT(RTD("cqg.rtd", ,"ContractData", C112, "Ask",, "T"),T112))</f>
        <v/>
      </c>
      <c r="O112" t="str">
        <f>IF(A112="","",RTD("cqg.rtd", ,"ContractData", C112, "MT_LastAskVolume",, "T"))</f>
        <v/>
      </c>
      <c r="P112" t="str">
        <f>IF(A112="","",RTD("cqg.rtd", ,"ContractData", C112, "T_CVol",, "T"))</f>
        <v/>
      </c>
      <c r="Q112" s="1" t="str">
        <f>IF(A112="","",RTD("cqg.rtd",,"StudyData",C112,"PCB","BaseType=Index,Index=1","Close","A",,"all",,,,"T")/100)</f>
        <v/>
      </c>
      <c r="S112" s="14" t="str">
        <f>IF(A112="","",IF(LEN(RTD("cqg.rtd",,"ContractData","Tsize("&amp;C112&amp;")","LastQuoteToday",,"T"))=1,0,LEN(RTD("cqg.rtd",,"ContractData","Tsize("&amp;C112&amp;")","LastQuoteToday",,"T"))-2))</f>
        <v/>
      </c>
      <c r="T112" t="str" cm="1">
        <f t="array" ref="T112">IF(A112="","",_xlfn.IFS(S112=0,"#",S112=1,"#.0",S112=2,"#.00",S112=3,"#.000",S112=4,"#.0000",S112=5,"#.00000",S112=6,"#.000000",S112=7,"#.0000000"))</f>
        <v/>
      </c>
    </row>
    <row r="113" spans="2:20" x14ac:dyDescent="0.3">
      <c r="B113" s="1" t="str">
        <f>IF(A113="","",IFERROR(RTD("cqg.rtd",,"ContractData",A113,"PerCentNetLastTrade",,"T")/100,""))</f>
        <v/>
      </c>
      <c r="E113" t="str">
        <f>IF(A113="","",RTD("cqg.rtd",,"ContractData",C113,"LongDescription",,"T"))</f>
        <v/>
      </c>
      <c r="F113" s="2" t="str">
        <f>IF(A113="","",TEXT(RTD("cqg.rtd",,"ContractData",C113,"LastTrade",,"T"),T113))</f>
        <v/>
      </c>
      <c r="G113" s="2" t="str">
        <f>IF(A113="","",TEXT(RTD("cqg.rtd",,"ContractData",C113,"NetLastTrade",,"T"),T113))</f>
        <v/>
      </c>
      <c r="H113" s="1" t="str">
        <f t="shared" si="1"/>
        <v/>
      </c>
      <c r="I113" s="2" t="str">
        <f>IF(A113="","",TEXT(RTD("cqg.rtd",,"ContractData",C113,"Open",,"T"),T113))</f>
        <v/>
      </c>
      <c r="J113" s="2" t="str">
        <f>IF(A113="","",TEXT(RTD("cqg.rtd",,"ContractData",C113,"High",,"T"),T113))</f>
        <v/>
      </c>
      <c r="K113" s="2" t="str">
        <f>IF(A113="","",TEXT(RTD("cqg.rtd",,"ContractData",C113,"Low",,"T"),T113))</f>
        <v/>
      </c>
      <c r="L113" t="str">
        <f>IF(A113="","",RTD("cqg.rtd", ,"ContractData", C113, "MT_LastBidVolume",, "T"))</f>
        <v/>
      </c>
      <c r="M113" s="2" t="str">
        <f>IF(A113="","",TEXT(RTD("cqg.rtd", ,"ContractData", C113, "Bid",, "T"),T113))</f>
        <v/>
      </c>
      <c r="N113" s="2" t="str">
        <f>IF(A113="","",TEXT(RTD("cqg.rtd", ,"ContractData", C113, "Ask",, "T"),T113))</f>
        <v/>
      </c>
      <c r="O113" t="str">
        <f>IF(A113="","",RTD("cqg.rtd", ,"ContractData", C113, "MT_LastAskVolume",, "T"))</f>
        <v/>
      </c>
      <c r="P113" t="str">
        <f>IF(A113="","",RTD("cqg.rtd", ,"ContractData", C113, "T_CVol",, "T"))</f>
        <v/>
      </c>
      <c r="Q113" s="1" t="str">
        <f>IF(A113="","",RTD("cqg.rtd",,"StudyData",C113,"PCB","BaseType=Index,Index=1","Close","A",,"all",,,,"T")/100)</f>
        <v/>
      </c>
      <c r="S113" s="14" t="str">
        <f>IF(A113="","",IF(LEN(RTD("cqg.rtd",,"ContractData","Tsize("&amp;C113&amp;")","LastQuoteToday",,"T"))=1,0,LEN(RTD("cqg.rtd",,"ContractData","Tsize("&amp;C113&amp;")","LastQuoteToday",,"T"))-2))</f>
        <v/>
      </c>
      <c r="T113" t="str" cm="1">
        <f t="array" ref="T113">IF(A113="","",_xlfn.IFS(S113=0,"#",S113=1,"#.0",S113=2,"#.00",S113=3,"#.000",S113=4,"#.0000",S113=5,"#.00000",S113=6,"#.000000",S113=7,"#.0000000"))</f>
        <v/>
      </c>
    </row>
    <row r="114" spans="2:20" x14ac:dyDescent="0.3">
      <c r="B114" s="1" t="str">
        <f>IF(A114="","",IFERROR(RTD("cqg.rtd",,"ContractData",A114,"PerCentNetLastTrade",,"T")/100,""))</f>
        <v/>
      </c>
      <c r="E114" t="str">
        <f>IF(A114="","",RTD("cqg.rtd",,"ContractData",C114,"LongDescription",,"T"))</f>
        <v/>
      </c>
      <c r="F114" s="2" t="str">
        <f>IF(A114="","",TEXT(RTD("cqg.rtd",,"ContractData",C114,"LastTrade",,"T"),T114))</f>
        <v/>
      </c>
      <c r="G114" s="2" t="str">
        <f>IF(A114="","",TEXT(RTD("cqg.rtd",,"ContractData",C114,"NetLastTrade",,"T"),T114))</f>
        <v/>
      </c>
      <c r="H114" s="1" t="str">
        <f t="shared" si="1"/>
        <v/>
      </c>
      <c r="I114" s="2" t="str">
        <f>IF(A114="","",TEXT(RTD("cqg.rtd",,"ContractData",C114,"Open",,"T"),T114))</f>
        <v/>
      </c>
      <c r="J114" s="2" t="str">
        <f>IF(A114="","",TEXT(RTD("cqg.rtd",,"ContractData",C114,"High",,"T"),T114))</f>
        <v/>
      </c>
      <c r="K114" s="2" t="str">
        <f>IF(A114="","",TEXT(RTD("cqg.rtd",,"ContractData",C114,"Low",,"T"),T114))</f>
        <v/>
      </c>
      <c r="L114" t="str">
        <f>IF(A114="","",RTD("cqg.rtd", ,"ContractData", C114, "MT_LastBidVolume",, "T"))</f>
        <v/>
      </c>
      <c r="M114" s="2" t="str">
        <f>IF(A114="","",TEXT(RTD("cqg.rtd", ,"ContractData", C114, "Bid",, "T"),T114))</f>
        <v/>
      </c>
      <c r="N114" s="2" t="str">
        <f>IF(A114="","",TEXT(RTD("cqg.rtd", ,"ContractData", C114, "Ask",, "T"),T114))</f>
        <v/>
      </c>
      <c r="O114" t="str">
        <f>IF(A114="","",RTD("cqg.rtd", ,"ContractData", C114, "MT_LastAskVolume",, "T"))</f>
        <v/>
      </c>
      <c r="P114" t="str">
        <f>IF(A114="","",RTD("cqg.rtd", ,"ContractData", C114, "T_CVol",, "T"))</f>
        <v/>
      </c>
      <c r="Q114" s="1" t="str">
        <f>IF(A114="","",RTD("cqg.rtd",,"StudyData",C114,"PCB","BaseType=Index,Index=1","Close","A",,"all",,,,"T")/100)</f>
        <v/>
      </c>
      <c r="S114" s="14" t="str">
        <f>IF(A114="","",IF(LEN(RTD("cqg.rtd",,"ContractData","Tsize("&amp;C114&amp;")","LastQuoteToday",,"T"))=1,0,LEN(RTD("cqg.rtd",,"ContractData","Tsize("&amp;C114&amp;")","LastQuoteToday",,"T"))-2))</f>
        <v/>
      </c>
      <c r="T114" t="str" cm="1">
        <f t="array" ref="T114">IF(A114="","",_xlfn.IFS(S114=0,"#",S114=1,"#.0",S114=2,"#.00",S114=3,"#.000",S114=4,"#.0000",S114=5,"#.00000",S114=6,"#.000000",S114=7,"#.0000000"))</f>
        <v/>
      </c>
    </row>
    <row r="115" spans="2:20" x14ac:dyDescent="0.3">
      <c r="B115" s="1" t="str">
        <f>IF(A115="","",IFERROR(RTD("cqg.rtd",,"ContractData",A115,"PerCentNetLastTrade",,"T")/100,""))</f>
        <v/>
      </c>
      <c r="E115" t="str">
        <f>IF(A115="","",RTD("cqg.rtd",,"ContractData",C115,"LongDescription",,"T"))</f>
        <v/>
      </c>
      <c r="F115" s="2" t="str">
        <f>IF(A115="","",TEXT(RTD("cqg.rtd",,"ContractData",C115,"LastTrade",,"T"),T115))</f>
        <v/>
      </c>
      <c r="G115" s="2" t="str">
        <f>IF(A115="","",TEXT(RTD("cqg.rtd",,"ContractData",C115,"NetLastTrade",,"T"),T115))</f>
        <v/>
      </c>
      <c r="H115" s="1" t="str">
        <f t="shared" si="1"/>
        <v/>
      </c>
      <c r="I115" s="2" t="str">
        <f>IF(A115="","",TEXT(RTD("cqg.rtd",,"ContractData",C115,"Open",,"T"),T115))</f>
        <v/>
      </c>
      <c r="J115" s="2" t="str">
        <f>IF(A115="","",TEXT(RTD("cqg.rtd",,"ContractData",C115,"High",,"T"),T115))</f>
        <v/>
      </c>
      <c r="K115" s="2" t="str">
        <f>IF(A115="","",TEXT(RTD("cqg.rtd",,"ContractData",C115,"Low",,"T"),T115))</f>
        <v/>
      </c>
      <c r="L115" t="str">
        <f>IF(A115="","",RTD("cqg.rtd", ,"ContractData", C115, "MT_LastBidVolume",, "T"))</f>
        <v/>
      </c>
      <c r="M115" s="2" t="str">
        <f>IF(A115="","",TEXT(RTD("cqg.rtd", ,"ContractData", C115, "Bid",, "T"),T115))</f>
        <v/>
      </c>
      <c r="N115" s="2" t="str">
        <f>IF(A115="","",TEXT(RTD("cqg.rtd", ,"ContractData", C115, "Ask",, "T"),T115))</f>
        <v/>
      </c>
      <c r="O115" t="str">
        <f>IF(A115="","",RTD("cqg.rtd", ,"ContractData", C115, "MT_LastAskVolume",, "T"))</f>
        <v/>
      </c>
      <c r="P115" t="str">
        <f>IF(A115="","",RTD("cqg.rtd", ,"ContractData", C115, "T_CVol",, "T"))</f>
        <v/>
      </c>
      <c r="Q115" s="1" t="str">
        <f>IF(A115="","",RTD("cqg.rtd",,"StudyData",C115,"PCB","BaseType=Index,Index=1","Close","A",,"all",,,,"T")/100)</f>
        <v/>
      </c>
      <c r="S115" s="14" t="str">
        <f>IF(A115="","",IF(LEN(RTD("cqg.rtd",,"ContractData","Tsize("&amp;C115&amp;")","LastQuoteToday",,"T"))=1,0,LEN(RTD("cqg.rtd",,"ContractData","Tsize("&amp;C115&amp;")","LastQuoteToday",,"T"))-2))</f>
        <v/>
      </c>
      <c r="T115" t="str" cm="1">
        <f t="array" ref="T115">IF(A115="","",_xlfn.IFS(S115=0,"#",S115=1,"#.0",S115=2,"#.00",S115=3,"#.000",S115=4,"#.0000",S115=5,"#.00000",S115=6,"#.000000",S115=7,"#.0000000"))</f>
        <v/>
      </c>
    </row>
    <row r="116" spans="2:20" x14ac:dyDescent="0.3">
      <c r="B116" s="1" t="str">
        <f>IF(A116="","",IFERROR(RTD("cqg.rtd",,"ContractData",A116,"PerCentNetLastTrade",,"T")/100,""))</f>
        <v/>
      </c>
      <c r="E116" t="str">
        <f>IF(A116="","",RTD("cqg.rtd",,"ContractData",C116,"LongDescription",,"T"))</f>
        <v/>
      </c>
      <c r="F116" s="2" t="str">
        <f>IF(A116="","",TEXT(RTD("cqg.rtd",,"ContractData",C116,"LastTrade",,"T"),T116))</f>
        <v/>
      </c>
      <c r="G116" s="2" t="str">
        <f>IF(A116="","",TEXT(RTD("cqg.rtd",,"ContractData",C116,"NetLastTrade",,"T"),T116))</f>
        <v/>
      </c>
      <c r="H116" s="1" t="str">
        <f t="shared" si="1"/>
        <v/>
      </c>
      <c r="I116" s="2" t="str">
        <f>IF(A116="","",TEXT(RTD("cqg.rtd",,"ContractData",C116,"Open",,"T"),T116))</f>
        <v/>
      </c>
      <c r="J116" s="2" t="str">
        <f>IF(A116="","",TEXT(RTD("cqg.rtd",,"ContractData",C116,"High",,"T"),T116))</f>
        <v/>
      </c>
      <c r="K116" s="2" t="str">
        <f>IF(A116="","",TEXT(RTD("cqg.rtd",,"ContractData",C116,"Low",,"T"),T116))</f>
        <v/>
      </c>
      <c r="L116" t="str">
        <f>IF(A116="","",RTD("cqg.rtd", ,"ContractData", C116, "MT_LastBidVolume",, "T"))</f>
        <v/>
      </c>
      <c r="M116" s="2" t="str">
        <f>IF(A116="","",TEXT(RTD("cqg.rtd", ,"ContractData", C116, "Bid",, "T"),T116))</f>
        <v/>
      </c>
      <c r="N116" s="2" t="str">
        <f>IF(A116="","",TEXT(RTD("cqg.rtd", ,"ContractData", C116, "Ask",, "T"),T116))</f>
        <v/>
      </c>
      <c r="O116" t="str">
        <f>IF(A116="","",RTD("cqg.rtd", ,"ContractData", C116, "MT_LastAskVolume",, "T"))</f>
        <v/>
      </c>
      <c r="P116" t="str">
        <f>IF(A116="","",RTD("cqg.rtd", ,"ContractData", C116, "T_CVol",, "T"))</f>
        <v/>
      </c>
      <c r="Q116" s="1" t="str">
        <f>IF(A116="","",RTD("cqg.rtd",,"StudyData",C116,"PCB","BaseType=Index,Index=1","Close","A",,"all",,,,"T")/100)</f>
        <v/>
      </c>
      <c r="S116" s="14" t="str">
        <f>IF(A116="","",IF(LEN(RTD("cqg.rtd",,"ContractData","Tsize("&amp;C116&amp;")","LastQuoteToday",,"T"))=1,0,LEN(RTD("cqg.rtd",,"ContractData","Tsize("&amp;C116&amp;")","LastQuoteToday",,"T"))-2))</f>
        <v/>
      </c>
      <c r="T116" t="str" cm="1">
        <f t="array" ref="T116">IF(A116="","",_xlfn.IFS(S116=0,"#",S116=1,"#.0",S116=2,"#.00",S116=3,"#.000",S116=4,"#.0000",S116=5,"#.00000",S116=6,"#.000000",S116=7,"#.0000000"))</f>
        <v/>
      </c>
    </row>
    <row r="117" spans="2:20" x14ac:dyDescent="0.3">
      <c r="B117" s="1" t="str">
        <f>IF(A117="","",IFERROR(RTD("cqg.rtd",,"ContractData",A117,"PerCentNetLastTrade",,"T")/100,""))</f>
        <v/>
      </c>
      <c r="E117" t="str">
        <f>IF(A117="","",RTD("cqg.rtd",,"ContractData",C117,"LongDescription",,"T"))</f>
        <v/>
      </c>
      <c r="F117" s="2" t="str">
        <f>IF(A117="","",TEXT(RTD("cqg.rtd",,"ContractData",C117,"LastTrade",,"T"),T117))</f>
        <v/>
      </c>
      <c r="G117" s="2" t="str">
        <f>IF(A117="","",TEXT(RTD("cqg.rtd",,"ContractData",C117,"NetLastTrade",,"T"),T117))</f>
        <v/>
      </c>
      <c r="H117" s="1" t="str">
        <f t="shared" si="1"/>
        <v/>
      </c>
      <c r="I117" s="2" t="str">
        <f>IF(A117="","",TEXT(RTD("cqg.rtd",,"ContractData",C117,"Open",,"T"),T117))</f>
        <v/>
      </c>
      <c r="J117" s="2" t="str">
        <f>IF(A117="","",TEXT(RTD("cqg.rtd",,"ContractData",C117,"High",,"T"),T117))</f>
        <v/>
      </c>
      <c r="K117" s="2" t="str">
        <f>IF(A117="","",TEXT(RTD("cqg.rtd",,"ContractData",C117,"Low",,"T"),T117))</f>
        <v/>
      </c>
      <c r="L117" t="str">
        <f>IF(A117="","",RTD("cqg.rtd", ,"ContractData", C117, "MT_LastBidVolume",, "T"))</f>
        <v/>
      </c>
      <c r="M117" s="2" t="str">
        <f>IF(A117="","",TEXT(RTD("cqg.rtd", ,"ContractData", C117, "Bid",, "T"),T117))</f>
        <v/>
      </c>
      <c r="N117" s="2" t="str">
        <f>IF(A117="","",TEXT(RTD("cqg.rtd", ,"ContractData", C117, "Ask",, "T"),T117))</f>
        <v/>
      </c>
      <c r="O117" t="str">
        <f>IF(A117="","",RTD("cqg.rtd", ,"ContractData", C117, "MT_LastAskVolume",, "T"))</f>
        <v/>
      </c>
      <c r="P117" t="str">
        <f>IF(A117="","",RTD("cqg.rtd", ,"ContractData", C117, "T_CVol",, "T"))</f>
        <v/>
      </c>
      <c r="Q117" s="1" t="str">
        <f>IF(A117="","",RTD("cqg.rtd",,"StudyData",C117,"PCB","BaseType=Index,Index=1","Close","A",,"all",,,,"T")/100)</f>
        <v/>
      </c>
      <c r="S117" s="14" t="str">
        <f>IF(A117="","",IF(LEN(RTD("cqg.rtd",,"ContractData","Tsize("&amp;C117&amp;")","LastQuoteToday",,"T"))=1,0,LEN(RTD("cqg.rtd",,"ContractData","Tsize("&amp;C117&amp;")","LastQuoteToday",,"T"))-2))</f>
        <v/>
      </c>
      <c r="T117" t="str" cm="1">
        <f t="array" ref="T117">IF(A117="","",_xlfn.IFS(S117=0,"#",S117=1,"#.0",S117=2,"#.00",S117=3,"#.000",S117=4,"#.0000",S117=5,"#.00000",S117=6,"#.000000",S117=7,"#.0000000"))</f>
        <v/>
      </c>
    </row>
    <row r="118" spans="2:20" x14ac:dyDescent="0.3">
      <c r="B118" s="1" t="str">
        <f>IF(A118="","",IFERROR(RTD("cqg.rtd",,"ContractData",A118,"PerCentNetLastTrade",,"T")/100,""))</f>
        <v/>
      </c>
      <c r="E118" t="str">
        <f>IF(A118="","",RTD("cqg.rtd",,"ContractData",C118,"LongDescription",,"T"))</f>
        <v/>
      </c>
      <c r="F118" s="2" t="str">
        <f>IF(A118="","",TEXT(RTD("cqg.rtd",,"ContractData",C118,"LastTrade",,"T"),T118))</f>
        <v/>
      </c>
      <c r="G118" s="2" t="str">
        <f>IF(A118="","",TEXT(RTD("cqg.rtd",,"ContractData",C118,"NetLastTrade",,"T"),T118))</f>
        <v/>
      </c>
      <c r="H118" s="1" t="str">
        <f t="shared" si="1"/>
        <v/>
      </c>
      <c r="I118" s="2" t="str">
        <f>IF(A118="","",TEXT(RTD("cqg.rtd",,"ContractData",C118,"Open",,"T"),T118))</f>
        <v/>
      </c>
      <c r="J118" s="2" t="str">
        <f>IF(A118="","",TEXT(RTD("cqg.rtd",,"ContractData",C118,"High",,"T"),T118))</f>
        <v/>
      </c>
      <c r="K118" s="2" t="str">
        <f>IF(A118="","",TEXT(RTD("cqg.rtd",,"ContractData",C118,"Low",,"T"),T118))</f>
        <v/>
      </c>
      <c r="L118" t="str">
        <f>IF(A118="","",RTD("cqg.rtd", ,"ContractData", C118, "MT_LastBidVolume",, "T"))</f>
        <v/>
      </c>
      <c r="M118" s="2" t="str">
        <f>IF(A118="","",TEXT(RTD("cqg.rtd", ,"ContractData", C118, "Bid",, "T"),T118))</f>
        <v/>
      </c>
      <c r="N118" s="2" t="str">
        <f>IF(A118="","",TEXT(RTD("cqg.rtd", ,"ContractData", C118, "Ask",, "T"),T118))</f>
        <v/>
      </c>
      <c r="O118" t="str">
        <f>IF(A118="","",RTD("cqg.rtd", ,"ContractData", C118, "MT_LastAskVolume",, "T"))</f>
        <v/>
      </c>
      <c r="P118" t="str">
        <f>IF(A118="","",RTD("cqg.rtd", ,"ContractData", C118, "T_CVol",, "T"))</f>
        <v/>
      </c>
      <c r="Q118" s="1" t="str">
        <f>IF(A118="","",RTD("cqg.rtd",,"StudyData",C118,"PCB","BaseType=Index,Index=1","Close","A",,"all",,,,"T")/100)</f>
        <v/>
      </c>
      <c r="S118" s="14" t="str">
        <f>IF(A118="","",IF(LEN(RTD("cqg.rtd",,"ContractData","Tsize("&amp;C118&amp;")","LastQuoteToday",,"T"))=1,0,LEN(RTD("cqg.rtd",,"ContractData","Tsize("&amp;C118&amp;")","LastQuoteToday",,"T"))-2))</f>
        <v/>
      </c>
      <c r="T118" t="str" cm="1">
        <f t="array" ref="T118">IF(A118="","",_xlfn.IFS(S118=0,"#",S118=1,"#.0",S118=2,"#.00",S118=3,"#.000",S118=4,"#.0000",S118=5,"#.00000",S118=6,"#.000000",S118=7,"#.0000000"))</f>
        <v/>
      </c>
    </row>
    <row r="119" spans="2:20" x14ac:dyDescent="0.3">
      <c r="B119" s="1" t="str">
        <f>IF(A119="","",IFERROR(RTD("cqg.rtd",,"ContractData",A119,"PerCentNetLastTrade",,"T")/100,""))</f>
        <v/>
      </c>
      <c r="E119" t="str">
        <f>IF(A119="","",RTD("cqg.rtd",,"ContractData",C119,"LongDescription",,"T"))</f>
        <v/>
      </c>
      <c r="F119" s="2" t="str">
        <f>IF(A119="","",TEXT(RTD("cqg.rtd",,"ContractData",C119,"LastTrade",,"T"),T119))</f>
        <v/>
      </c>
      <c r="G119" s="2" t="str">
        <f>IF(A119="","",TEXT(RTD("cqg.rtd",,"ContractData",C119,"NetLastTrade",,"T"),T119))</f>
        <v/>
      </c>
      <c r="H119" s="1" t="str">
        <f t="shared" si="1"/>
        <v/>
      </c>
      <c r="I119" s="2" t="str">
        <f>IF(A119="","",TEXT(RTD("cqg.rtd",,"ContractData",C119,"Open",,"T"),T119))</f>
        <v/>
      </c>
      <c r="J119" s="2" t="str">
        <f>IF(A119="","",TEXT(RTD("cqg.rtd",,"ContractData",C119,"High",,"T"),T119))</f>
        <v/>
      </c>
      <c r="K119" s="2" t="str">
        <f>IF(A119="","",TEXT(RTD("cqg.rtd",,"ContractData",C119,"Low",,"T"),T119))</f>
        <v/>
      </c>
      <c r="L119" t="str">
        <f>IF(A119="","",RTD("cqg.rtd", ,"ContractData", C119, "MT_LastBidVolume",, "T"))</f>
        <v/>
      </c>
      <c r="M119" s="2" t="str">
        <f>IF(A119="","",TEXT(RTD("cqg.rtd", ,"ContractData", C119, "Bid",, "T"),T119))</f>
        <v/>
      </c>
      <c r="N119" s="2" t="str">
        <f>IF(A119="","",TEXT(RTD("cqg.rtd", ,"ContractData", C119, "Ask",, "T"),T119))</f>
        <v/>
      </c>
      <c r="O119" t="str">
        <f>IF(A119="","",RTD("cqg.rtd", ,"ContractData", C119, "MT_LastAskVolume",, "T"))</f>
        <v/>
      </c>
      <c r="P119" t="str">
        <f>IF(A119="","",RTD("cqg.rtd", ,"ContractData", C119, "T_CVol",, "T"))</f>
        <v/>
      </c>
      <c r="Q119" s="1" t="str">
        <f>IF(A119="","",RTD("cqg.rtd",,"StudyData",C119,"PCB","BaseType=Index,Index=1","Close","A",,"all",,,,"T")/100)</f>
        <v/>
      </c>
      <c r="S119" s="14" t="str">
        <f>IF(A119="","",IF(LEN(RTD("cqg.rtd",,"ContractData","Tsize("&amp;C119&amp;")","LastQuoteToday",,"T"))=1,0,LEN(RTD("cqg.rtd",,"ContractData","Tsize("&amp;C119&amp;")","LastQuoteToday",,"T"))-2))</f>
        <v/>
      </c>
      <c r="T119" t="str" cm="1">
        <f t="array" ref="T119">IF(A119="","",_xlfn.IFS(S119=0,"#",S119=1,"#.0",S119=2,"#.00",S119=3,"#.000",S119=4,"#.0000",S119=5,"#.00000",S119=6,"#.000000",S119=7,"#.0000000"))</f>
        <v/>
      </c>
    </row>
    <row r="120" spans="2:20" x14ac:dyDescent="0.3">
      <c r="B120" s="1" t="str">
        <f>IF(A120="","",IFERROR(RTD("cqg.rtd",,"ContractData",A120,"PerCentNetLastTrade",,"T")/100,""))</f>
        <v/>
      </c>
      <c r="E120" t="str">
        <f>IF(A120="","",RTD("cqg.rtd",,"ContractData",C120,"LongDescription",,"T"))</f>
        <v/>
      </c>
      <c r="F120" s="2" t="str">
        <f>IF(A120="","",TEXT(RTD("cqg.rtd",,"ContractData",C120,"LastTrade",,"T"),T120))</f>
        <v/>
      </c>
      <c r="G120" s="2" t="str">
        <f>IF(A120="","",TEXT(RTD("cqg.rtd",,"ContractData",C120,"NetLastTrade",,"T"),T120))</f>
        <v/>
      </c>
      <c r="H120" s="1" t="str">
        <f t="shared" si="1"/>
        <v/>
      </c>
      <c r="I120" s="2" t="str">
        <f>IF(A120="","",TEXT(RTD("cqg.rtd",,"ContractData",C120,"Open",,"T"),T120))</f>
        <v/>
      </c>
      <c r="J120" s="2" t="str">
        <f>IF(A120="","",TEXT(RTD("cqg.rtd",,"ContractData",C120,"High",,"T"),T120))</f>
        <v/>
      </c>
      <c r="K120" s="2" t="str">
        <f>IF(A120="","",TEXT(RTD("cqg.rtd",,"ContractData",C120,"Low",,"T"),T120))</f>
        <v/>
      </c>
      <c r="L120" t="str">
        <f>IF(A120="","",RTD("cqg.rtd", ,"ContractData", C120, "MT_LastBidVolume",, "T"))</f>
        <v/>
      </c>
      <c r="M120" s="2" t="str">
        <f>IF(A120="","",TEXT(RTD("cqg.rtd", ,"ContractData", C120, "Bid",, "T"),T120))</f>
        <v/>
      </c>
      <c r="N120" s="2" t="str">
        <f>IF(A120="","",TEXT(RTD("cqg.rtd", ,"ContractData", C120, "Ask",, "T"),T120))</f>
        <v/>
      </c>
      <c r="O120" t="str">
        <f>IF(A120="","",RTD("cqg.rtd", ,"ContractData", C120, "MT_LastAskVolume",, "T"))</f>
        <v/>
      </c>
      <c r="P120" t="str">
        <f>IF(A120="","",RTD("cqg.rtd", ,"ContractData", C120, "T_CVol",, "T"))</f>
        <v/>
      </c>
      <c r="Q120" s="1" t="str">
        <f>IF(A120="","",RTD("cqg.rtd",,"StudyData",C120,"PCB","BaseType=Index,Index=1","Close","A",,"all",,,,"T")/100)</f>
        <v/>
      </c>
      <c r="S120" s="14" t="str">
        <f>IF(A120="","",IF(LEN(RTD("cqg.rtd",,"ContractData","Tsize("&amp;C120&amp;")","LastQuoteToday",,"T"))=1,0,LEN(RTD("cqg.rtd",,"ContractData","Tsize("&amp;C120&amp;")","LastQuoteToday",,"T"))-2))</f>
        <v/>
      </c>
      <c r="T120" t="str" cm="1">
        <f t="array" ref="T120">IF(A120="","",_xlfn.IFS(S120=0,"#",S120=1,"#.0",S120=2,"#.00",S120=3,"#.000",S120=4,"#.0000",S120=5,"#.00000",S120=6,"#.000000",S120=7,"#.0000000"))</f>
        <v/>
      </c>
    </row>
    <row r="121" spans="2:20" x14ac:dyDescent="0.3">
      <c r="B121" s="1" t="str">
        <f>IF(A121="","",IFERROR(RTD("cqg.rtd",,"ContractData",A121,"PerCentNetLastTrade",,"T")/100,""))</f>
        <v/>
      </c>
      <c r="E121" t="str">
        <f>IF(A121="","",RTD("cqg.rtd",,"ContractData",C121,"LongDescription",,"T"))</f>
        <v/>
      </c>
      <c r="F121" s="2" t="str">
        <f>IF(A121="","",TEXT(RTD("cqg.rtd",,"ContractData",C121,"LastTrade",,"T"),T121))</f>
        <v/>
      </c>
      <c r="G121" s="2" t="str">
        <f>IF(A121="","",TEXT(RTD("cqg.rtd",,"ContractData",C121,"NetLastTrade",,"T"),T121))</f>
        <v/>
      </c>
      <c r="H121" s="1" t="str">
        <f t="shared" si="1"/>
        <v/>
      </c>
      <c r="I121" s="2" t="str">
        <f>IF(A121="","",TEXT(RTD("cqg.rtd",,"ContractData",C121,"Open",,"T"),T121))</f>
        <v/>
      </c>
      <c r="J121" s="2" t="str">
        <f>IF(A121="","",TEXT(RTD("cqg.rtd",,"ContractData",C121,"High",,"T"),T121))</f>
        <v/>
      </c>
      <c r="K121" s="2" t="str">
        <f>IF(A121="","",TEXT(RTD("cqg.rtd",,"ContractData",C121,"Low",,"T"),T121))</f>
        <v/>
      </c>
      <c r="L121" t="str">
        <f>IF(A121="","",RTD("cqg.rtd", ,"ContractData", C121, "MT_LastBidVolume",, "T"))</f>
        <v/>
      </c>
      <c r="M121" s="2" t="str">
        <f>IF(A121="","",TEXT(RTD("cqg.rtd", ,"ContractData", C121, "Bid",, "T"),T121))</f>
        <v/>
      </c>
      <c r="N121" s="2" t="str">
        <f>IF(A121="","",TEXT(RTD("cqg.rtd", ,"ContractData", C121, "Ask",, "T"),T121))</f>
        <v/>
      </c>
      <c r="O121" t="str">
        <f>IF(A121="","",RTD("cqg.rtd", ,"ContractData", C121, "MT_LastAskVolume",, "T"))</f>
        <v/>
      </c>
      <c r="P121" t="str">
        <f>IF(A121="","",RTD("cqg.rtd", ,"ContractData", C121, "T_CVol",, "T"))</f>
        <v/>
      </c>
      <c r="Q121" s="1" t="str">
        <f>IF(A121="","",RTD("cqg.rtd",,"StudyData",C121,"PCB","BaseType=Index,Index=1","Close","A",,"all",,,,"T")/100)</f>
        <v/>
      </c>
      <c r="S121" s="14" t="str">
        <f>IF(A121="","",IF(LEN(RTD("cqg.rtd",,"ContractData","Tsize("&amp;C121&amp;")","LastQuoteToday",,"T"))=1,0,LEN(RTD("cqg.rtd",,"ContractData","Tsize("&amp;C121&amp;")","LastQuoteToday",,"T"))-2))</f>
        <v/>
      </c>
      <c r="T121" t="str" cm="1">
        <f t="array" ref="T121">IF(A121="","",_xlfn.IFS(S121=0,"#",S121=1,"#.0",S121=2,"#.00",S121=3,"#.000",S121=4,"#.0000",S121=5,"#.00000",S121=6,"#.000000",S121=7,"#.0000000"))</f>
        <v/>
      </c>
    </row>
    <row r="122" spans="2:20" x14ac:dyDescent="0.3">
      <c r="B122" s="1" t="str">
        <f>IF(A122="","",IFERROR(RTD("cqg.rtd",,"ContractData",A122,"PerCentNetLastTrade",,"T")/100,""))</f>
        <v/>
      </c>
      <c r="E122" t="str">
        <f>IF(A122="","",RTD("cqg.rtd",,"ContractData",C122,"LongDescription",,"T"))</f>
        <v/>
      </c>
      <c r="F122" s="2" t="str">
        <f>IF(A122="","",TEXT(RTD("cqg.rtd",,"ContractData",C122,"LastTrade",,"T"),T122))</f>
        <v/>
      </c>
      <c r="G122" s="2" t="str">
        <f>IF(A122="","",TEXT(RTD("cqg.rtd",,"ContractData",C122,"NetLastTrade",,"T"),T122))</f>
        <v/>
      </c>
      <c r="H122" s="1" t="str">
        <f t="shared" si="1"/>
        <v/>
      </c>
      <c r="I122" s="2" t="str">
        <f>IF(A122="","",TEXT(RTD("cqg.rtd",,"ContractData",C122,"Open",,"T"),T122))</f>
        <v/>
      </c>
      <c r="J122" s="2" t="str">
        <f>IF(A122="","",TEXT(RTD("cqg.rtd",,"ContractData",C122,"High",,"T"),T122))</f>
        <v/>
      </c>
      <c r="K122" s="2" t="str">
        <f>IF(A122="","",TEXT(RTD("cqg.rtd",,"ContractData",C122,"Low",,"T"),T122))</f>
        <v/>
      </c>
      <c r="L122" t="str">
        <f>IF(A122="","",RTD("cqg.rtd", ,"ContractData", C122, "MT_LastBidVolume",, "T"))</f>
        <v/>
      </c>
      <c r="M122" s="2" t="str">
        <f>IF(A122="","",TEXT(RTD("cqg.rtd", ,"ContractData", C122, "Bid",, "T"),T122))</f>
        <v/>
      </c>
      <c r="N122" s="2" t="str">
        <f>IF(A122="","",TEXT(RTD("cqg.rtd", ,"ContractData", C122, "Ask",, "T"),T122))</f>
        <v/>
      </c>
      <c r="O122" t="str">
        <f>IF(A122="","",RTD("cqg.rtd", ,"ContractData", C122, "MT_LastAskVolume",, "T"))</f>
        <v/>
      </c>
      <c r="P122" t="str">
        <f>IF(A122="","",RTD("cqg.rtd", ,"ContractData", C122, "T_CVol",, "T"))</f>
        <v/>
      </c>
      <c r="Q122" s="1" t="str">
        <f>IF(A122="","",RTD("cqg.rtd",,"StudyData",C122,"PCB","BaseType=Index,Index=1","Close","A",,"all",,,,"T")/100)</f>
        <v/>
      </c>
      <c r="S122" s="14" t="str">
        <f>IF(A122="","",IF(LEN(RTD("cqg.rtd",,"ContractData","Tsize("&amp;C122&amp;")","LastQuoteToday",,"T"))=1,0,LEN(RTD("cqg.rtd",,"ContractData","Tsize("&amp;C122&amp;")","LastQuoteToday",,"T"))-2))</f>
        <v/>
      </c>
      <c r="T122" t="str" cm="1">
        <f t="array" ref="T122">IF(A122="","",_xlfn.IFS(S122=0,"#",S122=1,"#.0",S122=2,"#.00",S122=3,"#.000",S122=4,"#.0000",S122=5,"#.00000",S122=6,"#.000000",S122=7,"#.0000000"))</f>
        <v/>
      </c>
    </row>
    <row r="123" spans="2:20" x14ac:dyDescent="0.3">
      <c r="B123" s="1" t="str">
        <f>IF(A123="","",IFERROR(RTD("cqg.rtd",,"ContractData",A123,"PerCentNetLastTrade",,"T")/100,""))</f>
        <v/>
      </c>
      <c r="E123" t="str">
        <f>IF(A123="","",RTD("cqg.rtd",,"ContractData",C123,"LongDescription",,"T"))</f>
        <v/>
      </c>
      <c r="F123" s="2" t="str">
        <f>IF(A123="","",TEXT(RTD("cqg.rtd",,"ContractData",C123,"LastTrade",,"T"),T123))</f>
        <v/>
      </c>
      <c r="G123" s="2" t="str">
        <f>IF(A123="","",TEXT(RTD("cqg.rtd",,"ContractData",C123,"NetLastTrade",,"T"),T123))</f>
        <v/>
      </c>
      <c r="H123" s="1" t="str">
        <f t="shared" si="1"/>
        <v/>
      </c>
      <c r="I123" s="2" t="str">
        <f>IF(A123="","",TEXT(RTD("cqg.rtd",,"ContractData",C123,"Open",,"T"),T123))</f>
        <v/>
      </c>
      <c r="J123" s="2" t="str">
        <f>IF(A123="","",TEXT(RTD("cqg.rtd",,"ContractData",C123,"High",,"T"),T123))</f>
        <v/>
      </c>
      <c r="K123" s="2" t="str">
        <f>IF(A123="","",TEXT(RTD("cqg.rtd",,"ContractData",C123,"Low",,"T"),T123))</f>
        <v/>
      </c>
      <c r="L123" t="str">
        <f>IF(A123="","",RTD("cqg.rtd", ,"ContractData", C123, "MT_LastBidVolume",, "T"))</f>
        <v/>
      </c>
      <c r="M123" s="2" t="str">
        <f>IF(A123="","",TEXT(RTD("cqg.rtd", ,"ContractData", C123, "Bid",, "T"),T123))</f>
        <v/>
      </c>
      <c r="N123" s="2" t="str">
        <f>IF(A123="","",TEXT(RTD("cqg.rtd", ,"ContractData", C123, "Ask",, "T"),T123))</f>
        <v/>
      </c>
      <c r="O123" t="str">
        <f>IF(A123="","",RTD("cqg.rtd", ,"ContractData", C123, "MT_LastAskVolume",, "T"))</f>
        <v/>
      </c>
      <c r="P123" t="str">
        <f>IF(A123="","",RTD("cqg.rtd", ,"ContractData", C123, "T_CVol",, "T"))</f>
        <v/>
      </c>
      <c r="Q123" s="1" t="str">
        <f>IF(A123="","",RTD("cqg.rtd",,"StudyData",C123,"PCB","BaseType=Index,Index=1","Close","A",,"all",,,,"T")/100)</f>
        <v/>
      </c>
      <c r="S123" s="14" t="str">
        <f>IF(A123="","",IF(LEN(RTD("cqg.rtd",,"ContractData","Tsize("&amp;C123&amp;")","LastQuoteToday",,"T"))=1,0,LEN(RTD("cqg.rtd",,"ContractData","Tsize("&amp;C123&amp;")","LastQuoteToday",,"T"))-2))</f>
        <v/>
      </c>
      <c r="T123" t="str" cm="1">
        <f t="array" ref="T123">IF(A123="","",_xlfn.IFS(S123=0,"#",S123=1,"#.0",S123=2,"#.00",S123=3,"#.000",S123=4,"#.0000",S123=5,"#.00000",S123=6,"#.000000",S123=7,"#.0000000"))</f>
        <v/>
      </c>
    </row>
    <row r="124" spans="2:20" x14ac:dyDescent="0.3">
      <c r="B124" s="1" t="str">
        <f>IF(A124="","",IFERROR(RTD("cqg.rtd",,"ContractData",A124,"PerCentNetLastTrade",,"T")/100,""))</f>
        <v/>
      </c>
      <c r="E124" t="str">
        <f>IF(A124="","",RTD("cqg.rtd",,"ContractData",C124,"LongDescription",,"T"))</f>
        <v/>
      </c>
      <c r="F124" s="2" t="str">
        <f>IF(A124="","",TEXT(RTD("cqg.rtd",,"ContractData",C124,"LastTrade",,"T"),T124))</f>
        <v/>
      </c>
      <c r="G124" s="2" t="str">
        <f>IF(A124="","",TEXT(RTD("cqg.rtd",,"ContractData",C124,"NetLastTrade",,"T"),T124))</f>
        <v/>
      </c>
      <c r="H124" s="1" t="str">
        <f t="shared" si="1"/>
        <v/>
      </c>
      <c r="I124" s="2" t="str">
        <f>IF(A124="","",TEXT(RTD("cqg.rtd",,"ContractData",C124,"Open",,"T"),T124))</f>
        <v/>
      </c>
      <c r="J124" s="2" t="str">
        <f>IF(A124="","",TEXT(RTD("cqg.rtd",,"ContractData",C124,"High",,"T"),T124))</f>
        <v/>
      </c>
      <c r="K124" s="2" t="str">
        <f>IF(A124="","",TEXT(RTD("cqg.rtd",,"ContractData",C124,"Low",,"T"),T124))</f>
        <v/>
      </c>
      <c r="L124" t="str">
        <f>IF(A124="","",RTD("cqg.rtd", ,"ContractData", C124, "MT_LastBidVolume",, "T"))</f>
        <v/>
      </c>
      <c r="M124" s="2" t="str">
        <f>IF(A124="","",TEXT(RTD("cqg.rtd", ,"ContractData", C124, "Bid",, "T"),T124))</f>
        <v/>
      </c>
      <c r="N124" s="2" t="str">
        <f>IF(A124="","",TEXT(RTD("cqg.rtd", ,"ContractData", C124, "Ask",, "T"),T124))</f>
        <v/>
      </c>
      <c r="O124" t="str">
        <f>IF(A124="","",RTD("cqg.rtd", ,"ContractData", C124, "MT_LastAskVolume",, "T"))</f>
        <v/>
      </c>
      <c r="P124" t="str">
        <f>IF(A124="","",RTD("cqg.rtd", ,"ContractData", C124, "T_CVol",, "T"))</f>
        <v/>
      </c>
      <c r="Q124" s="1" t="str">
        <f>IF(A124="","",RTD("cqg.rtd",,"StudyData",C124,"PCB","BaseType=Index,Index=1","Close","A",,"all",,,,"T")/100)</f>
        <v/>
      </c>
      <c r="S124" s="14" t="str">
        <f>IF(A124="","",IF(LEN(RTD("cqg.rtd",,"ContractData","Tsize("&amp;C124&amp;")","LastQuoteToday",,"T"))=1,0,LEN(RTD("cqg.rtd",,"ContractData","Tsize("&amp;C124&amp;")","LastQuoteToday",,"T"))-2))</f>
        <v/>
      </c>
      <c r="T124" t="str" cm="1">
        <f t="array" ref="T124">IF(A124="","",_xlfn.IFS(S124=0,"#",S124=1,"#.0",S124=2,"#.00",S124=3,"#.000",S124=4,"#.0000",S124=5,"#.00000",S124=6,"#.000000",S124=7,"#.0000000"))</f>
        <v/>
      </c>
    </row>
    <row r="125" spans="2:20" x14ac:dyDescent="0.3">
      <c r="B125" s="1" t="str">
        <f>IF(A125="","",IFERROR(RTD("cqg.rtd",,"ContractData",A125,"PerCentNetLastTrade",,"T")/100,""))</f>
        <v/>
      </c>
      <c r="E125" t="str">
        <f>IF(A125="","",RTD("cqg.rtd",,"ContractData",C125,"LongDescription",,"T"))</f>
        <v/>
      </c>
      <c r="F125" s="2" t="str">
        <f>IF(A125="","",TEXT(RTD("cqg.rtd",,"ContractData",C125,"LastTrade",,"T"),T125))</f>
        <v/>
      </c>
      <c r="G125" s="2" t="str">
        <f>IF(A125="","",TEXT(RTD("cqg.rtd",,"ContractData",C125,"NetLastTrade",,"T"),T125))</f>
        <v/>
      </c>
      <c r="H125" s="1" t="str">
        <f t="shared" si="1"/>
        <v/>
      </c>
      <c r="I125" s="2" t="str">
        <f>IF(A125="","",TEXT(RTD("cqg.rtd",,"ContractData",C125,"Open",,"T"),T125))</f>
        <v/>
      </c>
      <c r="J125" s="2" t="str">
        <f>IF(A125="","",TEXT(RTD("cqg.rtd",,"ContractData",C125,"High",,"T"),T125))</f>
        <v/>
      </c>
      <c r="K125" s="2" t="str">
        <f>IF(A125="","",TEXT(RTD("cqg.rtd",,"ContractData",C125,"Low",,"T"),T125))</f>
        <v/>
      </c>
      <c r="L125" t="str">
        <f>IF(A125="","",RTD("cqg.rtd", ,"ContractData", C125, "MT_LastBidVolume",, "T"))</f>
        <v/>
      </c>
      <c r="M125" s="2" t="str">
        <f>IF(A125="","",TEXT(RTD("cqg.rtd", ,"ContractData", C125, "Bid",, "T"),T125))</f>
        <v/>
      </c>
      <c r="N125" s="2" t="str">
        <f>IF(A125="","",TEXT(RTD("cqg.rtd", ,"ContractData", C125, "Ask",, "T"),T125))</f>
        <v/>
      </c>
      <c r="O125" t="str">
        <f>IF(A125="","",RTD("cqg.rtd", ,"ContractData", C125, "MT_LastAskVolume",, "T"))</f>
        <v/>
      </c>
      <c r="P125" t="str">
        <f>IF(A125="","",RTD("cqg.rtd", ,"ContractData", C125, "T_CVol",, "T"))</f>
        <v/>
      </c>
      <c r="Q125" s="1" t="str">
        <f>IF(A125="","",RTD("cqg.rtd",,"StudyData",C125,"PCB","BaseType=Index,Index=1","Close","A",,"all",,,,"T")/100)</f>
        <v/>
      </c>
      <c r="S125" s="14" t="str">
        <f>IF(A125="","",IF(LEN(RTD("cqg.rtd",,"ContractData","Tsize("&amp;C125&amp;")","LastQuoteToday",,"T"))=1,0,LEN(RTD("cqg.rtd",,"ContractData","Tsize("&amp;C125&amp;")","LastQuoteToday",,"T"))-2))</f>
        <v/>
      </c>
      <c r="T125" t="str" cm="1">
        <f t="array" ref="T125">IF(A125="","",_xlfn.IFS(S125=0,"#",S125=1,"#.0",S125=2,"#.00",S125=3,"#.000",S125=4,"#.0000",S125=5,"#.00000",S125=6,"#.000000",S125=7,"#.0000000"))</f>
        <v/>
      </c>
    </row>
    <row r="126" spans="2:20" x14ac:dyDescent="0.3">
      <c r="B126" s="1" t="str">
        <f>IF(A126="","",IFERROR(RTD("cqg.rtd",,"ContractData",A126,"PerCentNetLastTrade",,"T")/100,""))</f>
        <v/>
      </c>
      <c r="E126" t="str">
        <f>IF(A126="","",RTD("cqg.rtd",,"ContractData",C126,"LongDescription",,"T"))</f>
        <v/>
      </c>
      <c r="F126" s="2" t="str">
        <f>IF(A126="","",TEXT(RTD("cqg.rtd",,"ContractData",C126,"LastTrade",,"T"),T126))</f>
        <v/>
      </c>
      <c r="G126" s="2" t="str">
        <f>IF(A126="","",TEXT(RTD("cqg.rtd",,"ContractData",C126,"NetLastTrade",,"T"),T126))</f>
        <v/>
      </c>
      <c r="H126" s="1" t="str">
        <f t="shared" si="1"/>
        <v/>
      </c>
      <c r="I126" s="2" t="str">
        <f>IF(A126="","",TEXT(RTD("cqg.rtd",,"ContractData",C126,"Open",,"T"),T126))</f>
        <v/>
      </c>
      <c r="J126" s="2" t="str">
        <f>IF(A126="","",TEXT(RTD("cqg.rtd",,"ContractData",C126,"High",,"T"),T126))</f>
        <v/>
      </c>
      <c r="K126" s="2" t="str">
        <f>IF(A126="","",TEXT(RTD("cqg.rtd",,"ContractData",C126,"Low",,"T"),T126))</f>
        <v/>
      </c>
      <c r="L126" t="str">
        <f>IF(A126="","",RTD("cqg.rtd", ,"ContractData", C126, "MT_LastBidVolume",, "T"))</f>
        <v/>
      </c>
      <c r="M126" s="2" t="str">
        <f>IF(A126="","",TEXT(RTD("cqg.rtd", ,"ContractData", C126, "Bid",, "T"),T126))</f>
        <v/>
      </c>
      <c r="N126" s="2" t="str">
        <f>IF(A126="","",TEXT(RTD("cqg.rtd", ,"ContractData", C126, "Ask",, "T"),T126))</f>
        <v/>
      </c>
      <c r="O126" t="str">
        <f>IF(A126="","",RTD("cqg.rtd", ,"ContractData", C126, "MT_LastAskVolume",, "T"))</f>
        <v/>
      </c>
      <c r="P126" t="str">
        <f>IF(A126="","",RTD("cqg.rtd", ,"ContractData", C126, "T_CVol",, "T"))</f>
        <v/>
      </c>
      <c r="Q126" s="1" t="str">
        <f>IF(A126="","",RTD("cqg.rtd",,"StudyData",C126,"PCB","BaseType=Index,Index=1","Close","A",,"all",,,,"T")/100)</f>
        <v/>
      </c>
      <c r="S126" s="14" t="str">
        <f>IF(A126="","",IF(LEN(RTD("cqg.rtd",,"ContractData","Tsize("&amp;C126&amp;")","LastQuoteToday",,"T"))=1,0,LEN(RTD("cqg.rtd",,"ContractData","Tsize("&amp;C126&amp;")","LastQuoteToday",,"T"))-2))</f>
        <v/>
      </c>
      <c r="T126" t="str" cm="1">
        <f t="array" ref="T126">IF(A126="","",_xlfn.IFS(S126=0,"#",S126=1,"#.0",S126=2,"#.00",S126=3,"#.000",S126=4,"#.0000",S126=5,"#.00000",S126=6,"#.000000",S126=7,"#.0000000"))</f>
        <v/>
      </c>
    </row>
    <row r="127" spans="2:20" x14ac:dyDescent="0.3">
      <c r="B127" s="1" t="str">
        <f>IF(A127="","",IFERROR(RTD("cqg.rtd",,"ContractData",A127,"PerCentNetLastTrade",,"T")/100,""))</f>
        <v/>
      </c>
      <c r="E127" t="str">
        <f>IF(A127="","",RTD("cqg.rtd",,"ContractData",C127,"LongDescription",,"T"))</f>
        <v/>
      </c>
      <c r="F127" s="2" t="str">
        <f>IF(A127="","",TEXT(RTD("cqg.rtd",,"ContractData",C127,"LastTrade",,"T"),T127))</f>
        <v/>
      </c>
      <c r="G127" s="2" t="str">
        <f>IF(A127="","",TEXT(RTD("cqg.rtd",,"ContractData",C127,"NetLastTrade",,"T"),T127))</f>
        <v/>
      </c>
      <c r="H127" s="1" t="str">
        <f t="shared" si="1"/>
        <v/>
      </c>
      <c r="I127" s="2" t="str">
        <f>IF(A127="","",TEXT(RTD("cqg.rtd",,"ContractData",C127,"Open",,"T"),T127))</f>
        <v/>
      </c>
      <c r="J127" s="2" t="str">
        <f>IF(A127="","",TEXT(RTD("cqg.rtd",,"ContractData",C127,"High",,"T"),T127))</f>
        <v/>
      </c>
      <c r="K127" s="2" t="str">
        <f>IF(A127="","",TEXT(RTD("cqg.rtd",,"ContractData",C127,"Low",,"T"),T127))</f>
        <v/>
      </c>
      <c r="L127" t="str">
        <f>IF(A127="","",RTD("cqg.rtd", ,"ContractData", C127, "MT_LastBidVolume",, "T"))</f>
        <v/>
      </c>
      <c r="M127" s="2" t="str">
        <f>IF(A127="","",TEXT(RTD("cqg.rtd", ,"ContractData", C127, "Bid",, "T"),T127))</f>
        <v/>
      </c>
      <c r="N127" s="2" t="str">
        <f>IF(A127="","",TEXT(RTD("cqg.rtd", ,"ContractData", C127, "Ask",, "T"),T127))</f>
        <v/>
      </c>
      <c r="O127" t="str">
        <f>IF(A127="","",RTD("cqg.rtd", ,"ContractData", C127, "MT_LastAskVolume",, "T"))</f>
        <v/>
      </c>
      <c r="P127" t="str">
        <f>IF(A127="","",RTD("cqg.rtd", ,"ContractData", C127, "T_CVol",, "T"))</f>
        <v/>
      </c>
      <c r="Q127" s="1" t="str">
        <f>IF(A127="","",RTD("cqg.rtd",,"StudyData",C127,"PCB","BaseType=Index,Index=1","Close","A",,"all",,,,"T")/100)</f>
        <v/>
      </c>
      <c r="S127" s="14" t="str">
        <f>IF(A127="","",IF(LEN(RTD("cqg.rtd",,"ContractData","Tsize("&amp;C127&amp;")","LastQuoteToday",,"T"))=1,0,LEN(RTD("cqg.rtd",,"ContractData","Tsize("&amp;C127&amp;")","LastQuoteToday",,"T"))-2))</f>
        <v/>
      </c>
      <c r="T127" t="str" cm="1">
        <f t="array" ref="T127">IF(A127="","",_xlfn.IFS(S127=0,"#",S127=1,"#.0",S127=2,"#.00",S127=3,"#.000",S127=4,"#.0000",S127=5,"#.00000",S127=6,"#.000000",S127=7,"#.0000000"))</f>
        <v/>
      </c>
    </row>
    <row r="128" spans="2:20" x14ac:dyDescent="0.3">
      <c r="B128" s="1" t="str">
        <f>IF(A128="","",IFERROR(RTD("cqg.rtd",,"ContractData",A128,"PerCentNetLastTrade",,"T")/100,""))</f>
        <v/>
      </c>
      <c r="E128" t="str">
        <f>IF(A128="","",RTD("cqg.rtd",,"ContractData",C128,"LongDescription",,"T"))</f>
        <v/>
      </c>
      <c r="F128" s="2" t="str">
        <f>IF(A128="","",TEXT(RTD("cqg.rtd",,"ContractData",C128,"LastTrade",,"T"),T128))</f>
        <v/>
      </c>
      <c r="G128" s="2" t="str">
        <f>IF(A128="","",TEXT(RTD("cqg.rtd",,"ContractData",C128,"NetLastTrade",,"T"),T128))</f>
        <v/>
      </c>
      <c r="H128" s="1" t="str">
        <f t="shared" si="1"/>
        <v/>
      </c>
      <c r="I128" s="2" t="str">
        <f>IF(A128="","",TEXT(RTD("cqg.rtd",,"ContractData",C128,"Open",,"T"),T128))</f>
        <v/>
      </c>
      <c r="J128" s="2" t="str">
        <f>IF(A128="","",TEXT(RTD("cqg.rtd",,"ContractData",C128,"High",,"T"),T128))</f>
        <v/>
      </c>
      <c r="K128" s="2" t="str">
        <f>IF(A128="","",TEXT(RTD("cqg.rtd",,"ContractData",C128,"Low",,"T"),T128))</f>
        <v/>
      </c>
      <c r="L128" t="str">
        <f>IF(A128="","",RTD("cqg.rtd", ,"ContractData", C128, "MT_LastBidVolume",, "T"))</f>
        <v/>
      </c>
      <c r="M128" s="2" t="str">
        <f>IF(A128="","",TEXT(RTD("cqg.rtd", ,"ContractData", C128, "Bid",, "T"),T128))</f>
        <v/>
      </c>
      <c r="N128" s="2" t="str">
        <f>IF(A128="","",TEXT(RTD("cqg.rtd", ,"ContractData", C128, "Ask",, "T"),T128))</f>
        <v/>
      </c>
      <c r="O128" t="str">
        <f>IF(A128="","",RTD("cqg.rtd", ,"ContractData", C128, "MT_LastAskVolume",, "T"))</f>
        <v/>
      </c>
      <c r="P128" t="str">
        <f>IF(A128="","",RTD("cqg.rtd", ,"ContractData", C128, "T_CVol",, "T"))</f>
        <v/>
      </c>
      <c r="Q128" s="1" t="str">
        <f>IF(A128="","",RTD("cqg.rtd",,"StudyData",C128,"PCB","BaseType=Index,Index=1","Close","A",,"all",,,,"T")/100)</f>
        <v/>
      </c>
      <c r="S128" s="14" t="str">
        <f>IF(A128="","",IF(LEN(RTD("cqg.rtd",,"ContractData","Tsize("&amp;C128&amp;")","LastQuoteToday",,"T"))=1,0,LEN(RTD("cqg.rtd",,"ContractData","Tsize("&amp;C128&amp;")","LastQuoteToday",,"T"))-2))</f>
        <v/>
      </c>
      <c r="T128" t="str" cm="1">
        <f t="array" ref="T128">IF(A128="","",_xlfn.IFS(S128=0,"#",S128=1,"#.0",S128=2,"#.00",S128=3,"#.000",S128=4,"#.0000",S128=5,"#.00000",S128=6,"#.000000",S128=7,"#.0000000"))</f>
        <v/>
      </c>
    </row>
    <row r="129" spans="2:20" x14ac:dyDescent="0.3">
      <c r="B129" s="1" t="str">
        <f>IF(A129="","",IFERROR(RTD("cqg.rtd",,"ContractData",A129,"PerCentNetLastTrade",,"T")/100,""))</f>
        <v/>
      </c>
      <c r="E129" t="str">
        <f>IF(A129="","",RTD("cqg.rtd",,"ContractData",C129,"LongDescription",,"T"))</f>
        <v/>
      </c>
      <c r="F129" s="2" t="str">
        <f>IF(A129="","",TEXT(RTD("cqg.rtd",,"ContractData",C129,"LastTrade",,"T"),T129))</f>
        <v/>
      </c>
      <c r="G129" s="2" t="str">
        <f>IF(A129="","",TEXT(RTD("cqg.rtd",,"ContractData",C129,"NetLastTrade",,"T"),T129))</f>
        <v/>
      </c>
      <c r="H129" s="1" t="str">
        <f t="shared" si="1"/>
        <v/>
      </c>
      <c r="I129" s="2" t="str">
        <f>IF(A129="","",TEXT(RTD("cqg.rtd",,"ContractData",C129,"Open",,"T"),T129))</f>
        <v/>
      </c>
      <c r="J129" s="2" t="str">
        <f>IF(A129="","",TEXT(RTD("cqg.rtd",,"ContractData",C129,"High",,"T"),T129))</f>
        <v/>
      </c>
      <c r="K129" s="2" t="str">
        <f>IF(A129="","",TEXT(RTD("cqg.rtd",,"ContractData",C129,"Low",,"T"),T129))</f>
        <v/>
      </c>
      <c r="L129" t="str">
        <f>IF(A129="","",RTD("cqg.rtd", ,"ContractData", C129, "MT_LastBidVolume",, "T"))</f>
        <v/>
      </c>
      <c r="M129" s="2" t="str">
        <f>IF(A129="","",TEXT(RTD("cqg.rtd", ,"ContractData", C129, "Bid",, "T"),T129))</f>
        <v/>
      </c>
      <c r="N129" s="2" t="str">
        <f>IF(A129="","",TEXT(RTD("cqg.rtd", ,"ContractData", C129, "Ask",, "T"),T129))</f>
        <v/>
      </c>
      <c r="O129" t="str">
        <f>IF(A129="","",RTD("cqg.rtd", ,"ContractData", C129, "MT_LastAskVolume",, "T"))</f>
        <v/>
      </c>
      <c r="P129" t="str">
        <f>IF(A129="","",RTD("cqg.rtd", ,"ContractData", C129, "T_CVol",, "T"))</f>
        <v/>
      </c>
      <c r="Q129" s="1" t="str">
        <f>IF(A129="","",RTD("cqg.rtd",,"StudyData",C129,"PCB","BaseType=Index,Index=1","Close","A",,"all",,,,"T")/100)</f>
        <v/>
      </c>
      <c r="S129" s="14" t="str">
        <f>IF(A129="","",IF(LEN(RTD("cqg.rtd",,"ContractData","Tsize("&amp;C129&amp;")","LastQuoteToday",,"T"))=1,0,LEN(RTD("cqg.rtd",,"ContractData","Tsize("&amp;C129&amp;")","LastQuoteToday",,"T"))-2))</f>
        <v/>
      </c>
      <c r="T129" t="str" cm="1">
        <f t="array" ref="T129">IF(A129="","",_xlfn.IFS(S129=0,"#",S129=1,"#.0",S129=2,"#.00",S129=3,"#.000",S129=4,"#.0000",S129=5,"#.00000",S129=6,"#.000000",S129=7,"#.0000000"))</f>
        <v/>
      </c>
    </row>
    <row r="130" spans="2:20" x14ac:dyDescent="0.3">
      <c r="B130" s="1" t="str">
        <f>IF(A130="","",IFERROR(RTD("cqg.rtd",,"ContractData",A130,"PerCentNetLastTrade",,"T")/100,""))</f>
        <v/>
      </c>
      <c r="E130" t="str">
        <f>IF(A130="","",RTD("cqg.rtd",,"ContractData",C130,"LongDescription",,"T"))</f>
        <v/>
      </c>
      <c r="F130" s="2" t="str">
        <f>IF(A130="","",TEXT(RTD("cqg.rtd",,"ContractData",C130,"LastTrade",,"T"),T130))</f>
        <v/>
      </c>
      <c r="G130" s="2" t="str">
        <f>IF(A130="","",TEXT(RTD("cqg.rtd",,"ContractData",C130,"NetLastTrade",,"T"),T130))</f>
        <v/>
      </c>
      <c r="H130" s="1" t="str">
        <f t="shared" ref="H130:H193" si="2">IF(A130="","",D130)</f>
        <v/>
      </c>
      <c r="I130" s="2" t="str">
        <f>IF(A130="","",TEXT(RTD("cqg.rtd",,"ContractData",C130,"Open",,"T"),T130))</f>
        <v/>
      </c>
      <c r="J130" s="2" t="str">
        <f>IF(A130="","",TEXT(RTD("cqg.rtd",,"ContractData",C130,"High",,"T"),T130))</f>
        <v/>
      </c>
      <c r="K130" s="2" t="str">
        <f>IF(A130="","",TEXT(RTD("cqg.rtd",,"ContractData",C130,"Low",,"T"),T130))</f>
        <v/>
      </c>
      <c r="L130" t="str">
        <f>IF(A130="","",RTD("cqg.rtd", ,"ContractData", C130, "MT_LastBidVolume",, "T"))</f>
        <v/>
      </c>
      <c r="M130" s="2" t="str">
        <f>IF(A130="","",TEXT(RTD("cqg.rtd", ,"ContractData", C130, "Bid",, "T"),T130))</f>
        <v/>
      </c>
      <c r="N130" s="2" t="str">
        <f>IF(A130="","",TEXT(RTD("cqg.rtd", ,"ContractData", C130, "Ask",, "T"),T130))</f>
        <v/>
      </c>
      <c r="O130" t="str">
        <f>IF(A130="","",RTD("cqg.rtd", ,"ContractData", C130, "MT_LastAskVolume",, "T"))</f>
        <v/>
      </c>
      <c r="P130" t="str">
        <f>IF(A130="","",RTD("cqg.rtd", ,"ContractData", C130, "T_CVol",, "T"))</f>
        <v/>
      </c>
      <c r="Q130" s="1" t="str">
        <f>IF(A130="","",RTD("cqg.rtd",,"StudyData",C130,"PCB","BaseType=Index,Index=1","Close","A",,"all",,,,"T")/100)</f>
        <v/>
      </c>
      <c r="S130" s="14" t="str">
        <f>IF(A130="","",IF(LEN(RTD("cqg.rtd",,"ContractData","Tsize("&amp;C130&amp;")","LastQuoteToday",,"T"))=1,0,LEN(RTD("cqg.rtd",,"ContractData","Tsize("&amp;C130&amp;")","LastQuoteToday",,"T"))-2))</f>
        <v/>
      </c>
      <c r="T130" t="str" cm="1">
        <f t="array" ref="T130">IF(A130="","",_xlfn.IFS(S130=0,"#",S130=1,"#.0",S130=2,"#.00",S130=3,"#.000",S130=4,"#.0000",S130=5,"#.00000",S130=6,"#.000000",S130=7,"#.0000000"))</f>
        <v/>
      </c>
    </row>
    <row r="131" spans="2:20" x14ac:dyDescent="0.3">
      <c r="B131" s="1" t="str">
        <f>IF(A131="","",IFERROR(RTD("cqg.rtd",,"ContractData",A131,"PerCentNetLastTrade",,"T")/100,""))</f>
        <v/>
      </c>
      <c r="E131" t="str">
        <f>IF(A131="","",RTD("cqg.rtd",,"ContractData",C131,"LongDescription",,"T"))</f>
        <v/>
      </c>
      <c r="F131" s="2" t="str">
        <f>IF(A131="","",TEXT(RTD("cqg.rtd",,"ContractData",C131,"LastTrade",,"T"),T131))</f>
        <v/>
      </c>
      <c r="G131" s="2" t="str">
        <f>IF(A131="","",TEXT(RTD("cqg.rtd",,"ContractData",C131,"NetLastTrade",,"T"),T131))</f>
        <v/>
      </c>
      <c r="H131" s="1" t="str">
        <f t="shared" si="2"/>
        <v/>
      </c>
      <c r="I131" s="2" t="str">
        <f>IF(A131="","",TEXT(RTD("cqg.rtd",,"ContractData",C131,"Open",,"T"),T131))</f>
        <v/>
      </c>
      <c r="J131" s="2" t="str">
        <f>IF(A131="","",TEXT(RTD("cqg.rtd",,"ContractData",C131,"High",,"T"),T131))</f>
        <v/>
      </c>
      <c r="K131" s="2" t="str">
        <f>IF(A131="","",TEXT(RTD("cqg.rtd",,"ContractData",C131,"Low",,"T"),T131))</f>
        <v/>
      </c>
      <c r="L131" t="str">
        <f>IF(A131="","",RTD("cqg.rtd", ,"ContractData", C131, "MT_LastBidVolume",, "T"))</f>
        <v/>
      </c>
      <c r="M131" s="2" t="str">
        <f>IF(A131="","",TEXT(RTD("cqg.rtd", ,"ContractData", C131, "Bid",, "T"),T131))</f>
        <v/>
      </c>
      <c r="N131" s="2" t="str">
        <f>IF(A131="","",TEXT(RTD("cqg.rtd", ,"ContractData", C131, "Ask",, "T"),T131))</f>
        <v/>
      </c>
      <c r="O131" t="str">
        <f>IF(A131="","",RTD("cqg.rtd", ,"ContractData", C131, "MT_LastAskVolume",, "T"))</f>
        <v/>
      </c>
      <c r="P131" t="str">
        <f>IF(A131="","",RTD("cqg.rtd", ,"ContractData", C131, "T_CVol",, "T"))</f>
        <v/>
      </c>
      <c r="Q131" s="1" t="str">
        <f>IF(A131="","",RTD("cqg.rtd",,"StudyData",C131,"PCB","BaseType=Index,Index=1","Close","A",,"all",,,,"T")/100)</f>
        <v/>
      </c>
      <c r="S131" s="14" t="str">
        <f>IF(A131="","",IF(LEN(RTD("cqg.rtd",,"ContractData","Tsize("&amp;C131&amp;")","LastQuoteToday",,"T"))=1,0,LEN(RTD("cqg.rtd",,"ContractData","Tsize("&amp;C131&amp;")","LastQuoteToday",,"T"))-2))</f>
        <v/>
      </c>
      <c r="T131" t="str" cm="1">
        <f t="array" ref="T131">IF(A131="","",_xlfn.IFS(S131=0,"#",S131=1,"#.0",S131=2,"#.00",S131=3,"#.000",S131=4,"#.0000",S131=5,"#.00000",S131=6,"#.000000",S131=7,"#.0000000"))</f>
        <v/>
      </c>
    </row>
    <row r="132" spans="2:20" x14ac:dyDescent="0.3">
      <c r="B132" s="1" t="str">
        <f>IF(A132="","",IFERROR(RTD("cqg.rtd",,"ContractData",A132,"PerCentNetLastTrade",,"T")/100,""))</f>
        <v/>
      </c>
      <c r="E132" t="str">
        <f>IF(A132="","",RTD("cqg.rtd",,"ContractData",C132,"LongDescription",,"T"))</f>
        <v/>
      </c>
      <c r="F132" s="2" t="str">
        <f>IF(A132="","",TEXT(RTD("cqg.rtd",,"ContractData",C132,"LastTrade",,"T"),T132))</f>
        <v/>
      </c>
      <c r="G132" s="2" t="str">
        <f>IF(A132="","",TEXT(RTD("cqg.rtd",,"ContractData",C132,"NetLastTrade",,"T"),T132))</f>
        <v/>
      </c>
      <c r="H132" s="1" t="str">
        <f t="shared" si="2"/>
        <v/>
      </c>
      <c r="I132" s="2" t="str">
        <f>IF(A132="","",TEXT(RTD("cqg.rtd",,"ContractData",C132,"Open",,"T"),T132))</f>
        <v/>
      </c>
      <c r="J132" s="2" t="str">
        <f>IF(A132="","",TEXT(RTD("cqg.rtd",,"ContractData",C132,"High",,"T"),T132))</f>
        <v/>
      </c>
      <c r="K132" s="2" t="str">
        <f>IF(A132="","",TEXT(RTD("cqg.rtd",,"ContractData",C132,"Low",,"T"),T132))</f>
        <v/>
      </c>
      <c r="L132" t="str">
        <f>IF(A132="","",RTD("cqg.rtd", ,"ContractData", C132, "MT_LastBidVolume",, "T"))</f>
        <v/>
      </c>
      <c r="M132" s="2" t="str">
        <f>IF(A132="","",TEXT(RTD("cqg.rtd", ,"ContractData", C132, "Bid",, "T"),T132))</f>
        <v/>
      </c>
      <c r="N132" s="2" t="str">
        <f>IF(A132="","",TEXT(RTD("cqg.rtd", ,"ContractData", C132, "Ask",, "T"),T132))</f>
        <v/>
      </c>
      <c r="O132" t="str">
        <f>IF(A132="","",RTD("cqg.rtd", ,"ContractData", C132, "MT_LastAskVolume",, "T"))</f>
        <v/>
      </c>
      <c r="P132" t="str">
        <f>IF(A132="","",RTD("cqg.rtd", ,"ContractData", C132, "T_CVol",, "T"))</f>
        <v/>
      </c>
      <c r="Q132" s="1" t="str">
        <f>IF(A132="","",RTD("cqg.rtd",,"StudyData",C132,"PCB","BaseType=Index,Index=1","Close","A",,"all",,,,"T")/100)</f>
        <v/>
      </c>
      <c r="S132" s="14" t="str">
        <f>IF(A132="","",IF(LEN(RTD("cqg.rtd",,"ContractData","Tsize("&amp;C132&amp;")","LastQuoteToday",,"T"))=1,0,LEN(RTD("cqg.rtd",,"ContractData","Tsize("&amp;C132&amp;")","LastQuoteToday",,"T"))-2))</f>
        <v/>
      </c>
      <c r="T132" t="str" cm="1">
        <f t="array" ref="T132">IF(A132="","",_xlfn.IFS(S132=0,"#",S132=1,"#.0",S132=2,"#.00",S132=3,"#.000",S132=4,"#.0000",S132=5,"#.00000",S132=6,"#.000000",S132=7,"#.0000000"))</f>
        <v/>
      </c>
    </row>
    <row r="133" spans="2:20" x14ac:dyDescent="0.3">
      <c r="B133" s="1" t="str">
        <f>IF(A133="","",IFERROR(RTD("cqg.rtd",,"ContractData",A133,"PerCentNetLastTrade",,"T")/100,""))</f>
        <v/>
      </c>
      <c r="E133" t="str">
        <f>IF(A133="","",RTD("cqg.rtd",,"ContractData",C133,"LongDescription",,"T"))</f>
        <v/>
      </c>
      <c r="F133" s="2" t="str">
        <f>IF(A133="","",TEXT(RTD("cqg.rtd",,"ContractData",C133,"LastTrade",,"T"),T133))</f>
        <v/>
      </c>
      <c r="G133" s="2" t="str">
        <f>IF(A133="","",TEXT(RTD("cqg.rtd",,"ContractData",C133,"NetLastTrade",,"T"),T133))</f>
        <v/>
      </c>
      <c r="H133" s="1" t="str">
        <f t="shared" si="2"/>
        <v/>
      </c>
      <c r="I133" s="2" t="str">
        <f>IF(A133="","",TEXT(RTD("cqg.rtd",,"ContractData",C133,"Open",,"T"),T133))</f>
        <v/>
      </c>
      <c r="J133" s="2" t="str">
        <f>IF(A133="","",TEXT(RTD("cqg.rtd",,"ContractData",C133,"High",,"T"),T133))</f>
        <v/>
      </c>
      <c r="K133" s="2" t="str">
        <f>IF(A133="","",TEXT(RTD("cqg.rtd",,"ContractData",C133,"Low",,"T"),T133))</f>
        <v/>
      </c>
      <c r="L133" t="str">
        <f>IF(A133="","",RTD("cqg.rtd", ,"ContractData", C133, "MT_LastBidVolume",, "T"))</f>
        <v/>
      </c>
      <c r="M133" s="2" t="str">
        <f>IF(A133="","",TEXT(RTD("cqg.rtd", ,"ContractData", C133, "Bid",, "T"),T133))</f>
        <v/>
      </c>
      <c r="N133" s="2" t="str">
        <f>IF(A133="","",TEXT(RTD("cqg.rtd", ,"ContractData", C133, "Ask",, "T"),T133))</f>
        <v/>
      </c>
      <c r="O133" t="str">
        <f>IF(A133="","",RTD("cqg.rtd", ,"ContractData", C133, "MT_LastAskVolume",, "T"))</f>
        <v/>
      </c>
      <c r="P133" t="str">
        <f>IF(A133="","",RTD("cqg.rtd", ,"ContractData", C133, "T_CVol",, "T"))</f>
        <v/>
      </c>
      <c r="Q133" s="1" t="str">
        <f>IF(A133="","",RTD("cqg.rtd",,"StudyData",C133,"PCB","BaseType=Index,Index=1","Close","A",,"all",,,,"T")/100)</f>
        <v/>
      </c>
      <c r="S133" s="14" t="str">
        <f>IF(A133="","",IF(LEN(RTD("cqg.rtd",,"ContractData","Tsize("&amp;C133&amp;")","LastQuoteToday",,"T"))=1,0,LEN(RTD("cqg.rtd",,"ContractData","Tsize("&amp;C133&amp;")","LastQuoteToday",,"T"))-2))</f>
        <v/>
      </c>
      <c r="T133" t="str" cm="1">
        <f t="array" ref="T133">IF(A133="","",_xlfn.IFS(S133=0,"#",S133=1,"#.0",S133=2,"#.00",S133=3,"#.000",S133=4,"#.0000",S133=5,"#.00000",S133=6,"#.000000",S133=7,"#.0000000"))</f>
        <v/>
      </c>
    </row>
    <row r="134" spans="2:20" x14ac:dyDescent="0.3">
      <c r="B134" s="1" t="str">
        <f>IF(A134="","",IFERROR(RTD("cqg.rtd",,"ContractData",A134,"PerCentNetLastTrade",,"T")/100,""))</f>
        <v/>
      </c>
      <c r="E134" t="str">
        <f>IF(A134="","",RTD("cqg.rtd",,"ContractData",C134,"LongDescription",,"T"))</f>
        <v/>
      </c>
      <c r="F134" s="2" t="str">
        <f>IF(A134="","",TEXT(RTD("cqg.rtd",,"ContractData",C134,"LastTrade",,"T"),T134))</f>
        <v/>
      </c>
      <c r="G134" s="2" t="str">
        <f>IF(A134="","",TEXT(RTD("cqg.rtd",,"ContractData",C134,"NetLastTrade",,"T"),T134))</f>
        <v/>
      </c>
      <c r="H134" s="1" t="str">
        <f t="shared" si="2"/>
        <v/>
      </c>
      <c r="I134" s="2" t="str">
        <f>IF(A134="","",TEXT(RTD("cqg.rtd",,"ContractData",C134,"Open",,"T"),T134))</f>
        <v/>
      </c>
      <c r="J134" s="2" t="str">
        <f>IF(A134="","",TEXT(RTD("cqg.rtd",,"ContractData",C134,"High",,"T"),T134))</f>
        <v/>
      </c>
      <c r="K134" s="2" t="str">
        <f>IF(A134="","",TEXT(RTD("cqg.rtd",,"ContractData",C134,"Low",,"T"),T134))</f>
        <v/>
      </c>
      <c r="L134" t="str">
        <f>IF(A134="","",RTD("cqg.rtd", ,"ContractData", C134, "MT_LastBidVolume",, "T"))</f>
        <v/>
      </c>
      <c r="M134" s="2" t="str">
        <f>IF(A134="","",TEXT(RTD("cqg.rtd", ,"ContractData", C134, "Bid",, "T"),T134))</f>
        <v/>
      </c>
      <c r="N134" s="2" t="str">
        <f>IF(A134="","",TEXT(RTD("cqg.rtd", ,"ContractData", C134, "Ask",, "T"),T134))</f>
        <v/>
      </c>
      <c r="O134" t="str">
        <f>IF(A134="","",RTD("cqg.rtd", ,"ContractData", C134, "MT_LastAskVolume",, "T"))</f>
        <v/>
      </c>
      <c r="P134" t="str">
        <f>IF(A134="","",RTD("cqg.rtd", ,"ContractData", C134, "T_CVol",, "T"))</f>
        <v/>
      </c>
      <c r="Q134" s="1" t="str">
        <f>IF(A134="","",RTD("cqg.rtd",,"StudyData",C134,"PCB","BaseType=Index,Index=1","Close","A",,"all",,,,"T")/100)</f>
        <v/>
      </c>
      <c r="S134" s="14" t="str">
        <f>IF(A134="","",IF(LEN(RTD("cqg.rtd",,"ContractData","Tsize("&amp;C134&amp;")","LastQuoteToday",,"T"))=1,0,LEN(RTD("cqg.rtd",,"ContractData","Tsize("&amp;C134&amp;")","LastQuoteToday",,"T"))-2))</f>
        <v/>
      </c>
      <c r="T134" t="str" cm="1">
        <f t="array" ref="T134">IF(A134="","",_xlfn.IFS(S134=0,"#",S134=1,"#.0",S134=2,"#.00",S134=3,"#.000",S134=4,"#.0000",S134=5,"#.00000",S134=6,"#.000000",S134=7,"#.0000000"))</f>
        <v/>
      </c>
    </row>
    <row r="135" spans="2:20" x14ac:dyDescent="0.3">
      <c r="B135" s="1" t="str">
        <f>IF(A135="","",IFERROR(RTD("cqg.rtd",,"ContractData",A135,"PerCentNetLastTrade",,"T")/100,""))</f>
        <v/>
      </c>
      <c r="E135" t="str">
        <f>IF(A135="","",RTD("cqg.rtd",,"ContractData",C135,"LongDescription",,"T"))</f>
        <v/>
      </c>
      <c r="F135" s="2" t="str">
        <f>IF(A135="","",TEXT(RTD("cqg.rtd",,"ContractData",C135,"LastTrade",,"T"),T135))</f>
        <v/>
      </c>
      <c r="G135" s="2" t="str">
        <f>IF(A135="","",TEXT(RTD("cqg.rtd",,"ContractData",C135,"NetLastTrade",,"T"),T135))</f>
        <v/>
      </c>
      <c r="H135" s="1" t="str">
        <f t="shared" si="2"/>
        <v/>
      </c>
      <c r="I135" s="2" t="str">
        <f>IF(A135="","",TEXT(RTD("cqg.rtd",,"ContractData",C135,"Open",,"T"),T135))</f>
        <v/>
      </c>
      <c r="J135" s="2" t="str">
        <f>IF(A135="","",TEXT(RTD("cqg.rtd",,"ContractData",C135,"High",,"T"),T135))</f>
        <v/>
      </c>
      <c r="K135" s="2" t="str">
        <f>IF(A135="","",TEXT(RTD("cqg.rtd",,"ContractData",C135,"Low",,"T"),T135))</f>
        <v/>
      </c>
      <c r="L135" t="str">
        <f>IF(A135="","",RTD("cqg.rtd", ,"ContractData", C135, "MT_LastBidVolume",, "T"))</f>
        <v/>
      </c>
      <c r="M135" s="2" t="str">
        <f>IF(A135="","",TEXT(RTD("cqg.rtd", ,"ContractData", C135, "Bid",, "T"),T135))</f>
        <v/>
      </c>
      <c r="N135" s="2" t="str">
        <f>IF(A135="","",TEXT(RTD("cqg.rtd", ,"ContractData", C135, "Ask",, "T"),T135))</f>
        <v/>
      </c>
      <c r="O135" t="str">
        <f>IF(A135="","",RTD("cqg.rtd", ,"ContractData", C135, "MT_LastAskVolume",, "T"))</f>
        <v/>
      </c>
      <c r="P135" t="str">
        <f>IF(A135="","",RTD("cqg.rtd", ,"ContractData", C135, "T_CVol",, "T"))</f>
        <v/>
      </c>
      <c r="Q135" s="1" t="str">
        <f>IF(A135="","",RTD("cqg.rtd",,"StudyData",C135,"PCB","BaseType=Index,Index=1","Close","A",,"all",,,,"T")/100)</f>
        <v/>
      </c>
      <c r="S135" s="14" t="str">
        <f>IF(A135="","",IF(LEN(RTD("cqg.rtd",,"ContractData","Tsize("&amp;C135&amp;")","LastQuoteToday",,"T"))=1,0,LEN(RTD("cqg.rtd",,"ContractData","Tsize("&amp;C135&amp;")","LastQuoteToday",,"T"))-2))</f>
        <v/>
      </c>
      <c r="T135" t="str" cm="1">
        <f t="array" ref="T135">IF(A135="","",_xlfn.IFS(S135=0,"#",S135=1,"#.0",S135=2,"#.00",S135=3,"#.000",S135=4,"#.0000",S135=5,"#.00000",S135=6,"#.000000",S135=7,"#.0000000"))</f>
        <v/>
      </c>
    </row>
    <row r="136" spans="2:20" x14ac:dyDescent="0.3">
      <c r="B136" s="1" t="str">
        <f>IF(A136="","",IFERROR(RTD("cqg.rtd",,"ContractData",A136,"PerCentNetLastTrade",,"T")/100,""))</f>
        <v/>
      </c>
      <c r="E136" t="str">
        <f>IF(A136="","",RTD("cqg.rtd",,"ContractData",C136,"LongDescription",,"T"))</f>
        <v/>
      </c>
      <c r="F136" s="2" t="str">
        <f>IF(A136="","",TEXT(RTD("cqg.rtd",,"ContractData",C136,"LastTrade",,"T"),T136))</f>
        <v/>
      </c>
      <c r="G136" s="2" t="str">
        <f>IF(A136="","",TEXT(RTD("cqg.rtd",,"ContractData",C136,"NetLastTrade",,"T"),T136))</f>
        <v/>
      </c>
      <c r="H136" s="1" t="str">
        <f t="shared" si="2"/>
        <v/>
      </c>
      <c r="I136" s="2" t="str">
        <f>IF(A136="","",TEXT(RTD("cqg.rtd",,"ContractData",C136,"Open",,"T"),T136))</f>
        <v/>
      </c>
      <c r="J136" s="2" t="str">
        <f>IF(A136="","",TEXT(RTD("cqg.rtd",,"ContractData",C136,"High",,"T"),T136))</f>
        <v/>
      </c>
      <c r="K136" s="2" t="str">
        <f>IF(A136="","",TEXT(RTD("cqg.rtd",,"ContractData",C136,"Low",,"T"),T136))</f>
        <v/>
      </c>
      <c r="L136" t="str">
        <f>IF(A136="","",RTD("cqg.rtd", ,"ContractData", C136, "MT_LastBidVolume",, "T"))</f>
        <v/>
      </c>
      <c r="M136" s="2" t="str">
        <f>IF(A136="","",TEXT(RTD("cqg.rtd", ,"ContractData", C136, "Bid",, "T"),T136))</f>
        <v/>
      </c>
      <c r="N136" s="2" t="str">
        <f>IF(A136="","",TEXT(RTD("cqg.rtd", ,"ContractData", C136, "Ask",, "T"),T136))</f>
        <v/>
      </c>
      <c r="O136" t="str">
        <f>IF(A136="","",RTD("cqg.rtd", ,"ContractData", C136, "MT_LastAskVolume",, "T"))</f>
        <v/>
      </c>
      <c r="P136" t="str">
        <f>IF(A136="","",RTD("cqg.rtd", ,"ContractData", C136, "T_CVol",, "T"))</f>
        <v/>
      </c>
      <c r="Q136" s="1" t="str">
        <f>IF(A136="","",RTD("cqg.rtd",,"StudyData",C136,"PCB","BaseType=Index,Index=1","Close","A",,"all",,,,"T")/100)</f>
        <v/>
      </c>
      <c r="S136" s="14" t="str">
        <f>IF(A136="","",IF(LEN(RTD("cqg.rtd",,"ContractData","Tsize("&amp;C136&amp;")","LastQuoteToday",,"T"))=1,0,LEN(RTD("cqg.rtd",,"ContractData","Tsize("&amp;C136&amp;")","LastQuoteToday",,"T"))-2))</f>
        <v/>
      </c>
      <c r="T136" t="str" cm="1">
        <f t="array" ref="T136">IF(A136="","",_xlfn.IFS(S136=0,"#",S136=1,"#.0",S136=2,"#.00",S136=3,"#.000",S136=4,"#.0000",S136=5,"#.00000",S136=6,"#.000000",S136=7,"#.0000000"))</f>
        <v/>
      </c>
    </row>
    <row r="137" spans="2:20" x14ac:dyDescent="0.3">
      <c r="B137" s="1" t="str">
        <f>IF(A137="","",IFERROR(RTD("cqg.rtd",,"ContractData",A137,"PerCentNetLastTrade",,"T")/100,""))</f>
        <v/>
      </c>
      <c r="E137" t="str">
        <f>IF(A137="","",RTD("cqg.rtd",,"ContractData",C137,"LongDescription",,"T"))</f>
        <v/>
      </c>
      <c r="F137" s="2" t="str">
        <f>IF(A137="","",TEXT(RTD("cqg.rtd",,"ContractData",C137,"LastTrade",,"T"),T137))</f>
        <v/>
      </c>
      <c r="G137" s="2" t="str">
        <f>IF(A137="","",TEXT(RTD("cqg.rtd",,"ContractData",C137,"NetLastTrade",,"T"),T137))</f>
        <v/>
      </c>
      <c r="H137" s="1" t="str">
        <f t="shared" si="2"/>
        <v/>
      </c>
      <c r="I137" s="2" t="str">
        <f>IF(A137="","",TEXT(RTD("cqg.rtd",,"ContractData",C137,"Open",,"T"),T137))</f>
        <v/>
      </c>
      <c r="J137" s="2" t="str">
        <f>IF(A137="","",TEXT(RTD("cqg.rtd",,"ContractData",C137,"High",,"T"),T137))</f>
        <v/>
      </c>
      <c r="K137" s="2" t="str">
        <f>IF(A137="","",TEXT(RTD("cqg.rtd",,"ContractData",C137,"Low",,"T"),T137))</f>
        <v/>
      </c>
      <c r="L137" t="str">
        <f>IF(A137="","",RTD("cqg.rtd", ,"ContractData", C137, "MT_LastBidVolume",, "T"))</f>
        <v/>
      </c>
      <c r="M137" s="2" t="str">
        <f>IF(A137="","",TEXT(RTD("cqg.rtd", ,"ContractData", C137, "Bid",, "T"),T137))</f>
        <v/>
      </c>
      <c r="N137" s="2" t="str">
        <f>IF(A137="","",TEXT(RTD("cqg.rtd", ,"ContractData", C137, "Ask",, "T"),T137))</f>
        <v/>
      </c>
      <c r="O137" t="str">
        <f>IF(A137="","",RTD("cqg.rtd", ,"ContractData", C137, "MT_LastAskVolume",, "T"))</f>
        <v/>
      </c>
      <c r="P137" t="str">
        <f>IF(A137="","",RTD("cqg.rtd", ,"ContractData", C137, "T_CVol",, "T"))</f>
        <v/>
      </c>
      <c r="Q137" s="1" t="str">
        <f>IF(A137="","",RTD("cqg.rtd",,"StudyData",C137,"PCB","BaseType=Index,Index=1","Close","A",,"all",,,,"T")/100)</f>
        <v/>
      </c>
      <c r="S137" s="14" t="str">
        <f>IF(A137="","",IF(LEN(RTD("cqg.rtd",,"ContractData","Tsize("&amp;C137&amp;")","LastQuoteToday",,"T"))=1,0,LEN(RTD("cqg.rtd",,"ContractData","Tsize("&amp;C137&amp;")","LastQuoteToday",,"T"))-2))</f>
        <v/>
      </c>
      <c r="T137" t="str" cm="1">
        <f t="array" ref="T137">IF(A137="","",_xlfn.IFS(S137=0,"#",S137=1,"#.0",S137=2,"#.00",S137=3,"#.000",S137=4,"#.0000",S137=5,"#.00000",S137=6,"#.000000",S137=7,"#.0000000"))</f>
        <v/>
      </c>
    </row>
    <row r="138" spans="2:20" x14ac:dyDescent="0.3">
      <c r="B138" s="1" t="str">
        <f>IF(A138="","",IFERROR(RTD("cqg.rtd",,"ContractData",A138,"PerCentNetLastTrade",,"T")/100,""))</f>
        <v/>
      </c>
      <c r="E138" t="str">
        <f>IF(A138="","",RTD("cqg.rtd",,"ContractData",C138,"LongDescription",,"T"))</f>
        <v/>
      </c>
      <c r="F138" s="2" t="str">
        <f>IF(A138="","",TEXT(RTD("cqg.rtd",,"ContractData",C138,"LastTrade",,"T"),T138))</f>
        <v/>
      </c>
      <c r="G138" s="2" t="str">
        <f>IF(A138="","",TEXT(RTD("cqg.rtd",,"ContractData",C138,"NetLastTrade",,"T"),T138))</f>
        <v/>
      </c>
      <c r="H138" s="1" t="str">
        <f t="shared" si="2"/>
        <v/>
      </c>
      <c r="I138" s="2" t="str">
        <f>IF(A138="","",TEXT(RTD("cqg.rtd",,"ContractData",C138,"Open",,"T"),T138))</f>
        <v/>
      </c>
      <c r="J138" s="2" t="str">
        <f>IF(A138="","",TEXT(RTD("cqg.rtd",,"ContractData",C138,"High",,"T"),T138))</f>
        <v/>
      </c>
      <c r="K138" s="2" t="str">
        <f>IF(A138="","",TEXT(RTD("cqg.rtd",,"ContractData",C138,"Low",,"T"),T138))</f>
        <v/>
      </c>
      <c r="L138" t="str">
        <f>IF(A138="","",RTD("cqg.rtd", ,"ContractData", C138, "MT_LastBidVolume",, "T"))</f>
        <v/>
      </c>
      <c r="M138" s="2" t="str">
        <f>IF(A138="","",TEXT(RTD("cqg.rtd", ,"ContractData", C138, "Bid",, "T"),T138))</f>
        <v/>
      </c>
      <c r="N138" s="2" t="str">
        <f>IF(A138="","",TEXT(RTD("cqg.rtd", ,"ContractData", C138, "Ask",, "T"),T138))</f>
        <v/>
      </c>
      <c r="O138" t="str">
        <f>IF(A138="","",RTD("cqg.rtd", ,"ContractData", C138, "MT_LastAskVolume",, "T"))</f>
        <v/>
      </c>
      <c r="P138" t="str">
        <f>IF(A138="","",RTD("cqg.rtd", ,"ContractData", C138, "T_CVol",, "T"))</f>
        <v/>
      </c>
      <c r="Q138" s="1" t="str">
        <f>IF(A138="","",RTD("cqg.rtd",,"StudyData",C138,"PCB","BaseType=Index,Index=1","Close","A",,"all",,,,"T")/100)</f>
        <v/>
      </c>
      <c r="S138" s="14" t="str">
        <f>IF(A138="","",IF(LEN(RTD("cqg.rtd",,"ContractData","Tsize("&amp;C138&amp;")","LastQuoteToday",,"T"))=1,0,LEN(RTD("cqg.rtd",,"ContractData","Tsize("&amp;C138&amp;")","LastQuoteToday",,"T"))-2))</f>
        <v/>
      </c>
      <c r="T138" t="str" cm="1">
        <f t="array" ref="T138">IF(A138="","",_xlfn.IFS(S138=0,"#",S138=1,"#.0",S138=2,"#.00",S138=3,"#.000",S138=4,"#.0000",S138=5,"#.00000",S138=6,"#.000000",S138=7,"#.0000000"))</f>
        <v/>
      </c>
    </row>
    <row r="139" spans="2:20" x14ac:dyDescent="0.3">
      <c r="B139" s="1" t="str">
        <f>IF(A139="","",IFERROR(RTD("cqg.rtd",,"ContractData",A139,"PerCentNetLastTrade",,"T")/100,""))</f>
        <v/>
      </c>
      <c r="E139" t="str">
        <f>IF(A139="","",RTD("cqg.rtd",,"ContractData",C139,"LongDescription",,"T"))</f>
        <v/>
      </c>
      <c r="F139" s="2" t="str">
        <f>IF(A139="","",TEXT(RTD("cqg.rtd",,"ContractData",C139,"LastTrade",,"T"),T139))</f>
        <v/>
      </c>
      <c r="G139" s="2" t="str">
        <f>IF(A139="","",TEXT(RTD("cqg.rtd",,"ContractData",C139,"NetLastTrade",,"T"),T139))</f>
        <v/>
      </c>
      <c r="H139" s="1" t="str">
        <f t="shared" si="2"/>
        <v/>
      </c>
      <c r="I139" s="2" t="str">
        <f>IF(A139="","",TEXT(RTD("cqg.rtd",,"ContractData",C139,"Open",,"T"),T139))</f>
        <v/>
      </c>
      <c r="J139" s="2" t="str">
        <f>IF(A139="","",TEXT(RTD("cqg.rtd",,"ContractData",C139,"High",,"T"),T139))</f>
        <v/>
      </c>
      <c r="K139" s="2" t="str">
        <f>IF(A139="","",TEXT(RTD("cqg.rtd",,"ContractData",C139,"Low",,"T"),T139))</f>
        <v/>
      </c>
      <c r="L139" t="str">
        <f>IF(A139="","",RTD("cqg.rtd", ,"ContractData", C139, "MT_LastBidVolume",, "T"))</f>
        <v/>
      </c>
      <c r="M139" s="2" t="str">
        <f>IF(A139="","",TEXT(RTD("cqg.rtd", ,"ContractData", C139, "Bid",, "T"),T139))</f>
        <v/>
      </c>
      <c r="N139" s="2" t="str">
        <f>IF(A139="","",TEXT(RTD("cqg.rtd", ,"ContractData", C139, "Ask",, "T"),T139))</f>
        <v/>
      </c>
      <c r="O139" t="str">
        <f>IF(A139="","",RTD("cqg.rtd", ,"ContractData", C139, "MT_LastAskVolume",, "T"))</f>
        <v/>
      </c>
      <c r="P139" t="str">
        <f>IF(A139="","",RTD("cqg.rtd", ,"ContractData", C139, "T_CVol",, "T"))</f>
        <v/>
      </c>
      <c r="Q139" s="1" t="str">
        <f>IF(A139="","",RTD("cqg.rtd",,"StudyData",C139,"PCB","BaseType=Index,Index=1","Close","A",,"all",,,,"T")/100)</f>
        <v/>
      </c>
      <c r="S139" s="14" t="str">
        <f>IF(A139="","",IF(LEN(RTD("cqg.rtd",,"ContractData","Tsize("&amp;C139&amp;")","LastQuoteToday",,"T"))=1,0,LEN(RTD("cqg.rtd",,"ContractData","Tsize("&amp;C139&amp;")","LastQuoteToday",,"T"))-2))</f>
        <v/>
      </c>
      <c r="T139" t="str" cm="1">
        <f t="array" ref="T139">IF(A139="","",_xlfn.IFS(S139=0,"#",S139=1,"#.0",S139=2,"#.00",S139=3,"#.000",S139=4,"#.0000",S139=5,"#.00000",S139=6,"#.000000",S139=7,"#.0000000"))</f>
        <v/>
      </c>
    </row>
    <row r="140" spans="2:20" x14ac:dyDescent="0.3">
      <c r="B140" s="1" t="str">
        <f>IF(A140="","",IFERROR(RTD("cqg.rtd",,"ContractData",A140,"PerCentNetLastTrade",,"T")/100,""))</f>
        <v/>
      </c>
      <c r="E140" t="str">
        <f>IF(A140="","",RTD("cqg.rtd",,"ContractData",C140,"LongDescription",,"T"))</f>
        <v/>
      </c>
      <c r="F140" s="2" t="str">
        <f>IF(A140="","",TEXT(RTD("cqg.rtd",,"ContractData",C140,"LastTrade",,"T"),T140))</f>
        <v/>
      </c>
      <c r="G140" s="2" t="str">
        <f>IF(A140="","",TEXT(RTD("cqg.rtd",,"ContractData",C140,"NetLastTrade",,"T"),T140))</f>
        <v/>
      </c>
      <c r="H140" s="1" t="str">
        <f t="shared" si="2"/>
        <v/>
      </c>
      <c r="I140" s="2" t="str">
        <f>IF(A140="","",TEXT(RTD("cqg.rtd",,"ContractData",C140,"Open",,"T"),T140))</f>
        <v/>
      </c>
      <c r="J140" s="2" t="str">
        <f>IF(A140="","",TEXT(RTD("cqg.rtd",,"ContractData",C140,"High",,"T"),T140))</f>
        <v/>
      </c>
      <c r="K140" s="2" t="str">
        <f>IF(A140="","",TEXT(RTD("cqg.rtd",,"ContractData",C140,"Low",,"T"),T140))</f>
        <v/>
      </c>
      <c r="L140" t="str">
        <f>IF(A140="","",RTD("cqg.rtd", ,"ContractData", C140, "MT_LastBidVolume",, "T"))</f>
        <v/>
      </c>
      <c r="M140" s="2" t="str">
        <f>IF(A140="","",TEXT(RTD("cqg.rtd", ,"ContractData", C140, "Bid",, "T"),T140))</f>
        <v/>
      </c>
      <c r="N140" s="2" t="str">
        <f>IF(A140="","",TEXT(RTD("cqg.rtd", ,"ContractData", C140, "Ask",, "T"),T140))</f>
        <v/>
      </c>
      <c r="O140" t="str">
        <f>IF(A140="","",RTD("cqg.rtd", ,"ContractData", C140, "MT_LastAskVolume",, "T"))</f>
        <v/>
      </c>
      <c r="P140" t="str">
        <f>IF(A140="","",RTD("cqg.rtd", ,"ContractData", C140, "T_CVol",, "T"))</f>
        <v/>
      </c>
      <c r="Q140" s="1" t="str">
        <f>IF(A140="","",RTD("cqg.rtd",,"StudyData",C140,"PCB","BaseType=Index,Index=1","Close","A",,"all",,,,"T")/100)</f>
        <v/>
      </c>
      <c r="S140" s="14" t="str">
        <f>IF(A140="","",IF(LEN(RTD("cqg.rtd",,"ContractData","Tsize("&amp;C140&amp;")","LastQuoteToday",,"T"))=1,0,LEN(RTD("cqg.rtd",,"ContractData","Tsize("&amp;C140&amp;")","LastQuoteToday",,"T"))-2))</f>
        <v/>
      </c>
      <c r="T140" t="str" cm="1">
        <f t="array" ref="T140">IF(A140="","",_xlfn.IFS(S140=0,"#",S140=1,"#.0",S140=2,"#.00",S140=3,"#.000",S140=4,"#.0000",S140=5,"#.00000",S140=6,"#.000000",S140=7,"#.0000000"))</f>
        <v/>
      </c>
    </row>
    <row r="141" spans="2:20" x14ac:dyDescent="0.3">
      <c r="B141" s="1" t="str">
        <f>IF(A141="","",IFERROR(RTD("cqg.rtd",,"ContractData",A141,"PerCentNetLastTrade",,"T")/100,""))</f>
        <v/>
      </c>
      <c r="E141" t="str">
        <f>IF(A141="","",RTD("cqg.rtd",,"ContractData",C141,"LongDescription",,"T"))</f>
        <v/>
      </c>
      <c r="F141" s="2" t="str">
        <f>IF(A141="","",TEXT(RTD("cqg.rtd",,"ContractData",C141,"LastTrade",,"T"),T141))</f>
        <v/>
      </c>
      <c r="G141" s="2" t="str">
        <f>IF(A141="","",TEXT(RTD("cqg.rtd",,"ContractData",C141,"NetLastTrade",,"T"),T141))</f>
        <v/>
      </c>
      <c r="H141" s="1" t="str">
        <f t="shared" si="2"/>
        <v/>
      </c>
      <c r="I141" s="2" t="str">
        <f>IF(A141="","",TEXT(RTD("cqg.rtd",,"ContractData",C141,"Open",,"T"),T141))</f>
        <v/>
      </c>
      <c r="J141" s="2" t="str">
        <f>IF(A141="","",TEXT(RTD("cqg.rtd",,"ContractData",C141,"High",,"T"),T141))</f>
        <v/>
      </c>
      <c r="K141" s="2" t="str">
        <f>IF(A141="","",TEXT(RTD("cqg.rtd",,"ContractData",C141,"Low",,"T"),T141))</f>
        <v/>
      </c>
      <c r="L141" t="str">
        <f>IF(A141="","",RTD("cqg.rtd", ,"ContractData", C141, "MT_LastBidVolume",, "T"))</f>
        <v/>
      </c>
      <c r="M141" s="2" t="str">
        <f>IF(A141="","",TEXT(RTD("cqg.rtd", ,"ContractData", C141, "Bid",, "T"),T141))</f>
        <v/>
      </c>
      <c r="N141" s="2" t="str">
        <f>IF(A141="","",TEXT(RTD("cqg.rtd", ,"ContractData", C141, "Ask",, "T"),T141))</f>
        <v/>
      </c>
      <c r="O141" t="str">
        <f>IF(A141="","",RTD("cqg.rtd", ,"ContractData", C141, "MT_LastAskVolume",, "T"))</f>
        <v/>
      </c>
      <c r="P141" t="str">
        <f>IF(A141="","",RTD("cqg.rtd", ,"ContractData", C141, "T_CVol",, "T"))</f>
        <v/>
      </c>
      <c r="Q141" s="1" t="str">
        <f>IF(A141="","",RTD("cqg.rtd",,"StudyData",C141,"PCB","BaseType=Index,Index=1","Close","A",,"all",,,,"T")/100)</f>
        <v/>
      </c>
      <c r="S141" s="14" t="str">
        <f>IF(A141="","",IF(LEN(RTD("cqg.rtd",,"ContractData","Tsize("&amp;C141&amp;")","LastQuoteToday",,"T"))=1,0,LEN(RTD("cqg.rtd",,"ContractData","Tsize("&amp;C141&amp;")","LastQuoteToday",,"T"))-2))</f>
        <v/>
      </c>
      <c r="T141" t="str" cm="1">
        <f t="array" ref="T141">IF(A141="","",_xlfn.IFS(S141=0,"#",S141=1,"#.0",S141=2,"#.00",S141=3,"#.000",S141=4,"#.0000",S141=5,"#.00000",S141=6,"#.000000",S141=7,"#.0000000"))</f>
        <v/>
      </c>
    </row>
    <row r="142" spans="2:20" x14ac:dyDescent="0.3">
      <c r="B142" s="1" t="str">
        <f>IF(A142="","",IFERROR(RTD("cqg.rtd",,"ContractData",A142,"PerCentNetLastTrade",,"T")/100,""))</f>
        <v/>
      </c>
      <c r="E142" t="str">
        <f>IF(A142="","",RTD("cqg.rtd",,"ContractData",C142,"LongDescription",,"T"))</f>
        <v/>
      </c>
      <c r="F142" s="2" t="str">
        <f>IF(A142="","",TEXT(RTD("cqg.rtd",,"ContractData",C142,"LastTrade",,"T"),T142))</f>
        <v/>
      </c>
      <c r="G142" s="2" t="str">
        <f>IF(A142="","",TEXT(RTD("cqg.rtd",,"ContractData",C142,"NetLastTrade",,"T"),T142))</f>
        <v/>
      </c>
      <c r="H142" s="1" t="str">
        <f t="shared" si="2"/>
        <v/>
      </c>
      <c r="I142" s="2" t="str">
        <f>IF(A142="","",TEXT(RTD("cqg.rtd",,"ContractData",C142,"Open",,"T"),T142))</f>
        <v/>
      </c>
      <c r="J142" s="2" t="str">
        <f>IF(A142="","",TEXT(RTD("cqg.rtd",,"ContractData",C142,"High",,"T"),T142))</f>
        <v/>
      </c>
      <c r="K142" s="2" t="str">
        <f>IF(A142="","",TEXT(RTD("cqg.rtd",,"ContractData",C142,"Low",,"T"),T142))</f>
        <v/>
      </c>
      <c r="L142" t="str">
        <f>IF(A142="","",RTD("cqg.rtd", ,"ContractData", C142, "MT_LastBidVolume",, "T"))</f>
        <v/>
      </c>
      <c r="M142" s="2" t="str">
        <f>IF(A142="","",TEXT(RTD("cqg.rtd", ,"ContractData", C142, "Bid",, "T"),T142))</f>
        <v/>
      </c>
      <c r="N142" s="2" t="str">
        <f>IF(A142="","",TEXT(RTD("cqg.rtd", ,"ContractData", C142, "Ask",, "T"),T142))</f>
        <v/>
      </c>
      <c r="O142" t="str">
        <f>IF(A142="","",RTD("cqg.rtd", ,"ContractData", C142, "MT_LastAskVolume",, "T"))</f>
        <v/>
      </c>
      <c r="P142" t="str">
        <f>IF(A142="","",RTD("cqg.rtd", ,"ContractData", C142, "T_CVol",, "T"))</f>
        <v/>
      </c>
      <c r="Q142" s="1" t="str">
        <f>IF(A142="","",RTD("cqg.rtd",,"StudyData",C142,"PCB","BaseType=Index,Index=1","Close","A",,"all",,,,"T")/100)</f>
        <v/>
      </c>
      <c r="S142" s="14" t="str">
        <f>IF(A142="","",IF(LEN(RTD("cqg.rtd",,"ContractData","Tsize("&amp;C142&amp;")","LastQuoteToday",,"T"))=1,0,LEN(RTD("cqg.rtd",,"ContractData","Tsize("&amp;C142&amp;")","LastQuoteToday",,"T"))-2))</f>
        <v/>
      </c>
      <c r="T142" t="str" cm="1">
        <f t="array" ref="T142">IF(A142="","",_xlfn.IFS(S142=0,"#",S142=1,"#.0",S142=2,"#.00",S142=3,"#.000",S142=4,"#.0000",S142=5,"#.00000",S142=6,"#.000000",S142=7,"#.0000000"))</f>
        <v/>
      </c>
    </row>
    <row r="143" spans="2:20" x14ac:dyDescent="0.3">
      <c r="B143" s="1" t="str">
        <f>IF(A143="","",IFERROR(RTD("cqg.rtd",,"ContractData",A143,"PerCentNetLastTrade",,"T")/100,""))</f>
        <v/>
      </c>
      <c r="E143" t="str">
        <f>IF(A143="","",RTD("cqg.rtd",,"ContractData",C143,"LongDescription",,"T"))</f>
        <v/>
      </c>
      <c r="F143" s="2" t="str">
        <f>IF(A143="","",TEXT(RTD("cqg.rtd",,"ContractData",C143,"LastTrade",,"T"),T143))</f>
        <v/>
      </c>
      <c r="G143" s="2" t="str">
        <f>IF(A143="","",TEXT(RTD("cqg.rtd",,"ContractData",C143,"NetLastTrade",,"T"),T143))</f>
        <v/>
      </c>
      <c r="H143" s="1" t="str">
        <f t="shared" si="2"/>
        <v/>
      </c>
      <c r="I143" s="2" t="str">
        <f>IF(A143="","",TEXT(RTD("cqg.rtd",,"ContractData",C143,"Open",,"T"),T143))</f>
        <v/>
      </c>
      <c r="J143" s="2" t="str">
        <f>IF(A143="","",TEXT(RTD("cqg.rtd",,"ContractData",C143,"High",,"T"),T143))</f>
        <v/>
      </c>
      <c r="K143" s="2" t="str">
        <f>IF(A143="","",TEXT(RTD("cqg.rtd",,"ContractData",C143,"Low",,"T"),T143))</f>
        <v/>
      </c>
      <c r="L143" t="str">
        <f>IF(A143="","",RTD("cqg.rtd", ,"ContractData", C143, "MT_LastBidVolume",, "T"))</f>
        <v/>
      </c>
      <c r="M143" s="2" t="str">
        <f>IF(A143="","",TEXT(RTD("cqg.rtd", ,"ContractData", C143, "Bid",, "T"),T143))</f>
        <v/>
      </c>
      <c r="N143" s="2" t="str">
        <f>IF(A143="","",TEXT(RTD("cqg.rtd", ,"ContractData", C143, "Ask",, "T"),T143))</f>
        <v/>
      </c>
      <c r="O143" t="str">
        <f>IF(A143="","",RTD("cqg.rtd", ,"ContractData", C143, "MT_LastAskVolume",, "T"))</f>
        <v/>
      </c>
      <c r="P143" t="str">
        <f>IF(A143="","",RTD("cqg.rtd", ,"ContractData", C143, "T_CVol",, "T"))</f>
        <v/>
      </c>
      <c r="Q143" s="1" t="str">
        <f>IF(A143="","",RTD("cqg.rtd",,"StudyData",C143,"PCB","BaseType=Index,Index=1","Close","A",,"all",,,,"T")/100)</f>
        <v/>
      </c>
      <c r="S143" s="14" t="str">
        <f>IF(A143="","",IF(LEN(RTD("cqg.rtd",,"ContractData","Tsize("&amp;C143&amp;")","LastQuoteToday",,"T"))=1,0,LEN(RTD("cqg.rtd",,"ContractData","Tsize("&amp;C143&amp;")","LastQuoteToday",,"T"))-2))</f>
        <v/>
      </c>
      <c r="T143" t="str" cm="1">
        <f t="array" ref="T143">IF(A143="","",_xlfn.IFS(S143=0,"#",S143=1,"#.0",S143=2,"#.00",S143=3,"#.000",S143=4,"#.0000",S143=5,"#.00000",S143=6,"#.000000",S143=7,"#.0000000"))</f>
        <v/>
      </c>
    </row>
    <row r="144" spans="2:20" x14ac:dyDescent="0.3">
      <c r="B144" s="1" t="str">
        <f>IF(A144="","",IFERROR(RTD("cqg.rtd",,"ContractData",A144,"PerCentNetLastTrade",,"T")/100,""))</f>
        <v/>
      </c>
      <c r="E144" t="str">
        <f>IF(A144="","",RTD("cqg.rtd",,"ContractData",C144,"LongDescription",,"T"))</f>
        <v/>
      </c>
      <c r="F144" s="2" t="str">
        <f>IF(A144="","",TEXT(RTD("cqg.rtd",,"ContractData",C144,"LastTrade",,"T"),T144))</f>
        <v/>
      </c>
      <c r="G144" s="2" t="str">
        <f>IF(A144="","",TEXT(RTD("cqg.rtd",,"ContractData",C144,"NetLastTrade",,"T"),T144))</f>
        <v/>
      </c>
      <c r="H144" s="1" t="str">
        <f t="shared" si="2"/>
        <v/>
      </c>
      <c r="I144" s="2" t="str">
        <f>IF(A144="","",TEXT(RTD("cqg.rtd",,"ContractData",C144,"Open",,"T"),T144))</f>
        <v/>
      </c>
      <c r="J144" s="2" t="str">
        <f>IF(A144="","",TEXT(RTD("cqg.rtd",,"ContractData",C144,"High",,"T"),T144))</f>
        <v/>
      </c>
      <c r="K144" s="2" t="str">
        <f>IF(A144="","",TEXT(RTD("cqg.rtd",,"ContractData",C144,"Low",,"T"),T144))</f>
        <v/>
      </c>
      <c r="L144" t="str">
        <f>IF(A144="","",RTD("cqg.rtd", ,"ContractData", C144, "MT_LastBidVolume",, "T"))</f>
        <v/>
      </c>
      <c r="M144" s="2" t="str">
        <f>IF(A144="","",TEXT(RTD("cqg.rtd", ,"ContractData", C144, "Bid",, "T"),T144))</f>
        <v/>
      </c>
      <c r="N144" s="2" t="str">
        <f>IF(A144="","",TEXT(RTD("cqg.rtd", ,"ContractData", C144, "Ask",, "T"),T144))</f>
        <v/>
      </c>
      <c r="O144" t="str">
        <f>IF(A144="","",RTD("cqg.rtd", ,"ContractData", C144, "MT_LastAskVolume",, "T"))</f>
        <v/>
      </c>
      <c r="P144" t="str">
        <f>IF(A144="","",RTD("cqg.rtd", ,"ContractData", C144, "T_CVol",, "T"))</f>
        <v/>
      </c>
      <c r="Q144" s="1" t="str">
        <f>IF(A144="","",RTD("cqg.rtd",,"StudyData",C144,"PCB","BaseType=Index,Index=1","Close","A",,"all",,,,"T")/100)</f>
        <v/>
      </c>
      <c r="S144" s="14" t="str">
        <f>IF(A144="","",IF(LEN(RTD("cqg.rtd",,"ContractData","Tsize("&amp;C144&amp;")","LastQuoteToday",,"T"))=1,0,LEN(RTD("cqg.rtd",,"ContractData","Tsize("&amp;C144&amp;")","LastQuoteToday",,"T"))-2))</f>
        <v/>
      </c>
      <c r="T144" t="str" cm="1">
        <f t="array" ref="T144">IF(A144="","",_xlfn.IFS(S144=0,"#",S144=1,"#.0",S144=2,"#.00",S144=3,"#.000",S144=4,"#.0000",S144=5,"#.00000",S144=6,"#.000000",S144=7,"#.0000000"))</f>
        <v/>
      </c>
    </row>
    <row r="145" spans="2:20" x14ac:dyDescent="0.3">
      <c r="B145" s="1" t="str">
        <f>IF(A145="","",IFERROR(RTD("cqg.rtd",,"ContractData",A145,"PerCentNetLastTrade",,"T")/100,""))</f>
        <v/>
      </c>
      <c r="E145" t="str">
        <f>IF(A145="","",RTD("cqg.rtd",,"ContractData",C145,"LongDescription",,"T"))</f>
        <v/>
      </c>
      <c r="F145" s="2" t="str">
        <f>IF(A145="","",TEXT(RTD("cqg.rtd",,"ContractData",C145,"LastTrade",,"T"),T145))</f>
        <v/>
      </c>
      <c r="G145" s="2" t="str">
        <f>IF(A145="","",TEXT(RTD("cqg.rtd",,"ContractData",C145,"NetLastTrade",,"T"),T145))</f>
        <v/>
      </c>
      <c r="H145" s="1" t="str">
        <f t="shared" si="2"/>
        <v/>
      </c>
      <c r="I145" s="2" t="str">
        <f>IF(A145="","",TEXT(RTD("cqg.rtd",,"ContractData",C145,"Open",,"T"),T145))</f>
        <v/>
      </c>
      <c r="J145" s="2" t="str">
        <f>IF(A145="","",TEXT(RTD("cqg.rtd",,"ContractData",C145,"High",,"T"),T145))</f>
        <v/>
      </c>
      <c r="K145" s="2" t="str">
        <f>IF(A145="","",TEXT(RTD("cqg.rtd",,"ContractData",C145,"Low",,"T"),T145))</f>
        <v/>
      </c>
      <c r="L145" t="str">
        <f>IF(A145="","",RTD("cqg.rtd", ,"ContractData", C145, "MT_LastBidVolume",, "T"))</f>
        <v/>
      </c>
      <c r="M145" s="2" t="str">
        <f>IF(A145="","",TEXT(RTD("cqg.rtd", ,"ContractData", C145, "Bid",, "T"),T145))</f>
        <v/>
      </c>
      <c r="N145" s="2" t="str">
        <f>IF(A145="","",TEXT(RTD("cqg.rtd", ,"ContractData", C145, "Ask",, "T"),T145))</f>
        <v/>
      </c>
      <c r="O145" t="str">
        <f>IF(A145="","",RTD("cqg.rtd", ,"ContractData", C145, "MT_LastAskVolume",, "T"))</f>
        <v/>
      </c>
      <c r="P145" t="str">
        <f>IF(A145="","",RTD("cqg.rtd", ,"ContractData", C145, "T_CVol",, "T"))</f>
        <v/>
      </c>
      <c r="Q145" s="1" t="str">
        <f>IF(A145="","",RTD("cqg.rtd",,"StudyData",C145,"PCB","BaseType=Index,Index=1","Close","A",,"all",,,,"T")/100)</f>
        <v/>
      </c>
      <c r="S145" s="14" t="str">
        <f>IF(A145="","",IF(LEN(RTD("cqg.rtd",,"ContractData","Tsize("&amp;C145&amp;")","LastQuoteToday",,"T"))=1,0,LEN(RTD("cqg.rtd",,"ContractData","Tsize("&amp;C145&amp;")","LastQuoteToday",,"T"))-2))</f>
        <v/>
      </c>
      <c r="T145" t="str" cm="1">
        <f t="array" ref="T145">IF(A145="","",_xlfn.IFS(S145=0,"#",S145=1,"#.0",S145=2,"#.00",S145=3,"#.000",S145=4,"#.0000",S145=5,"#.00000",S145=6,"#.000000",S145=7,"#.0000000"))</f>
        <v/>
      </c>
    </row>
    <row r="146" spans="2:20" x14ac:dyDescent="0.3">
      <c r="B146" s="1" t="str">
        <f>IF(A146="","",IFERROR(RTD("cqg.rtd",,"ContractData",A146,"PerCentNetLastTrade",,"T")/100,""))</f>
        <v/>
      </c>
      <c r="E146" t="str">
        <f>IF(A146="","",RTD("cqg.rtd",,"ContractData",C146,"LongDescription",,"T"))</f>
        <v/>
      </c>
      <c r="F146" s="2" t="str">
        <f>IF(A146="","",TEXT(RTD("cqg.rtd",,"ContractData",C146,"LastTrade",,"T"),T146))</f>
        <v/>
      </c>
      <c r="G146" s="2" t="str">
        <f>IF(A146="","",TEXT(RTD("cqg.rtd",,"ContractData",C146,"NetLastTrade",,"T"),T146))</f>
        <v/>
      </c>
      <c r="H146" s="1" t="str">
        <f t="shared" si="2"/>
        <v/>
      </c>
      <c r="I146" s="2" t="str">
        <f>IF(A146="","",TEXT(RTD("cqg.rtd",,"ContractData",C146,"Open",,"T"),T146))</f>
        <v/>
      </c>
      <c r="J146" s="2" t="str">
        <f>IF(A146="","",TEXT(RTD("cqg.rtd",,"ContractData",C146,"High",,"T"),T146))</f>
        <v/>
      </c>
      <c r="K146" s="2" t="str">
        <f>IF(A146="","",TEXT(RTD("cqg.rtd",,"ContractData",C146,"Low",,"T"),T146))</f>
        <v/>
      </c>
      <c r="L146" t="str">
        <f>IF(A146="","",RTD("cqg.rtd", ,"ContractData", C146, "MT_LastBidVolume",, "T"))</f>
        <v/>
      </c>
      <c r="M146" s="2" t="str">
        <f>IF(A146="","",TEXT(RTD("cqg.rtd", ,"ContractData", C146, "Bid",, "T"),T146))</f>
        <v/>
      </c>
      <c r="N146" s="2" t="str">
        <f>IF(A146="","",TEXT(RTD("cqg.rtd", ,"ContractData", C146, "Ask",, "T"),T146))</f>
        <v/>
      </c>
      <c r="O146" t="str">
        <f>IF(A146="","",RTD("cqg.rtd", ,"ContractData", C146, "MT_LastAskVolume",, "T"))</f>
        <v/>
      </c>
      <c r="P146" t="str">
        <f>IF(A146="","",RTD("cqg.rtd", ,"ContractData", C146, "T_CVol",, "T"))</f>
        <v/>
      </c>
      <c r="Q146" s="1" t="str">
        <f>IF(A146="","",RTD("cqg.rtd",,"StudyData",C146,"PCB","BaseType=Index,Index=1","Close","A",,"all",,,,"T")/100)</f>
        <v/>
      </c>
      <c r="S146" s="14" t="str">
        <f>IF(A146="","",IF(LEN(RTD("cqg.rtd",,"ContractData","Tsize("&amp;C146&amp;")","LastQuoteToday",,"T"))=1,0,LEN(RTD("cqg.rtd",,"ContractData","Tsize("&amp;C146&amp;")","LastQuoteToday",,"T"))-2))</f>
        <v/>
      </c>
      <c r="T146" t="str" cm="1">
        <f t="array" ref="T146">IF(A146="","",_xlfn.IFS(S146=0,"#",S146=1,"#.0",S146=2,"#.00",S146=3,"#.000",S146=4,"#.0000",S146=5,"#.00000",S146=6,"#.000000",S146=7,"#.0000000"))</f>
        <v/>
      </c>
    </row>
    <row r="147" spans="2:20" x14ac:dyDescent="0.3">
      <c r="B147" s="1" t="str">
        <f>IF(A147="","",IFERROR(RTD("cqg.rtd",,"ContractData",A147,"PerCentNetLastTrade",,"T")/100,""))</f>
        <v/>
      </c>
      <c r="E147" t="str">
        <f>IF(A147="","",RTD("cqg.rtd",,"ContractData",C147,"LongDescription",,"T"))</f>
        <v/>
      </c>
      <c r="F147" s="2" t="str">
        <f>IF(A147="","",TEXT(RTD("cqg.rtd",,"ContractData",C147,"LastTrade",,"T"),T147))</f>
        <v/>
      </c>
      <c r="G147" s="2" t="str">
        <f>IF(A147="","",TEXT(RTD("cqg.rtd",,"ContractData",C147,"NetLastTrade",,"T"),T147))</f>
        <v/>
      </c>
      <c r="H147" s="1" t="str">
        <f t="shared" si="2"/>
        <v/>
      </c>
      <c r="I147" s="2" t="str">
        <f>IF(A147="","",TEXT(RTD("cqg.rtd",,"ContractData",C147,"Open",,"T"),T147))</f>
        <v/>
      </c>
      <c r="J147" s="2" t="str">
        <f>IF(A147="","",TEXT(RTD("cqg.rtd",,"ContractData",C147,"High",,"T"),T147))</f>
        <v/>
      </c>
      <c r="K147" s="2" t="str">
        <f>IF(A147="","",TEXT(RTD("cqg.rtd",,"ContractData",C147,"Low",,"T"),T147))</f>
        <v/>
      </c>
      <c r="L147" t="str">
        <f>IF(A147="","",RTD("cqg.rtd", ,"ContractData", C147, "MT_LastBidVolume",, "T"))</f>
        <v/>
      </c>
      <c r="M147" s="2" t="str">
        <f>IF(A147="","",TEXT(RTD("cqg.rtd", ,"ContractData", C147, "Bid",, "T"),T147))</f>
        <v/>
      </c>
      <c r="N147" s="2" t="str">
        <f>IF(A147="","",TEXT(RTD("cqg.rtd", ,"ContractData", C147, "Ask",, "T"),T147))</f>
        <v/>
      </c>
      <c r="O147" t="str">
        <f>IF(A147="","",RTD("cqg.rtd", ,"ContractData", C147, "MT_LastAskVolume",, "T"))</f>
        <v/>
      </c>
      <c r="P147" t="str">
        <f>IF(A147="","",RTD("cqg.rtd", ,"ContractData", C147, "T_CVol",, "T"))</f>
        <v/>
      </c>
      <c r="Q147" s="1" t="str">
        <f>IF(A147="","",RTD("cqg.rtd",,"StudyData",C147,"PCB","BaseType=Index,Index=1","Close","A",,"all",,,,"T")/100)</f>
        <v/>
      </c>
      <c r="S147" s="14" t="str">
        <f>IF(A147="","",IF(LEN(RTD("cqg.rtd",,"ContractData","Tsize("&amp;C147&amp;")","LastQuoteToday",,"T"))=1,0,LEN(RTD("cqg.rtd",,"ContractData","Tsize("&amp;C147&amp;")","LastQuoteToday",,"T"))-2))</f>
        <v/>
      </c>
      <c r="T147" t="str" cm="1">
        <f t="array" ref="T147">IF(A147="","",_xlfn.IFS(S147=0,"#",S147=1,"#.0",S147=2,"#.00",S147=3,"#.000",S147=4,"#.0000",S147=5,"#.00000",S147=6,"#.000000",S147=7,"#.0000000"))</f>
        <v/>
      </c>
    </row>
    <row r="148" spans="2:20" x14ac:dyDescent="0.3">
      <c r="B148" s="1" t="str">
        <f>IF(A148="","",IFERROR(RTD("cqg.rtd",,"ContractData",A148,"PerCentNetLastTrade",,"T")/100,""))</f>
        <v/>
      </c>
      <c r="E148" t="str">
        <f>IF(A148="","",RTD("cqg.rtd",,"ContractData",C148,"LongDescription",,"T"))</f>
        <v/>
      </c>
      <c r="F148" s="2" t="str">
        <f>IF(A148="","",TEXT(RTD("cqg.rtd",,"ContractData",C148,"LastTrade",,"T"),T148))</f>
        <v/>
      </c>
      <c r="G148" s="2" t="str">
        <f>IF(A148="","",TEXT(RTD("cqg.rtd",,"ContractData",C148,"NetLastTrade",,"T"),T148))</f>
        <v/>
      </c>
      <c r="H148" s="1" t="str">
        <f t="shared" si="2"/>
        <v/>
      </c>
      <c r="I148" s="2" t="str">
        <f>IF(A148="","",TEXT(RTD("cqg.rtd",,"ContractData",C148,"Open",,"T"),T148))</f>
        <v/>
      </c>
      <c r="J148" s="2" t="str">
        <f>IF(A148="","",TEXT(RTD("cqg.rtd",,"ContractData",C148,"High",,"T"),T148))</f>
        <v/>
      </c>
      <c r="K148" s="2" t="str">
        <f>IF(A148="","",TEXT(RTD("cqg.rtd",,"ContractData",C148,"Low",,"T"),T148))</f>
        <v/>
      </c>
      <c r="L148" t="str">
        <f>IF(A148="","",RTD("cqg.rtd", ,"ContractData", C148, "MT_LastBidVolume",, "T"))</f>
        <v/>
      </c>
      <c r="M148" s="2" t="str">
        <f>IF(A148="","",TEXT(RTD("cqg.rtd", ,"ContractData", C148, "Bid",, "T"),T148))</f>
        <v/>
      </c>
      <c r="N148" s="2" t="str">
        <f>IF(A148="","",TEXT(RTD("cqg.rtd", ,"ContractData", C148, "Ask",, "T"),T148))</f>
        <v/>
      </c>
      <c r="O148" t="str">
        <f>IF(A148="","",RTD("cqg.rtd", ,"ContractData", C148, "MT_LastAskVolume",, "T"))</f>
        <v/>
      </c>
      <c r="P148" t="str">
        <f>IF(A148="","",RTD("cqg.rtd", ,"ContractData", C148, "T_CVol",, "T"))</f>
        <v/>
      </c>
      <c r="Q148" s="1" t="str">
        <f>IF(A148="","",RTD("cqg.rtd",,"StudyData",C148,"PCB","BaseType=Index,Index=1","Close","A",,"all",,,,"T")/100)</f>
        <v/>
      </c>
      <c r="S148" s="14" t="str">
        <f>IF(A148="","",IF(LEN(RTD("cqg.rtd",,"ContractData","Tsize("&amp;C148&amp;")","LastQuoteToday",,"T"))=1,0,LEN(RTD("cqg.rtd",,"ContractData","Tsize("&amp;C148&amp;")","LastQuoteToday",,"T"))-2))</f>
        <v/>
      </c>
      <c r="T148" t="str" cm="1">
        <f t="array" ref="T148">IF(A148="","",_xlfn.IFS(S148=0,"#",S148=1,"#.0",S148=2,"#.00",S148=3,"#.000",S148=4,"#.0000",S148=5,"#.00000",S148=6,"#.000000",S148=7,"#.0000000"))</f>
        <v/>
      </c>
    </row>
    <row r="149" spans="2:20" x14ac:dyDescent="0.3">
      <c r="B149" s="1" t="str">
        <f>IF(A149="","",IFERROR(RTD("cqg.rtd",,"ContractData",A149,"PerCentNetLastTrade",,"T")/100,""))</f>
        <v/>
      </c>
      <c r="E149" t="str">
        <f>IF(A149="","",RTD("cqg.rtd",,"ContractData",C149,"LongDescription",,"T"))</f>
        <v/>
      </c>
      <c r="F149" s="2" t="str">
        <f>IF(A149="","",TEXT(RTD("cqg.rtd",,"ContractData",C149,"LastTrade",,"T"),T149))</f>
        <v/>
      </c>
      <c r="G149" s="2" t="str">
        <f>IF(A149="","",TEXT(RTD("cqg.rtd",,"ContractData",C149,"NetLastTrade",,"T"),T149))</f>
        <v/>
      </c>
      <c r="H149" s="1" t="str">
        <f t="shared" si="2"/>
        <v/>
      </c>
      <c r="I149" s="2" t="str">
        <f>IF(A149="","",TEXT(RTD("cqg.rtd",,"ContractData",C149,"Open",,"T"),T149))</f>
        <v/>
      </c>
      <c r="J149" s="2" t="str">
        <f>IF(A149="","",TEXT(RTD("cqg.rtd",,"ContractData",C149,"High",,"T"),T149))</f>
        <v/>
      </c>
      <c r="K149" s="2" t="str">
        <f>IF(A149="","",TEXT(RTD("cqg.rtd",,"ContractData",C149,"Low",,"T"),T149))</f>
        <v/>
      </c>
      <c r="L149" t="str">
        <f>IF(A149="","",RTD("cqg.rtd", ,"ContractData", C149, "MT_LastBidVolume",, "T"))</f>
        <v/>
      </c>
      <c r="M149" s="2" t="str">
        <f>IF(A149="","",TEXT(RTD("cqg.rtd", ,"ContractData", C149, "Bid",, "T"),T149))</f>
        <v/>
      </c>
      <c r="N149" s="2" t="str">
        <f>IF(A149="","",TEXT(RTD("cqg.rtd", ,"ContractData", C149, "Ask",, "T"),T149))</f>
        <v/>
      </c>
      <c r="O149" t="str">
        <f>IF(A149="","",RTD("cqg.rtd", ,"ContractData", C149, "MT_LastAskVolume",, "T"))</f>
        <v/>
      </c>
      <c r="P149" t="str">
        <f>IF(A149="","",RTD("cqg.rtd", ,"ContractData", C149, "T_CVol",, "T"))</f>
        <v/>
      </c>
      <c r="Q149" s="1" t="str">
        <f>IF(A149="","",RTD("cqg.rtd",,"StudyData",C149,"PCB","BaseType=Index,Index=1","Close","A",,"all",,,,"T")/100)</f>
        <v/>
      </c>
      <c r="S149" s="14" t="str">
        <f>IF(A149="","",IF(LEN(RTD("cqg.rtd",,"ContractData","Tsize("&amp;C149&amp;")","LastQuoteToday",,"T"))=1,0,LEN(RTD("cqg.rtd",,"ContractData","Tsize("&amp;C149&amp;")","LastQuoteToday",,"T"))-2))</f>
        <v/>
      </c>
      <c r="T149" t="str" cm="1">
        <f t="array" ref="T149">IF(A149="","",_xlfn.IFS(S149=0,"#",S149=1,"#.0",S149=2,"#.00",S149=3,"#.000",S149=4,"#.0000",S149=5,"#.00000",S149=6,"#.000000",S149=7,"#.0000000"))</f>
        <v/>
      </c>
    </row>
    <row r="150" spans="2:20" x14ac:dyDescent="0.3">
      <c r="B150" s="1" t="str">
        <f>IF(A150="","",IFERROR(RTD("cqg.rtd",,"ContractData",A150,"PerCentNetLastTrade",,"T")/100,""))</f>
        <v/>
      </c>
      <c r="E150" t="str">
        <f>IF(A150="","",RTD("cqg.rtd",,"ContractData",C150,"LongDescription",,"T"))</f>
        <v/>
      </c>
      <c r="F150" s="2" t="str">
        <f>IF(A150="","",TEXT(RTD("cqg.rtd",,"ContractData",C150,"LastTrade",,"T"),T150))</f>
        <v/>
      </c>
      <c r="G150" s="2" t="str">
        <f>IF(A150="","",TEXT(RTD("cqg.rtd",,"ContractData",C150,"NetLastTrade",,"T"),T150))</f>
        <v/>
      </c>
      <c r="H150" s="1" t="str">
        <f t="shared" si="2"/>
        <v/>
      </c>
      <c r="I150" s="2" t="str">
        <f>IF(A150="","",TEXT(RTD("cqg.rtd",,"ContractData",C150,"Open",,"T"),T150))</f>
        <v/>
      </c>
      <c r="J150" s="2" t="str">
        <f>IF(A150="","",TEXT(RTD("cqg.rtd",,"ContractData",C150,"High",,"T"),T150))</f>
        <v/>
      </c>
      <c r="K150" s="2" t="str">
        <f>IF(A150="","",TEXT(RTD("cqg.rtd",,"ContractData",C150,"Low",,"T"),T150))</f>
        <v/>
      </c>
      <c r="L150" t="str">
        <f>IF(A150="","",RTD("cqg.rtd", ,"ContractData", C150, "MT_LastBidVolume",, "T"))</f>
        <v/>
      </c>
      <c r="M150" s="2" t="str">
        <f>IF(A150="","",TEXT(RTD("cqg.rtd", ,"ContractData", C150, "Bid",, "T"),T150))</f>
        <v/>
      </c>
      <c r="N150" s="2" t="str">
        <f>IF(A150="","",TEXT(RTD("cqg.rtd", ,"ContractData", C150, "Ask",, "T"),T150))</f>
        <v/>
      </c>
      <c r="O150" t="str">
        <f>IF(A150="","",RTD("cqg.rtd", ,"ContractData", C150, "MT_LastAskVolume",, "T"))</f>
        <v/>
      </c>
      <c r="P150" t="str">
        <f>IF(A150="","",RTD("cqg.rtd", ,"ContractData", C150, "T_CVol",, "T"))</f>
        <v/>
      </c>
      <c r="Q150" s="1" t="str">
        <f>IF(A150="","",RTD("cqg.rtd",,"StudyData",C150,"PCB","BaseType=Index,Index=1","Close","A",,"all",,,,"T")/100)</f>
        <v/>
      </c>
      <c r="S150" s="14" t="str">
        <f>IF(A150="","",IF(LEN(RTD("cqg.rtd",,"ContractData","Tsize("&amp;C150&amp;")","LastQuoteToday",,"T"))=1,0,LEN(RTD("cqg.rtd",,"ContractData","Tsize("&amp;C150&amp;")","LastQuoteToday",,"T"))-2))</f>
        <v/>
      </c>
      <c r="T150" t="str" cm="1">
        <f t="array" ref="T150">IF(A150="","",_xlfn.IFS(S150=0,"#",S150=1,"#.0",S150=2,"#.00",S150=3,"#.000",S150=4,"#.0000",S150=5,"#.00000",S150=6,"#.000000",S150=7,"#.0000000"))</f>
        <v/>
      </c>
    </row>
    <row r="151" spans="2:20" x14ac:dyDescent="0.3">
      <c r="B151" s="1" t="str">
        <f>IF(A151="","",IFERROR(RTD("cqg.rtd",,"ContractData",A151,"PerCentNetLastTrade",,"T")/100,""))</f>
        <v/>
      </c>
      <c r="E151" t="str">
        <f>IF(A151="","",RTD("cqg.rtd",,"ContractData",C151,"LongDescription",,"T"))</f>
        <v/>
      </c>
      <c r="F151" s="2" t="str">
        <f>IF(A151="","",TEXT(RTD("cqg.rtd",,"ContractData",C151,"LastTrade",,"T"),T151))</f>
        <v/>
      </c>
      <c r="G151" s="2" t="str">
        <f>IF(A151="","",TEXT(RTD("cqg.rtd",,"ContractData",C151,"NetLastTrade",,"T"),T151))</f>
        <v/>
      </c>
      <c r="H151" s="1" t="str">
        <f t="shared" si="2"/>
        <v/>
      </c>
      <c r="I151" s="2" t="str">
        <f>IF(A151="","",TEXT(RTD("cqg.rtd",,"ContractData",C151,"Open",,"T"),T151))</f>
        <v/>
      </c>
      <c r="J151" s="2" t="str">
        <f>IF(A151="","",TEXT(RTD("cqg.rtd",,"ContractData",C151,"High",,"T"),T151))</f>
        <v/>
      </c>
      <c r="K151" s="2" t="str">
        <f>IF(A151="","",TEXT(RTD("cqg.rtd",,"ContractData",C151,"Low",,"T"),T151))</f>
        <v/>
      </c>
      <c r="L151" t="str">
        <f>IF(A151="","",RTD("cqg.rtd", ,"ContractData", C151, "MT_LastBidVolume",, "T"))</f>
        <v/>
      </c>
      <c r="M151" s="2" t="str">
        <f>IF(A151="","",TEXT(RTD("cqg.rtd", ,"ContractData", C151, "Bid",, "T"),T151))</f>
        <v/>
      </c>
      <c r="N151" s="2" t="str">
        <f>IF(A151="","",TEXT(RTD("cqg.rtd", ,"ContractData", C151, "Ask",, "T"),T151))</f>
        <v/>
      </c>
      <c r="O151" t="str">
        <f>IF(A151="","",RTD("cqg.rtd", ,"ContractData", C151, "MT_LastAskVolume",, "T"))</f>
        <v/>
      </c>
      <c r="P151" t="str">
        <f>IF(A151="","",RTD("cqg.rtd", ,"ContractData", C151, "T_CVol",, "T"))</f>
        <v/>
      </c>
      <c r="Q151" s="1" t="str">
        <f>IF(A151="","",RTD("cqg.rtd",,"StudyData",C151,"PCB","BaseType=Index,Index=1","Close","A",,"all",,,,"T")/100)</f>
        <v/>
      </c>
      <c r="S151" s="14" t="str">
        <f>IF(A151="","",IF(LEN(RTD("cqg.rtd",,"ContractData","Tsize("&amp;C151&amp;")","LastQuoteToday",,"T"))=1,0,LEN(RTD("cqg.rtd",,"ContractData","Tsize("&amp;C151&amp;")","LastQuoteToday",,"T"))-2))</f>
        <v/>
      </c>
      <c r="T151" t="str" cm="1">
        <f t="array" ref="T151">IF(A151="","",_xlfn.IFS(S151=0,"#",S151=1,"#.0",S151=2,"#.00",S151=3,"#.000",S151=4,"#.0000",S151=5,"#.00000",S151=6,"#.000000",S151=7,"#.0000000"))</f>
        <v/>
      </c>
    </row>
    <row r="152" spans="2:20" x14ac:dyDescent="0.3">
      <c r="B152" s="1" t="str">
        <f>IF(A152="","",IFERROR(RTD("cqg.rtd",,"ContractData",A152,"PerCentNetLastTrade",,"T")/100,""))</f>
        <v/>
      </c>
      <c r="E152" t="str">
        <f>IF(A152="","",RTD("cqg.rtd",,"ContractData",C152,"LongDescription",,"T"))</f>
        <v/>
      </c>
      <c r="F152" s="2" t="str">
        <f>IF(A152="","",TEXT(RTD("cqg.rtd",,"ContractData",C152,"LastTrade",,"T"),T152))</f>
        <v/>
      </c>
      <c r="G152" s="2" t="str">
        <f>IF(A152="","",TEXT(RTD("cqg.rtd",,"ContractData",C152,"NetLastTrade",,"T"),T152))</f>
        <v/>
      </c>
      <c r="H152" s="1" t="str">
        <f t="shared" si="2"/>
        <v/>
      </c>
      <c r="I152" s="2" t="str">
        <f>IF(A152="","",TEXT(RTD("cqg.rtd",,"ContractData",C152,"Open",,"T"),T152))</f>
        <v/>
      </c>
      <c r="J152" s="2" t="str">
        <f>IF(A152="","",TEXT(RTD("cqg.rtd",,"ContractData",C152,"High",,"T"),T152))</f>
        <v/>
      </c>
      <c r="K152" s="2" t="str">
        <f>IF(A152="","",TEXT(RTD("cqg.rtd",,"ContractData",C152,"Low",,"T"),T152))</f>
        <v/>
      </c>
      <c r="L152" t="str">
        <f>IF(A152="","",RTD("cqg.rtd", ,"ContractData", C152, "MT_LastBidVolume",, "T"))</f>
        <v/>
      </c>
      <c r="M152" s="2" t="str">
        <f>IF(A152="","",TEXT(RTD("cqg.rtd", ,"ContractData", C152, "Bid",, "T"),T152))</f>
        <v/>
      </c>
      <c r="N152" s="2" t="str">
        <f>IF(A152="","",TEXT(RTD("cqg.rtd", ,"ContractData", C152, "Ask",, "T"),T152))</f>
        <v/>
      </c>
      <c r="O152" t="str">
        <f>IF(A152="","",RTD("cqg.rtd", ,"ContractData", C152, "MT_LastAskVolume",, "T"))</f>
        <v/>
      </c>
      <c r="P152" t="str">
        <f>IF(A152="","",RTD("cqg.rtd", ,"ContractData", C152, "T_CVol",, "T"))</f>
        <v/>
      </c>
      <c r="Q152" s="1" t="str">
        <f>IF(A152="","",RTD("cqg.rtd",,"StudyData",C152,"PCB","BaseType=Index,Index=1","Close","A",,"all",,,,"T")/100)</f>
        <v/>
      </c>
      <c r="S152" s="14" t="str">
        <f>IF(A152="","",IF(LEN(RTD("cqg.rtd",,"ContractData","Tsize("&amp;C152&amp;")","LastQuoteToday",,"T"))=1,0,LEN(RTD("cqg.rtd",,"ContractData","Tsize("&amp;C152&amp;")","LastQuoteToday",,"T"))-2))</f>
        <v/>
      </c>
      <c r="T152" t="str" cm="1">
        <f t="array" ref="T152">IF(A152="","",_xlfn.IFS(S152=0,"#",S152=1,"#.0",S152=2,"#.00",S152=3,"#.000",S152=4,"#.0000",S152=5,"#.00000",S152=6,"#.000000",S152=7,"#.0000000"))</f>
        <v/>
      </c>
    </row>
    <row r="153" spans="2:20" x14ac:dyDescent="0.3">
      <c r="B153" s="1" t="str">
        <f>IF(A153="","",IFERROR(RTD("cqg.rtd",,"ContractData",A153,"PerCentNetLastTrade",,"T")/100,""))</f>
        <v/>
      </c>
      <c r="E153" t="str">
        <f>IF(A153="","",RTD("cqg.rtd",,"ContractData",C153,"LongDescription",,"T"))</f>
        <v/>
      </c>
      <c r="F153" s="2" t="str">
        <f>IF(A153="","",TEXT(RTD("cqg.rtd",,"ContractData",C153,"LastTrade",,"T"),T153))</f>
        <v/>
      </c>
      <c r="G153" s="2" t="str">
        <f>IF(A153="","",TEXT(RTD("cqg.rtd",,"ContractData",C153,"NetLastTrade",,"T"),T153))</f>
        <v/>
      </c>
      <c r="H153" s="1" t="str">
        <f t="shared" si="2"/>
        <v/>
      </c>
      <c r="I153" s="2" t="str">
        <f>IF(A153="","",TEXT(RTD("cqg.rtd",,"ContractData",C153,"Open",,"T"),T153))</f>
        <v/>
      </c>
      <c r="J153" s="2" t="str">
        <f>IF(A153="","",TEXT(RTD("cqg.rtd",,"ContractData",C153,"High",,"T"),T153))</f>
        <v/>
      </c>
      <c r="K153" s="2" t="str">
        <f>IF(A153="","",TEXT(RTD("cqg.rtd",,"ContractData",C153,"Low",,"T"),T153))</f>
        <v/>
      </c>
      <c r="L153" t="str">
        <f>IF(A153="","",RTD("cqg.rtd", ,"ContractData", C153, "MT_LastBidVolume",, "T"))</f>
        <v/>
      </c>
      <c r="M153" s="2" t="str">
        <f>IF(A153="","",TEXT(RTD("cqg.rtd", ,"ContractData", C153, "Bid",, "T"),T153))</f>
        <v/>
      </c>
      <c r="N153" s="2" t="str">
        <f>IF(A153="","",TEXT(RTD("cqg.rtd", ,"ContractData", C153, "Ask",, "T"),T153))</f>
        <v/>
      </c>
      <c r="O153" t="str">
        <f>IF(A153="","",RTD("cqg.rtd", ,"ContractData", C153, "MT_LastAskVolume",, "T"))</f>
        <v/>
      </c>
      <c r="P153" t="str">
        <f>IF(A153="","",RTD("cqg.rtd", ,"ContractData", C153, "T_CVol",, "T"))</f>
        <v/>
      </c>
      <c r="Q153" s="1" t="str">
        <f>IF(A153="","",RTD("cqg.rtd",,"StudyData",C153,"PCB","BaseType=Index,Index=1","Close","A",,"all",,,,"T")/100)</f>
        <v/>
      </c>
      <c r="S153" s="14" t="str">
        <f>IF(A153="","",IF(LEN(RTD("cqg.rtd",,"ContractData","Tsize("&amp;C153&amp;")","LastQuoteToday",,"T"))=1,0,LEN(RTD("cqg.rtd",,"ContractData","Tsize("&amp;C153&amp;")","LastQuoteToday",,"T"))-2))</f>
        <v/>
      </c>
      <c r="T153" t="str" cm="1">
        <f t="array" ref="T153">IF(A153="","",_xlfn.IFS(S153=0,"#",S153=1,"#.0",S153=2,"#.00",S153=3,"#.000",S153=4,"#.0000",S153=5,"#.00000",S153=6,"#.000000",S153=7,"#.0000000"))</f>
        <v/>
      </c>
    </row>
    <row r="154" spans="2:20" x14ac:dyDescent="0.3">
      <c r="B154" s="1" t="str">
        <f>IF(A154="","",IFERROR(RTD("cqg.rtd",,"ContractData",A154,"PerCentNetLastTrade",,"T")/100,""))</f>
        <v/>
      </c>
      <c r="E154" t="str">
        <f>IF(A154="","",RTD("cqg.rtd",,"ContractData",C154,"LongDescription",,"T"))</f>
        <v/>
      </c>
      <c r="F154" s="2" t="str">
        <f>IF(A154="","",TEXT(RTD("cqg.rtd",,"ContractData",C154,"LastTrade",,"T"),T154))</f>
        <v/>
      </c>
      <c r="G154" s="2" t="str">
        <f>IF(A154="","",TEXT(RTD("cqg.rtd",,"ContractData",C154,"NetLastTrade",,"T"),T154))</f>
        <v/>
      </c>
      <c r="H154" s="1" t="str">
        <f t="shared" si="2"/>
        <v/>
      </c>
      <c r="I154" s="2" t="str">
        <f>IF(A154="","",TEXT(RTD("cqg.rtd",,"ContractData",C154,"Open",,"T"),T154))</f>
        <v/>
      </c>
      <c r="J154" s="2" t="str">
        <f>IF(A154="","",TEXT(RTD("cqg.rtd",,"ContractData",C154,"High",,"T"),T154))</f>
        <v/>
      </c>
      <c r="K154" s="2" t="str">
        <f>IF(A154="","",TEXT(RTD("cqg.rtd",,"ContractData",C154,"Low",,"T"),T154))</f>
        <v/>
      </c>
      <c r="L154" t="str">
        <f>IF(A154="","",RTD("cqg.rtd", ,"ContractData", C154, "MT_LastBidVolume",, "T"))</f>
        <v/>
      </c>
      <c r="M154" s="2" t="str">
        <f>IF(A154="","",TEXT(RTD("cqg.rtd", ,"ContractData", C154, "Bid",, "T"),T154))</f>
        <v/>
      </c>
      <c r="N154" s="2" t="str">
        <f>IF(A154="","",TEXT(RTD("cqg.rtd", ,"ContractData", C154, "Ask",, "T"),T154))</f>
        <v/>
      </c>
      <c r="O154" t="str">
        <f>IF(A154="","",RTD("cqg.rtd", ,"ContractData", C154, "MT_LastAskVolume",, "T"))</f>
        <v/>
      </c>
      <c r="P154" t="str">
        <f>IF(A154="","",RTD("cqg.rtd", ,"ContractData", C154, "T_CVol",, "T"))</f>
        <v/>
      </c>
      <c r="Q154" s="1" t="str">
        <f>IF(A154="","",RTD("cqg.rtd",,"StudyData",C154,"PCB","BaseType=Index,Index=1","Close","A",,"all",,,,"T")/100)</f>
        <v/>
      </c>
      <c r="S154" s="14" t="str">
        <f>IF(A154="","",IF(LEN(RTD("cqg.rtd",,"ContractData","Tsize("&amp;C154&amp;")","LastQuoteToday",,"T"))=1,0,LEN(RTD("cqg.rtd",,"ContractData","Tsize("&amp;C154&amp;")","LastQuoteToday",,"T"))-2))</f>
        <v/>
      </c>
      <c r="T154" t="str" cm="1">
        <f t="array" ref="T154">IF(A154="","",_xlfn.IFS(S154=0,"#",S154=1,"#.0",S154=2,"#.00",S154=3,"#.000",S154=4,"#.0000",S154=5,"#.00000",S154=6,"#.000000",S154=7,"#.0000000"))</f>
        <v/>
      </c>
    </row>
    <row r="155" spans="2:20" x14ac:dyDescent="0.3">
      <c r="B155" s="1" t="str">
        <f>IF(A155="","",IFERROR(RTD("cqg.rtd",,"ContractData",A155,"PerCentNetLastTrade",,"T")/100,""))</f>
        <v/>
      </c>
      <c r="E155" t="str">
        <f>IF(A155="","",RTD("cqg.rtd",,"ContractData",C155,"LongDescription",,"T"))</f>
        <v/>
      </c>
      <c r="F155" s="2" t="str">
        <f>IF(A155="","",TEXT(RTD("cqg.rtd",,"ContractData",C155,"LastTrade",,"T"),T155))</f>
        <v/>
      </c>
      <c r="G155" s="2" t="str">
        <f>IF(A155="","",TEXT(RTD("cqg.rtd",,"ContractData",C155,"NetLastTrade",,"T"),T155))</f>
        <v/>
      </c>
      <c r="H155" s="1" t="str">
        <f t="shared" si="2"/>
        <v/>
      </c>
      <c r="I155" s="2" t="str">
        <f>IF(A155="","",TEXT(RTD("cqg.rtd",,"ContractData",C155,"Open",,"T"),T155))</f>
        <v/>
      </c>
      <c r="J155" s="2" t="str">
        <f>IF(A155="","",TEXT(RTD("cqg.rtd",,"ContractData",C155,"High",,"T"),T155))</f>
        <v/>
      </c>
      <c r="K155" s="2" t="str">
        <f>IF(A155="","",TEXT(RTD("cqg.rtd",,"ContractData",C155,"Low",,"T"),T155))</f>
        <v/>
      </c>
      <c r="L155" t="str">
        <f>IF(A155="","",RTD("cqg.rtd", ,"ContractData", C155, "MT_LastBidVolume",, "T"))</f>
        <v/>
      </c>
      <c r="M155" s="2" t="str">
        <f>IF(A155="","",TEXT(RTD("cqg.rtd", ,"ContractData", C155, "Bid",, "T"),T155))</f>
        <v/>
      </c>
      <c r="N155" s="2" t="str">
        <f>IF(A155="","",TEXT(RTD("cqg.rtd", ,"ContractData", C155, "Ask",, "T"),T155))</f>
        <v/>
      </c>
      <c r="O155" t="str">
        <f>IF(A155="","",RTD("cqg.rtd", ,"ContractData", C155, "MT_LastAskVolume",, "T"))</f>
        <v/>
      </c>
      <c r="P155" t="str">
        <f>IF(A155="","",RTD("cqg.rtd", ,"ContractData", C155, "T_CVol",, "T"))</f>
        <v/>
      </c>
      <c r="Q155" s="1" t="str">
        <f>IF(A155="","",RTD("cqg.rtd",,"StudyData",C155,"PCB","BaseType=Index,Index=1","Close","A",,"all",,,,"T")/100)</f>
        <v/>
      </c>
      <c r="S155" s="14" t="str">
        <f>IF(A155="","",IF(LEN(RTD("cqg.rtd",,"ContractData","Tsize("&amp;C155&amp;")","LastQuoteToday",,"T"))=1,0,LEN(RTD("cqg.rtd",,"ContractData","Tsize("&amp;C155&amp;")","LastQuoteToday",,"T"))-2))</f>
        <v/>
      </c>
      <c r="T155" t="str" cm="1">
        <f t="array" ref="T155">IF(A155="","",_xlfn.IFS(S155=0,"#",S155=1,"#.0",S155=2,"#.00",S155=3,"#.000",S155=4,"#.0000",S155=5,"#.00000",S155=6,"#.000000",S155=7,"#.0000000"))</f>
        <v/>
      </c>
    </row>
    <row r="156" spans="2:20" x14ac:dyDescent="0.3">
      <c r="B156" s="1" t="str">
        <f>IF(A156="","",IFERROR(RTD("cqg.rtd",,"ContractData",A156,"PerCentNetLastTrade",,"T")/100,""))</f>
        <v/>
      </c>
      <c r="E156" t="str">
        <f>IF(A156="","",RTD("cqg.rtd",,"ContractData",C156,"LongDescription",,"T"))</f>
        <v/>
      </c>
      <c r="F156" s="2" t="str">
        <f>IF(A156="","",TEXT(RTD("cqg.rtd",,"ContractData",C156,"LastTrade",,"T"),T156))</f>
        <v/>
      </c>
      <c r="G156" s="2" t="str">
        <f>IF(A156="","",TEXT(RTD("cqg.rtd",,"ContractData",C156,"NetLastTrade",,"T"),T156))</f>
        <v/>
      </c>
      <c r="H156" s="1" t="str">
        <f t="shared" si="2"/>
        <v/>
      </c>
      <c r="I156" s="2" t="str">
        <f>IF(A156="","",TEXT(RTD("cqg.rtd",,"ContractData",C156,"Open",,"T"),T156))</f>
        <v/>
      </c>
      <c r="J156" s="2" t="str">
        <f>IF(A156="","",TEXT(RTD("cqg.rtd",,"ContractData",C156,"High",,"T"),T156))</f>
        <v/>
      </c>
      <c r="K156" s="2" t="str">
        <f>IF(A156="","",TEXT(RTD("cqg.rtd",,"ContractData",C156,"Low",,"T"),T156))</f>
        <v/>
      </c>
      <c r="L156" t="str">
        <f>IF(A156="","",RTD("cqg.rtd", ,"ContractData", C156, "MT_LastBidVolume",, "T"))</f>
        <v/>
      </c>
      <c r="M156" s="2" t="str">
        <f>IF(A156="","",TEXT(RTD("cqg.rtd", ,"ContractData", C156, "Bid",, "T"),T156))</f>
        <v/>
      </c>
      <c r="N156" s="2" t="str">
        <f>IF(A156="","",TEXT(RTD("cqg.rtd", ,"ContractData", C156, "Ask",, "T"),T156))</f>
        <v/>
      </c>
      <c r="O156" t="str">
        <f>IF(A156="","",RTD("cqg.rtd", ,"ContractData", C156, "MT_LastAskVolume",, "T"))</f>
        <v/>
      </c>
      <c r="P156" t="str">
        <f>IF(A156="","",RTD("cqg.rtd", ,"ContractData", C156, "T_CVol",, "T"))</f>
        <v/>
      </c>
      <c r="Q156" s="1" t="str">
        <f>IF(A156="","",RTD("cqg.rtd",,"StudyData",C156,"PCB","BaseType=Index,Index=1","Close","A",,"all",,,,"T")/100)</f>
        <v/>
      </c>
      <c r="S156" s="14" t="str">
        <f>IF(A156="","",IF(LEN(RTD("cqg.rtd",,"ContractData","Tsize("&amp;C156&amp;")","LastQuoteToday",,"T"))=1,0,LEN(RTD("cqg.rtd",,"ContractData","Tsize("&amp;C156&amp;")","LastQuoteToday",,"T"))-2))</f>
        <v/>
      </c>
      <c r="T156" t="str" cm="1">
        <f t="array" ref="T156">IF(A156="","",_xlfn.IFS(S156=0,"#",S156=1,"#.0",S156=2,"#.00",S156=3,"#.000",S156=4,"#.0000",S156=5,"#.00000",S156=6,"#.000000",S156=7,"#.0000000"))</f>
        <v/>
      </c>
    </row>
    <row r="157" spans="2:20" x14ac:dyDescent="0.3">
      <c r="B157" s="1" t="str">
        <f>IF(A157="","",IFERROR(RTD("cqg.rtd",,"ContractData",A157,"PerCentNetLastTrade",,"T")/100,""))</f>
        <v/>
      </c>
      <c r="E157" t="str">
        <f>IF(A157="","",RTD("cqg.rtd",,"ContractData",C157,"LongDescription",,"T"))</f>
        <v/>
      </c>
      <c r="F157" s="2" t="str">
        <f>IF(A157="","",TEXT(RTD("cqg.rtd",,"ContractData",C157,"LastTrade",,"T"),T157))</f>
        <v/>
      </c>
      <c r="G157" s="2" t="str">
        <f>IF(A157="","",TEXT(RTD("cqg.rtd",,"ContractData",C157,"NetLastTrade",,"T"),T157))</f>
        <v/>
      </c>
      <c r="H157" s="1" t="str">
        <f t="shared" si="2"/>
        <v/>
      </c>
      <c r="I157" s="2" t="str">
        <f>IF(A157="","",TEXT(RTD("cqg.rtd",,"ContractData",C157,"Open",,"T"),T157))</f>
        <v/>
      </c>
      <c r="J157" s="2" t="str">
        <f>IF(A157="","",TEXT(RTD("cqg.rtd",,"ContractData",C157,"High",,"T"),T157))</f>
        <v/>
      </c>
      <c r="K157" s="2" t="str">
        <f>IF(A157="","",TEXT(RTD("cqg.rtd",,"ContractData",C157,"Low",,"T"),T157))</f>
        <v/>
      </c>
      <c r="L157" t="str">
        <f>IF(A157="","",RTD("cqg.rtd", ,"ContractData", C157, "MT_LastBidVolume",, "T"))</f>
        <v/>
      </c>
      <c r="M157" s="2" t="str">
        <f>IF(A157="","",TEXT(RTD("cqg.rtd", ,"ContractData", C157, "Bid",, "T"),T157))</f>
        <v/>
      </c>
      <c r="N157" s="2" t="str">
        <f>IF(A157="","",TEXT(RTD("cqg.rtd", ,"ContractData", C157, "Ask",, "T"),T157))</f>
        <v/>
      </c>
      <c r="O157" t="str">
        <f>IF(A157="","",RTD("cqg.rtd", ,"ContractData", C157, "MT_LastAskVolume",, "T"))</f>
        <v/>
      </c>
      <c r="P157" t="str">
        <f>IF(A157="","",RTD("cqg.rtd", ,"ContractData", C157, "T_CVol",, "T"))</f>
        <v/>
      </c>
      <c r="Q157" s="1" t="str">
        <f>IF(A157="","",RTD("cqg.rtd",,"StudyData",C157,"PCB","BaseType=Index,Index=1","Close","A",,"all",,,,"T")/100)</f>
        <v/>
      </c>
      <c r="S157" s="14" t="str">
        <f>IF(A157="","",IF(LEN(RTD("cqg.rtd",,"ContractData","Tsize("&amp;C157&amp;")","LastQuoteToday",,"T"))=1,0,LEN(RTD("cqg.rtd",,"ContractData","Tsize("&amp;C157&amp;")","LastQuoteToday",,"T"))-2))</f>
        <v/>
      </c>
      <c r="T157" t="str" cm="1">
        <f t="array" ref="T157">IF(A157="","",_xlfn.IFS(S157=0,"#",S157=1,"#.0",S157=2,"#.00",S157=3,"#.000",S157=4,"#.0000",S157=5,"#.00000",S157=6,"#.000000",S157=7,"#.0000000"))</f>
        <v/>
      </c>
    </row>
    <row r="158" spans="2:20" x14ac:dyDescent="0.3">
      <c r="B158" s="1" t="str">
        <f>IF(A158="","",IFERROR(RTD("cqg.rtd",,"ContractData",A158,"PerCentNetLastTrade",,"T")/100,""))</f>
        <v/>
      </c>
      <c r="E158" t="str">
        <f>IF(A158="","",RTD("cqg.rtd",,"ContractData",C158,"LongDescription",,"T"))</f>
        <v/>
      </c>
      <c r="F158" s="2" t="str">
        <f>IF(A158="","",TEXT(RTD("cqg.rtd",,"ContractData",C158,"LastTrade",,"T"),T158))</f>
        <v/>
      </c>
      <c r="G158" s="2" t="str">
        <f>IF(A158="","",TEXT(RTD("cqg.rtd",,"ContractData",C158,"NetLastTrade",,"T"),T158))</f>
        <v/>
      </c>
      <c r="H158" s="1" t="str">
        <f t="shared" si="2"/>
        <v/>
      </c>
      <c r="I158" s="2" t="str">
        <f>IF(A158="","",TEXT(RTD("cqg.rtd",,"ContractData",C158,"Open",,"T"),T158))</f>
        <v/>
      </c>
      <c r="J158" s="2" t="str">
        <f>IF(A158="","",TEXT(RTD("cqg.rtd",,"ContractData",C158,"High",,"T"),T158))</f>
        <v/>
      </c>
      <c r="K158" s="2" t="str">
        <f>IF(A158="","",TEXT(RTD("cqg.rtd",,"ContractData",C158,"Low",,"T"),T158))</f>
        <v/>
      </c>
      <c r="L158" t="str">
        <f>IF(A158="","",RTD("cqg.rtd", ,"ContractData", C158, "MT_LastBidVolume",, "T"))</f>
        <v/>
      </c>
      <c r="M158" s="2" t="str">
        <f>IF(A158="","",TEXT(RTD("cqg.rtd", ,"ContractData", C158, "Bid",, "T"),T158))</f>
        <v/>
      </c>
      <c r="N158" s="2" t="str">
        <f>IF(A158="","",TEXT(RTD("cqg.rtd", ,"ContractData", C158, "Ask",, "T"),T158))</f>
        <v/>
      </c>
      <c r="O158" t="str">
        <f>IF(A158="","",RTD("cqg.rtd", ,"ContractData", C158, "MT_LastAskVolume",, "T"))</f>
        <v/>
      </c>
      <c r="P158" t="str">
        <f>IF(A158="","",RTD("cqg.rtd", ,"ContractData", C158, "T_CVol",, "T"))</f>
        <v/>
      </c>
      <c r="Q158" s="1" t="str">
        <f>IF(A158="","",RTD("cqg.rtd",,"StudyData",C158,"PCB","BaseType=Index,Index=1","Close","A",,"all",,,,"T")/100)</f>
        <v/>
      </c>
      <c r="S158" s="14" t="str">
        <f>IF(A158="","",IF(LEN(RTD("cqg.rtd",,"ContractData","Tsize("&amp;C158&amp;")","LastQuoteToday",,"T"))=1,0,LEN(RTD("cqg.rtd",,"ContractData","Tsize("&amp;C158&amp;")","LastQuoteToday",,"T"))-2))</f>
        <v/>
      </c>
      <c r="T158" t="str" cm="1">
        <f t="array" ref="T158">IF(A158="","",_xlfn.IFS(S158=0,"#",S158=1,"#.0",S158=2,"#.00",S158=3,"#.000",S158=4,"#.0000",S158=5,"#.00000",S158=6,"#.000000",S158=7,"#.0000000"))</f>
        <v/>
      </c>
    </row>
    <row r="159" spans="2:20" x14ac:dyDescent="0.3">
      <c r="B159" s="1" t="str">
        <f>IF(A159="","",IFERROR(RTD("cqg.rtd",,"ContractData",A159,"PerCentNetLastTrade",,"T")/100,""))</f>
        <v/>
      </c>
      <c r="E159" t="str">
        <f>IF(A159="","",RTD("cqg.rtd",,"ContractData",C159,"LongDescription",,"T"))</f>
        <v/>
      </c>
      <c r="F159" s="2" t="str">
        <f>IF(A159="","",TEXT(RTD("cqg.rtd",,"ContractData",C159,"LastTrade",,"T"),T159))</f>
        <v/>
      </c>
      <c r="G159" s="2" t="str">
        <f>IF(A159="","",TEXT(RTD("cqg.rtd",,"ContractData",C159,"NetLastTrade",,"T"),T159))</f>
        <v/>
      </c>
      <c r="H159" s="1" t="str">
        <f t="shared" si="2"/>
        <v/>
      </c>
      <c r="I159" s="2" t="str">
        <f>IF(A159="","",TEXT(RTD("cqg.rtd",,"ContractData",C159,"Open",,"T"),T159))</f>
        <v/>
      </c>
      <c r="J159" s="2" t="str">
        <f>IF(A159="","",TEXT(RTD("cqg.rtd",,"ContractData",C159,"High",,"T"),T159))</f>
        <v/>
      </c>
      <c r="K159" s="2" t="str">
        <f>IF(A159="","",TEXT(RTD("cqg.rtd",,"ContractData",C159,"Low",,"T"),T159))</f>
        <v/>
      </c>
      <c r="L159" t="str">
        <f>IF(A159="","",RTD("cqg.rtd", ,"ContractData", C159, "MT_LastBidVolume",, "T"))</f>
        <v/>
      </c>
      <c r="M159" s="2" t="str">
        <f>IF(A159="","",TEXT(RTD("cqg.rtd", ,"ContractData", C159, "Bid",, "T"),T159))</f>
        <v/>
      </c>
      <c r="N159" s="2" t="str">
        <f>IF(A159="","",TEXT(RTD("cqg.rtd", ,"ContractData", C159, "Ask",, "T"),T159))</f>
        <v/>
      </c>
      <c r="O159" t="str">
        <f>IF(A159="","",RTD("cqg.rtd", ,"ContractData", C159, "MT_LastAskVolume",, "T"))</f>
        <v/>
      </c>
      <c r="P159" t="str">
        <f>IF(A159="","",RTD("cqg.rtd", ,"ContractData", C159, "T_CVol",, "T"))</f>
        <v/>
      </c>
      <c r="Q159" s="1" t="str">
        <f>IF(A159="","",RTD("cqg.rtd",,"StudyData",C159,"PCB","BaseType=Index,Index=1","Close","A",,"all",,,,"T")/100)</f>
        <v/>
      </c>
      <c r="S159" s="14" t="str">
        <f>IF(A159="","",IF(LEN(RTD("cqg.rtd",,"ContractData","Tsize("&amp;C159&amp;")","LastQuoteToday",,"T"))=1,0,LEN(RTD("cqg.rtd",,"ContractData","Tsize("&amp;C159&amp;")","LastQuoteToday",,"T"))-2))</f>
        <v/>
      </c>
      <c r="T159" t="str" cm="1">
        <f t="array" ref="T159">IF(A159="","",_xlfn.IFS(S159=0,"#",S159=1,"#.0",S159=2,"#.00",S159=3,"#.000",S159=4,"#.0000",S159=5,"#.00000",S159=6,"#.000000",S159=7,"#.0000000"))</f>
        <v/>
      </c>
    </row>
    <row r="160" spans="2:20" x14ac:dyDescent="0.3">
      <c r="B160" s="1" t="str">
        <f>IF(A160="","",IFERROR(RTD("cqg.rtd",,"ContractData",A160,"PerCentNetLastTrade",,"T")/100,""))</f>
        <v/>
      </c>
      <c r="E160" t="str">
        <f>IF(A160="","",RTD("cqg.rtd",,"ContractData",C160,"LongDescription",,"T"))</f>
        <v/>
      </c>
      <c r="F160" s="2" t="str">
        <f>IF(A160="","",TEXT(RTD("cqg.rtd",,"ContractData",C160,"LastTrade",,"T"),T160))</f>
        <v/>
      </c>
      <c r="G160" s="2" t="str">
        <f>IF(A160="","",TEXT(RTD("cqg.rtd",,"ContractData",C160,"NetLastTrade",,"T"),T160))</f>
        <v/>
      </c>
      <c r="H160" s="1" t="str">
        <f t="shared" si="2"/>
        <v/>
      </c>
      <c r="I160" s="2" t="str">
        <f>IF(A160="","",TEXT(RTD("cqg.rtd",,"ContractData",C160,"Open",,"T"),T160))</f>
        <v/>
      </c>
      <c r="J160" s="2" t="str">
        <f>IF(A160="","",TEXT(RTD("cqg.rtd",,"ContractData",C160,"High",,"T"),T160))</f>
        <v/>
      </c>
      <c r="K160" s="2" t="str">
        <f>IF(A160="","",TEXT(RTD("cqg.rtd",,"ContractData",C160,"Low",,"T"),T160))</f>
        <v/>
      </c>
      <c r="L160" t="str">
        <f>IF(A160="","",RTD("cqg.rtd", ,"ContractData", C160, "MT_LastBidVolume",, "T"))</f>
        <v/>
      </c>
      <c r="M160" s="2" t="str">
        <f>IF(A160="","",TEXT(RTD("cqg.rtd", ,"ContractData", C160, "Bid",, "T"),T160))</f>
        <v/>
      </c>
      <c r="N160" s="2" t="str">
        <f>IF(A160="","",TEXT(RTD("cqg.rtd", ,"ContractData", C160, "Ask",, "T"),T160))</f>
        <v/>
      </c>
      <c r="O160" t="str">
        <f>IF(A160="","",RTD("cqg.rtd", ,"ContractData", C160, "MT_LastAskVolume",, "T"))</f>
        <v/>
      </c>
      <c r="P160" t="str">
        <f>IF(A160="","",RTD("cqg.rtd", ,"ContractData", C160, "T_CVol",, "T"))</f>
        <v/>
      </c>
      <c r="Q160" s="1" t="str">
        <f>IF(A160="","",RTD("cqg.rtd",,"StudyData",C160,"PCB","BaseType=Index,Index=1","Close","A",,"all",,,,"T")/100)</f>
        <v/>
      </c>
      <c r="S160" s="14" t="str">
        <f>IF(A160="","",IF(LEN(RTD("cqg.rtd",,"ContractData","Tsize("&amp;C160&amp;")","LastQuoteToday",,"T"))=1,0,LEN(RTD("cqg.rtd",,"ContractData","Tsize("&amp;C160&amp;")","LastQuoteToday",,"T"))-2))</f>
        <v/>
      </c>
      <c r="T160" t="str" cm="1">
        <f t="array" ref="T160">IF(A160="","",_xlfn.IFS(S160=0,"#",S160=1,"#.0",S160=2,"#.00",S160=3,"#.000",S160=4,"#.0000",S160=5,"#.00000",S160=6,"#.000000",S160=7,"#.0000000"))</f>
        <v/>
      </c>
    </row>
    <row r="161" spans="2:20" x14ac:dyDescent="0.3">
      <c r="B161" s="1" t="str">
        <f>IF(A161="","",IFERROR(RTD("cqg.rtd",,"ContractData",A161,"PerCentNetLastTrade",,"T")/100,""))</f>
        <v/>
      </c>
      <c r="E161" t="str">
        <f>IF(A161="","",RTD("cqg.rtd",,"ContractData",C161,"LongDescription",,"T"))</f>
        <v/>
      </c>
      <c r="F161" s="2" t="str">
        <f>IF(A161="","",TEXT(RTD("cqg.rtd",,"ContractData",C161,"LastTrade",,"T"),T161))</f>
        <v/>
      </c>
      <c r="G161" s="2" t="str">
        <f>IF(A161="","",TEXT(RTD("cqg.rtd",,"ContractData",C161,"NetLastTrade",,"T"),T161))</f>
        <v/>
      </c>
      <c r="H161" s="1" t="str">
        <f t="shared" si="2"/>
        <v/>
      </c>
      <c r="I161" s="2" t="str">
        <f>IF(A161="","",TEXT(RTD("cqg.rtd",,"ContractData",C161,"Open",,"T"),T161))</f>
        <v/>
      </c>
      <c r="J161" s="2" t="str">
        <f>IF(A161="","",TEXT(RTD("cqg.rtd",,"ContractData",C161,"High",,"T"),T161))</f>
        <v/>
      </c>
      <c r="K161" s="2" t="str">
        <f>IF(A161="","",TEXT(RTD("cqg.rtd",,"ContractData",C161,"Low",,"T"),T161))</f>
        <v/>
      </c>
      <c r="L161" t="str">
        <f>IF(A161="","",RTD("cqg.rtd", ,"ContractData", C161, "MT_LastBidVolume",, "T"))</f>
        <v/>
      </c>
      <c r="M161" s="2" t="str">
        <f>IF(A161="","",TEXT(RTD("cqg.rtd", ,"ContractData", C161, "Bid",, "T"),T161))</f>
        <v/>
      </c>
      <c r="N161" s="2" t="str">
        <f>IF(A161="","",TEXT(RTD("cqg.rtd", ,"ContractData", C161, "Ask",, "T"),T161))</f>
        <v/>
      </c>
      <c r="O161" t="str">
        <f>IF(A161="","",RTD("cqg.rtd", ,"ContractData", C161, "MT_LastAskVolume",, "T"))</f>
        <v/>
      </c>
      <c r="P161" t="str">
        <f>IF(A161="","",RTD("cqg.rtd", ,"ContractData", C161, "T_CVol",, "T"))</f>
        <v/>
      </c>
      <c r="Q161" s="1" t="str">
        <f>IF(A161="","",RTD("cqg.rtd",,"StudyData",C161,"PCB","BaseType=Index,Index=1","Close","A",,"all",,,,"T")/100)</f>
        <v/>
      </c>
      <c r="S161" s="14" t="str">
        <f>IF(A161="","",IF(LEN(RTD("cqg.rtd",,"ContractData","Tsize("&amp;C161&amp;")","LastQuoteToday",,"T"))=1,0,LEN(RTD("cqg.rtd",,"ContractData","Tsize("&amp;C161&amp;")","LastQuoteToday",,"T"))-2))</f>
        <v/>
      </c>
      <c r="T161" t="str" cm="1">
        <f t="array" ref="T161">IF(A161="","",_xlfn.IFS(S161=0,"#",S161=1,"#.0",S161=2,"#.00",S161=3,"#.000",S161=4,"#.0000",S161=5,"#.00000",S161=6,"#.000000",S161=7,"#.0000000"))</f>
        <v/>
      </c>
    </row>
    <row r="162" spans="2:20" x14ac:dyDescent="0.3">
      <c r="B162" s="1" t="str">
        <f>IF(A162="","",IFERROR(RTD("cqg.rtd",,"ContractData",A162,"PerCentNetLastTrade",,"T")/100,""))</f>
        <v/>
      </c>
      <c r="E162" t="str">
        <f>IF(A162="","",RTD("cqg.rtd",,"ContractData",C162,"LongDescription",,"T"))</f>
        <v/>
      </c>
      <c r="F162" s="2" t="str">
        <f>IF(A162="","",TEXT(RTD("cqg.rtd",,"ContractData",C162,"LastTrade",,"T"),T162))</f>
        <v/>
      </c>
      <c r="G162" s="2" t="str">
        <f>IF(A162="","",TEXT(RTD("cqg.rtd",,"ContractData",C162,"NetLastTrade",,"T"),T162))</f>
        <v/>
      </c>
      <c r="H162" s="1" t="str">
        <f t="shared" si="2"/>
        <v/>
      </c>
      <c r="I162" s="2" t="str">
        <f>IF(A162="","",TEXT(RTD("cqg.rtd",,"ContractData",C162,"Open",,"T"),T162))</f>
        <v/>
      </c>
      <c r="J162" s="2" t="str">
        <f>IF(A162="","",TEXT(RTD("cqg.rtd",,"ContractData",C162,"High",,"T"),T162))</f>
        <v/>
      </c>
      <c r="K162" s="2" t="str">
        <f>IF(A162="","",TEXT(RTD("cqg.rtd",,"ContractData",C162,"Low",,"T"),T162))</f>
        <v/>
      </c>
      <c r="L162" t="str">
        <f>IF(A162="","",RTD("cqg.rtd", ,"ContractData", C162, "MT_LastBidVolume",, "T"))</f>
        <v/>
      </c>
      <c r="M162" s="2" t="str">
        <f>IF(A162="","",TEXT(RTD("cqg.rtd", ,"ContractData", C162, "Bid",, "T"),T162))</f>
        <v/>
      </c>
      <c r="N162" s="2" t="str">
        <f>IF(A162="","",TEXT(RTD("cqg.rtd", ,"ContractData", C162, "Ask",, "T"),T162))</f>
        <v/>
      </c>
      <c r="O162" t="str">
        <f>IF(A162="","",RTD("cqg.rtd", ,"ContractData", C162, "MT_LastAskVolume",, "T"))</f>
        <v/>
      </c>
      <c r="P162" t="str">
        <f>IF(A162="","",RTD("cqg.rtd", ,"ContractData", C162, "T_CVol",, "T"))</f>
        <v/>
      </c>
      <c r="Q162" s="1" t="str">
        <f>IF(A162="","",RTD("cqg.rtd",,"StudyData",C162,"PCB","BaseType=Index,Index=1","Close","A",,"all",,,,"T")/100)</f>
        <v/>
      </c>
      <c r="S162" s="14" t="str">
        <f>IF(A162="","",IF(LEN(RTD("cqg.rtd",,"ContractData","Tsize("&amp;C162&amp;")","LastQuoteToday",,"T"))=1,0,LEN(RTD("cqg.rtd",,"ContractData","Tsize("&amp;C162&amp;")","LastQuoteToday",,"T"))-2))</f>
        <v/>
      </c>
      <c r="T162" t="str" cm="1">
        <f t="array" ref="T162">IF(A162="","",_xlfn.IFS(S162=0,"#",S162=1,"#.0",S162=2,"#.00",S162=3,"#.000",S162=4,"#.0000",S162=5,"#.00000",S162=6,"#.000000",S162=7,"#.0000000"))</f>
        <v/>
      </c>
    </row>
    <row r="163" spans="2:20" x14ac:dyDescent="0.3">
      <c r="B163" s="1" t="str">
        <f>IF(A163="","",IFERROR(RTD("cqg.rtd",,"ContractData",A163,"PerCentNetLastTrade",,"T")/100,""))</f>
        <v/>
      </c>
      <c r="E163" t="str">
        <f>IF(A163="","",RTD("cqg.rtd",,"ContractData",C163,"LongDescription",,"T"))</f>
        <v/>
      </c>
      <c r="F163" s="2" t="str">
        <f>IF(A163="","",TEXT(RTD("cqg.rtd",,"ContractData",C163,"LastTrade",,"T"),T163))</f>
        <v/>
      </c>
      <c r="G163" s="2" t="str">
        <f>IF(A163="","",TEXT(RTD("cqg.rtd",,"ContractData",C163,"NetLastTrade",,"T"),T163))</f>
        <v/>
      </c>
      <c r="H163" s="1" t="str">
        <f t="shared" si="2"/>
        <v/>
      </c>
      <c r="I163" s="2" t="str">
        <f>IF(A163="","",TEXT(RTD("cqg.rtd",,"ContractData",C163,"Open",,"T"),T163))</f>
        <v/>
      </c>
      <c r="J163" s="2" t="str">
        <f>IF(A163="","",TEXT(RTD("cqg.rtd",,"ContractData",C163,"High",,"T"),T163))</f>
        <v/>
      </c>
      <c r="K163" s="2" t="str">
        <f>IF(A163="","",TEXT(RTD("cqg.rtd",,"ContractData",C163,"Low",,"T"),T163))</f>
        <v/>
      </c>
      <c r="L163" t="str">
        <f>IF(A163="","",RTD("cqg.rtd", ,"ContractData", C163, "MT_LastBidVolume",, "T"))</f>
        <v/>
      </c>
      <c r="M163" s="2" t="str">
        <f>IF(A163="","",TEXT(RTD("cqg.rtd", ,"ContractData", C163, "Bid",, "T"),T163))</f>
        <v/>
      </c>
      <c r="N163" s="2" t="str">
        <f>IF(A163="","",TEXT(RTD("cqg.rtd", ,"ContractData", C163, "Ask",, "T"),T163))</f>
        <v/>
      </c>
      <c r="O163" t="str">
        <f>IF(A163="","",RTD("cqg.rtd", ,"ContractData", C163, "MT_LastAskVolume",, "T"))</f>
        <v/>
      </c>
      <c r="P163" t="str">
        <f>IF(A163="","",RTD("cqg.rtd", ,"ContractData", C163, "T_CVol",, "T"))</f>
        <v/>
      </c>
      <c r="Q163" s="1" t="str">
        <f>IF(A163="","",RTD("cqg.rtd",,"StudyData",C163,"PCB","BaseType=Index,Index=1","Close","A",,"all",,,,"T")/100)</f>
        <v/>
      </c>
      <c r="S163" s="14" t="str">
        <f>IF(A163="","",IF(LEN(RTD("cqg.rtd",,"ContractData","Tsize("&amp;C163&amp;")","LastQuoteToday",,"T"))=1,0,LEN(RTD("cqg.rtd",,"ContractData","Tsize("&amp;C163&amp;")","LastQuoteToday",,"T"))-2))</f>
        <v/>
      </c>
      <c r="T163" t="str" cm="1">
        <f t="array" ref="T163">IF(A163="","",_xlfn.IFS(S163=0,"#",S163=1,"#.0",S163=2,"#.00",S163=3,"#.000",S163=4,"#.0000",S163=5,"#.00000",S163=6,"#.000000",S163=7,"#.0000000"))</f>
        <v/>
      </c>
    </row>
    <row r="164" spans="2:20" x14ac:dyDescent="0.3">
      <c r="B164" s="1" t="str">
        <f>IF(A164="","",IFERROR(RTD("cqg.rtd",,"ContractData",A164,"PerCentNetLastTrade",,"T")/100,""))</f>
        <v/>
      </c>
      <c r="E164" t="str">
        <f>IF(A164="","",RTD("cqg.rtd",,"ContractData",C164,"LongDescription",,"T"))</f>
        <v/>
      </c>
      <c r="F164" s="2" t="str">
        <f>IF(A164="","",TEXT(RTD("cqg.rtd",,"ContractData",C164,"LastTrade",,"T"),T164))</f>
        <v/>
      </c>
      <c r="G164" s="2" t="str">
        <f>IF(A164="","",TEXT(RTD("cqg.rtd",,"ContractData",C164,"NetLastTrade",,"T"),T164))</f>
        <v/>
      </c>
      <c r="H164" s="1" t="str">
        <f t="shared" si="2"/>
        <v/>
      </c>
      <c r="I164" s="2" t="str">
        <f>IF(A164="","",TEXT(RTD("cqg.rtd",,"ContractData",C164,"Open",,"T"),T164))</f>
        <v/>
      </c>
      <c r="J164" s="2" t="str">
        <f>IF(A164="","",TEXT(RTD("cqg.rtd",,"ContractData",C164,"High",,"T"),T164))</f>
        <v/>
      </c>
      <c r="K164" s="2" t="str">
        <f>IF(A164="","",TEXT(RTD("cqg.rtd",,"ContractData",C164,"Low",,"T"),T164))</f>
        <v/>
      </c>
      <c r="L164" t="str">
        <f>IF(A164="","",RTD("cqg.rtd", ,"ContractData", C164, "MT_LastBidVolume",, "T"))</f>
        <v/>
      </c>
      <c r="M164" s="2" t="str">
        <f>IF(A164="","",TEXT(RTD("cqg.rtd", ,"ContractData", C164, "Bid",, "T"),T164))</f>
        <v/>
      </c>
      <c r="N164" s="2" t="str">
        <f>IF(A164="","",TEXT(RTD("cqg.rtd", ,"ContractData", C164, "Ask",, "T"),T164))</f>
        <v/>
      </c>
      <c r="O164" t="str">
        <f>IF(A164="","",RTD("cqg.rtd", ,"ContractData", C164, "MT_LastAskVolume",, "T"))</f>
        <v/>
      </c>
      <c r="P164" t="str">
        <f>IF(A164="","",RTD("cqg.rtd", ,"ContractData", C164, "T_CVol",, "T"))</f>
        <v/>
      </c>
      <c r="Q164" s="1" t="str">
        <f>IF(A164="","",RTD("cqg.rtd",,"StudyData",C164,"PCB","BaseType=Index,Index=1","Close","A",,"all",,,,"T")/100)</f>
        <v/>
      </c>
      <c r="S164" s="14" t="str">
        <f>IF(A164="","",IF(LEN(RTD("cqg.rtd",,"ContractData","Tsize("&amp;C164&amp;")","LastQuoteToday",,"T"))=1,0,LEN(RTD("cqg.rtd",,"ContractData","Tsize("&amp;C164&amp;")","LastQuoteToday",,"T"))-2))</f>
        <v/>
      </c>
      <c r="T164" t="str" cm="1">
        <f t="array" ref="T164">IF(A164="","",_xlfn.IFS(S164=0,"#",S164=1,"#.0",S164=2,"#.00",S164=3,"#.000",S164=4,"#.0000",S164=5,"#.00000",S164=6,"#.000000",S164=7,"#.0000000"))</f>
        <v/>
      </c>
    </row>
    <row r="165" spans="2:20" x14ac:dyDescent="0.3">
      <c r="B165" s="1" t="str">
        <f>IF(A165="","",IFERROR(RTD("cqg.rtd",,"ContractData",A165,"PerCentNetLastTrade",,"T")/100,""))</f>
        <v/>
      </c>
      <c r="E165" t="str">
        <f>IF(A165="","",RTD("cqg.rtd",,"ContractData",C165,"LongDescription",,"T"))</f>
        <v/>
      </c>
      <c r="F165" s="2" t="str">
        <f>IF(A165="","",TEXT(RTD("cqg.rtd",,"ContractData",C165,"LastTrade",,"T"),T165))</f>
        <v/>
      </c>
      <c r="G165" s="2" t="str">
        <f>IF(A165="","",TEXT(RTD("cqg.rtd",,"ContractData",C165,"NetLastTrade",,"T"),T165))</f>
        <v/>
      </c>
      <c r="H165" s="1" t="str">
        <f t="shared" si="2"/>
        <v/>
      </c>
      <c r="I165" s="2" t="str">
        <f>IF(A165="","",TEXT(RTD("cqg.rtd",,"ContractData",C165,"Open",,"T"),T165))</f>
        <v/>
      </c>
      <c r="J165" s="2" t="str">
        <f>IF(A165="","",TEXT(RTD("cqg.rtd",,"ContractData",C165,"High",,"T"),T165))</f>
        <v/>
      </c>
      <c r="K165" s="2" t="str">
        <f>IF(A165="","",TEXT(RTD("cqg.rtd",,"ContractData",C165,"Low",,"T"),T165))</f>
        <v/>
      </c>
      <c r="L165" t="str">
        <f>IF(A165="","",RTD("cqg.rtd", ,"ContractData", C165, "MT_LastBidVolume",, "T"))</f>
        <v/>
      </c>
      <c r="M165" s="2" t="str">
        <f>IF(A165="","",TEXT(RTD("cqg.rtd", ,"ContractData", C165, "Bid",, "T"),T165))</f>
        <v/>
      </c>
      <c r="N165" s="2" t="str">
        <f>IF(A165="","",TEXT(RTD("cqg.rtd", ,"ContractData", C165, "Ask",, "T"),T165))</f>
        <v/>
      </c>
      <c r="O165" t="str">
        <f>IF(A165="","",RTD("cqg.rtd", ,"ContractData", C165, "MT_LastAskVolume",, "T"))</f>
        <v/>
      </c>
      <c r="P165" t="str">
        <f>IF(A165="","",RTD("cqg.rtd", ,"ContractData", C165, "T_CVol",, "T"))</f>
        <v/>
      </c>
      <c r="Q165" s="1" t="str">
        <f>IF(A165="","",RTD("cqg.rtd",,"StudyData",C165,"PCB","BaseType=Index,Index=1","Close","A",,"all",,,,"T")/100)</f>
        <v/>
      </c>
      <c r="S165" s="14" t="str">
        <f>IF(A165="","",IF(LEN(RTD("cqg.rtd",,"ContractData","Tsize("&amp;C165&amp;")","LastQuoteToday",,"T"))=1,0,LEN(RTD("cqg.rtd",,"ContractData","Tsize("&amp;C165&amp;")","LastQuoteToday",,"T"))-2))</f>
        <v/>
      </c>
      <c r="T165" t="str" cm="1">
        <f t="array" ref="T165">IF(A165="","",_xlfn.IFS(S165=0,"#",S165=1,"#.0",S165=2,"#.00",S165=3,"#.000",S165=4,"#.0000",S165=5,"#.00000",S165=6,"#.000000",S165=7,"#.0000000"))</f>
        <v/>
      </c>
    </row>
    <row r="166" spans="2:20" x14ac:dyDescent="0.3">
      <c r="B166" s="1" t="str">
        <f>IF(A166="","",IFERROR(RTD("cqg.rtd",,"ContractData",A166,"PerCentNetLastTrade",,"T")/100,""))</f>
        <v/>
      </c>
      <c r="E166" t="str">
        <f>IF(A166="","",RTD("cqg.rtd",,"ContractData",C166,"LongDescription",,"T"))</f>
        <v/>
      </c>
      <c r="F166" s="2" t="str">
        <f>IF(A166="","",TEXT(RTD("cqg.rtd",,"ContractData",C166,"LastTrade",,"T"),T166))</f>
        <v/>
      </c>
      <c r="G166" s="2" t="str">
        <f>IF(A166="","",TEXT(RTD("cqg.rtd",,"ContractData",C166,"NetLastTrade",,"T"),T166))</f>
        <v/>
      </c>
      <c r="H166" s="1" t="str">
        <f t="shared" si="2"/>
        <v/>
      </c>
      <c r="I166" s="2" t="str">
        <f>IF(A166="","",TEXT(RTD("cqg.rtd",,"ContractData",C166,"Open",,"T"),T166))</f>
        <v/>
      </c>
      <c r="J166" s="2" t="str">
        <f>IF(A166="","",TEXT(RTD("cqg.rtd",,"ContractData",C166,"High",,"T"),T166))</f>
        <v/>
      </c>
      <c r="K166" s="2" t="str">
        <f>IF(A166="","",TEXT(RTD("cqg.rtd",,"ContractData",C166,"Low",,"T"),T166))</f>
        <v/>
      </c>
      <c r="L166" t="str">
        <f>IF(A166="","",RTD("cqg.rtd", ,"ContractData", C166, "MT_LastBidVolume",, "T"))</f>
        <v/>
      </c>
      <c r="M166" s="2" t="str">
        <f>IF(A166="","",TEXT(RTD("cqg.rtd", ,"ContractData", C166, "Bid",, "T"),T166))</f>
        <v/>
      </c>
      <c r="N166" s="2" t="str">
        <f>IF(A166="","",TEXT(RTD("cqg.rtd", ,"ContractData", C166, "Ask",, "T"),T166))</f>
        <v/>
      </c>
      <c r="O166" t="str">
        <f>IF(A166="","",RTD("cqg.rtd", ,"ContractData", C166, "MT_LastAskVolume",, "T"))</f>
        <v/>
      </c>
      <c r="P166" t="str">
        <f>IF(A166="","",RTD("cqg.rtd", ,"ContractData", C166, "T_CVol",, "T"))</f>
        <v/>
      </c>
      <c r="Q166" s="1" t="str">
        <f>IF(A166="","",RTD("cqg.rtd",,"StudyData",C166,"PCB","BaseType=Index,Index=1","Close","A",,"all",,,,"T")/100)</f>
        <v/>
      </c>
      <c r="S166" s="14" t="str">
        <f>IF(A166="","",IF(LEN(RTD("cqg.rtd",,"ContractData","Tsize("&amp;C166&amp;")","LastQuoteToday",,"T"))=1,0,LEN(RTD("cqg.rtd",,"ContractData","Tsize("&amp;C166&amp;")","LastQuoteToday",,"T"))-2))</f>
        <v/>
      </c>
      <c r="T166" t="str" cm="1">
        <f t="array" ref="T166">IF(A166="","",_xlfn.IFS(S166=0,"#",S166=1,"#.0",S166=2,"#.00",S166=3,"#.000",S166=4,"#.0000",S166=5,"#.00000",S166=6,"#.000000",S166=7,"#.0000000"))</f>
        <v/>
      </c>
    </row>
    <row r="167" spans="2:20" x14ac:dyDescent="0.3">
      <c r="B167" s="1" t="str">
        <f>IF(A167="","",IFERROR(RTD("cqg.rtd",,"ContractData",A167,"PerCentNetLastTrade",,"T")/100,""))</f>
        <v/>
      </c>
      <c r="E167" t="str">
        <f>IF(A167="","",RTD("cqg.rtd",,"ContractData",C167,"LongDescription",,"T"))</f>
        <v/>
      </c>
      <c r="F167" s="2" t="str">
        <f>IF(A167="","",TEXT(RTD("cqg.rtd",,"ContractData",C167,"LastTrade",,"T"),T167))</f>
        <v/>
      </c>
      <c r="G167" s="2" t="str">
        <f>IF(A167="","",TEXT(RTD("cqg.rtd",,"ContractData",C167,"NetLastTrade",,"T"),T167))</f>
        <v/>
      </c>
      <c r="H167" s="1" t="str">
        <f t="shared" si="2"/>
        <v/>
      </c>
      <c r="I167" s="2" t="str">
        <f>IF(A167="","",TEXT(RTD("cqg.rtd",,"ContractData",C167,"Open",,"T"),T167))</f>
        <v/>
      </c>
      <c r="J167" s="2" t="str">
        <f>IF(A167="","",TEXT(RTD("cqg.rtd",,"ContractData",C167,"High",,"T"),T167))</f>
        <v/>
      </c>
      <c r="K167" s="2" t="str">
        <f>IF(A167="","",TEXT(RTD("cqg.rtd",,"ContractData",C167,"Low",,"T"),T167))</f>
        <v/>
      </c>
      <c r="L167" t="str">
        <f>IF(A167="","",RTD("cqg.rtd", ,"ContractData", C167, "MT_LastBidVolume",, "T"))</f>
        <v/>
      </c>
      <c r="M167" s="2" t="str">
        <f>IF(A167="","",TEXT(RTD("cqg.rtd", ,"ContractData", C167, "Bid",, "T"),T167))</f>
        <v/>
      </c>
      <c r="N167" s="2" t="str">
        <f>IF(A167="","",TEXT(RTD("cqg.rtd", ,"ContractData", C167, "Ask",, "T"),T167))</f>
        <v/>
      </c>
      <c r="O167" t="str">
        <f>IF(A167="","",RTD("cqg.rtd", ,"ContractData", C167, "MT_LastAskVolume",, "T"))</f>
        <v/>
      </c>
      <c r="P167" t="str">
        <f>IF(A167="","",RTD("cqg.rtd", ,"ContractData", C167, "T_CVol",, "T"))</f>
        <v/>
      </c>
      <c r="Q167" s="1" t="str">
        <f>IF(A167="","",RTD("cqg.rtd",,"StudyData",C167,"PCB","BaseType=Index,Index=1","Close","A",,"all",,,,"T")/100)</f>
        <v/>
      </c>
      <c r="S167" s="14" t="str">
        <f>IF(A167="","",IF(LEN(RTD("cqg.rtd",,"ContractData","Tsize("&amp;C167&amp;")","LastQuoteToday",,"T"))=1,0,LEN(RTD("cqg.rtd",,"ContractData","Tsize("&amp;C167&amp;")","LastQuoteToday",,"T"))-2))</f>
        <v/>
      </c>
      <c r="T167" t="str" cm="1">
        <f t="array" ref="T167">IF(A167="","",_xlfn.IFS(S167=0,"#",S167=1,"#.0",S167=2,"#.00",S167=3,"#.000",S167=4,"#.0000",S167=5,"#.00000",S167=6,"#.000000",S167=7,"#.0000000"))</f>
        <v/>
      </c>
    </row>
    <row r="168" spans="2:20" x14ac:dyDescent="0.3">
      <c r="B168" s="1" t="str">
        <f>IF(A168="","",IFERROR(RTD("cqg.rtd",,"ContractData",A168,"PerCentNetLastTrade",,"T")/100,""))</f>
        <v/>
      </c>
      <c r="E168" t="str">
        <f>IF(A168="","",RTD("cqg.rtd",,"ContractData",C168,"LongDescription",,"T"))</f>
        <v/>
      </c>
      <c r="F168" s="2" t="str">
        <f>IF(A168="","",TEXT(RTD("cqg.rtd",,"ContractData",C168,"LastTrade",,"T"),T168))</f>
        <v/>
      </c>
      <c r="G168" s="2" t="str">
        <f>IF(A168="","",TEXT(RTD("cqg.rtd",,"ContractData",C168,"NetLastTrade",,"T"),T168))</f>
        <v/>
      </c>
      <c r="H168" s="1" t="str">
        <f t="shared" si="2"/>
        <v/>
      </c>
      <c r="I168" s="2" t="str">
        <f>IF(A168="","",TEXT(RTD("cqg.rtd",,"ContractData",C168,"Open",,"T"),T168))</f>
        <v/>
      </c>
      <c r="J168" s="2" t="str">
        <f>IF(A168="","",TEXT(RTD("cqg.rtd",,"ContractData",C168,"High",,"T"),T168))</f>
        <v/>
      </c>
      <c r="K168" s="2" t="str">
        <f>IF(A168="","",TEXT(RTD("cqg.rtd",,"ContractData",C168,"Low",,"T"),T168))</f>
        <v/>
      </c>
      <c r="L168" t="str">
        <f>IF(A168="","",RTD("cqg.rtd", ,"ContractData", C168, "MT_LastBidVolume",, "T"))</f>
        <v/>
      </c>
      <c r="M168" s="2" t="str">
        <f>IF(A168="","",TEXT(RTD("cqg.rtd", ,"ContractData", C168, "Bid",, "T"),T168))</f>
        <v/>
      </c>
      <c r="N168" s="2" t="str">
        <f>IF(A168="","",TEXT(RTD("cqg.rtd", ,"ContractData", C168, "Ask",, "T"),T168))</f>
        <v/>
      </c>
      <c r="O168" t="str">
        <f>IF(A168="","",RTD("cqg.rtd", ,"ContractData", C168, "MT_LastAskVolume",, "T"))</f>
        <v/>
      </c>
      <c r="P168" t="str">
        <f>IF(A168="","",RTD("cqg.rtd", ,"ContractData", C168, "T_CVol",, "T"))</f>
        <v/>
      </c>
      <c r="Q168" s="1" t="str">
        <f>IF(A168="","",RTD("cqg.rtd",,"StudyData",C168,"PCB","BaseType=Index,Index=1","Close","A",,"all",,,,"T")/100)</f>
        <v/>
      </c>
      <c r="S168" s="14" t="str">
        <f>IF(A168="","",IF(LEN(RTD("cqg.rtd",,"ContractData","Tsize("&amp;C168&amp;")","LastQuoteToday",,"T"))=1,0,LEN(RTD("cqg.rtd",,"ContractData","Tsize("&amp;C168&amp;")","LastQuoteToday",,"T"))-2))</f>
        <v/>
      </c>
      <c r="T168" t="str" cm="1">
        <f t="array" ref="T168">IF(A168="","",_xlfn.IFS(S168=0,"#",S168=1,"#.0",S168=2,"#.00",S168=3,"#.000",S168=4,"#.0000",S168=5,"#.00000",S168=6,"#.000000",S168=7,"#.0000000"))</f>
        <v/>
      </c>
    </row>
    <row r="169" spans="2:20" x14ac:dyDescent="0.3">
      <c r="B169" s="1" t="str">
        <f>IF(A169="","",IFERROR(RTD("cqg.rtd",,"ContractData",A169,"PerCentNetLastTrade",,"T")/100,""))</f>
        <v/>
      </c>
      <c r="E169" t="str">
        <f>IF(A169="","",RTD("cqg.rtd",,"ContractData",C169,"LongDescription",,"T"))</f>
        <v/>
      </c>
      <c r="F169" s="2" t="str">
        <f>IF(A169="","",TEXT(RTD("cqg.rtd",,"ContractData",C169,"LastTrade",,"T"),T169))</f>
        <v/>
      </c>
      <c r="G169" s="2" t="str">
        <f>IF(A169="","",TEXT(RTD("cqg.rtd",,"ContractData",C169,"NetLastTrade",,"T"),T169))</f>
        <v/>
      </c>
      <c r="H169" s="1" t="str">
        <f t="shared" si="2"/>
        <v/>
      </c>
      <c r="I169" s="2" t="str">
        <f>IF(A169="","",TEXT(RTD("cqg.rtd",,"ContractData",C169,"Open",,"T"),T169))</f>
        <v/>
      </c>
      <c r="J169" s="2" t="str">
        <f>IF(A169="","",TEXT(RTD("cqg.rtd",,"ContractData",C169,"High",,"T"),T169))</f>
        <v/>
      </c>
      <c r="K169" s="2" t="str">
        <f>IF(A169="","",TEXT(RTD("cqg.rtd",,"ContractData",C169,"Low",,"T"),T169))</f>
        <v/>
      </c>
      <c r="L169" t="str">
        <f>IF(A169="","",RTD("cqg.rtd", ,"ContractData", C169, "MT_LastBidVolume",, "T"))</f>
        <v/>
      </c>
      <c r="M169" s="2" t="str">
        <f>IF(A169="","",TEXT(RTD("cqg.rtd", ,"ContractData", C169, "Bid",, "T"),T169))</f>
        <v/>
      </c>
      <c r="N169" s="2" t="str">
        <f>IF(A169="","",TEXT(RTD("cqg.rtd", ,"ContractData", C169, "Ask",, "T"),T169))</f>
        <v/>
      </c>
      <c r="O169" t="str">
        <f>IF(A169="","",RTD("cqg.rtd", ,"ContractData", C169, "MT_LastAskVolume",, "T"))</f>
        <v/>
      </c>
      <c r="P169" t="str">
        <f>IF(A169="","",RTD("cqg.rtd", ,"ContractData", C169, "T_CVol",, "T"))</f>
        <v/>
      </c>
      <c r="Q169" s="1" t="str">
        <f>IF(A169="","",RTD("cqg.rtd",,"StudyData",C169,"PCB","BaseType=Index,Index=1","Close","A",,"all",,,,"T")/100)</f>
        <v/>
      </c>
      <c r="S169" s="14" t="str">
        <f>IF(A169="","",IF(LEN(RTD("cqg.rtd",,"ContractData","Tsize("&amp;C169&amp;")","LastQuoteToday",,"T"))=1,0,LEN(RTD("cqg.rtd",,"ContractData","Tsize("&amp;C169&amp;")","LastQuoteToday",,"T"))-2))</f>
        <v/>
      </c>
      <c r="T169" t="str" cm="1">
        <f t="array" ref="T169">IF(A169="","",_xlfn.IFS(S169=0,"#",S169=1,"#.0",S169=2,"#.00",S169=3,"#.000",S169=4,"#.0000",S169=5,"#.00000",S169=6,"#.000000",S169=7,"#.0000000"))</f>
        <v/>
      </c>
    </row>
    <row r="170" spans="2:20" x14ac:dyDescent="0.3">
      <c r="B170" s="1" t="str">
        <f>IF(A170="","",IFERROR(RTD("cqg.rtd",,"ContractData",A170,"PerCentNetLastTrade",,"T")/100,""))</f>
        <v/>
      </c>
      <c r="E170" t="str">
        <f>IF(A170="","",RTD("cqg.rtd",,"ContractData",C170,"LongDescription",,"T"))</f>
        <v/>
      </c>
      <c r="F170" s="2" t="str">
        <f>IF(A170="","",TEXT(RTD("cqg.rtd",,"ContractData",C170,"LastTrade",,"T"),T170))</f>
        <v/>
      </c>
      <c r="G170" s="2" t="str">
        <f>IF(A170="","",TEXT(RTD("cqg.rtd",,"ContractData",C170,"NetLastTrade",,"T"),T170))</f>
        <v/>
      </c>
      <c r="H170" s="1" t="str">
        <f t="shared" si="2"/>
        <v/>
      </c>
      <c r="I170" s="2" t="str">
        <f>IF(A170="","",TEXT(RTD("cqg.rtd",,"ContractData",C170,"Open",,"T"),T170))</f>
        <v/>
      </c>
      <c r="J170" s="2" t="str">
        <f>IF(A170="","",TEXT(RTD("cqg.rtd",,"ContractData",C170,"High",,"T"),T170))</f>
        <v/>
      </c>
      <c r="K170" s="2" t="str">
        <f>IF(A170="","",TEXT(RTD("cqg.rtd",,"ContractData",C170,"Low",,"T"),T170))</f>
        <v/>
      </c>
      <c r="L170" t="str">
        <f>IF(A170="","",RTD("cqg.rtd", ,"ContractData", C170, "MT_LastBidVolume",, "T"))</f>
        <v/>
      </c>
      <c r="M170" s="2" t="str">
        <f>IF(A170="","",TEXT(RTD("cqg.rtd", ,"ContractData", C170, "Bid",, "T"),T170))</f>
        <v/>
      </c>
      <c r="N170" s="2" t="str">
        <f>IF(A170="","",TEXT(RTD("cqg.rtd", ,"ContractData", C170, "Ask",, "T"),T170))</f>
        <v/>
      </c>
      <c r="O170" t="str">
        <f>IF(A170="","",RTD("cqg.rtd", ,"ContractData", C170, "MT_LastAskVolume",, "T"))</f>
        <v/>
      </c>
      <c r="P170" t="str">
        <f>IF(A170="","",RTD("cqg.rtd", ,"ContractData", C170, "T_CVol",, "T"))</f>
        <v/>
      </c>
      <c r="Q170" s="1" t="str">
        <f>IF(A170="","",RTD("cqg.rtd",,"StudyData",C170,"PCB","BaseType=Index,Index=1","Close","A",,"all",,,,"T")/100)</f>
        <v/>
      </c>
      <c r="S170" s="14" t="str">
        <f>IF(A170="","",IF(LEN(RTD("cqg.rtd",,"ContractData","Tsize("&amp;C170&amp;")","LastQuoteToday",,"T"))=1,0,LEN(RTD("cqg.rtd",,"ContractData","Tsize("&amp;C170&amp;")","LastQuoteToday",,"T"))-2))</f>
        <v/>
      </c>
      <c r="T170" t="str" cm="1">
        <f t="array" ref="T170">IF(A170="","",_xlfn.IFS(S170=0,"#",S170=1,"#.0",S170=2,"#.00",S170=3,"#.000",S170=4,"#.0000",S170=5,"#.00000",S170=6,"#.000000",S170=7,"#.0000000"))</f>
        <v/>
      </c>
    </row>
    <row r="171" spans="2:20" x14ac:dyDescent="0.3">
      <c r="B171" s="1" t="str">
        <f>IF(A171="","",IFERROR(RTD("cqg.rtd",,"ContractData",A171,"PerCentNetLastTrade",,"T")/100,""))</f>
        <v/>
      </c>
      <c r="E171" t="str">
        <f>IF(A171="","",RTD("cqg.rtd",,"ContractData",C171,"LongDescription",,"T"))</f>
        <v/>
      </c>
      <c r="F171" s="2" t="str">
        <f>IF(A171="","",TEXT(RTD("cqg.rtd",,"ContractData",C171,"LastTrade",,"T"),T171))</f>
        <v/>
      </c>
      <c r="G171" s="2" t="str">
        <f>IF(A171="","",TEXT(RTD("cqg.rtd",,"ContractData",C171,"NetLastTrade",,"T"),T171))</f>
        <v/>
      </c>
      <c r="H171" s="1" t="str">
        <f t="shared" si="2"/>
        <v/>
      </c>
      <c r="I171" s="2" t="str">
        <f>IF(A171="","",TEXT(RTD("cqg.rtd",,"ContractData",C171,"Open",,"T"),T171))</f>
        <v/>
      </c>
      <c r="J171" s="2" t="str">
        <f>IF(A171="","",TEXT(RTD("cqg.rtd",,"ContractData",C171,"High",,"T"),T171))</f>
        <v/>
      </c>
      <c r="K171" s="2" t="str">
        <f>IF(A171="","",TEXT(RTD("cqg.rtd",,"ContractData",C171,"Low",,"T"),T171))</f>
        <v/>
      </c>
      <c r="L171" t="str">
        <f>IF(A171="","",RTD("cqg.rtd", ,"ContractData", C171, "MT_LastBidVolume",, "T"))</f>
        <v/>
      </c>
      <c r="M171" s="2" t="str">
        <f>IF(A171="","",TEXT(RTD("cqg.rtd", ,"ContractData", C171, "Bid",, "T"),T171))</f>
        <v/>
      </c>
      <c r="N171" s="2" t="str">
        <f>IF(A171="","",TEXT(RTD("cqg.rtd", ,"ContractData", C171, "Ask",, "T"),T171))</f>
        <v/>
      </c>
      <c r="O171" t="str">
        <f>IF(A171="","",RTD("cqg.rtd", ,"ContractData", C171, "MT_LastAskVolume",, "T"))</f>
        <v/>
      </c>
      <c r="P171" t="str">
        <f>IF(A171="","",RTD("cqg.rtd", ,"ContractData", C171, "T_CVol",, "T"))</f>
        <v/>
      </c>
      <c r="Q171" s="1" t="str">
        <f>IF(A171="","",RTD("cqg.rtd",,"StudyData",C171,"PCB","BaseType=Index,Index=1","Close","A",,"all",,,,"T")/100)</f>
        <v/>
      </c>
      <c r="S171" s="14" t="str">
        <f>IF(A171="","",IF(LEN(RTD("cqg.rtd",,"ContractData","Tsize("&amp;C171&amp;")","LastQuoteToday",,"T"))=1,0,LEN(RTD("cqg.rtd",,"ContractData","Tsize("&amp;C171&amp;")","LastQuoteToday",,"T"))-2))</f>
        <v/>
      </c>
      <c r="T171" t="str" cm="1">
        <f t="array" ref="T171">IF(A171="","",_xlfn.IFS(S171=0,"#",S171=1,"#.0",S171=2,"#.00",S171=3,"#.000",S171=4,"#.0000",S171=5,"#.00000",S171=6,"#.000000",S171=7,"#.0000000"))</f>
        <v/>
      </c>
    </row>
    <row r="172" spans="2:20" x14ac:dyDescent="0.3">
      <c r="B172" s="1" t="str">
        <f>IF(A172="","",IFERROR(RTD("cqg.rtd",,"ContractData",A172,"PerCentNetLastTrade",,"T")/100,""))</f>
        <v/>
      </c>
      <c r="E172" t="str">
        <f>IF(A172="","",RTD("cqg.rtd",,"ContractData",C172,"LongDescription",,"T"))</f>
        <v/>
      </c>
      <c r="F172" s="2" t="str">
        <f>IF(A172="","",TEXT(RTD("cqg.rtd",,"ContractData",C172,"LastTrade",,"T"),T172))</f>
        <v/>
      </c>
      <c r="G172" s="2" t="str">
        <f>IF(A172="","",TEXT(RTD("cqg.rtd",,"ContractData",C172,"NetLastTrade",,"T"),T172))</f>
        <v/>
      </c>
      <c r="H172" s="1" t="str">
        <f t="shared" si="2"/>
        <v/>
      </c>
      <c r="I172" s="2" t="str">
        <f>IF(A172="","",TEXT(RTD("cqg.rtd",,"ContractData",C172,"Open",,"T"),T172))</f>
        <v/>
      </c>
      <c r="J172" s="2" t="str">
        <f>IF(A172="","",TEXT(RTD("cqg.rtd",,"ContractData",C172,"High",,"T"),T172))</f>
        <v/>
      </c>
      <c r="K172" s="2" t="str">
        <f>IF(A172="","",TEXT(RTD("cqg.rtd",,"ContractData",C172,"Low",,"T"),T172))</f>
        <v/>
      </c>
      <c r="L172" t="str">
        <f>IF(A172="","",RTD("cqg.rtd", ,"ContractData", C172, "MT_LastBidVolume",, "T"))</f>
        <v/>
      </c>
      <c r="M172" s="2" t="str">
        <f>IF(A172="","",TEXT(RTD("cqg.rtd", ,"ContractData", C172, "Bid",, "T"),T172))</f>
        <v/>
      </c>
      <c r="N172" s="2" t="str">
        <f>IF(A172="","",TEXT(RTD("cqg.rtd", ,"ContractData", C172, "Ask",, "T"),T172))</f>
        <v/>
      </c>
      <c r="O172" t="str">
        <f>IF(A172="","",RTD("cqg.rtd", ,"ContractData", C172, "MT_LastAskVolume",, "T"))</f>
        <v/>
      </c>
      <c r="P172" t="str">
        <f>IF(A172="","",RTD("cqg.rtd", ,"ContractData", C172, "T_CVol",, "T"))</f>
        <v/>
      </c>
      <c r="Q172" s="1" t="str">
        <f>IF(A172="","",RTD("cqg.rtd",,"StudyData",C172,"PCB","BaseType=Index,Index=1","Close","A",,"all",,,,"T")/100)</f>
        <v/>
      </c>
      <c r="S172" s="14" t="str">
        <f>IF(A172="","",IF(LEN(RTD("cqg.rtd",,"ContractData","Tsize("&amp;C172&amp;")","LastQuoteToday",,"T"))=1,0,LEN(RTD("cqg.rtd",,"ContractData","Tsize("&amp;C172&amp;")","LastQuoteToday",,"T"))-2))</f>
        <v/>
      </c>
      <c r="T172" t="str" cm="1">
        <f t="array" ref="T172">IF(A172="","",_xlfn.IFS(S172=0,"#",S172=1,"#.0",S172=2,"#.00",S172=3,"#.000",S172=4,"#.0000",S172=5,"#.00000",S172=6,"#.000000",S172=7,"#.0000000"))</f>
        <v/>
      </c>
    </row>
    <row r="173" spans="2:20" x14ac:dyDescent="0.3">
      <c r="B173" s="1" t="str">
        <f>IF(A173="","",IFERROR(RTD("cqg.rtd",,"ContractData",A173,"PerCentNetLastTrade",,"T")/100,""))</f>
        <v/>
      </c>
      <c r="E173" t="str">
        <f>IF(A173="","",RTD("cqg.rtd",,"ContractData",C173,"LongDescription",,"T"))</f>
        <v/>
      </c>
      <c r="F173" s="2" t="str">
        <f>IF(A173="","",TEXT(RTD("cqg.rtd",,"ContractData",C173,"LastTrade",,"T"),T173))</f>
        <v/>
      </c>
      <c r="G173" s="2" t="str">
        <f>IF(A173="","",TEXT(RTD("cqg.rtd",,"ContractData",C173,"NetLastTrade",,"T"),T173))</f>
        <v/>
      </c>
      <c r="H173" s="1" t="str">
        <f t="shared" si="2"/>
        <v/>
      </c>
      <c r="I173" s="2" t="str">
        <f>IF(A173="","",TEXT(RTD("cqg.rtd",,"ContractData",C173,"Open",,"T"),T173))</f>
        <v/>
      </c>
      <c r="J173" s="2" t="str">
        <f>IF(A173="","",TEXT(RTD("cqg.rtd",,"ContractData",C173,"High",,"T"),T173))</f>
        <v/>
      </c>
      <c r="K173" s="2" t="str">
        <f>IF(A173="","",TEXT(RTD("cqg.rtd",,"ContractData",C173,"Low",,"T"),T173))</f>
        <v/>
      </c>
      <c r="L173" t="str">
        <f>IF(A173="","",RTD("cqg.rtd", ,"ContractData", C173, "MT_LastBidVolume",, "T"))</f>
        <v/>
      </c>
      <c r="M173" s="2" t="str">
        <f>IF(A173="","",TEXT(RTD("cqg.rtd", ,"ContractData", C173, "Bid",, "T"),T173))</f>
        <v/>
      </c>
      <c r="N173" s="2" t="str">
        <f>IF(A173="","",TEXT(RTD("cqg.rtd", ,"ContractData", C173, "Ask",, "T"),T173))</f>
        <v/>
      </c>
      <c r="O173" t="str">
        <f>IF(A173="","",RTD("cqg.rtd", ,"ContractData", C173, "MT_LastAskVolume",, "T"))</f>
        <v/>
      </c>
      <c r="P173" t="str">
        <f>IF(A173="","",RTD("cqg.rtd", ,"ContractData", C173, "T_CVol",, "T"))</f>
        <v/>
      </c>
      <c r="Q173" s="1" t="str">
        <f>IF(A173="","",RTD("cqg.rtd",,"StudyData",C173,"PCB","BaseType=Index,Index=1","Close","A",,"all",,,,"T")/100)</f>
        <v/>
      </c>
      <c r="S173" s="14" t="str">
        <f>IF(A173="","",IF(LEN(RTD("cqg.rtd",,"ContractData","Tsize("&amp;C173&amp;")","LastQuoteToday",,"T"))=1,0,LEN(RTD("cqg.rtd",,"ContractData","Tsize("&amp;C173&amp;")","LastQuoteToday",,"T"))-2))</f>
        <v/>
      </c>
      <c r="T173" t="str" cm="1">
        <f t="array" ref="T173">IF(A173="","",_xlfn.IFS(S173=0,"#",S173=1,"#.0",S173=2,"#.00",S173=3,"#.000",S173=4,"#.0000",S173=5,"#.00000",S173=6,"#.000000",S173=7,"#.0000000"))</f>
        <v/>
      </c>
    </row>
    <row r="174" spans="2:20" x14ac:dyDescent="0.3">
      <c r="B174" s="1" t="str">
        <f>IF(A174="","",IFERROR(RTD("cqg.rtd",,"ContractData",A174,"PerCentNetLastTrade",,"T")/100,""))</f>
        <v/>
      </c>
      <c r="E174" t="str">
        <f>IF(A174="","",RTD("cqg.rtd",,"ContractData",C174,"LongDescription",,"T"))</f>
        <v/>
      </c>
      <c r="F174" s="2" t="str">
        <f>IF(A174="","",TEXT(RTD("cqg.rtd",,"ContractData",C174,"LastTrade",,"T"),T174))</f>
        <v/>
      </c>
      <c r="G174" s="2" t="str">
        <f>IF(A174="","",TEXT(RTD("cqg.rtd",,"ContractData",C174,"NetLastTrade",,"T"),T174))</f>
        <v/>
      </c>
      <c r="H174" s="1" t="str">
        <f t="shared" si="2"/>
        <v/>
      </c>
      <c r="I174" s="2" t="str">
        <f>IF(A174="","",TEXT(RTD("cqg.rtd",,"ContractData",C174,"Open",,"T"),T174))</f>
        <v/>
      </c>
      <c r="J174" s="2" t="str">
        <f>IF(A174="","",TEXT(RTD("cqg.rtd",,"ContractData",C174,"High",,"T"),T174))</f>
        <v/>
      </c>
      <c r="K174" s="2" t="str">
        <f>IF(A174="","",TEXT(RTD("cqg.rtd",,"ContractData",C174,"Low",,"T"),T174))</f>
        <v/>
      </c>
      <c r="L174" t="str">
        <f>IF(A174="","",RTD("cqg.rtd", ,"ContractData", C174, "MT_LastBidVolume",, "T"))</f>
        <v/>
      </c>
      <c r="M174" s="2" t="str">
        <f>IF(A174="","",TEXT(RTD("cqg.rtd", ,"ContractData", C174, "Bid",, "T"),T174))</f>
        <v/>
      </c>
      <c r="N174" s="2" t="str">
        <f>IF(A174="","",TEXT(RTD("cqg.rtd", ,"ContractData", C174, "Ask",, "T"),T174))</f>
        <v/>
      </c>
      <c r="O174" t="str">
        <f>IF(A174="","",RTD("cqg.rtd", ,"ContractData", C174, "MT_LastAskVolume",, "T"))</f>
        <v/>
      </c>
      <c r="P174" t="str">
        <f>IF(A174="","",RTD("cqg.rtd", ,"ContractData", C174, "T_CVol",, "T"))</f>
        <v/>
      </c>
      <c r="Q174" s="1" t="str">
        <f>IF(A174="","",RTD("cqg.rtd",,"StudyData",C174,"PCB","BaseType=Index,Index=1","Close","A",,"all",,,,"T")/100)</f>
        <v/>
      </c>
      <c r="S174" s="14" t="str">
        <f>IF(A174="","",IF(LEN(RTD("cqg.rtd",,"ContractData","Tsize("&amp;C174&amp;")","LastQuoteToday",,"T"))=1,0,LEN(RTD("cqg.rtd",,"ContractData","Tsize("&amp;C174&amp;")","LastQuoteToday",,"T"))-2))</f>
        <v/>
      </c>
      <c r="T174" t="str" cm="1">
        <f t="array" ref="T174">IF(A174="","",_xlfn.IFS(S174=0,"#",S174=1,"#.0",S174=2,"#.00",S174=3,"#.000",S174=4,"#.0000",S174=5,"#.00000",S174=6,"#.000000",S174=7,"#.0000000"))</f>
        <v/>
      </c>
    </row>
    <row r="175" spans="2:20" x14ac:dyDescent="0.3">
      <c r="B175" s="1" t="str">
        <f>IF(A175="","",IFERROR(RTD("cqg.rtd",,"ContractData",A175,"PerCentNetLastTrade",,"T")/100,""))</f>
        <v/>
      </c>
      <c r="E175" t="str">
        <f>IF(A175="","",RTD("cqg.rtd",,"ContractData",C175,"LongDescription",,"T"))</f>
        <v/>
      </c>
      <c r="F175" s="2" t="str">
        <f>IF(A175="","",TEXT(RTD("cqg.rtd",,"ContractData",C175,"LastTrade",,"T"),T175))</f>
        <v/>
      </c>
      <c r="G175" s="2" t="str">
        <f>IF(A175="","",TEXT(RTD("cqg.rtd",,"ContractData",C175,"NetLastTrade",,"T"),T175))</f>
        <v/>
      </c>
      <c r="H175" s="1" t="str">
        <f t="shared" si="2"/>
        <v/>
      </c>
      <c r="I175" s="2" t="str">
        <f>IF(A175="","",TEXT(RTD("cqg.rtd",,"ContractData",C175,"Open",,"T"),T175))</f>
        <v/>
      </c>
      <c r="J175" s="2" t="str">
        <f>IF(A175="","",TEXT(RTD("cqg.rtd",,"ContractData",C175,"High",,"T"),T175))</f>
        <v/>
      </c>
      <c r="K175" s="2" t="str">
        <f>IF(A175="","",TEXT(RTD("cqg.rtd",,"ContractData",C175,"Low",,"T"),T175))</f>
        <v/>
      </c>
      <c r="L175" t="str">
        <f>IF(A175="","",RTD("cqg.rtd", ,"ContractData", C175, "MT_LastBidVolume",, "T"))</f>
        <v/>
      </c>
      <c r="M175" s="2" t="str">
        <f>IF(A175="","",TEXT(RTD("cqg.rtd", ,"ContractData", C175, "Bid",, "T"),T175))</f>
        <v/>
      </c>
      <c r="N175" s="2" t="str">
        <f>IF(A175="","",TEXT(RTD("cqg.rtd", ,"ContractData", C175, "Ask",, "T"),T175))</f>
        <v/>
      </c>
      <c r="O175" t="str">
        <f>IF(A175="","",RTD("cqg.rtd", ,"ContractData", C175, "MT_LastAskVolume",, "T"))</f>
        <v/>
      </c>
      <c r="P175" t="str">
        <f>IF(A175="","",RTD("cqg.rtd", ,"ContractData", C175, "T_CVol",, "T"))</f>
        <v/>
      </c>
      <c r="Q175" s="1" t="str">
        <f>IF(A175="","",RTD("cqg.rtd",,"StudyData",C175,"PCB","BaseType=Index,Index=1","Close","A",,"all",,,,"T")/100)</f>
        <v/>
      </c>
      <c r="S175" s="14" t="str">
        <f>IF(A175="","",IF(LEN(RTD("cqg.rtd",,"ContractData","Tsize("&amp;C175&amp;")","LastQuoteToday",,"T"))=1,0,LEN(RTD("cqg.rtd",,"ContractData","Tsize("&amp;C175&amp;")","LastQuoteToday",,"T"))-2))</f>
        <v/>
      </c>
      <c r="T175" t="str" cm="1">
        <f t="array" ref="T175">IF(A175="","",_xlfn.IFS(S175=0,"#",S175=1,"#.0",S175=2,"#.00",S175=3,"#.000",S175=4,"#.0000",S175=5,"#.00000",S175=6,"#.000000",S175=7,"#.0000000"))</f>
        <v/>
      </c>
    </row>
    <row r="176" spans="2:20" x14ac:dyDescent="0.3">
      <c r="B176" s="1" t="str">
        <f>IF(A176="","",IFERROR(RTD("cqg.rtd",,"ContractData",A176,"PerCentNetLastTrade",,"T")/100,""))</f>
        <v/>
      </c>
      <c r="E176" t="str">
        <f>IF(A176="","",RTD("cqg.rtd",,"ContractData",C176,"LongDescription",,"T"))</f>
        <v/>
      </c>
      <c r="F176" s="2" t="str">
        <f>IF(A176="","",TEXT(RTD("cqg.rtd",,"ContractData",C176,"LastTrade",,"T"),T176))</f>
        <v/>
      </c>
      <c r="G176" s="2" t="str">
        <f>IF(A176="","",TEXT(RTD("cqg.rtd",,"ContractData",C176,"NetLastTrade",,"T"),T176))</f>
        <v/>
      </c>
      <c r="H176" s="1" t="str">
        <f t="shared" si="2"/>
        <v/>
      </c>
      <c r="I176" s="2" t="str">
        <f>IF(A176="","",TEXT(RTD("cqg.rtd",,"ContractData",C176,"Open",,"T"),T176))</f>
        <v/>
      </c>
      <c r="J176" s="2" t="str">
        <f>IF(A176="","",TEXT(RTD("cqg.rtd",,"ContractData",C176,"High",,"T"),T176))</f>
        <v/>
      </c>
      <c r="K176" s="2" t="str">
        <f>IF(A176="","",TEXT(RTD("cqg.rtd",,"ContractData",C176,"Low",,"T"),T176))</f>
        <v/>
      </c>
      <c r="L176" t="str">
        <f>IF(A176="","",RTD("cqg.rtd", ,"ContractData", C176, "MT_LastBidVolume",, "T"))</f>
        <v/>
      </c>
      <c r="M176" s="2" t="str">
        <f>IF(A176="","",TEXT(RTD("cqg.rtd", ,"ContractData", C176, "Bid",, "T"),T176))</f>
        <v/>
      </c>
      <c r="N176" s="2" t="str">
        <f>IF(A176="","",TEXT(RTD("cqg.rtd", ,"ContractData", C176, "Ask",, "T"),T176))</f>
        <v/>
      </c>
      <c r="O176" t="str">
        <f>IF(A176="","",RTD("cqg.rtd", ,"ContractData", C176, "MT_LastAskVolume",, "T"))</f>
        <v/>
      </c>
      <c r="P176" t="str">
        <f>IF(A176="","",RTD("cqg.rtd", ,"ContractData", C176, "T_CVol",, "T"))</f>
        <v/>
      </c>
      <c r="Q176" s="1" t="str">
        <f>IF(A176="","",RTD("cqg.rtd",,"StudyData",C176,"PCB","BaseType=Index,Index=1","Close","A",,"all",,,,"T")/100)</f>
        <v/>
      </c>
      <c r="S176" s="14" t="str">
        <f>IF(A176="","",IF(LEN(RTD("cqg.rtd",,"ContractData","Tsize("&amp;C176&amp;")","LastQuoteToday",,"T"))=1,0,LEN(RTD("cqg.rtd",,"ContractData","Tsize("&amp;C176&amp;")","LastQuoteToday",,"T"))-2))</f>
        <v/>
      </c>
      <c r="T176" t="str" cm="1">
        <f t="array" ref="T176">IF(A176="","",_xlfn.IFS(S176=0,"#",S176=1,"#.0",S176=2,"#.00",S176=3,"#.000",S176=4,"#.0000",S176=5,"#.00000",S176=6,"#.000000",S176=7,"#.0000000"))</f>
        <v/>
      </c>
    </row>
    <row r="177" spans="2:20" x14ac:dyDescent="0.3">
      <c r="B177" s="1" t="str">
        <f>IF(A177="","",IFERROR(RTD("cqg.rtd",,"ContractData",A177,"PerCentNetLastTrade",,"T")/100,""))</f>
        <v/>
      </c>
      <c r="E177" t="str">
        <f>IF(A177="","",RTD("cqg.rtd",,"ContractData",C177,"LongDescription",,"T"))</f>
        <v/>
      </c>
      <c r="F177" s="2" t="str">
        <f>IF(A177="","",TEXT(RTD("cqg.rtd",,"ContractData",C177,"LastTrade",,"T"),T177))</f>
        <v/>
      </c>
      <c r="G177" s="2" t="str">
        <f>IF(A177="","",TEXT(RTD("cqg.rtd",,"ContractData",C177,"NetLastTrade",,"T"),T177))</f>
        <v/>
      </c>
      <c r="H177" s="1" t="str">
        <f t="shared" si="2"/>
        <v/>
      </c>
      <c r="I177" s="2" t="str">
        <f>IF(A177="","",TEXT(RTD("cqg.rtd",,"ContractData",C177,"Open",,"T"),T177))</f>
        <v/>
      </c>
      <c r="J177" s="2" t="str">
        <f>IF(A177="","",TEXT(RTD("cqg.rtd",,"ContractData",C177,"High",,"T"),T177))</f>
        <v/>
      </c>
      <c r="K177" s="2" t="str">
        <f>IF(A177="","",TEXT(RTD("cqg.rtd",,"ContractData",C177,"Low",,"T"),T177))</f>
        <v/>
      </c>
      <c r="L177" t="str">
        <f>IF(A177="","",RTD("cqg.rtd", ,"ContractData", C177, "MT_LastBidVolume",, "T"))</f>
        <v/>
      </c>
      <c r="M177" s="2" t="str">
        <f>IF(A177="","",TEXT(RTD("cqg.rtd", ,"ContractData", C177, "Bid",, "T"),T177))</f>
        <v/>
      </c>
      <c r="N177" s="2" t="str">
        <f>IF(A177="","",TEXT(RTD("cqg.rtd", ,"ContractData", C177, "Ask",, "T"),T177))</f>
        <v/>
      </c>
      <c r="O177" t="str">
        <f>IF(A177="","",RTD("cqg.rtd", ,"ContractData", C177, "MT_LastAskVolume",, "T"))</f>
        <v/>
      </c>
      <c r="P177" t="str">
        <f>IF(A177="","",RTD("cqg.rtd", ,"ContractData", C177, "T_CVol",, "T"))</f>
        <v/>
      </c>
      <c r="Q177" s="1" t="str">
        <f>IF(A177="","",RTD("cqg.rtd",,"StudyData",C177,"PCB","BaseType=Index,Index=1","Close","A",,"all",,,,"T")/100)</f>
        <v/>
      </c>
      <c r="S177" s="14" t="str">
        <f>IF(A177="","",IF(LEN(RTD("cqg.rtd",,"ContractData","Tsize("&amp;C177&amp;")","LastQuoteToday",,"T"))=1,0,LEN(RTD("cqg.rtd",,"ContractData","Tsize("&amp;C177&amp;")","LastQuoteToday",,"T"))-2))</f>
        <v/>
      </c>
      <c r="T177" t="str" cm="1">
        <f t="array" ref="T177">IF(A177="","",_xlfn.IFS(S177=0,"#",S177=1,"#.0",S177=2,"#.00",S177=3,"#.000",S177=4,"#.0000",S177=5,"#.00000",S177=6,"#.000000",S177=7,"#.0000000"))</f>
        <v/>
      </c>
    </row>
    <row r="178" spans="2:20" x14ac:dyDescent="0.3">
      <c r="B178" s="1" t="str">
        <f>IF(A178="","",IFERROR(RTD("cqg.rtd",,"ContractData",A178,"PerCentNetLastTrade",,"T")/100,""))</f>
        <v/>
      </c>
      <c r="E178" t="str">
        <f>IF(A178="","",RTD("cqg.rtd",,"ContractData",C178,"LongDescription",,"T"))</f>
        <v/>
      </c>
      <c r="F178" s="2" t="str">
        <f>IF(A178="","",TEXT(RTD("cqg.rtd",,"ContractData",C178,"LastTrade",,"T"),T178))</f>
        <v/>
      </c>
      <c r="G178" s="2" t="str">
        <f>IF(A178="","",TEXT(RTD("cqg.rtd",,"ContractData",C178,"NetLastTrade",,"T"),T178))</f>
        <v/>
      </c>
      <c r="H178" s="1" t="str">
        <f t="shared" si="2"/>
        <v/>
      </c>
      <c r="I178" s="2" t="str">
        <f>IF(A178="","",TEXT(RTD("cqg.rtd",,"ContractData",C178,"Open",,"T"),T178))</f>
        <v/>
      </c>
      <c r="J178" s="2" t="str">
        <f>IF(A178="","",TEXT(RTD("cqg.rtd",,"ContractData",C178,"High",,"T"),T178))</f>
        <v/>
      </c>
      <c r="K178" s="2" t="str">
        <f>IF(A178="","",TEXT(RTD("cqg.rtd",,"ContractData",C178,"Low",,"T"),T178))</f>
        <v/>
      </c>
      <c r="L178" t="str">
        <f>IF(A178="","",RTD("cqg.rtd", ,"ContractData", C178, "MT_LastBidVolume",, "T"))</f>
        <v/>
      </c>
      <c r="M178" s="2" t="str">
        <f>IF(A178="","",TEXT(RTD("cqg.rtd", ,"ContractData", C178, "Bid",, "T"),T178))</f>
        <v/>
      </c>
      <c r="N178" s="2" t="str">
        <f>IF(A178="","",TEXT(RTD("cqg.rtd", ,"ContractData", C178, "Ask",, "T"),T178))</f>
        <v/>
      </c>
      <c r="O178" t="str">
        <f>IF(A178="","",RTD("cqg.rtd", ,"ContractData", C178, "MT_LastAskVolume",, "T"))</f>
        <v/>
      </c>
      <c r="P178" t="str">
        <f>IF(A178="","",RTD("cqg.rtd", ,"ContractData", C178, "T_CVol",, "T"))</f>
        <v/>
      </c>
      <c r="Q178" s="1" t="str">
        <f>IF(A178="","",RTD("cqg.rtd",,"StudyData",C178,"PCB","BaseType=Index,Index=1","Close","A",,"all",,,,"T")/100)</f>
        <v/>
      </c>
      <c r="S178" s="14" t="str">
        <f>IF(A178="","",IF(LEN(RTD("cqg.rtd",,"ContractData","Tsize("&amp;C178&amp;")","LastQuoteToday",,"T"))=1,0,LEN(RTD("cqg.rtd",,"ContractData","Tsize("&amp;C178&amp;")","LastQuoteToday",,"T"))-2))</f>
        <v/>
      </c>
      <c r="T178" t="str" cm="1">
        <f t="array" ref="T178">IF(A178="","",_xlfn.IFS(S178=0,"#",S178=1,"#.0",S178=2,"#.00",S178=3,"#.000",S178=4,"#.0000",S178=5,"#.00000",S178=6,"#.000000",S178=7,"#.0000000"))</f>
        <v/>
      </c>
    </row>
    <row r="179" spans="2:20" x14ac:dyDescent="0.3">
      <c r="B179" s="1" t="str">
        <f>IF(A179="","",IFERROR(RTD("cqg.rtd",,"ContractData",A179,"PerCentNetLastTrade",,"T")/100,""))</f>
        <v/>
      </c>
      <c r="E179" t="str">
        <f>IF(A179="","",RTD("cqg.rtd",,"ContractData",C179,"LongDescription",,"T"))</f>
        <v/>
      </c>
      <c r="F179" s="2" t="str">
        <f>IF(A179="","",TEXT(RTD("cqg.rtd",,"ContractData",C179,"LastTrade",,"T"),T179))</f>
        <v/>
      </c>
      <c r="G179" s="2" t="str">
        <f>IF(A179="","",TEXT(RTD("cqg.rtd",,"ContractData",C179,"NetLastTrade",,"T"),T179))</f>
        <v/>
      </c>
      <c r="H179" s="1" t="str">
        <f t="shared" si="2"/>
        <v/>
      </c>
      <c r="I179" s="2" t="str">
        <f>IF(A179="","",TEXT(RTD("cqg.rtd",,"ContractData",C179,"Open",,"T"),T179))</f>
        <v/>
      </c>
      <c r="J179" s="2" t="str">
        <f>IF(A179="","",TEXT(RTD("cqg.rtd",,"ContractData",C179,"High",,"T"),T179))</f>
        <v/>
      </c>
      <c r="K179" s="2" t="str">
        <f>IF(A179="","",TEXT(RTD("cqg.rtd",,"ContractData",C179,"Low",,"T"),T179))</f>
        <v/>
      </c>
      <c r="L179" t="str">
        <f>IF(A179="","",RTD("cqg.rtd", ,"ContractData", C179, "MT_LastBidVolume",, "T"))</f>
        <v/>
      </c>
      <c r="M179" s="2" t="str">
        <f>IF(A179="","",TEXT(RTD("cqg.rtd", ,"ContractData", C179, "Bid",, "T"),T179))</f>
        <v/>
      </c>
      <c r="N179" s="2" t="str">
        <f>IF(A179="","",TEXT(RTD("cqg.rtd", ,"ContractData", C179, "Ask",, "T"),T179))</f>
        <v/>
      </c>
      <c r="O179" t="str">
        <f>IF(A179="","",RTD("cqg.rtd", ,"ContractData", C179, "MT_LastAskVolume",, "T"))</f>
        <v/>
      </c>
      <c r="P179" t="str">
        <f>IF(A179="","",RTD("cqg.rtd", ,"ContractData", C179, "T_CVol",, "T"))</f>
        <v/>
      </c>
      <c r="Q179" s="1" t="str">
        <f>IF(A179="","",RTD("cqg.rtd",,"StudyData",C179,"PCB","BaseType=Index,Index=1","Close","A",,"all",,,,"T")/100)</f>
        <v/>
      </c>
      <c r="S179" s="14" t="str">
        <f>IF(A179="","",IF(LEN(RTD("cqg.rtd",,"ContractData","Tsize("&amp;C179&amp;")","LastQuoteToday",,"T"))=1,0,LEN(RTD("cqg.rtd",,"ContractData","Tsize("&amp;C179&amp;")","LastQuoteToday",,"T"))-2))</f>
        <v/>
      </c>
      <c r="T179" t="str" cm="1">
        <f t="array" ref="T179">IF(A179="","",_xlfn.IFS(S179=0,"#",S179=1,"#.0",S179=2,"#.00",S179=3,"#.000",S179=4,"#.0000",S179=5,"#.00000",S179=6,"#.000000",S179=7,"#.0000000"))</f>
        <v/>
      </c>
    </row>
    <row r="180" spans="2:20" x14ac:dyDescent="0.3">
      <c r="B180" s="1" t="str">
        <f>IF(A180="","",IFERROR(RTD("cqg.rtd",,"ContractData",A180,"PerCentNetLastTrade",,"T")/100,""))</f>
        <v/>
      </c>
      <c r="E180" t="str">
        <f>IF(A180="","",RTD("cqg.rtd",,"ContractData",C180,"LongDescription",,"T"))</f>
        <v/>
      </c>
      <c r="F180" s="2" t="str">
        <f>IF(A180="","",TEXT(RTD("cqg.rtd",,"ContractData",C180,"LastTrade",,"T"),T180))</f>
        <v/>
      </c>
      <c r="G180" s="2" t="str">
        <f>IF(A180="","",TEXT(RTD("cqg.rtd",,"ContractData",C180,"NetLastTrade",,"T"),T180))</f>
        <v/>
      </c>
      <c r="H180" s="1" t="str">
        <f t="shared" si="2"/>
        <v/>
      </c>
      <c r="I180" s="2" t="str">
        <f>IF(A180="","",TEXT(RTD("cqg.rtd",,"ContractData",C180,"Open",,"T"),T180))</f>
        <v/>
      </c>
      <c r="J180" s="2" t="str">
        <f>IF(A180="","",TEXT(RTD("cqg.rtd",,"ContractData",C180,"High",,"T"),T180))</f>
        <v/>
      </c>
      <c r="K180" s="2" t="str">
        <f>IF(A180="","",TEXT(RTD("cqg.rtd",,"ContractData",C180,"Low",,"T"),T180))</f>
        <v/>
      </c>
      <c r="L180" t="str">
        <f>IF(A180="","",RTD("cqg.rtd", ,"ContractData", C180, "MT_LastBidVolume",, "T"))</f>
        <v/>
      </c>
      <c r="M180" s="2" t="str">
        <f>IF(A180="","",TEXT(RTD("cqg.rtd", ,"ContractData", C180, "Bid",, "T"),T180))</f>
        <v/>
      </c>
      <c r="N180" s="2" t="str">
        <f>IF(A180="","",TEXT(RTD("cqg.rtd", ,"ContractData", C180, "Ask",, "T"),T180))</f>
        <v/>
      </c>
      <c r="O180" t="str">
        <f>IF(A180="","",RTD("cqg.rtd", ,"ContractData", C180, "MT_LastAskVolume",, "T"))</f>
        <v/>
      </c>
      <c r="P180" t="str">
        <f>IF(A180="","",RTD("cqg.rtd", ,"ContractData", C180, "T_CVol",, "T"))</f>
        <v/>
      </c>
      <c r="Q180" s="1" t="str">
        <f>IF(A180="","",RTD("cqg.rtd",,"StudyData",C180,"PCB","BaseType=Index,Index=1","Close","A",,"all",,,,"T")/100)</f>
        <v/>
      </c>
      <c r="S180" s="14" t="str">
        <f>IF(A180="","",IF(LEN(RTD("cqg.rtd",,"ContractData","Tsize("&amp;C180&amp;")","LastQuoteToday",,"T"))=1,0,LEN(RTD("cqg.rtd",,"ContractData","Tsize("&amp;C180&amp;")","LastQuoteToday",,"T"))-2))</f>
        <v/>
      </c>
      <c r="T180" t="str" cm="1">
        <f t="array" ref="T180">IF(A180="","",_xlfn.IFS(S180=0,"#",S180=1,"#.0",S180=2,"#.00",S180=3,"#.000",S180=4,"#.0000",S180=5,"#.00000",S180=6,"#.000000",S180=7,"#.0000000"))</f>
        <v/>
      </c>
    </row>
    <row r="181" spans="2:20" x14ac:dyDescent="0.3">
      <c r="B181" s="1" t="str">
        <f>IF(A181="","",IFERROR(RTD("cqg.rtd",,"ContractData",A181,"PerCentNetLastTrade",,"T")/100,""))</f>
        <v/>
      </c>
      <c r="E181" t="str">
        <f>IF(A181="","",RTD("cqg.rtd",,"ContractData",C181,"LongDescription",,"T"))</f>
        <v/>
      </c>
      <c r="F181" s="2" t="str">
        <f>IF(A181="","",TEXT(RTD("cqg.rtd",,"ContractData",C181,"LastTrade",,"T"),T181))</f>
        <v/>
      </c>
      <c r="G181" s="2" t="str">
        <f>IF(A181="","",TEXT(RTD("cqg.rtd",,"ContractData",C181,"NetLastTrade",,"T"),T181))</f>
        <v/>
      </c>
      <c r="H181" s="1" t="str">
        <f t="shared" si="2"/>
        <v/>
      </c>
      <c r="I181" s="2" t="str">
        <f>IF(A181="","",TEXT(RTD("cqg.rtd",,"ContractData",C181,"Open",,"T"),T181))</f>
        <v/>
      </c>
      <c r="J181" s="2" t="str">
        <f>IF(A181="","",TEXT(RTD("cqg.rtd",,"ContractData",C181,"High",,"T"),T181))</f>
        <v/>
      </c>
      <c r="K181" s="2" t="str">
        <f>IF(A181="","",TEXT(RTD("cqg.rtd",,"ContractData",C181,"Low",,"T"),T181))</f>
        <v/>
      </c>
      <c r="L181" t="str">
        <f>IF(A181="","",RTD("cqg.rtd", ,"ContractData", C181, "MT_LastBidVolume",, "T"))</f>
        <v/>
      </c>
      <c r="M181" s="2" t="str">
        <f>IF(A181="","",TEXT(RTD("cqg.rtd", ,"ContractData", C181, "Bid",, "T"),T181))</f>
        <v/>
      </c>
      <c r="N181" s="2" t="str">
        <f>IF(A181="","",TEXT(RTD("cqg.rtd", ,"ContractData", C181, "Ask",, "T"),T181))</f>
        <v/>
      </c>
      <c r="O181" t="str">
        <f>IF(A181="","",RTD("cqg.rtd", ,"ContractData", C181, "MT_LastAskVolume",, "T"))</f>
        <v/>
      </c>
      <c r="P181" t="str">
        <f>IF(A181="","",RTD("cqg.rtd", ,"ContractData", C181, "T_CVol",, "T"))</f>
        <v/>
      </c>
      <c r="Q181" s="1" t="str">
        <f>IF(A181="","",RTD("cqg.rtd",,"StudyData",C181,"PCB","BaseType=Index,Index=1","Close","A",,"all",,,,"T")/100)</f>
        <v/>
      </c>
      <c r="S181" s="14" t="str">
        <f>IF(A181="","",IF(LEN(RTD("cqg.rtd",,"ContractData","Tsize("&amp;C181&amp;")","LastQuoteToday",,"T"))=1,0,LEN(RTD("cqg.rtd",,"ContractData","Tsize("&amp;C181&amp;")","LastQuoteToday",,"T"))-2))</f>
        <v/>
      </c>
      <c r="T181" t="str" cm="1">
        <f t="array" ref="T181">IF(A181="","",_xlfn.IFS(S181=0,"#",S181=1,"#.0",S181=2,"#.00",S181=3,"#.000",S181=4,"#.0000",S181=5,"#.00000",S181=6,"#.000000",S181=7,"#.0000000"))</f>
        <v/>
      </c>
    </row>
    <row r="182" spans="2:20" x14ac:dyDescent="0.3">
      <c r="B182" s="1" t="str">
        <f>IF(A182="","",IFERROR(RTD("cqg.rtd",,"ContractData",A182,"PerCentNetLastTrade",,"T")/100,""))</f>
        <v/>
      </c>
      <c r="E182" t="str">
        <f>IF(A182="","",RTD("cqg.rtd",,"ContractData",C182,"LongDescription",,"T"))</f>
        <v/>
      </c>
      <c r="F182" s="2" t="str">
        <f>IF(A182="","",TEXT(RTD("cqg.rtd",,"ContractData",C182,"LastTrade",,"T"),T182))</f>
        <v/>
      </c>
      <c r="G182" s="2" t="str">
        <f>IF(A182="","",TEXT(RTD("cqg.rtd",,"ContractData",C182,"NetLastTrade",,"T"),T182))</f>
        <v/>
      </c>
      <c r="H182" s="1" t="str">
        <f t="shared" si="2"/>
        <v/>
      </c>
      <c r="I182" s="2" t="str">
        <f>IF(A182="","",TEXT(RTD("cqg.rtd",,"ContractData",C182,"Open",,"T"),T182))</f>
        <v/>
      </c>
      <c r="J182" s="2" t="str">
        <f>IF(A182="","",TEXT(RTD("cqg.rtd",,"ContractData",C182,"High",,"T"),T182))</f>
        <v/>
      </c>
      <c r="K182" s="2" t="str">
        <f>IF(A182="","",TEXT(RTD("cqg.rtd",,"ContractData",C182,"Low",,"T"),T182))</f>
        <v/>
      </c>
      <c r="L182" t="str">
        <f>IF(A182="","",RTD("cqg.rtd", ,"ContractData", C182, "MT_LastBidVolume",, "T"))</f>
        <v/>
      </c>
      <c r="M182" s="2" t="str">
        <f>IF(A182="","",TEXT(RTD("cqg.rtd", ,"ContractData", C182, "Bid",, "T"),T182))</f>
        <v/>
      </c>
      <c r="N182" s="2" t="str">
        <f>IF(A182="","",TEXT(RTD("cqg.rtd", ,"ContractData", C182, "Ask",, "T"),T182))</f>
        <v/>
      </c>
      <c r="O182" t="str">
        <f>IF(A182="","",RTD("cqg.rtd", ,"ContractData", C182, "MT_LastAskVolume",, "T"))</f>
        <v/>
      </c>
      <c r="P182" t="str">
        <f>IF(A182="","",RTD("cqg.rtd", ,"ContractData", C182, "T_CVol",, "T"))</f>
        <v/>
      </c>
      <c r="Q182" s="1" t="str">
        <f>IF(A182="","",RTD("cqg.rtd",,"StudyData",C182,"PCB","BaseType=Index,Index=1","Close","A",,"all",,,,"T")/100)</f>
        <v/>
      </c>
      <c r="S182" s="14" t="str">
        <f>IF(A182="","",IF(LEN(RTD("cqg.rtd",,"ContractData","Tsize("&amp;C182&amp;")","LastQuoteToday",,"T"))=1,0,LEN(RTD("cqg.rtd",,"ContractData","Tsize("&amp;C182&amp;")","LastQuoteToday",,"T"))-2))</f>
        <v/>
      </c>
      <c r="T182" t="str" cm="1">
        <f t="array" ref="T182">IF(A182="","",_xlfn.IFS(S182=0,"#",S182=1,"#.0",S182=2,"#.00",S182=3,"#.000",S182=4,"#.0000",S182=5,"#.00000",S182=6,"#.000000",S182=7,"#.0000000"))</f>
        <v/>
      </c>
    </row>
    <row r="183" spans="2:20" x14ac:dyDescent="0.3">
      <c r="B183" s="1" t="str">
        <f>IF(A183="","",IFERROR(RTD("cqg.rtd",,"ContractData",A183,"PerCentNetLastTrade",,"T")/100,""))</f>
        <v/>
      </c>
      <c r="E183" t="str">
        <f>IF(A183="","",RTD("cqg.rtd",,"ContractData",C183,"LongDescription",,"T"))</f>
        <v/>
      </c>
      <c r="F183" s="2" t="str">
        <f>IF(A183="","",TEXT(RTD("cqg.rtd",,"ContractData",C183,"LastTrade",,"T"),T183))</f>
        <v/>
      </c>
      <c r="G183" s="2" t="str">
        <f>IF(A183="","",TEXT(RTD("cqg.rtd",,"ContractData",C183,"NetLastTrade",,"T"),T183))</f>
        <v/>
      </c>
      <c r="H183" s="1" t="str">
        <f t="shared" si="2"/>
        <v/>
      </c>
      <c r="I183" s="2" t="str">
        <f>IF(A183="","",TEXT(RTD("cqg.rtd",,"ContractData",C183,"Open",,"T"),T183))</f>
        <v/>
      </c>
      <c r="J183" s="2" t="str">
        <f>IF(A183="","",TEXT(RTD("cqg.rtd",,"ContractData",C183,"High",,"T"),T183))</f>
        <v/>
      </c>
      <c r="K183" s="2" t="str">
        <f>IF(A183="","",TEXT(RTD("cqg.rtd",,"ContractData",C183,"Low",,"T"),T183))</f>
        <v/>
      </c>
      <c r="L183" t="str">
        <f>IF(A183="","",RTD("cqg.rtd", ,"ContractData", C183, "MT_LastBidVolume",, "T"))</f>
        <v/>
      </c>
      <c r="M183" s="2" t="str">
        <f>IF(A183="","",TEXT(RTD("cqg.rtd", ,"ContractData", C183, "Bid",, "T"),T183))</f>
        <v/>
      </c>
      <c r="N183" s="2" t="str">
        <f>IF(A183="","",TEXT(RTD("cqg.rtd", ,"ContractData", C183, "Ask",, "T"),T183))</f>
        <v/>
      </c>
      <c r="O183" t="str">
        <f>IF(A183="","",RTD("cqg.rtd", ,"ContractData", C183, "MT_LastAskVolume",, "T"))</f>
        <v/>
      </c>
      <c r="P183" t="str">
        <f>IF(A183="","",RTD("cqg.rtd", ,"ContractData", C183, "T_CVol",, "T"))</f>
        <v/>
      </c>
      <c r="Q183" s="1" t="str">
        <f>IF(A183="","",RTD("cqg.rtd",,"StudyData",C183,"PCB","BaseType=Index,Index=1","Close","A",,"all",,,,"T")/100)</f>
        <v/>
      </c>
      <c r="S183" s="14" t="str">
        <f>IF(A183="","",IF(LEN(RTD("cqg.rtd",,"ContractData","Tsize("&amp;C183&amp;")","LastQuoteToday",,"T"))=1,0,LEN(RTD("cqg.rtd",,"ContractData","Tsize("&amp;C183&amp;")","LastQuoteToday",,"T"))-2))</f>
        <v/>
      </c>
      <c r="T183" t="str" cm="1">
        <f t="array" ref="T183">IF(A183="","",_xlfn.IFS(S183=0,"#",S183=1,"#.0",S183=2,"#.00",S183=3,"#.000",S183=4,"#.0000",S183=5,"#.00000",S183=6,"#.000000",S183=7,"#.0000000"))</f>
        <v/>
      </c>
    </row>
    <row r="184" spans="2:20" x14ac:dyDescent="0.3">
      <c r="B184" s="1" t="str">
        <f>IF(A184="","",IFERROR(RTD("cqg.rtd",,"ContractData",A184,"PerCentNetLastTrade",,"T")/100,""))</f>
        <v/>
      </c>
      <c r="E184" t="str">
        <f>IF(A184="","",RTD("cqg.rtd",,"ContractData",C184,"LongDescription",,"T"))</f>
        <v/>
      </c>
      <c r="F184" s="2" t="str">
        <f>IF(A184="","",TEXT(RTD("cqg.rtd",,"ContractData",C184,"LastTrade",,"T"),T184))</f>
        <v/>
      </c>
      <c r="G184" s="2" t="str">
        <f>IF(A184="","",TEXT(RTD("cqg.rtd",,"ContractData",C184,"NetLastTrade",,"T"),T184))</f>
        <v/>
      </c>
      <c r="H184" s="1" t="str">
        <f t="shared" si="2"/>
        <v/>
      </c>
      <c r="I184" s="2" t="str">
        <f>IF(A184="","",TEXT(RTD("cqg.rtd",,"ContractData",C184,"Open",,"T"),T184))</f>
        <v/>
      </c>
      <c r="J184" s="2" t="str">
        <f>IF(A184="","",TEXT(RTD("cqg.rtd",,"ContractData",C184,"High",,"T"),T184))</f>
        <v/>
      </c>
      <c r="K184" s="2" t="str">
        <f>IF(A184="","",TEXT(RTD("cqg.rtd",,"ContractData",C184,"Low",,"T"),T184))</f>
        <v/>
      </c>
      <c r="L184" t="str">
        <f>IF(A184="","",RTD("cqg.rtd", ,"ContractData", C184, "MT_LastBidVolume",, "T"))</f>
        <v/>
      </c>
      <c r="M184" s="2" t="str">
        <f>IF(A184="","",TEXT(RTD("cqg.rtd", ,"ContractData", C184, "Bid",, "T"),T184))</f>
        <v/>
      </c>
      <c r="N184" s="2" t="str">
        <f>IF(A184="","",TEXT(RTD("cqg.rtd", ,"ContractData", C184, "Ask",, "T"),T184))</f>
        <v/>
      </c>
      <c r="O184" t="str">
        <f>IF(A184="","",RTD("cqg.rtd", ,"ContractData", C184, "MT_LastAskVolume",, "T"))</f>
        <v/>
      </c>
      <c r="P184" t="str">
        <f>IF(A184="","",RTD("cqg.rtd", ,"ContractData", C184, "T_CVol",, "T"))</f>
        <v/>
      </c>
      <c r="Q184" s="1" t="str">
        <f>IF(A184="","",RTD("cqg.rtd",,"StudyData",C184,"PCB","BaseType=Index,Index=1","Close","A",,"all",,,,"T")/100)</f>
        <v/>
      </c>
      <c r="S184" s="14" t="str">
        <f>IF(A184="","",IF(LEN(RTD("cqg.rtd",,"ContractData","Tsize("&amp;C184&amp;")","LastQuoteToday",,"T"))=1,0,LEN(RTD("cqg.rtd",,"ContractData","Tsize("&amp;C184&amp;")","LastQuoteToday",,"T"))-2))</f>
        <v/>
      </c>
      <c r="T184" t="str" cm="1">
        <f t="array" ref="T184">IF(A184="","",_xlfn.IFS(S184=0,"#",S184=1,"#.0",S184=2,"#.00",S184=3,"#.000",S184=4,"#.0000",S184=5,"#.00000",S184=6,"#.000000",S184=7,"#.0000000"))</f>
        <v/>
      </c>
    </row>
    <row r="185" spans="2:20" x14ac:dyDescent="0.3">
      <c r="B185" s="1" t="str">
        <f>IF(A185="","",IFERROR(RTD("cqg.rtd",,"ContractData",A185,"PerCentNetLastTrade",,"T")/100,""))</f>
        <v/>
      </c>
      <c r="E185" t="str">
        <f>IF(A185="","",RTD("cqg.rtd",,"ContractData",C185,"LongDescription",,"T"))</f>
        <v/>
      </c>
      <c r="F185" s="2" t="str">
        <f>IF(A185="","",TEXT(RTD("cqg.rtd",,"ContractData",C185,"LastTrade",,"T"),T185))</f>
        <v/>
      </c>
      <c r="G185" s="2" t="str">
        <f>IF(A185="","",TEXT(RTD("cqg.rtd",,"ContractData",C185,"NetLastTrade",,"T"),T185))</f>
        <v/>
      </c>
      <c r="H185" s="1" t="str">
        <f t="shared" si="2"/>
        <v/>
      </c>
      <c r="I185" s="2" t="str">
        <f>IF(A185="","",TEXT(RTD("cqg.rtd",,"ContractData",C185,"Open",,"T"),T185))</f>
        <v/>
      </c>
      <c r="J185" s="2" t="str">
        <f>IF(A185="","",TEXT(RTD("cqg.rtd",,"ContractData",C185,"High",,"T"),T185))</f>
        <v/>
      </c>
      <c r="K185" s="2" t="str">
        <f>IF(A185="","",TEXT(RTD("cqg.rtd",,"ContractData",C185,"Low",,"T"),T185))</f>
        <v/>
      </c>
      <c r="L185" t="str">
        <f>IF(A185="","",RTD("cqg.rtd", ,"ContractData", C185, "MT_LastBidVolume",, "T"))</f>
        <v/>
      </c>
      <c r="M185" s="2" t="str">
        <f>IF(A185="","",TEXT(RTD("cqg.rtd", ,"ContractData", C185, "Bid",, "T"),T185))</f>
        <v/>
      </c>
      <c r="N185" s="2" t="str">
        <f>IF(A185="","",TEXT(RTD("cqg.rtd", ,"ContractData", C185, "Ask",, "T"),T185))</f>
        <v/>
      </c>
      <c r="O185" t="str">
        <f>IF(A185="","",RTD("cqg.rtd", ,"ContractData", C185, "MT_LastAskVolume",, "T"))</f>
        <v/>
      </c>
      <c r="P185" t="str">
        <f>IF(A185="","",RTD("cqg.rtd", ,"ContractData", C185, "T_CVol",, "T"))</f>
        <v/>
      </c>
      <c r="Q185" s="1" t="str">
        <f>IF(A185="","",RTD("cqg.rtd",,"StudyData",C185,"PCB","BaseType=Index,Index=1","Close","A",,"all",,,,"T")/100)</f>
        <v/>
      </c>
      <c r="S185" s="14" t="str">
        <f>IF(A185="","",IF(LEN(RTD("cqg.rtd",,"ContractData","Tsize("&amp;C185&amp;")","LastQuoteToday",,"T"))=1,0,LEN(RTD("cqg.rtd",,"ContractData","Tsize("&amp;C185&amp;")","LastQuoteToday",,"T"))-2))</f>
        <v/>
      </c>
      <c r="T185" t="str" cm="1">
        <f t="array" ref="T185">IF(A185="","",_xlfn.IFS(S185=0,"#",S185=1,"#.0",S185=2,"#.00",S185=3,"#.000",S185=4,"#.0000",S185=5,"#.00000",S185=6,"#.000000",S185=7,"#.0000000"))</f>
        <v/>
      </c>
    </row>
    <row r="186" spans="2:20" x14ac:dyDescent="0.3">
      <c r="B186" s="1" t="str">
        <f>IF(A186="","",IFERROR(RTD("cqg.rtd",,"ContractData",A186,"PerCentNetLastTrade",,"T")/100,""))</f>
        <v/>
      </c>
      <c r="E186" t="str">
        <f>IF(A186="","",RTD("cqg.rtd",,"ContractData",C186,"LongDescription",,"T"))</f>
        <v/>
      </c>
      <c r="F186" s="2" t="str">
        <f>IF(A186="","",TEXT(RTD("cqg.rtd",,"ContractData",C186,"LastTrade",,"T"),T186))</f>
        <v/>
      </c>
      <c r="G186" s="2" t="str">
        <f>IF(A186="","",TEXT(RTD("cqg.rtd",,"ContractData",C186,"NetLastTrade",,"T"),T186))</f>
        <v/>
      </c>
      <c r="H186" s="1" t="str">
        <f t="shared" si="2"/>
        <v/>
      </c>
      <c r="I186" s="2" t="str">
        <f>IF(A186="","",TEXT(RTD("cqg.rtd",,"ContractData",C186,"Open",,"T"),T186))</f>
        <v/>
      </c>
      <c r="J186" s="2" t="str">
        <f>IF(A186="","",TEXT(RTD("cqg.rtd",,"ContractData",C186,"High",,"T"),T186))</f>
        <v/>
      </c>
      <c r="K186" s="2" t="str">
        <f>IF(A186="","",TEXT(RTD("cqg.rtd",,"ContractData",C186,"Low",,"T"),T186))</f>
        <v/>
      </c>
      <c r="L186" t="str">
        <f>IF(A186="","",RTD("cqg.rtd", ,"ContractData", C186, "MT_LastBidVolume",, "T"))</f>
        <v/>
      </c>
      <c r="M186" s="2" t="str">
        <f>IF(A186="","",TEXT(RTD("cqg.rtd", ,"ContractData", C186, "Bid",, "T"),T186))</f>
        <v/>
      </c>
      <c r="N186" s="2" t="str">
        <f>IF(A186="","",TEXT(RTD("cqg.rtd", ,"ContractData", C186, "Ask",, "T"),T186))</f>
        <v/>
      </c>
      <c r="O186" t="str">
        <f>IF(A186="","",RTD("cqg.rtd", ,"ContractData", C186, "MT_LastAskVolume",, "T"))</f>
        <v/>
      </c>
      <c r="P186" t="str">
        <f>IF(A186="","",RTD("cqg.rtd", ,"ContractData", C186, "T_CVol",, "T"))</f>
        <v/>
      </c>
      <c r="Q186" s="1" t="str">
        <f>IF(A186="","",RTD("cqg.rtd",,"StudyData",C186,"PCB","BaseType=Index,Index=1","Close","A",,"all",,,,"T")/100)</f>
        <v/>
      </c>
      <c r="S186" s="14" t="str">
        <f>IF(A186="","",IF(LEN(RTD("cqg.rtd",,"ContractData","Tsize("&amp;C186&amp;")","LastQuoteToday",,"T"))=1,0,LEN(RTD("cqg.rtd",,"ContractData","Tsize("&amp;C186&amp;")","LastQuoteToday",,"T"))-2))</f>
        <v/>
      </c>
      <c r="T186" t="str" cm="1">
        <f t="array" ref="T186">IF(A186="","",_xlfn.IFS(S186=0,"#",S186=1,"#.0",S186=2,"#.00",S186=3,"#.000",S186=4,"#.0000",S186=5,"#.00000",S186=6,"#.000000",S186=7,"#.0000000"))</f>
        <v/>
      </c>
    </row>
    <row r="187" spans="2:20" x14ac:dyDescent="0.3">
      <c r="B187" s="1" t="str">
        <f>IF(A187="","",IFERROR(RTD("cqg.rtd",,"ContractData",A187,"PerCentNetLastTrade",,"T")/100,""))</f>
        <v/>
      </c>
      <c r="E187" t="str">
        <f>IF(A187="","",RTD("cqg.rtd",,"ContractData",C187,"LongDescription",,"T"))</f>
        <v/>
      </c>
      <c r="F187" s="2" t="str">
        <f>IF(A187="","",TEXT(RTD("cqg.rtd",,"ContractData",C187,"LastTrade",,"T"),T187))</f>
        <v/>
      </c>
      <c r="G187" s="2" t="str">
        <f>IF(A187="","",TEXT(RTD("cqg.rtd",,"ContractData",C187,"NetLastTrade",,"T"),T187))</f>
        <v/>
      </c>
      <c r="H187" s="1" t="str">
        <f t="shared" si="2"/>
        <v/>
      </c>
      <c r="I187" s="2" t="str">
        <f>IF(A187="","",TEXT(RTD("cqg.rtd",,"ContractData",C187,"Open",,"T"),T187))</f>
        <v/>
      </c>
      <c r="J187" s="2" t="str">
        <f>IF(A187="","",TEXT(RTD("cqg.rtd",,"ContractData",C187,"High",,"T"),T187))</f>
        <v/>
      </c>
      <c r="K187" s="2" t="str">
        <f>IF(A187="","",TEXT(RTD("cqg.rtd",,"ContractData",C187,"Low",,"T"),T187))</f>
        <v/>
      </c>
      <c r="L187" t="str">
        <f>IF(A187="","",RTD("cqg.rtd", ,"ContractData", C187, "MT_LastBidVolume",, "T"))</f>
        <v/>
      </c>
      <c r="M187" s="2" t="str">
        <f>IF(A187="","",TEXT(RTD("cqg.rtd", ,"ContractData", C187, "Bid",, "T"),T187))</f>
        <v/>
      </c>
      <c r="N187" s="2" t="str">
        <f>IF(A187="","",TEXT(RTD("cqg.rtd", ,"ContractData", C187, "Ask",, "T"),T187))</f>
        <v/>
      </c>
      <c r="O187" t="str">
        <f>IF(A187="","",RTD("cqg.rtd", ,"ContractData", C187, "MT_LastAskVolume",, "T"))</f>
        <v/>
      </c>
      <c r="P187" t="str">
        <f>IF(A187="","",RTD("cqg.rtd", ,"ContractData", C187, "T_CVol",, "T"))</f>
        <v/>
      </c>
      <c r="Q187" s="1" t="str">
        <f>IF(A187="","",RTD("cqg.rtd",,"StudyData",C187,"PCB","BaseType=Index,Index=1","Close","A",,"all",,,,"T")/100)</f>
        <v/>
      </c>
      <c r="S187" s="14" t="str">
        <f>IF(A187="","",IF(LEN(RTD("cqg.rtd",,"ContractData","Tsize("&amp;C187&amp;")","LastQuoteToday",,"T"))=1,0,LEN(RTD("cqg.rtd",,"ContractData","Tsize("&amp;C187&amp;")","LastQuoteToday",,"T"))-2))</f>
        <v/>
      </c>
      <c r="T187" t="str" cm="1">
        <f t="array" ref="T187">IF(A187="","",_xlfn.IFS(S187=0,"#",S187=1,"#.0",S187=2,"#.00",S187=3,"#.000",S187=4,"#.0000",S187=5,"#.00000",S187=6,"#.000000",S187=7,"#.0000000"))</f>
        <v/>
      </c>
    </row>
    <row r="188" spans="2:20" x14ac:dyDescent="0.3">
      <c r="B188" s="1" t="str">
        <f>IF(A188="","",IFERROR(RTD("cqg.rtd",,"ContractData",A188,"PerCentNetLastTrade",,"T")/100,""))</f>
        <v/>
      </c>
      <c r="E188" t="str">
        <f>IF(A188="","",RTD("cqg.rtd",,"ContractData",C188,"LongDescription",,"T"))</f>
        <v/>
      </c>
      <c r="F188" s="2" t="str">
        <f>IF(A188="","",TEXT(RTD("cqg.rtd",,"ContractData",C188,"LastTrade",,"T"),T188))</f>
        <v/>
      </c>
      <c r="G188" s="2" t="str">
        <f>IF(A188="","",TEXT(RTD("cqg.rtd",,"ContractData",C188,"NetLastTrade",,"T"),T188))</f>
        <v/>
      </c>
      <c r="H188" s="1" t="str">
        <f t="shared" si="2"/>
        <v/>
      </c>
      <c r="I188" s="2" t="str">
        <f>IF(A188="","",TEXT(RTD("cqg.rtd",,"ContractData",C188,"Open",,"T"),T188))</f>
        <v/>
      </c>
      <c r="J188" s="2" t="str">
        <f>IF(A188="","",TEXT(RTD("cqg.rtd",,"ContractData",C188,"High",,"T"),T188))</f>
        <v/>
      </c>
      <c r="K188" s="2" t="str">
        <f>IF(A188="","",TEXT(RTD("cqg.rtd",,"ContractData",C188,"Low",,"T"),T188))</f>
        <v/>
      </c>
      <c r="L188" t="str">
        <f>IF(A188="","",RTD("cqg.rtd", ,"ContractData", C188, "MT_LastBidVolume",, "T"))</f>
        <v/>
      </c>
      <c r="M188" s="2" t="str">
        <f>IF(A188="","",TEXT(RTD("cqg.rtd", ,"ContractData", C188, "Bid",, "T"),T188))</f>
        <v/>
      </c>
      <c r="N188" s="2" t="str">
        <f>IF(A188="","",TEXT(RTD("cqg.rtd", ,"ContractData", C188, "Ask",, "T"),T188))</f>
        <v/>
      </c>
      <c r="O188" t="str">
        <f>IF(A188="","",RTD("cqg.rtd", ,"ContractData", C188, "MT_LastAskVolume",, "T"))</f>
        <v/>
      </c>
      <c r="P188" t="str">
        <f>IF(A188="","",RTD("cqg.rtd", ,"ContractData", C188, "T_CVol",, "T"))</f>
        <v/>
      </c>
      <c r="Q188" s="1" t="str">
        <f>IF(A188="","",RTD("cqg.rtd",,"StudyData",C188,"PCB","BaseType=Index,Index=1","Close","A",,"all",,,,"T")/100)</f>
        <v/>
      </c>
      <c r="S188" s="14" t="str">
        <f>IF(A188="","",IF(LEN(RTD("cqg.rtd",,"ContractData","Tsize("&amp;C188&amp;")","LastQuoteToday",,"T"))=1,0,LEN(RTD("cqg.rtd",,"ContractData","Tsize("&amp;C188&amp;")","LastQuoteToday",,"T"))-2))</f>
        <v/>
      </c>
      <c r="T188" t="str" cm="1">
        <f t="array" ref="T188">IF(A188="","",_xlfn.IFS(S188=0,"#",S188=1,"#.0",S188=2,"#.00",S188=3,"#.000",S188=4,"#.0000",S188=5,"#.00000",S188=6,"#.000000",S188=7,"#.0000000"))</f>
        <v/>
      </c>
    </row>
    <row r="189" spans="2:20" x14ac:dyDescent="0.3">
      <c r="B189" s="1" t="str">
        <f>IF(A189="","",IFERROR(RTD("cqg.rtd",,"ContractData",A189,"PerCentNetLastTrade",,"T")/100,""))</f>
        <v/>
      </c>
      <c r="E189" t="str">
        <f>IF(A189="","",RTD("cqg.rtd",,"ContractData",C189,"LongDescription",,"T"))</f>
        <v/>
      </c>
      <c r="F189" s="2" t="str">
        <f>IF(A189="","",TEXT(RTD("cqg.rtd",,"ContractData",C189,"LastTrade",,"T"),T189))</f>
        <v/>
      </c>
      <c r="G189" s="2" t="str">
        <f>IF(A189="","",TEXT(RTD("cqg.rtd",,"ContractData",C189,"NetLastTrade",,"T"),T189))</f>
        <v/>
      </c>
      <c r="H189" s="1" t="str">
        <f t="shared" si="2"/>
        <v/>
      </c>
      <c r="I189" s="2" t="str">
        <f>IF(A189="","",TEXT(RTD("cqg.rtd",,"ContractData",C189,"Open",,"T"),T189))</f>
        <v/>
      </c>
      <c r="J189" s="2" t="str">
        <f>IF(A189="","",TEXT(RTD("cqg.rtd",,"ContractData",C189,"High",,"T"),T189))</f>
        <v/>
      </c>
      <c r="K189" s="2" t="str">
        <f>IF(A189="","",TEXT(RTD("cqg.rtd",,"ContractData",C189,"Low",,"T"),T189))</f>
        <v/>
      </c>
      <c r="L189" t="str">
        <f>IF(A189="","",RTD("cqg.rtd", ,"ContractData", C189, "MT_LastBidVolume",, "T"))</f>
        <v/>
      </c>
      <c r="M189" s="2" t="str">
        <f>IF(A189="","",TEXT(RTD("cqg.rtd", ,"ContractData", C189, "Bid",, "T"),T189))</f>
        <v/>
      </c>
      <c r="N189" s="2" t="str">
        <f>IF(A189="","",TEXT(RTD("cqg.rtd", ,"ContractData", C189, "Ask",, "T"),T189))</f>
        <v/>
      </c>
      <c r="O189" t="str">
        <f>IF(A189="","",RTD("cqg.rtd", ,"ContractData", C189, "MT_LastAskVolume",, "T"))</f>
        <v/>
      </c>
      <c r="P189" t="str">
        <f>IF(A189="","",RTD("cqg.rtd", ,"ContractData", C189, "T_CVol",, "T"))</f>
        <v/>
      </c>
      <c r="Q189" s="1" t="str">
        <f>IF(A189="","",RTD("cqg.rtd",,"StudyData",C189,"PCB","BaseType=Index,Index=1","Close","A",,"all",,,,"T")/100)</f>
        <v/>
      </c>
      <c r="S189" s="14" t="str">
        <f>IF(A189="","",IF(LEN(RTD("cqg.rtd",,"ContractData","Tsize("&amp;C189&amp;")","LastQuoteToday",,"T"))=1,0,LEN(RTD("cqg.rtd",,"ContractData","Tsize("&amp;C189&amp;")","LastQuoteToday",,"T"))-2))</f>
        <v/>
      </c>
      <c r="T189" t="str" cm="1">
        <f t="array" ref="T189">IF(A189="","",_xlfn.IFS(S189=0,"#",S189=1,"#.0",S189=2,"#.00",S189=3,"#.000",S189=4,"#.0000",S189=5,"#.00000",S189=6,"#.000000",S189=7,"#.0000000"))</f>
        <v/>
      </c>
    </row>
    <row r="190" spans="2:20" x14ac:dyDescent="0.3">
      <c r="B190" s="1" t="str">
        <f>IF(A190="","",IFERROR(RTD("cqg.rtd",,"ContractData",A190,"PerCentNetLastTrade",,"T")/100,""))</f>
        <v/>
      </c>
      <c r="E190" t="str">
        <f>IF(A190="","",RTD("cqg.rtd",,"ContractData",C190,"LongDescription",,"T"))</f>
        <v/>
      </c>
      <c r="F190" s="2" t="str">
        <f>IF(A190="","",TEXT(RTD("cqg.rtd",,"ContractData",C190,"LastTrade",,"T"),T190))</f>
        <v/>
      </c>
      <c r="G190" s="2" t="str">
        <f>IF(A190="","",TEXT(RTD("cqg.rtd",,"ContractData",C190,"NetLastTrade",,"T"),T190))</f>
        <v/>
      </c>
      <c r="H190" s="1" t="str">
        <f t="shared" si="2"/>
        <v/>
      </c>
      <c r="I190" s="2" t="str">
        <f>IF(A190="","",TEXT(RTD("cqg.rtd",,"ContractData",C190,"Open",,"T"),T190))</f>
        <v/>
      </c>
      <c r="J190" s="2" t="str">
        <f>IF(A190="","",TEXT(RTD("cqg.rtd",,"ContractData",C190,"High",,"T"),T190))</f>
        <v/>
      </c>
      <c r="K190" s="2" t="str">
        <f>IF(A190="","",TEXT(RTD("cqg.rtd",,"ContractData",C190,"Low",,"T"),T190))</f>
        <v/>
      </c>
      <c r="L190" t="str">
        <f>IF(A190="","",RTD("cqg.rtd", ,"ContractData", C190, "MT_LastBidVolume",, "T"))</f>
        <v/>
      </c>
      <c r="M190" s="2" t="str">
        <f>IF(A190="","",TEXT(RTD("cqg.rtd", ,"ContractData", C190, "Bid",, "T"),T190))</f>
        <v/>
      </c>
      <c r="N190" s="2" t="str">
        <f>IF(A190="","",TEXT(RTD("cqg.rtd", ,"ContractData", C190, "Ask",, "T"),T190))</f>
        <v/>
      </c>
      <c r="O190" t="str">
        <f>IF(A190="","",RTD("cqg.rtd", ,"ContractData", C190, "MT_LastAskVolume",, "T"))</f>
        <v/>
      </c>
      <c r="P190" t="str">
        <f>IF(A190="","",RTD("cqg.rtd", ,"ContractData", C190, "T_CVol",, "T"))</f>
        <v/>
      </c>
      <c r="Q190" s="1" t="str">
        <f>IF(A190="","",RTD("cqg.rtd",,"StudyData",C190,"PCB","BaseType=Index,Index=1","Close","A",,"all",,,,"T")/100)</f>
        <v/>
      </c>
      <c r="S190" s="14" t="str">
        <f>IF(A190="","",IF(LEN(RTD("cqg.rtd",,"ContractData","Tsize("&amp;C190&amp;")","LastQuoteToday",,"T"))=1,0,LEN(RTD("cqg.rtd",,"ContractData","Tsize("&amp;C190&amp;")","LastQuoteToday",,"T"))-2))</f>
        <v/>
      </c>
      <c r="T190" t="str" cm="1">
        <f t="array" ref="T190">IF(A190="","",_xlfn.IFS(S190=0,"#",S190=1,"#.0",S190=2,"#.00",S190=3,"#.000",S190=4,"#.0000",S190=5,"#.00000",S190=6,"#.000000",S190=7,"#.0000000"))</f>
        <v/>
      </c>
    </row>
    <row r="191" spans="2:20" x14ac:dyDescent="0.3">
      <c r="B191" s="1" t="str">
        <f>IF(A191="","",IFERROR(RTD("cqg.rtd",,"ContractData",A191,"PerCentNetLastTrade",,"T")/100,""))</f>
        <v/>
      </c>
      <c r="E191" t="str">
        <f>IF(A191="","",RTD("cqg.rtd",,"ContractData",C191,"LongDescription",,"T"))</f>
        <v/>
      </c>
      <c r="F191" s="2" t="str">
        <f>IF(A191="","",TEXT(RTD("cqg.rtd",,"ContractData",C191,"LastTrade",,"T"),T191))</f>
        <v/>
      </c>
      <c r="G191" s="2" t="str">
        <f>IF(A191="","",TEXT(RTD("cqg.rtd",,"ContractData",C191,"NetLastTrade",,"T"),T191))</f>
        <v/>
      </c>
      <c r="H191" s="1" t="str">
        <f t="shared" si="2"/>
        <v/>
      </c>
      <c r="I191" s="2" t="str">
        <f>IF(A191="","",TEXT(RTD("cqg.rtd",,"ContractData",C191,"Open",,"T"),T191))</f>
        <v/>
      </c>
      <c r="J191" s="2" t="str">
        <f>IF(A191="","",TEXT(RTD("cqg.rtd",,"ContractData",C191,"High",,"T"),T191))</f>
        <v/>
      </c>
      <c r="K191" s="2" t="str">
        <f>IF(A191="","",TEXT(RTD("cqg.rtd",,"ContractData",C191,"Low",,"T"),T191))</f>
        <v/>
      </c>
      <c r="L191" t="str">
        <f>IF(A191="","",RTD("cqg.rtd", ,"ContractData", C191, "MT_LastBidVolume",, "T"))</f>
        <v/>
      </c>
      <c r="M191" s="2" t="str">
        <f>IF(A191="","",TEXT(RTD("cqg.rtd", ,"ContractData", C191, "Bid",, "T"),T191))</f>
        <v/>
      </c>
      <c r="N191" s="2" t="str">
        <f>IF(A191="","",TEXT(RTD("cqg.rtd", ,"ContractData", C191, "Ask",, "T"),T191))</f>
        <v/>
      </c>
      <c r="O191" t="str">
        <f>IF(A191="","",RTD("cqg.rtd", ,"ContractData", C191, "MT_LastAskVolume",, "T"))</f>
        <v/>
      </c>
      <c r="P191" t="str">
        <f>IF(A191="","",RTD("cqg.rtd", ,"ContractData", C191, "T_CVol",, "T"))</f>
        <v/>
      </c>
      <c r="Q191" s="1" t="str">
        <f>IF(A191="","",RTD("cqg.rtd",,"StudyData",C191,"PCB","BaseType=Index,Index=1","Close","A",,"all",,,,"T")/100)</f>
        <v/>
      </c>
      <c r="S191" s="14" t="str">
        <f>IF(A191="","",IF(LEN(RTD("cqg.rtd",,"ContractData","Tsize("&amp;C191&amp;")","LastQuoteToday",,"T"))=1,0,LEN(RTD("cqg.rtd",,"ContractData","Tsize("&amp;C191&amp;")","LastQuoteToday",,"T"))-2))</f>
        <v/>
      </c>
      <c r="T191" t="str" cm="1">
        <f t="array" ref="T191">IF(A191="","",_xlfn.IFS(S191=0,"#",S191=1,"#.0",S191=2,"#.00",S191=3,"#.000",S191=4,"#.0000",S191=5,"#.00000",S191=6,"#.000000",S191=7,"#.0000000"))</f>
        <v/>
      </c>
    </row>
    <row r="192" spans="2:20" x14ac:dyDescent="0.3">
      <c r="B192" s="1" t="str">
        <f>IF(A192="","",IFERROR(RTD("cqg.rtd",,"ContractData",A192,"PerCentNetLastTrade",,"T")/100,""))</f>
        <v/>
      </c>
      <c r="E192" t="str">
        <f>IF(A192="","",RTD("cqg.rtd",,"ContractData",C192,"LongDescription",,"T"))</f>
        <v/>
      </c>
      <c r="F192" s="2" t="str">
        <f>IF(A192="","",TEXT(RTD("cqg.rtd",,"ContractData",C192,"LastTrade",,"T"),T192))</f>
        <v/>
      </c>
      <c r="G192" s="2" t="str">
        <f>IF(A192="","",TEXT(RTD("cqg.rtd",,"ContractData",C192,"NetLastTrade",,"T"),T192))</f>
        <v/>
      </c>
      <c r="H192" s="1" t="str">
        <f t="shared" si="2"/>
        <v/>
      </c>
      <c r="I192" s="2" t="str">
        <f>IF(A192="","",TEXT(RTD("cqg.rtd",,"ContractData",C192,"Open",,"T"),T192))</f>
        <v/>
      </c>
      <c r="J192" s="2" t="str">
        <f>IF(A192="","",TEXT(RTD("cqg.rtd",,"ContractData",C192,"High",,"T"),T192))</f>
        <v/>
      </c>
      <c r="K192" s="2" t="str">
        <f>IF(A192="","",TEXT(RTD("cqg.rtd",,"ContractData",C192,"Low",,"T"),T192))</f>
        <v/>
      </c>
      <c r="L192" t="str">
        <f>IF(A192="","",RTD("cqg.rtd", ,"ContractData", C192, "MT_LastBidVolume",, "T"))</f>
        <v/>
      </c>
      <c r="M192" s="2" t="str">
        <f>IF(A192="","",TEXT(RTD("cqg.rtd", ,"ContractData", C192, "Bid",, "T"),T192))</f>
        <v/>
      </c>
      <c r="N192" s="2" t="str">
        <f>IF(A192="","",TEXT(RTD("cqg.rtd", ,"ContractData", C192, "Ask",, "T"),T192))</f>
        <v/>
      </c>
      <c r="O192" t="str">
        <f>IF(A192="","",RTD("cqg.rtd", ,"ContractData", C192, "MT_LastAskVolume",, "T"))</f>
        <v/>
      </c>
      <c r="P192" t="str">
        <f>IF(A192="","",RTD("cqg.rtd", ,"ContractData", C192, "T_CVol",, "T"))</f>
        <v/>
      </c>
      <c r="Q192" s="1" t="str">
        <f>IF(A192="","",RTD("cqg.rtd",,"StudyData",C192,"PCB","BaseType=Index,Index=1","Close","A",,"all",,,,"T")/100)</f>
        <v/>
      </c>
      <c r="S192" s="14" t="str">
        <f>IF(A192="","",IF(LEN(RTD("cqg.rtd",,"ContractData","Tsize("&amp;C192&amp;")","LastQuoteToday",,"T"))=1,0,LEN(RTD("cqg.rtd",,"ContractData","Tsize("&amp;C192&amp;")","LastQuoteToday",,"T"))-2))</f>
        <v/>
      </c>
      <c r="T192" t="str" cm="1">
        <f t="array" ref="T192">IF(A192="","",_xlfn.IFS(S192=0,"#",S192=1,"#.0",S192=2,"#.00",S192=3,"#.000",S192=4,"#.0000",S192=5,"#.00000",S192=6,"#.000000",S192=7,"#.0000000"))</f>
        <v/>
      </c>
    </row>
    <row r="193" spans="2:20" x14ac:dyDescent="0.3">
      <c r="B193" s="1" t="str">
        <f>IF(A193="","",IFERROR(RTD("cqg.rtd",,"ContractData",A193,"PerCentNetLastTrade",,"T")/100,""))</f>
        <v/>
      </c>
      <c r="E193" t="str">
        <f>IF(A193="","",RTD("cqg.rtd",,"ContractData",C193,"LongDescription",,"T"))</f>
        <v/>
      </c>
      <c r="F193" s="2" t="str">
        <f>IF(A193="","",TEXT(RTD("cqg.rtd",,"ContractData",C193,"LastTrade",,"T"),T193))</f>
        <v/>
      </c>
      <c r="G193" s="2" t="str">
        <f>IF(A193="","",TEXT(RTD("cqg.rtd",,"ContractData",C193,"NetLastTrade",,"T"),T193))</f>
        <v/>
      </c>
      <c r="H193" s="1" t="str">
        <f t="shared" si="2"/>
        <v/>
      </c>
      <c r="I193" s="2" t="str">
        <f>IF(A193="","",TEXT(RTD("cqg.rtd",,"ContractData",C193,"Open",,"T"),T193))</f>
        <v/>
      </c>
      <c r="J193" s="2" t="str">
        <f>IF(A193="","",TEXT(RTD("cqg.rtd",,"ContractData",C193,"High",,"T"),T193))</f>
        <v/>
      </c>
      <c r="K193" s="2" t="str">
        <f>IF(A193="","",TEXT(RTD("cqg.rtd",,"ContractData",C193,"Low",,"T"),T193))</f>
        <v/>
      </c>
      <c r="L193" t="str">
        <f>IF(A193="","",RTD("cqg.rtd", ,"ContractData", C193, "MT_LastBidVolume",, "T"))</f>
        <v/>
      </c>
      <c r="M193" s="2" t="str">
        <f>IF(A193="","",TEXT(RTD("cqg.rtd", ,"ContractData", C193, "Bid",, "T"),T193))</f>
        <v/>
      </c>
      <c r="N193" s="2" t="str">
        <f>IF(A193="","",TEXT(RTD("cqg.rtd", ,"ContractData", C193, "Ask",, "T"),T193))</f>
        <v/>
      </c>
      <c r="O193" t="str">
        <f>IF(A193="","",RTD("cqg.rtd", ,"ContractData", C193, "MT_LastAskVolume",, "T"))</f>
        <v/>
      </c>
      <c r="P193" t="str">
        <f>IF(A193="","",RTD("cqg.rtd", ,"ContractData", C193, "T_CVol",, "T"))</f>
        <v/>
      </c>
      <c r="Q193" s="1" t="str">
        <f>IF(A193="","",RTD("cqg.rtd",,"StudyData",C193,"PCB","BaseType=Index,Index=1","Close","A",,"all",,,,"T")/100)</f>
        <v/>
      </c>
      <c r="S193" s="14" t="str">
        <f>IF(A193="","",IF(LEN(RTD("cqg.rtd",,"ContractData","Tsize("&amp;C193&amp;")","LastQuoteToday",,"T"))=1,0,LEN(RTD("cqg.rtd",,"ContractData","Tsize("&amp;C193&amp;")","LastQuoteToday",,"T"))-2))</f>
        <v/>
      </c>
      <c r="T193" t="str" cm="1">
        <f t="array" ref="T193">IF(A193="","",_xlfn.IFS(S193=0,"#",S193=1,"#.0",S193=2,"#.00",S193=3,"#.000",S193=4,"#.0000",S193=5,"#.00000",S193=6,"#.000000",S193=7,"#.0000000"))</f>
        <v/>
      </c>
    </row>
    <row r="194" spans="2:20" x14ac:dyDescent="0.3">
      <c r="B194" s="1" t="str">
        <f>IF(A194="","",IFERROR(RTD("cqg.rtd",,"ContractData",A194,"PerCentNetLastTrade",,"T")/100,""))</f>
        <v/>
      </c>
      <c r="E194" t="str">
        <f>IF(A194="","",RTD("cqg.rtd",,"ContractData",C194,"LongDescription",,"T"))</f>
        <v/>
      </c>
      <c r="F194" s="2" t="str">
        <f>IF(A194="","",TEXT(RTD("cqg.rtd",,"ContractData",C194,"LastTrade",,"T"),T194))</f>
        <v/>
      </c>
      <c r="G194" s="2" t="str">
        <f>IF(A194="","",TEXT(RTD("cqg.rtd",,"ContractData",C194,"NetLastTrade",,"T"),T194))</f>
        <v/>
      </c>
      <c r="H194" s="1" t="str">
        <f t="shared" ref="H194:H200" si="3">IF(A194="","",D194)</f>
        <v/>
      </c>
      <c r="I194" s="2" t="str">
        <f>IF(A194="","",TEXT(RTD("cqg.rtd",,"ContractData",C194,"Open",,"T"),T194))</f>
        <v/>
      </c>
      <c r="J194" s="2" t="str">
        <f>IF(A194="","",TEXT(RTD("cqg.rtd",,"ContractData",C194,"High",,"T"),T194))</f>
        <v/>
      </c>
      <c r="K194" s="2" t="str">
        <f>IF(A194="","",TEXT(RTD("cqg.rtd",,"ContractData",C194,"Low",,"T"),T194))</f>
        <v/>
      </c>
      <c r="L194" t="str">
        <f>IF(A194="","",RTD("cqg.rtd", ,"ContractData", C194, "MT_LastBidVolume",, "T"))</f>
        <v/>
      </c>
      <c r="M194" s="2" t="str">
        <f>IF(A194="","",TEXT(RTD("cqg.rtd", ,"ContractData", C194, "Bid",, "T"),T194))</f>
        <v/>
      </c>
      <c r="N194" s="2" t="str">
        <f>IF(A194="","",TEXT(RTD("cqg.rtd", ,"ContractData", C194, "Ask",, "T"),T194))</f>
        <v/>
      </c>
      <c r="O194" t="str">
        <f>IF(A194="","",RTD("cqg.rtd", ,"ContractData", C194, "MT_LastAskVolume",, "T"))</f>
        <v/>
      </c>
      <c r="P194" t="str">
        <f>IF(A194="","",RTD("cqg.rtd", ,"ContractData", C194, "T_CVol",, "T"))</f>
        <v/>
      </c>
      <c r="Q194" s="1" t="str">
        <f>IF(A194="","",RTD("cqg.rtd",,"StudyData",C194,"PCB","BaseType=Index,Index=1","Close","A",,"all",,,,"T")/100)</f>
        <v/>
      </c>
      <c r="S194" s="14" t="str">
        <f>IF(A194="","",IF(LEN(RTD("cqg.rtd",,"ContractData","Tsize("&amp;C194&amp;")","LastQuoteToday",,"T"))=1,0,LEN(RTD("cqg.rtd",,"ContractData","Tsize("&amp;C194&amp;")","LastQuoteToday",,"T"))-2))</f>
        <v/>
      </c>
      <c r="T194" t="str" cm="1">
        <f t="array" ref="T194">IF(A194="","",_xlfn.IFS(S194=0,"#",S194=1,"#.0",S194=2,"#.00",S194=3,"#.000",S194=4,"#.0000",S194=5,"#.00000",S194=6,"#.000000",S194=7,"#.0000000"))</f>
        <v/>
      </c>
    </row>
    <row r="195" spans="2:20" x14ac:dyDescent="0.3">
      <c r="B195" s="1" t="str">
        <f>IF(A195="","",IFERROR(RTD("cqg.rtd",,"ContractData",A195,"PerCentNetLastTrade",,"T")/100,""))</f>
        <v/>
      </c>
      <c r="E195" t="str">
        <f>IF(A195="","",RTD("cqg.rtd",,"ContractData",C195,"LongDescription",,"T"))</f>
        <v/>
      </c>
      <c r="F195" s="2" t="str">
        <f>IF(A195="","",TEXT(RTD("cqg.rtd",,"ContractData",C195,"LastTrade",,"T"),T195))</f>
        <v/>
      </c>
      <c r="G195" s="2" t="str">
        <f>IF(A195="","",TEXT(RTD("cqg.rtd",,"ContractData",C195,"NetLastTrade",,"T"),T195))</f>
        <v/>
      </c>
      <c r="H195" s="1" t="str">
        <f t="shared" si="3"/>
        <v/>
      </c>
      <c r="I195" s="2" t="str">
        <f>IF(A195="","",TEXT(RTD("cqg.rtd",,"ContractData",C195,"Open",,"T"),T195))</f>
        <v/>
      </c>
      <c r="J195" s="2" t="str">
        <f>IF(A195="","",TEXT(RTD("cqg.rtd",,"ContractData",C195,"High",,"T"),T195))</f>
        <v/>
      </c>
      <c r="K195" s="2" t="str">
        <f>IF(A195="","",TEXT(RTD("cqg.rtd",,"ContractData",C195,"Low",,"T"),T195))</f>
        <v/>
      </c>
      <c r="L195" t="str">
        <f>IF(A195="","",RTD("cqg.rtd", ,"ContractData", C195, "MT_LastBidVolume",, "T"))</f>
        <v/>
      </c>
      <c r="M195" s="2" t="str">
        <f>IF(A195="","",TEXT(RTD("cqg.rtd", ,"ContractData", C195, "Bid",, "T"),T195))</f>
        <v/>
      </c>
      <c r="N195" s="2" t="str">
        <f>IF(A195="","",TEXT(RTD("cqg.rtd", ,"ContractData", C195, "Ask",, "T"),T195))</f>
        <v/>
      </c>
      <c r="O195" t="str">
        <f>IF(A195="","",RTD("cqg.rtd", ,"ContractData", C195, "MT_LastAskVolume",, "T"))</f>
        <v/>
      </c>
      <c r="P195" t="str">
        <f>IF(A195="","",RTD("cqg.rtd", ,"ContractData", C195, "T_CVol",, "T"))</f>
        <v/>
      </c>
      <c r="Q195" s="1" t="str">
        <f>IF(A195="","",RTD("cqg.rtd",,"StudyData",C195,"PCB","BaseType=Index,Index=1","Close","A",,"all",,,,"T")/100)</f>
        <v/>
      </c>
      <c r="S195" s="14" t="str">
        <f>IF(A195="","",IF(LEN(RTD("cqg.rtd",,"ContractData","Tsize("&amp;C195&amp;")","LastQuoteToday",,"T"))=1,0,LEN(RTD("cqg.rtd",,"ContractData","Tsize("&amp;C195&amp;")","LastQuoteToday",,"T"))-2))</f>
        <v/>
      </c>
      <c r="T195" t="str" cm="1">
        <f t="array" ref="T195">IF(A195="","",_xlfn.IFS(S195=0,"#",S195=1,"#.0",S195=2,"#.00",S195=3,"#.000",S195=4,"#.0000",S195=5,"#.00000",S195=6,"#.000000",S195=7,"#.0000000"))</f>
        <v/>
      </c>
    </row>
    <row r="196" spans="2:20" x14ac:dyDescent="0.3">
      <c r="B196" s="1" t="str">
        <f>IF(A196="","",IFERROR(RTD("cqg.rtd",,"ContractData",A196,"PerCentNetLastTrade",,"T")/100,""))</f>
        <v/>
      </c>
      <c r="E196" t="str">
        <f>IF(A196="","",RTD("cqg.rtd",,"ContractData",C196,"LongDescription",,"T"))</f>
        <v/>
      </c>
      <c r="F196" s="2" t="str">
        <f>IF(A196="","",TEXT(RTD("cqg.rtd",,"ContractData",C196,"LastTrade",,"T"),T196))</f>
        <v/>
      </c>
      <c r="G196" s="2" t="str">
        <f>IF(A196="","",TEXT(RTD("cqg.rtd",,"ContractData",C196,"NetLastTrade",,"T"),T196))</f>
        <v/>
      </c>
      <c r="H196" s="1" t="str">
        <f t="shared" si="3"/>
        <v/>
      </c>
      <c r="I196" s="2" t="str">
        <f>IF(A196="","",TEXT(RTD("cqg.rtd",,"ContractData",C196,"Open",,"T"),T196))</f>
        <v/>
      </c>
      <c r="J196" s="2" t="str">
        <f>IF(A196="","",TEXT(RTD("cqg.rtd",,"ContractData",C196,"High",,"T"),T196))</f>
        <v/>
      </c>
      <c r="K196" s="2" t="str">
        <f>IF(A196="","",TEXT(RTD("cqg.rtd",,"ContractData",C196,"Low",,"T"),T196))</f>
        <v/>
      </c>
      <c r="L196" t="str">
        <f>IF(A196="","",RTD("cqg.rtd", ,"ContractData", C196, "MT_LastBidVolume",, "T"))</f>
        <v/>
      </c>
      <c r="M196" s="2" t="str">
        <f>IF(A196="","",TEXT(RTD("cqg.rtd", ,"ContractData", C196, "Bid",, "T"),T196))</f>
        <v/>
      </c>
      <c r="N196" s="2" t="str">
        <f>IF(A196="","",TEXT(RTD("cqg.rtd", ,"ContractData", C196, "Ask",, "T"),T196))</f>
        <v/>
      </c>
      <c r="O196" t="str">
        <f>IF(A196="","",RTD("cqg.rtd", ,"ContractData", C196, "MT_LastAskVolume",, "T"))</f>
        <v/>
      </c>
      <c r="P196" t="str">
        <f>IF(A196="","",RTD("cqg.rtd", ,"ContractData", C196, "T_CVol",, "T"))</f>
        <v/>
      </c>
      <c r="Q196" s="1" t="str">
        <f>IF(A196="","",RTD("cqg.rtd",,"StudyData",C196,"PCB","BaseType=Index,Index=1","Close","A",,"all",,,,"T")/100)</f>
        <v/>
      </c>
      <c r="S196" s="14" t="str">
        <f>IF(A196="","",IF(LEN(RTD("cqg.rtd",,"ContractData","Tsize("&amp;C196&amp;")","LastQuoteToday",,"T"))=1,0,LEN(RTD("cqg.rtd",,"ContractData","Tsize("&amp;C196&amp;")","LastQuoteToday",,"T"))-2))</f>
        <v/>
      </c>
      <c r="T196" t="str" cm="1">
        <f t="array" ref="T196">IF(A196="","",_xlfn.IFS(S196=0,"#",S196=1,"#.0",S196=2,"#.00",S196=3,"#.000",S196=4,"#.0000",S196=5,"#.00000",S196=6,"#.000000",S196=7,"#.0000000"))</f>
        <v/>
      </c>
    </row>
    <row r="197" spans="2:20" x14ac:dyDescent="0.3">
      <c r="B197" s="1" t="str">
        <f>IF(A197="","",IFERROR(RTD("cqg.rtd",,"ContractData",A197,"PerCentNetLastTrade",,"T")/100,""))</f>
        <v/>
      </c>
      <c r="E197" t="str">
        <f>IF(A197="","",RTD("cqg.rtd",,"ContractData",C197,"LongDescription",,"T"))</f>
        <v/>
      </c>
      <c r="F197" s="2" t="str">
        <f>IF(A197="","",TEXT(RTD("cqg.rtd",,"ContractData",C197,"LastTrade",,"T"),T197))</f>
        <v/>
      </c>
      <c r="G197" s="2" t="str">
        <f>IF(A197="","",TEXT(RTD("cqg.rtd",,"ContractData",C197,"NetLastTrade",,"T"),T197))</f>
        <v/>
      </c>
      <c r="H197" s="1" t="str">
        <f t="shared" si="3"/>
        <v/>
      </c>
      <c r="I197" s="2" t="str">
        <f>IF(A197="","",TEXT(RTD("cqg.rtd",,"ContractData",C197,"Open",,"T"),T197))</f>
        <v/>
      </c>
      <c r="J197" s="2" t="str">
        <f>IF(A197="","",TEXT(RTD("cqg.rtd",,"ContractData",C197,"High",,"T"),T197))</f>
        <v/>
      </c>
      <c r="K197" s="2" t="str">
        <f>IF(A197="","",TEXT(RTD("cqg.rtd",,"ContractData",C197,"Low",,"T"),T197))</f>
        <v/>
      </c>
      <c r="L197" t="str">
        <f>IF(A197="","",RTD("cqg.rtd", ,"ContractData", C197, "MT_LastBidVolume",, "T"))</f>
        <v/>
      </c>
      <c r="M197" s="2" t="str">
        <f>IF(A197="","",TEXT(RTD("cqg.rtd", ,"ContractData", C197, "Bid",, "T"),T197))</f>
        <v/>
      </c>
      <c r="N197" s="2" t="str">
        <f>IF(A197="","",TEXT(RTD("cqg.rtd", ,"ContractData", C197, "Ask",, "T"),T197))</f>
        <v/>
      </c>
      <c r="O197" t="str">
        <f>IF(A197="","",RTD("cqg.rtd", ,"ContractData", C197, "MT_LastAskVolume",, "T"))</f>
        <v/>
      </c>
      <c r="P197" t="str">
        <f>IF(A197="","",RTD("cqg.rtd", ,"ContractData", C197, "T_CVol",, "T"))</f>
        <v/>
      </c>
      <c r="Q197" s="1" t="str">
        <f>IF(A197="","",RTD("cqg.rtd",,"StudyData",C197,"PCB","BaseType=Index,Index=1","Close","A",,"all",,,,"T")/100)</f>
        <v/>
      </c>
      <c r="S197" s="14" t="str">
        <f>IF(A197="","",IF(LEN(RTD("cqg.rtd",,"ContractData","Tsize("&amp;C197&amp;")","LastQuoteToday",,"T"))=1,0,LEN(RTD("cqg.rtd",,"ContractData","Tsize("&amp;C197&amp;")","LastQuoteToday",,"T"))-2))</f>
        <v/>
      </c>
      <c r="T197" t="str" cm="1">
        <f t="array" ref="T197">IF(A197="","",_xlfn.IFS(S197=0,"#",S197=1,"#.0",S197=2,"#.00",S197=3,"#.000",S197=4,"#.0000",S197=5,"#.00000",S197=6,"#.000000",S197=7,"#.0000000"))</f>
        <v/>
      </c>
    </row>
    <row r="198" spans="2:20" x14ac:dyDescent="0.3">
      <c r="B198" s="1" t="str">
        <f>IF(A198="","",IFERROR(RTD("cqg.rtd",,"ContractData",A198,"PerCentNetLastTrade",,"T")/100,""))</f>
        <v/>
      </c>
      <c r="E198" t="str">
        <f>IF(A198="","",RTD("cqg.rtd",,"ContractData",C198,"LongDescription",,"T"))</f>
        <v/>
      </c>
      <c r="F198" s="2" t="str">
        <f>IF(A198="","",TEXT(RTD("cqg.rtd",,"ContractData",C198,"LastTrade",,"T"),T198))</f>
        <v/>
      </c>
      <c r="G198" s="2" t="str">
        <f>IF(A198="","",TEXT(RTD("cqg.rtd",,"ContractData",C198,"NetLastTrade",,"T"),T198))</f>
        <v/>
      </c>
      <c r="H198" s="1" t="str">
        <f t="shared" si="3"/>
        <v/>
      </c>
      <c r="I198" s="2" t="str">
        <f>IF(A198="","",TEXT(RTD("cqg.rtd",,"ContractData",C198,"Open",,"T"),T198))</f>
        <v/>
      </c>
      <c r="J198" s="2" t="str">
        <f>IF(A198="","",TEXT(RTD("cqg.rtd",,"ContractData",C198,"High",,"T"),T198))</f>
        <v/>
      </c>
      <c r="K198" s="2" t="str">
        <f>IF(A198="","",TEXT(RTD("cqg.rtd",,"ContractData",C198,"Low",,"T"),T198))</f>
        <v/>
      </c>
      <c r="L198" t="str">
        <f>IF(A198="","",RTD("cqg.rtd", ,"ContractData", C198, "MT_LastBidVolume",, "T"))</f>
        <v/>
      </c>
      <c r="M198" s="2" t="str">
        <f>IF(A198="","",TEXT(RTD("cqg.rtd", ,"ContractData", C198, "Bid",, "T"),T198))</f>
        <v/>
      </c>
      <c r="N198" s="2" t="str">
        <f>IF(A198="","",TEXT(RTD("cqg.rtd", ,"ContractData", C198, "Ask",, "T"),T198))</f>
        <v/>
      </c>
      <c r="O198" t="str">
        <f>IF(A198="","",RTD("cqg.rtd", ,"ContractData", C198, "MT_LastAskVolume",, "T"))</f>
        <v/>
      </c>
      <c r="P198" t="str">
        <f>IF(A198="","",RTD("cqg.rtd", ,"ContractData", C198, "T_CVol",, "T"))</f>
        <v/>
      </c>
      <c r="Q198" s="1" t="str">
        <f>IF(A198="","",RTD("cqg.rtd",,"StudyData",C198,"PCB","BaseType=Index,Index=1","Close","A",,"all",,,,"T")/100)</f>
        <v/>
      </c>
      <c r="S198" s="14" t="str">
        <f>IF(A198="","",IF(LEN(RTD("cqg.rtd",,"ContractData","Tsize("&amp;C198&amp;")","LastQuoteToday",,"T"))=1,0,LEN(RTD("cqg.rtd",,"ContractData","Tsize("&amp;C198&amp;")","LastQuoteToday",,"T"))-2))</f>
        <v/>
      </c>
      <c r="T198" t="str" cm="1">
        <f t="array" ref="T198">IF(A198="","",_xlfn.IFS(S198=0,"#",S198=1,"#.0",S198=2,"#.00",S198=3,"#.000",S198=4,"#.0000",S198=5,"#.00000",S198=6,"#.000000",S198=7,"#.0000000"))</f>
        <v/>
      </c>
    </row>
    <row r="199" spans="2:20" x14ac:dyDescent="0.3">
      <c r="B199" s="1" t="str">
        <f>IF(A199="","",IFERROR(RTD("cqg.rtd",,"ContractData",A199,"PerCentNetLastTrade",,"T")/100,""))</f>
        <v/>
      </c>
      <c r="E199" t="str">
        <f>IF(A199="","",RTD("cqg.rtd",,"ContractData",C199,"LongDescription",,"T"))</f>
        <v/>
      </c>
      <c r="F199" s="2" t="str">
        <f>IF(A199="","",TEXT(RTD("cqg.rtd",,"ContractData",C199,"LastTrade",,"T"),T199))</f>
        <v/>
      </c>
      <c r="G199" s="2" t="str">
        <f>IF(A199="","",TEXT(RTD("cqg.rtd",,"ContractData",C199,"NetLastTrade",,"T"),T199))</f>
        <v/>
      </c>
      <c r="H199" s="1" t="str">
        <f t="shared" si="3"/>
        <v/>
      </c>
      <c r="I199" s="2" t="str">
        <f>IF(A199="","",TEXT(RTD("cqg.rtd",,"ContractData",C199,"Open",,"T"),T199))</f>
        <v/>
      </c>
      <c r="J199" s="2" t="str">
        <f>IF(A199="","",TEXT(RTD("cqg.rtd",,"ContractData",C199,"High",,"T"),T199))</f>
        <v/>
      </c>
      <c r="K199" s="2" t="str">
        <f>IF(A199="","",TEXT(RTD("cqg.rtd",,"ContractData",C199,"Low",,"T"),T199))</f>
        <v/>
      </c>
      <c r="L199" t="str">
        <f>IF(A199="","",RTD("cqg.rtd", ,"ContractData", C199, "MT_LastBidVolume",, "T"))</f>
        <v/>
      </c>
      <c r="M199" s="2" t="str">
        <f>IF(A199="","",TEXT(RTD("cqg.rtd", ,"ContractData", C199, "Bid",, "T"),T199))</f>
        <v/>
      </c>
      <c r="N199" s="2" t="str">
        <f>IF(A199="","",TEXT(RTD("cqg.rtd", ,"ContractData", C199, "Ask",, "T"),T199))</f>
        <v/>
      </c>
      <c r="O199" t="str">
        <f>IF(A199="","",RTD("cqg.rtd", ,"ContractData", C199, "MT_LastAskVolume",, "T"))</f>
        <v/>
      </c>
      <c r="P199" t="str">
        <f>IF(A199="","",RTD("cqg.rtd", ,"ContractData", C199, "T_CVol",, "T"))</f>
        <v/>
      </c>
      <c r="Q199" s="1" t="str">
        <f>IF(A199="","",RTD("cqg.rtd",,"StudyData",C199,"PCB","BaseType=Index,Index=1","Close","A",,"all",,,,"T")/100)</f>
        <v/>
      </c>
      <c r="S199" s="14" t="str">
        <f>IF(A199="","",IF(LEN(RTD("cqg.rtd",,"ContractData","Tsize("&amp;C199&amp;")","LastQuoteToday",,"T"))=1,0,LEN(RTD("cqg.rtd",,"ContractData","Tsize("&amp;C199&amp;")","LastQuoteToday",,"T"))-2))</f>
        <v/>
      </c>
      <c r="T199" t="str" cm="1">
        <f t="array" ref="T199">IF(A199="","",_xlfn.IFS(S199=0,"#",S199=1,"#.0",S199=2,"#.00",S199=3,"#.000",S199=4,"#.0000",S199=5,"#.00000",S199=6,"#.000000",S199=7,"#.0000000"))</f>
        <v/>
      </c>
    </row>
    <row r="200" spans="2:20" x14ac:dyDescent="0.3">
      <c r="B200" s="1" t="str">
        <f>IF(A200="","",IFERROR(RTD("cqg.rtd",,"ContractData",A200,"PerCentNetLastTrade",,"T")/100,""))</f>
        <v/>
      </c>
      <c r="E200" t="str">
        <f>IF(A200="","",RTD("cqg.rtd",,"ContractData",C200,"LongDescription",,"T"))</f>
        <v/>
      </c>
      <c r="F200" s="2" t="str">
        <f>IF(A200="","",TEXT(RTD("cqg.rtd",,"ContractData",C200,"LastTrade",,"T"),T200))</f>
        <v/>
      </c>
      <c r="G200" s="2" t="str">
        <f>IF(A200="","",TEXT(RTD("cqg.rtd",,"ContractData",C200,"NetLastTrade",,"T"),T200))</f>
        <v/>
      </c>
      <c r="H200" s="1" t="str">
        <f t="shared" si="3"/>
        <v/>
      </c>
      <c r="I200" s="2" t="str">
        <f>IF(A200="","",TEXT(RTD("cqg.rtd",,"ContractData",C200,"Open",,"T"),T200))</f>
        <v/>
      </c>
      <c r="J200" s="2" t="str">
        <f>IF(A200="","",TEXT(RTD("cqg.rtd",,"ContractData",C200,"High",,"T"),T200))</f>
        <v/>
      </c>
      <c r="K200" s="2" t="str">
        <f>IF(A200="","",TEXT(RTD("cqg.rtd",,"ContractData",C200,"Low",,"T"),T200))</f>
        <v/>
      </c>
      <c r="L200" t="str">
        <f>IF(A200="","",RTD("cqg.rtd", ,"ContractData", C200, "MT_LastBidVolume",, "T"))</f>
        <v/>
      </c>
      <c r="M200" s="2" t="str">
        <f>IF(A200="","",TEXT(RTD("cqg.rtd", ,"ContractData", C200, "Bid",, "T"),T200))</f>
        <v/>
      </c>
      <c r="N200" s="2" t="str">
        <f>IF(A200="","",TEXT(RTD("cqg.rtd", ,"ContractData", C200, "Ask",, "T"),T200))</f>
        <v/>
      </c>
      <c r="O200" t="str">
        <f>IF(A200="","",RTD("cqg.rtd", ,"ContractData", C200, "MT_LastAskVolume",, "T"))</f>
        <v/>
      </c>
      <c r="P200" t="str">
        <f>IF(A200="","",RTD("cqg.rtd", ,"ContractData", C200, "T_CVol",, "T"))</f>
        <v/>
      </c>
      <c r="Q200" s="1" t="str">
        <f>IF(A200="","",RTD("cqg.rtd",,"StudyData",C200,"PCB","BaseType=Index,Index=1","Close","A",,"all",,,,"T")/100)</f>
        <v/>
      </c>
      <c r="S200" s="14" t="str">
        <f>IF(A200="","",IF(LEN(RTD("cqg.rtd",,"ContractData","Tsize("&amp;C200&amp;")","LastQuoteToday",,"T"))=1,0,LEN(RTD("cqg.rtd",,"ContractData","Tsize("&amp;C200&amp;")","LastQuoteToday",,"T"))-2))</f>
        <v/>
      </c>
      <c r="T200" t="str" cm="1">
        <f t="array" ref="T200">IF(A200="","",_xlfn.IFS(S200=0,"#",S200=1,"#.0",S200=2,"#.00",S200=3,"#.000",S200=4,"#.0000",S200=5,"#.00000",S200=6,"#.000000",S200=7,"#.0000000"))</f>
        <v/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642C3-0DBE-478A-BCD2-FCBBBAF0C509}">
  <dimension ref="A1:T189"/>
  <sheetViews>
    <sheetView workbookViewId="0">
      <selection activeCell="U1" sqref="U1"/>
    </sheetView>
  </sheetViews>
  <sheetFormatPr defaultRowHeight="16.5" x14ac:dyDescent="0.3"/>
  <cols>
    <col min="1" max="1" width="8.5" bestFit="1" customWidth="1"/>
    <col min="2" max="2" width="6.5" style="1" bestFit="1" customWidth="1"/>
    <col min="3" max="3" width="8.5" bestFit="1" customWidth="1"/>
    <col min="4" max="4" width="6.5" style="1" bestFit="1" customWidth="1"/>
    <col min="5" max="5" width="41.625" bestFit="1" customWidth="1"/>
    <col min="6" max="6" width="9.375" style="2" bestFit="1" customWidth="1"/>
    <col min="7" max="7" width="7.375" style="2" bestFit="1" customWidth="1"/>
    <col min="8" max="8" width="6.5" style="1" bestFit="1" customWidth="1"/>
    <col min="9" max="11" width="9.375" style="2" bestFit="1" customWidth="1"/>
    <col min="13" max="14" width="9" style="2"/>
    <col min="17" max="17" width="9" style="1"/>
  </cols>
  <sheetData>
    <row r="1" spans="1:20" x14ac:dyDescent="0.3">
      <c r="A1" t="str" cm="1">
        <f t="array" ref="A1:A24">_xlfn._TRO_ALL(Symbols!A:A)</f>
        <v>S.META</v>
      </c>
      <c r="B1" s="1">
        <f>IF(A1="","",IFERROR(RTD("cqg.rtd",,"ContractData",A1,"PerCentNetLastTrade",,"T")/100,""))</f>
        <v>-5.2958108599055424E-3</v>
      </c>
      <c r="C1" t="str" cm="1">
        <f t="array" aca="1" ref="C1:D24" ca="1">_xlfn._xlws.SORT(A1:INDIRECT("B"&amp;COUNTA(A:A)),2,-1)</f>
        <v>S.TTD</v>
      </c>
      <c r="D1" s="1">
        <f ca="1"/>
        <v>3.3872788859616108E-2</v>
      </c>
      <c r="E1" t="str">
        <f ca="1">IF(A1="","",RTD("cqg.rtd",,"ContractData",C1,"LongDescription",,"T"))</f>
        <v>The Trade Desk, Inc. Class A</v>
      </c>
      <c r="F1" s="2" t="str">
        <f ca="1">IF(A1="","",TEXT(RTD("cqg.rtd",,"ContractData",C1,"LastTrade",,"T"),T1))</f>
        <v>54.94</v>
      </c>
      <c r="G1" s="2" t="str">
        <f ca="1">IF(A1="","",TEXT(RTD("cqg.rtd",,"ContractData",C1,"NetLastTrade",,"T"),T1))</f>
        <v>1.80</v>
      </c>
      <c r="H1" s="1">
        <f t="shared" ref="H1:H19" ca="1" si="0">IF(A1="","",D1)</f>
        <v>3.3872788859616108E-2</v>
      </c>
      <c r="I1" s="2" t="str">
        <f ca="1">IF(A1="","",TEXT(RTD("cqg.rtd",,"ContractData",C1,"Open",,"T"),T1))</f>
        <v>54.70</v>
      </c>
      <c r="J1" s="2" t="str">
        <f ca="1">IF(A1="","",TEXT(RTD("cqg.rtd",,"ContractData",C1,"High",,"T"),T1))</f>
        <v>56.39</v>
      </c>
      <c r="K1" s="2" t="str">
        <f ca="1">IF(A1="","",TEXT(RTD("cqg.rtd",,"ContractData",C1,"Low",,"T"),T1))</f>
        <v>54.32</v>
      </c>
      <c r="L1">
        <f ca="1">IF(A1="","",RTD("cqg.rtd", ,"ContractData", C1, "MT_LastBidVolume",, "T"))</f>
        <v>300</v>
      </c>
      <c r="M1" s="2" t="str">
        <f ca="1">IF(A1="","",TEXT(RTD("cqg.rtd", ,"ContractData", C1, "Bid",, "T"),T1))</f>
        <v>54.91</v>
      </c>
      <c r="N1" s="2" t="str">
        <f ca="1">IF(A1="","",TEXT(RTD("cqg.rtd", ,"ContractData", C1, "Ask",, "T"),T1))</f>
        <v>54.97</v>
      </c>
      <c r="O1">
        <f ca="1">IF(A1="","",RTD("cqg.rtd", ,"ContractData", C1, "MT_LastAskVolume",, "T"))</f>
        <v>600</v>
      </c>
      <c r="P1">
        <f ca="1">IF(A1="","",RTD("cqg.rtd", ,"ContractData", C1, "T_CVol",, "T"))</f>
        <v>5795948</v>
      </c>
      <c r="Q1" s="1">
        <f ca="1">IF(A1="","",RTD("cqg.rtd",,"StudyData",C1,"PCB","BaseType=Index,Index=1","Close","A",,"all",,,,"T")/100)</f>
        <v>-0.53254488215774698</v>
      </c>
      <c r="S1" s="14">
        <f ca="1">IF(A1="","",IF(LEN(RTD("cqg.rtd",,"ContractData","Tsize("&amp;C1&amp;")","LastQuoteToday",,"T"))=1,0,LEN(RTD("cqg.rtd",,"ContractData","Tsize("&amp;C1&amp;")","LastQuoteToday",,"T"))-2))</f>
        <v>2</v>
      </c>
      <c r="T1" t="str" cm="1">
        <f t="array" aca="1" ref="T1" ca="1">IF(A1="","",_xlfn.IFS(S1=0,"#",S1=1,"#.0",S1=2,"#.00",S1=3,"#.000",S1=4,"#.0000",S1=5,"#.00000",S1=6,"#.000000",S1=7,"#.0000000"))</f>
        <v>#.00</v>
      </c>
    </row>
    <row r="2" spans="1:20" x14ac:dyDescent="0.3">
      <c r="A2" t="str">
        <v>S.GOOGL</v>
      </c>
      <c r="B2" s="1">
        <f>IF(A2="","",IFERROR(RTD("cqg.rtd",,"ContractData",A2,"PerCentNetLastTrade",,"T")/100,""))</f>
        <v>-9.1442718524138485E-3</v>
      </c>
      <c r="C2" t="str">
        <f ca="1"/>
        <v>S.IPG</v>
      </c>
      <c r="D2" s="1">
        <f ca="1"/>
        <v>1.9402985074626865E-2</v>
      </c>
      <c r="E2" t="str">
        <f ca="1">IF(A2="","",RTD("cqg.rtd",,"ContractData",C2,"LongDescription",,"T"))</f>
        <v>Interpublic Grp of Cos</v>
      </c>
      <c r="F2" s="2" t="str">
        <f ca="1">IF(A2="","",TEXT(RTD("cqg.rtd",,"ContractData",C2,"LastTrade",,"T"),T2))</f>
        <v>27.32</v>
      </c>
      <c r="G2" s="2" t="str">
        <f ca="1">IF(A2="","",TEXT(RTD("cqg.rtd",,"ContractData",C2,"NetLastTrade",,"T"),T2))</f>
        <v>.52</v>
      </c>
      <c r="H2" s="1">
        <f t="shared" ca="1" si="0"/>
        <v>1.9402985074626865E-2</v>
      </c>
      <c r="I2" s="2" t="str">
        <f ca="1">IF(A2="","",TEXT(RTD("cqg.rtd",,"ContractData",C2,"Open",,"T"),T2))</f>
        <v>26.80</v>
      </c>
      <c r="J2" s="2" t="str">
        <f ca="1">IF(A2="","",TEXT(RTD("cqg.rtd",,"ContractData",C2,"High",,"T"),T2))</f>
        <v>27.42</v>
      </c>
      <c r="K2" s="2" t="str">
        <f ca="1">IF(A2="","",TEXT(RTD("cqg.rtd",,"ContractData",C2,"Low",,"T"),T2))</f>
        <v>26.75</v>
      </c>
      <c r="L2">
        <f ca="1">IF(A2="","",RTD("cqg.rtd", ,"ContractData", C2, "MT_LastBidVolume",, "T"))</f>
        <v>200</v>
      </c>
      <c r="M2" s="2" t="str">
        <f ca="1">IF(A2="","",TEXT(RTD("cqg.rtd", ,"ContractData", C2, "Bid",, "T"),T2))</f>
        <v>27.32</v>
      </c>
      <c r="N2" s="2" t="str">
        <f ca="1">IF(A2="","",TEXT(RTD("cqg.rtd", ,"ContractData", C2, "Ask",, "T"),T2))</f>
        <v>27.33</v>
      </c>
      <c r="O2">
        <f ca="1">IF(A2="","",RTD("cqg.rtd", ,"ContractData", C2, "MT_LastAskVolume",, "T"))</f>
        <v>900</v>
      </c>
      <c r="P2">
        <f ca="1">IF(A2="","",RTD("cqg.rtd", ,"ContractData", C2, "T_CVol",, "T"))</f>
        <v>879058</v>
      </c>
      <c r="Q2" s="1">
        <f ca="1">IF(A2="","",RTD("cqg.rtd",,"StudyData",C2,"PCB","BaseType=Index,Index=1","Close","A",,"all",,,,"T")/100)</f>
        <v>-2.4982155603140589E-2</v>
      </c>
      <c r="S2" s="14">
        <f ca="1">IF(A2="","",IF(LEN(RTD("cqg.rtd",,"ContractData","Tsize("&amp;C2&amp;")","LastQuoteToday",,"T"))=1,0,LEN(RTD("cqg.rtd",,"ContractData","Tsize("&amp;C2&amp;")","LastQuoteToday",,"T"))-2))</f>
        <v>2</v>
      </c>
      <c r="T2" t="str" cm="1">
        <f t="array" aca="1" ref="T2" ca="1">IF(A2="","",_xlfn.IFS(S2=0,"#",S2=1,"#.0",S2=2,"#.00",S2=3,"#.000",S2=4,"#.0000",S2=5,"#.00000",S2=6,"#.000000",S2=7,"#.0000000"))</f>
        <v>#.00</v>
      </c>
    </row>
    <row r="3" spans="1:20" x14ac:dyDescent="0.3">
      <c r="A3" t="str">
        <v>S.GOOG</v>
      </c>
      <c r="B3" s="1">
        <f>IF(A3="","",IFERROR(RTD("cqg.rtd",,"ContractData",A3,"PerCentNetLastTrade",,"T")/100,""))</f>
        <v>-8.4290883066279673E-3</v>
      </c>
      <c r="C3" t="str">
        <f ca="1"/>
        <v>S.OMC</v>
      </c>
      <c r="D3" s="1">
        <f ca="1"/>
        <v>1.8726114649681529E-2</v>
      </c>
      <c r="E3" t="str">
        <f ca="1">IF(A3="","",RTD("cqg.rtd",,"ContractData",C3,"LongDescription",,"T"))</f>
        <v>Omnicom Group Inc</v>
      </c>
      <c r="F3" s="2" t="str">
        <f ca="1">IF(A3="","",TEXT(RTD("cqg.rtd",,"ContractData",C3,"LastTrade",,"T"),T3))</f>
        <v>79.97</v>
      </c>
      <c r="G3" s="2" t="str">
        <f ca="1">IF(A3="","",TEXT(RTD("cqg.rtd",,"ContractData",C3,"NetLastTrade",,"T"),T3))</f>
        <v>1.47</v>
      </c>
      <c r="H3" s="1">
        <f t="shared" ca="1" si="0"/>
        <v>1.8726114649681529E-2</v>
      </c>
      <c r="I3" s="2" t="str">
        <f ca="1">IF(A3="","",TEXT(RTD("cqg.rtd",,"ContractData",C3,"Open",,"T"),T3))</f>
        <v>78.68</v>
      </c>
      <c r="J3" s="2" t="str">
        <f ca="1">IF(A3="","",TEXT(RTD("cqg.rtd",,"ContractData",C3,"High",,"T"),T3))</f>
        <v>80.37</v>
      </c>
      <c r="K3" s="2" t="str">
        <f ca="1">IF(A3="","",TEXT(RTD("cqg.rtd",,"ContractData",C3,"Low",,"T"),T3))</f>
        <v>78.54</v>
      </c>
      <c r="L3">
        <f ca="1">IF(A3="","",RTD("cqg.rtd", ,"ContractData", C3, "MT_LastBidVolume",, "T"))</f>
        <v>100</v>
      </c>
      <c r="M3" s="2" t="str">
        <f ca="1">IF(A3="","",TEXT(RTD("cqg.rtd", ,"ContractData", C3, "Bid",, "T"),T3))</f>
        <v>79.97</v>
      </c>
      <c r="N3" s="2" t="str">
        <f ca="1">IF(A3="","",TEXT(RTD("cqg.rtd", ,"ContractData", C3, "Ask",, "T"),T3))</f>
        <v>80.02</v>
      </c>
      <c r="O3">
        <f ca="1">IF(A3="","",RTD("cqg.rtd", ,"ContractData", C3, "MT_LastAskVolume",, "T"))</f>
        <v>100</v>
      </c>
      <c r="P3">
        <f ca="1">IF(A3="","",RTD("cqg.rtd", ,"ContractData", C3, "T_CVol",, "T"))</f>
        <v>514794</v>
      </c>
      <c r="Q3" s="1">
        <f ca="1">IF(A3="","",RTD("cqg.rtd",,"StudyData",C3,"PCB","BaseType=Index,Index=1","Close","A",,"all",,,,"T")/100)</f>
        <v>-7.0548582054858297E-2</v>
      </c>
      <c r="S3" s="14">
        <f ca="1">IF(A3="","",IF(LEN(RTD("cqg.rtd",,"ContractData","Tsize("&amp;C3&amp;")","LastQuoteToday",,"T"))=1,0,LEN(RTD("cqg.rtd",,"ContractData","Tsize("&amp;C3&amp;")","LastQuoteToday",,"T"))-2))</f>
        <v>2</v>
      </c>
      <c r="T3" t="str" cm="1">
        <f t="array" aca="1" ref="T3" ca="1">IF(A3="","",_xlfn.IFS(S3=0,"#",S3=1,"#.0",S3=2,"#.00",S3=3,"#.000",S3=4,"#.0000",S3=5,"#.00000",S3=6,"#.000000",S3=7,"#.0000000"))</f>
        <v>#.00</v>
      </c>
    </row>
    <row r="4" spans="1:20" x14ac:dyDescent="0.3">
      <c r="A4" t="str">
        <v>S.NFLX</v>
      </c>
      <c r="B4" s="1">
        <f>IF(A4="","",IFERROR(RTD("cqg.rtd",,"ContractData",A4,"PerCentNetLastTrade",,"T")/100,""))</f>
        <v>1.6238148043083961E-2</v>
      </c>
      <c r="C4" t="str">
        <f ca="1"/>
        <v>S.TKO</v>
      </c>
      <c r="D4" s="1">
        <f ca="1"/>
        <v>1.8268988140297756E-2</v>
      </c>
      <c r="E4" t="str">
        <f ca="1">IF(A4="","",RTD("cqg.rtd",,"ContractData",C4,"LongDescription",,"T"))</f>
        <v>TKO Group Holdings, Inc.</v>
      </c>
      <c r="F4" s="2" t="str">
        <f ca="1">IF(A4="","",TEXT(RTD("cqg.rtd",,"ContractData",C4,"LastTrade",,"T"),T4))</f>
        <v>201.77</v>
      </c>
      <c r="G4" s="2" t="str">
        <f ca="1">IF(A4="","",TEXT(RTD("cqg.rtd",,"ContractData",C4,"NetLastTrade",,"T"),T4))</f>
        <v>3.62</v>
      </c>
      <c r="H4" s="1">
        <f t="shared" ca="1" si="0"/>
        <v>1.8268988140297756E-2</v>
      </c>
      <c r="I4" s="2" t="str">
        <f ca="1">IF(A4="","",TEXT(RTD("cqg.rtd",,"ContractData",C4,"Open",,"T"),T4))</f>
        <v>198.96</v>
      </c>
      <c r="J4" s="2" t="str">
        <f ca="1">IF(A4="","",TEXT(RTD("cqg.rtd",,"ContractData",C4,"High",,"T"),T4))</f>
        <v>203.25</v>
      </c>
      <c r="K4" s="2" t="str">
        <f ca="1">IF(A4="","",TEXT(RTD("cqg.rtd",,"ContractData",C4,"Low",,"T"),T4))</f>
        <v>198.16</v>
      </c>
      <c r="L4">
        <f ca="1">IF(A4="","",RTD("cqg.rtd", ,"ContractData", C4, "MT_LastBidVolume",, "T"))</f>
        <v>100</v>
      </c>
      <c r="M4" s="2" t="str">
        <f ca="1">IF(A4="","",TEXT(RTD("cqg.rtd", ,"ContractData", C4, "Bid",, "T"),T4))</f>
        <v>201.62</v>
      </c>
      <c r="N4" s="2" t="str">
        <f ca="1">IF(A4="","",TEXT(RTD("cqg.rtd", ,"ContractData", C4, "Ask",, "T"),T4))</f>
        <v>201.92</v>
      </c>
      <c r="O4">
        <f ca="1">IF(A4="","",RTD("cqg.rtd", ,"ContractData", C4, "MT_LastAskVolume",, "T"))</f>
        <v>100</v>
      </c>
      <c r="P4">
        <f ca="1">IF(A4="","",RTD("cqg.rtd", ,"ContractData", C4, "T_CVol",, "T"))</f>
        <v>98559</v>
      </c>
      <c r="Q4" s="1">
        <f ca="1">IF(A4="","",RTD("cqg.rtd",,"StudyData",C4,"PCB","BaseType=Index,Index=1","Close","A",,"all",,,,"T")/100)</f>
        <v>0.41981563577510372</v>
      </c>
      <c r="S4" s="14">
        <f ca="1">IF(A4="","",IF(LEN(RTD("cqg.rtd",,"ContractData","Tsize("&amp;C4&amp;")","LastQuoteToday",,"T"))=1,0,LEN(RTD("cqg.rtd",,"ContractData","Tsize("&amp;C4&amp;")","LastQuoteToday",,"T"))-2))</f>
        <v>2</v>
      </c>
      <c r="T4" t="str" cm="1">
        <f t="array" aca="1" ref="T4" ca="1">IF(A4="","",_xlfn.IFS(S4=0,"#",S4=1,"#.0",S4=2,"#.00",S4=3,"#.000",S4=4,"#.0000",S4=5,"#.00000",S4=6,"#.000000",S4=7,"#.0000000"))</f>
        <v>#.00</v>
      </c>
    </row>
    <row r="5" spans="1:20" x14ac:dyDescent="0.3">
      <c r="A5" t="str">
        <v>S.WBD</v>
      </c>
      <c r="B5" s="1">
        <f>IF(A5="","",IFERROR(RTD("cqg.rtd",,"ContractData",A5,"PerCentNetLastTrade",,"T")/100,""))</f>
        <v>-6.8134171907756813E-3</v>
      </c>
      <c r="C5" t="str">
        <f ca="1"/>
        <v>S.NFLX</v>
      </c>
      <c r="D5" s="1">
        <f ca="1"/>
        <v>1.6238148043083961E-2</v>
      </c>
      <c r="E5" t="str">
        <f ca="1">IF(A5="","",RTD("cqg.rtd",,"ContractData",C5,"LongDescription",,"T"))</f>
        <v>Netflix Inc</v>
      </c>
      <c r="F5" s="2" t="str">
        <f ca="1">IF(A5="","",TEXT(RTD("cqg.rtd",,"ContractData",C5,"LastTrade",,"T"),T5))</f>
        <v>1182.20</v>
      </c>
      <c r="G5" s="2" t="str">
        <f ca="1">IF(A5="","",TEXT(RTD("cqg.rtd",,"ContractData",C5,"NetLastTrade",,"T"),T5))</f>
        <v>18.89</v>
      </c>
      <c r="H5" s="1">
        <f t="shared" ca="1" si="0"/>
        <v>1.6238148043083961E-2</v>
      </c>
      <c r="I5" s="2" t="str">
        <f ca="1">IF(A5="","",TEXT(RTD("cqg.rtd",,"ContractData",C5,"Open",,"T"),T5))</f>
        <v>1177.79</v>
      </c>
      <c r="J5" s="2" t="str">
        <f ca="1">IF(A5="","",TEXT(RTD("cqg.rtd",,"ContractData",C5,"High",,"T"),T5))</f>
        <v>1189.35</v>
      </c>
      <c r="K5" s="2" t="str">
        <f ca="1">IF(A5="","",TEXT(RTD("cqg.rtd",,"ContractData",C5,"Low",,"T"),T5))</f>
        <v>1177.46</v>
      </c>
      <c r="L5">
        <f ca="1">IF(A5="","",RTD("cqg.rtd", ,"ContractData", C5, "MT_LastBidVolume",, "T"))</f>
        <v>100</v>
      </c>
      <c r="M5" s="2" t="str">
        <f ca="1">IF(A5="","",TEXT(RTD("cqg.rtd", ,"ContractData", C5, "Bid",, "T"),T5))</f>
        <v>1181.30</v>
      </c>
      <c r="N5" s="2" t="str">
        <f ca="1">IF(A5="","",TEXT(RTD("cqg.rtd", ,"ContractData", C5, "Ask",, "T"),T5))</f>
        <v>1182.95</v>
      </c>
      <c r="O5">
        <f ca="1">IF(A5="","",RTD("cqg.rtd", ,"ContractData", C5, "MT_LastAskVolume",, "T"))</f>
        <v>100</v>
      </c>
      <c r="P5">
        <f ca="1">IF(A5="","",RTD("cqg.rtd", ,"ContractData", C5, "T_CVol",, "T"))</f>
        <v>846358</v>
      </c>
      <c r="Q5" s="1">
        <f ca="1">IF(A5="","",RTD("cqg.rtd",,"StudyData",C5,"PCB","BaseType=Index,Index=1","Close","A",,"all",,,,"T")/100)</f>
        <v>0.32634743975227748</v>
      </c>
      <c r="S5" s="14">
        <f ca="1">IF(A5="","",IF(LEN(RTD("cqg.rtd",,"ContractData","Tsize("&amp;C5&amp;")","LastQuoteToday",,"T"))=1,0,LEN(RTD("cqg.rtd",,"ContractData","Tsize("&amp;C5&amp;")","LastQuoteToday",,"T"))-2))</f>
        <v>2</v>
      </c>
      <c r="T5" t="str" cm="1">
        <f t="array" aca="1" ref="T5" ca="1">IF(A5="","",_xlfn.IFS(S5=0,"#",S5=1,"#.0",S5=2,"#.00",S5=3,"#.000",S5=4,"#.0000",S5=5,"#.00000",S5=6,"#.000000",S5=7,"#.0000000"))</f>
        <v>#.00</v>
      </c>
    </row>
    <row r="6" spans="1:20" x14ac:dyDescent="0.3">
      <c r="A6" t="str">
        <v>S.VZ</v>
      </c>
      <c r="B6" s="1">
        <f>IF(A6="","",IFERROR(RTD("cqg.rtd",,"ContractData",A6,"PerCentNetLastTrade",,"T")/100,""))</f>
        <v>7.2393822393822397E-3</v>
      </c>
      <c r="C6" t="str">
        <f ca="1"/>
        <v>S.TTWO</v>
      </c>
      <c r="D6" s="1">
        <f ca="1"/>
        <v>1.1284924896879133E-2</v>
      </c>
      <c r="E6" t="str">
        <f ca="1">IF(A6="","",RTD("cqg.rtd",,"ContractData",C6,"LongDescription",,"T"))</f>
        <v>Take-Two Interactive Software</v>
      </c>
      <c r="F6" s="2" t="str">
        <f ca="1">IF(A6="","",TEXT(RTD("cqg.rtd",,"ContractData",C6,"LastTrade",,"T"),T6))</f>
        <v>259.88</v>
      </c>
      <c r="G6" s="2" t="str">
        <f ca="1">IF(A6="","",TEXT(RTD("cqg.rtd",,"ContractData",C6,"NetLastTrade",,"T"),T6))</f>
        <v>2.90</v>
      </c>
      <c r="H6" s="1">
        <f t="shared" ca="1" si="0"/>
        <v>1.1284924896879133E-2</v>
      </c>
      <c r="I6" s="2" t="str">
        <f ca="1">IF(A6="","",TEXT(RTD("cqg.rtd",,"ContractData",C6,"Open",,"T"),T6))</f>
        <v>257.50</v>
      </c>
      <c r="J6" s="2" t="str">
        <f ca="1">IF(A6="","",TEXT(RTD("cqg.rtd",,"ContractData",C6,"High",,"T"),T6))</f>
        <v>260.88</v>
      </c>
      <c r="K6" s="2" t="str">
        <f ca="1">IF(A6="","",TEXT(RTD("cqg.rtd",,"ContractData",C6,"Low",,"T"),T6))</f>
        <v>257.50</v>
      </c>
      <c r="L6">
        <f ca="1">IF(A6="","",RTD("cqg.rtd", ,"ContractData", C6, "MT_LastBidVolume",, "T"))</f>
        <v>200</v>
      </c>
      <c r="M6" s="2" t="str">
        <f ca="1">IF(A6="","",TEXT(RTD("cqg.rtd", ,"ContractData", C6, "Bid",, "T"),T6))</f>
        <v>259.58</v>
      </c>
      <c r="N6" s="2" t="str">
        <f ca="1">IF(A6="","",TEXT(RTD("cqg.rtd", ,"ContractData", C6, "Ask",, "T"),T6))</f>
        <v>259.99</v>
      </c>
      <c r="O6">
        <f ca="1">IF(A6="","",RTD("cqg.rtd", ,"ContractData", C6, "MT_LastAskVolume",, "T"))</f>
        <v>700</v>
      </c>
      <c r="P6">
        <f ca="1">IF(A6="","",RTD("cqg.rtd", ,"ContractData", C6, "T_CVol",, "T"))</f>
        <v>141173</v>
      </c>
      <c r="Q6" s="1">
        <f ca="1">IF(A6="","",RTD("cqg.rtd",,"StudyData",C6,"PCB","BaseType=Index,Index=1","Close","A",,"all",,,,"T")/100)</f>
        <v>0.41177748804867442</v>
      </c>
      <c r="S6" s="14">
        <f ca="1">IF(A6="","",IF(LEN(RTD("cqg.rtd",,"ContractData","Tsize("&amp;C6&amp;")","LastQuoteToday",,"T"))=1,0,LEN(RTD("cqg.rtd",,"ContractData","Tsize("&amp;C6&amp;")","LastQuoteToday",,"T"))-2))</f>
        <v>2</v>
      </c>
      <c r="T6" t="str" cm="1">
        <f t="array" aca="1" ref="T6" ca="1">IF(A6="","",_xlfn.IFS(S6=0,"#",S6=1,"#.0",S6=2,"#.00",S6=3,"#.000",S6=4,"#.0000",S6=5,"#.00000",S6=6,"#.000000",S6=7,"#.0000000"))</f>
        <v>#.00</v>
      </c>
    </row>
    <row r="7" spans="1:20" x14ac:dyDescent="0.3">
      <c r="A7" t="str">
        <v>S.EA</v>
      </c>
      <c r="B7" s="1">
        <f>IF(A7="","",IFERROR(RTD("cqg.rtd",,"ContractData",A7,"PerCentNetLastTrade",,"T")/100,""))</f>
        <v>-3.4919684725132197E-4</v>
      </c>
      <c r="C7" t="str">
        <f ca="1"/>
        <v>S.TMUS</v>
      </c>
      <c r="D7" s="1">
        <f ca="1"/>
        <v>7.2901849217638691E-3</v>
      </c>
      <c r="E7" t="str">
        <f ca="1">IF(A7="","",RTD("cqg.rtd",,"ContractData",C7,"LongDescription",,"T"))</f>
        <v>T-Mobile US, Inc.</v>
      </c>
      <c r="F7" s="2" t="str">
        <f ca="1">IF(A7="","",TEXT(RTD("cqg.rtd",,"ContractData",C7,"LastTrade",,"T"),T7))</f>
        <v>226.60</v>
      </c>
      <c r="G7" s="2" t="str">
        <f ca="1">IF(A7="","",TEXT(RTD("cqg.rtd",,"ContractData",C7,"NetLastTrade",,"T"),T7))</f>
        <v>1.64</v>
      </c>
      <c r="H7" s="1">
        <f t="shared" ca="1" si="0"/>
        <v>7.2901849217638691E-3</v>
      </c>
      <c r="I7" s="2" t="str">
        <f ca="1">IF(A7="","",TEXT(RTD("cqg.rtd",,"ContractData",C7,"Open",,"T"),T7))</f>
        <v>225.00</v>
      </c>
      <c r="J7" s="2" t="str">
        <f ca="1">IF(A7="","",TEXT(RTD("cqg.rtd",,"ContractData",C7,"High",,"T"),T7))</f>
        <v>226.99</v>
      </c>
      <c r="K7" s="2" t="str">
        <f ca="1">IF(A7="","",TEXT(RTD("cqg.rtd",,"ContractData",C7,"Low",,"T"),T7))</f>
        <v>223.58</v>
      </c>
      <c r="L7">
        <f ca="1">IF(A7="","",RTD("cqg.rtd", ,"ContractData", C7, "MT_LastBidVolume",, "T"))</f>
        <v>100</v>
      </c>
      <c r="M7" s="2" t="str">
        <f ca="1">IF(A7="","",TEXT(RTD("cqg.rtd", ,"ContractData", C7, "Bid",, "T"),T7))</f>
        <v>226.59</v>
      </c>
      <c r="N7" s="2" t="str">
        <f ca="1">IF(A7="","",TEXT(RTD("cqg.rtd", ,"ContractData", C7, "Ask",, "T"),T7))</f>
        <v>226.73</v>
      </c>
      <c r="O7">
        <f ca="1">IF(A7="","",RTD("cqg.rtd", ,"ContractData", C7, "MT_LastAskVolume",, "T"))</f>
        <v>100</v>
      </c>
      <c r="P7">
        <f ca="1">IF(A7="","",RTD("cqg.rtd", ,"ContractData", C7, "T_CVol",, "T"))</f>
        <v>450508</v>
      </c>
      <c r="Q7" s="1">
        <f ca="1">IF(A7="","",RTD("cqg.rtd",,"StudyData",C7,"PCB","BaseType=Index,Index=1","Close","A",,"all",,,,"T")/100)</f>
        <v>2.6593575861912636E-2</v>
      </c>
      <c r="S7" s="14">
        <f ca="1">IF(A7="","",IF(LEN(RTD("cqg.rtd",,"ContractData","Tsize("&amp;C7&amp;")","LastQuoteToday",,"T"))=1,0,LEN(RTD("cqg.rtd",,"ContractData","Tsize("&amp;C7&amp;")","LastQuoteToday",,"T"))-2))</f>
        <v>2</v>
      </c>
      <c r="T7" t="str" cm="1">
        <f t="array" aca="1" ref="T7" ca="1">IF(A7="","",_xlfn.IFS(S7=0,"#",S7=1,"#.0",S7=2,"#.00",S7=3,"#.000",S7=4,"#.0000",S7=5,"#.00000",S7=6,"#.000000",S7=7,"#.0000000"))</f>
        <v>#.00</v>
      </c>
    </row>
    <row r="8" spans="1:20" x14ac:dyDescent="0.3">
      <c r="A8" t="str">
        <v>S.TTWO</v>
      </c>
      <c r="B8" s="1">
        <f>IF(A8="","",IFERROR(RTD("cqg.rtd",,"ContractData",A8,"PerCentNetLastTrade",,"T")/100,""))</f>
        <v>1.1284924896879133E-2</v>
      </c>
      <c r="C8" t="str">
        <f ca="1"/>
        <v>S.VZ</v>
      </c>
      <c r="D8" s="1">
        <f ca="1"/>
        <v>7.2393822393822397E-3</v>
      </c>
      <c r="E8" t="str">
        <f ca="1">IF(A8="","",RTD("cqg.rtd",,"ContractData",C8,"LongDescription",,"T"))</f>
        <v>Verizon Communications</v>
      </c>
      <c r="F8" s="2" t="str">
        <f ca="1">IF(A8="","",TEXT(RTD("cqg.rtd",,"ContractData",C8,"LastTrade",,"T"),T8))</f>
        <v>41.74</v>
      </c>
      <c r="G8" s="2" t="str">
        <f ca="1">IF(A8="","",TEXT(RTD("cqg.rtd",,"ContractData",C8,"NetLastTrade",,"T"),T8))</f>
        <v>.30</v>
      </c>
      <c r="H8" s="1">
        <f t="shared" ca="1" si="0"/>
        <v>7.2393822393822397E-3</v>
      </c>
      <c r="I8" s="2" t="str">
        <f ca="1">IF(A8="","",TEXT(RTD("cqg.rtd",,"ContractData",C8,"Open",,"T"),T8))</f>
        <v>41.61</v>
      </c>
      <c r="J8" s="2" t="str">
        <f ca="1">IF(A8="","",TEXT(RTD("cqg.rtd",,"ContractData",C8,"High",,"T"),T8))</f>
        <v>41.81</v>
      </c>
      <c r="K8" s="2" t="str">
        <f ca="1">IF(A8="","",TEXT(RTD("cqg.rtd",,"ContractData",C8,"Low",,"T"),T8))</f>
        <v>41.34</v>
      </c>
      <c r="L8">
        <f ca="1">IF(A8="","",RTD("cqg.rtd", ,"ContractData", C8, "MT_LastBidVolume",, "T"))</f>
        <v>1200</v>
      </c>
      <c r="M8" s="2" t="str">
        <f ca="1">IF(A8="","",TEXT(RTD("cqg.rtd", ,"ContractData", C8, "Bid",, "T"),T8))</f>
        <v>41.73</v>
      </c>
      <c r="N8" s="2" t="str">
        <f ca="1">IF(A8="","",TEXT(RTD("cqg.rtd", ,"ContractData", C8, "Ask",, "T"),T8))</f>
        <v>41.74</v>
      </c>
      <c r="O8">
        <f ca="1">IF(A8="","",RTD("cqg.rtd", ,"ContractData", C8, "MT_LastAskVolume",, "T"))</f>
        <v>1000</v>
      </c>
      <c r="P8">
        <f ca="1">IF(A8="","",RTD("cqg.rtd", ,"ContractData", C8, "T_CVol",, "T"))</f>
        <v>8069972</v>
      </c>
      <c r="Q8" s="1">
        <f ca="1">IF(A8="","",RTD("cqg.rtd",,"StudyData",C8,"PCB","BaseType=Index,Index=1","Close","A",,"all",,,,"T")/100)</f>
        <v>4.3760940235058762E-2</v>
      </c>
      <c r="S8" s="14">
        <f ca="1">IF(A8="","",IF(LEN(RTD("cqg.rtd",,"ContractData","Tsize("&amp;C8&amp;")","LastQuoteToday",,"T"))=1,0,LEN(RTD("cqg.rtd",,"ContractData","Tsize("&amp;C8&amp;")","LastQuoteToday",,"T"))-2))</f>
        <v>2</v>
      </c>
      <c r="T8" t="str" cm="1">
        <f t="array" aca="1" ref="T8" ca="1">IF(A8="","",_xlfn.IFS(S8=0,"#",S8=1,"#.0",S8=2,"#.00",S8=3,"#.000",S8=4,"#.0000",S8=5,"#.00000",S8=6,"#.000000",S8=7,"#.0000000"))</f>
        <v>#.00</v>
      </c>
    </row>
    <row r="9" spans="1:20" x14ac:dyDescent="0.3">
      <c r="A9" t="str">
        <v>S.CMCSA</v>
      </c>
      <c r="B9" s="1">
        <f>IF(A9="","",IFERROR(RTD("cqg.rtd",,"ContractData",A9,"PerCentNetLastTrade",,"T")/100,""))</f>
        <v>-2.5731746542296558E-3</v>
      </c>
      <c r="C9" t="str">
        <f ca="1"/>
        <v>S.FOXA</v>
      </c>
      <c r="D9" s="1">
        <f ca="1"/>
        <v>6.8426197458455514E-3</v>
      </c>
      <c r="E9" t="str">
        <f ca="1">IF(A9="","",RTD("cqg.rtd",,"ContractData",C9,"LongDescription",,"T"))</f>
        <v>Fox Corporation Class A</v>
      </c>
      <c r="F9" s="2" t="str">
        <f ca="1">IF(A9="","",TEXT(RTD("cqg.rtd",,"ContractData",C9,"LastTrade",,"T"),T9))</f>
        <v>61.80</v>
      </c>
      <c r="G9" s="2" t="str">
        <f ca="1">IF(A9="","",TEXT(RTD("cqg.rtd",,"ContractData",C9,"NetLastTrade",,"T"),T9))</f>
        <v>.42</v>
      </c>
      <c r="H9" s="1">
        <f t="shared" ca="1" si="0"/>
        <v>6.8426197458455514E-3</v>
      </c>
      <c r="I9" s="2" t="str">
        <f ca="1">IF(A9="","",TEXT(RTD("cqg.rtd",,"ContractData",C9,"Open",,"T"),T9))</f>
        <v>61.35</v>
      </c>
      <c r="J9" s="2" t="str">
        <f ca="1">IF(A9="","",TEXT(RTD("cqg.rtd",,"ContractData",C9,"High",,"T"),T9))</f>
        <v>61.92</v>
      </c>
      <c r="K9" s="2" t="str">
        <f ca="1">IF(A9="","",TEXT(RTD("cqg.rtd",,"ContractData",C9,"Low",,"T"),T9))</f>
        <v>60.86</v>
      </c>
      <c r="L9">
        <f ca="1">IF(A9="","",RTD("cqg.rtd", ,"ContractData", C9, "MT_LastBidVolume",, "T"))</f>
        <v>400</v>
      </c>
      <c r="M9" s="2" t="str">
        <f ca="1">IF(A9="","",TEXT(RTD("cqg.rtd", ,"ContractData", C9, "Bid",, "T"),T9))</f>
        <v>61.79</v>
      </c>
      <c r="N9" s="2" t="str">
        <f ca="1">IF(A9="","",TEXT(RTD("cqg.rtd", ,"ContractData", C9, "Ask",, "T"),T9))</f>
        <v>61.82</v>
      </c>
      <c r="O9">
        <f ca="1">IF(A9="","",RTD("cqg.rtd", ,"ContractData", C9, "MT_LastAskVolume",, "T"))</f>
        <v>200</v>
      </c>
      <c r="P9">
        <f ca="1">IF(A9="","",RTD("cqg.rtd", ,"ContractData", C9, "T_CVol",, "T"))</f>
        <v>280221</v>
      </c>
      <c r="Q9" s="1">
        <f ca="1">IF(A9="","",RTD("cqg.rtd",,"StudyData",C9,"PCB","BaseType=Index,Index=1","Close","A",,"all",,,,"T")/100)</f>
        <v>0.27212844792095525</v>
      </c>
      <c r="S9" s="14">
        <f ca="1">IF(A9="","",IF(LEN(RTD("cqg.rtd",,"ContractData","Tsize("&amp;C9&amp;")","LastQuoteToday",,"T"))=1,0,LEN(RTD("cqg.rtd",,"ContractData","Tsize("&amp;C9&amp;")","LastQuoteToday",,"T"))-2))</f>
        <v>2</v>
      </c>
      <c r="T9" t="str" cm="1">
        <f t="array" aca="1" ref="T9" ca="1">IF(A9="","",_xlfn.IFS(S9=0,"#",S9=1,"#.0",S9=2,"#.00",S9=3,"#.000",S9=4,"#.0000",S9=5,"#.00000",S9=6,"#.000000",S9=7,"#.0000000"))</f>
        <v>#.00</v>
      </c>
    </row>
    <row r="10" spans="1:20" x14ac:dyDescent="0.3">
      <c r="A10" t="str">
        <v>S.DIS</v>
      </c>
      <c r="B10" s="1">
        <f>IF(A10="","",IFERROR(RTD("cqg.rtd",,"ContractData",A10,"PerCentNetLastTrade",,"T")/100,""))</f>
        <v>-3.0155210643015521E-3</v>
      </c>
      <c r="C10" t="str">
        <f ca="1"/>
        <v>S.T</v>
      </c>
      <c r="D10" s="1">
        <f ca="1"/>
        <v>6.5713181291070745E-3</v>
      </c>
      <c r="E10" t="str">
        <f ca="1">IF(A10="","",RTD("cqg.rtd",,"ContractData",C10,"LongDescription",,"T"))</f>
        <v>AT&amp;T Inc</v>
      </c>
      <c r="F10" s="2" t="str">
        <f ca="1">IF(A10="","",TEXT(RTD("cqg.rtd",,"ContractData",C10,"LastTrade",,"T"),T10))</f>
        <v>26.04</v>
      </c>
      <c r="G10" s="2" t="str">
        <f ca="1">IF(A10="","",TEXT(RTD("cqg.rtd",,"ContractData",C10,"NetLastTrade",,"T"),T10))</f>
        <v>.17</v>
      </c>
      <c r="H10" s="1">
        <f t="shared" ca="1" si="0"/>
        <v>6.5713181291070745E-3</v>
      </c>
      <c r="I10" s="2" t="str">
        <f ca="1">IF(A10="","",TEXT(RTD("cqg.rtd",,"ContractData",C10,"Open",,"T"),T10))</f>
        <v>25.92</v>
      </c>
      <c r="J10" s="2" t="str">
        <f ca="1">IF(A10="","",TEXT(RTD("cqg.rtd",,"ContractData",C10,"High",,"T"),T10))</f>
        <v>26.05</v>
      </c>
      <c r="K10" s="2" t="str">
        <f ca="1">IF(A10="","",TEXT(RTD("cqg.rtd",,"ContractData",C10,"Low",,"T"),T10))</f>
        <v>25.85</v>
      </c>
      <c r="L10">
        <f ca="1">IF(A10="","",RTD("cqg.rtd", ,"ContractData", C10, "MT_LastBidVolume",, "T"))</f>
        <v>6900</v>
      </c>
      <c r="M10" s="2" t="str">
        <f ca="1">IF(A10="","",TEXT(RTD("cqg.rtd", ,"ContractData", C10, "Bid",, "T"),T10))</f>
        <v>26.03</v>
      </c>
      <c r="N10" s="2" t="str">
        <f ca="1">IF(A10="","",TEXT(RTD("cqg.rtd", ,"ContractData", C10, "Ask",, "T"),T10))</f>
        <v>26.04</v>
      </c>
      <c r="O10">
        <f ca="1">IF(A10="","",RTD("cqg.rtd", ,"ContractData", C10, "MT_LastAskVolume",, "T"))</f>
        <v>6000</v>
      </c>
      <c r="P10">
        <f ca="1">IF(A10="","",RTD("cqg.rtd", ,"ContractData", C10, "T_CVol",, "T"))</f>
        <v>5579772</v>
      </c>
      <c r="Q10" s="1">
        <f ca="1">IF(A10="","",RTD("cqg.rtd",,"StudyData",C10,"PCB","BaseType=Index,Index=1","Close","A",,"all",,,,"T")/100)</f>
        <v>0.14361001317523056</v>
      </c>
      <c r="S10" s="14">
        <f ca="1">IF(A10="","",IF(LEN(RTD("cqg.rtd",,"ContractData","Tsize("&amp;C10&amp;")","LastQuoteToday",,"T"))=1,0,LEN(RTD("cqg.rtd",,"ContractData","Tsize("&amp;C10&amp;")","LastQuoteToday",,"T"))-2))</f>
        <v>2</v>
      </c>
      <c r="T10" t="str" cm="1">
        <f t="array" aca="1" ref="T10" ca="1">IF(A10="","",_xlfn.IFS(S10=0,"#",S10=1,"#.0",S10=2,"#.00",S10=3,"#.000",S10=4,"#.0000",S10=5,"#.00000",S10=6,"#.000000",S10=7,"#.0000000"))</f>
        <v>#.00</v>
      </c>
    </row>
    <row r="11" spans="1:20" x14ac:dyDescent="0.3">
      <c r="A11" t="str">
        <v>S.CHTR</v>
      </c>
      <c r="B11" s="1">
        <f>IF(A11="","",IFERROR(RTD("cqg.rtd",,"ContractData",A11,"PerCentNetLastTrade",,"T")/100,""))</f>
        <v>-1.0327509372568438E-2</v>
      </c>
      <c r="C11" t="str">
        <f ca="1"/>
        <v>S.FOX</v>
      </c>
      <c r="D11" s="1">
        <f ca="1"/>
        <v>4.5396767750136187E-3</v>
      </c>
      <c r="E11" t="str">
        <f ca="1">IF(A11="","",RTD("cqg.rtd",,"ContractData",C11,"LongDescription",,"T"))</f>
        <v>Fox Corporation</v>
      </c>
      <c r="F11" s="2" t="str">
        <f ca="1">IF(A11="","",TEXT(RTD("cqg.rtd",,"ContractData",C11,"LastTrade",,"T"),T11))</f>
        <v>55.32</v>
      </c>
      <c r="G11" s="2" t="str">
        <f ca="1">IF(A11="","",TEXT(RTD("cqg.rtd",,"ContractData",C11,"NetLastTrade",,"T"),T11))</f>
        <v>.25</v>
      </c>
      <c r="H11" s="1">
        <f t="shared" ca="1" si="0"/>
        <v>4.5396767750136187E-3</v>
      </c>
      <c r="I11" s="2" t="str">
        <f ca="1">IF(A11="","",TEXT(RTD("cqg.rtd",,"ContractData",C11,"Open",,"T"),T11))</f>
        <v>55.02</v>
      </c>
      <c r="J11" s="2" t="str">
        <f ca="1">IF(A11="","",TEXT(RTD("cqg.rtd",,"ContractData",C11,"High",,"T"),T11))</f>
        <v>55.44</v>
      </c>
      <c r="K11" s="2" t="str">
        <f ca="1">IF(A11="","",TEXT(RTD("cqg.rtd",,"ContractData",C11,"Low",,"T"),T11))</f>
        <v>54.63</v>
      </c>
      <c r="L11">
        <f ca="1">IF(A11="","",RTD("cqg.rtd", ,"ContractData", C11, "MT_LastBidVolume",, "T"))</f>
        <v>200</v>
      </c>
      <c r="M11" s="2" t="str">
        <f ca="1">IF(A11="","",TEXT(RTD("cqg.rtd", ,"ContractData", C11, "Bid",, "T"),T11))</f>
        <v>55.30</v>
      </c>
      <c r="N11" s="2" t="str">
        <f ca="1">IF(A11="","",TEXT(RTD("cqg.rtd", ,"ContractData", C11, "Ask",, "T"),T11))</f>
        <v>55.34</v>
      </c>
      <c r="O11">
        <f ca="1">IF(A11="","",RTD("cqg.rtd", ,"ContractData", C11, "MT_LastAskVolume",, "T"))</f>
        <v>200</v>
      </c>
      <c r="P11">
        <f ca="1">IF(A11="","",RTD("cqg.rtd", ,"ContractData", C11, "T_CVol",, "T"))</f>
        <v>196094</v>
      </c>
      <c r="Q11" s="1">
        <f ca="1">IF(A11="","",RTD("cqg.rtd",,"StudyData",C11,"PCB","BaseType=Index,Index=1","Close","A",,"all",,,,"T")/100)</f>
        <v>0.20944468736335808</v>
      </c>
      <c r="S11" s="14">
        <f ca="1">IF(A11="","",IF(LEN(RTD("cqg.rtd",,"ContractData","Tsize("&amp;C11&amp;")","LastQuoteToday",,"T"))=1,0,LEN(RTD("cqg.rtd",,"ContractData","Tsize("&amp;C11&amp;")","LastQuoteToday",,"T"))-2))</f>
        <v>2</v>
      </c>
      <c r="T11" t="str" cm="1">
        <f t="array" aca="1" ref="T11" ca="1">IF(A11="","",_xlfn.IFS(S11=0,"#",S11=1,"#.0",S11=2,"#.00",S11=3,"#.000",S11=4,"#.0000",S11=5,"#.00000",S11=6,"#.000000",S11=7,"#.0000000"))</f>
        <v>#.00</v>
      </c>
    </row>
    <row r="12" spans="1:20" x14ac:dyDescent="0.3">
      <c r="A12" t="str">
        <v>S.TMUS</v>
      </c>
      <c r="B12" s="1">
        <f>IF(A12="","",IFERROR(RTD("cqg.rtd",,"ContractData",A12,"PerCentNetLastTrade",,"T")/100,""))</f>
        <v>7.2901849217638691E-3</v>
      </c>
      <c r="C12" t="str">
        <f ca="1"/>
        <v>S.EA</v>
      </c>
      <c r="D12" s="1">
        <f ca="1"/>
        <v>-3.4919684725132197E-4</v>
      </c>
      <c r="E12" t="str">
        <f ca="1">IF(A12="","",RTD("cqg.rtd",,"ContractData",C12,"LongDescription",,"T"))</f>
        <v>Electronic Arts</v>
      </c>
      <c r="F12" s="2" t="str">
        <f ca="1">IF(A12="","",TEXT(RTD("cqg.rtd",,"ContractData",C12,"LastTrade",,"T"),T12))</f>
        <v>200.39</v>
      </c>
      <c r="G12" s="2" t="str">
        <f ca="1">IF(A12="","",TEXT(RTD("cqg.rtd",,"ContractData",C12,"NetLastTrade",,"T"),T12))</f>
        <v>-.07</v>
      </c>
      <c r="H12" s="1">
        <f t="shared" ca="1" si="0"/>
        <v>-3.4919684725132197E-4</v>
      </c>
      <c r="I12" s="2" t="str">
        <f ca="1">IF(A12="","",TEXT(RTD("cqg.rtd",,"ContractData",C12,"Open",,"T"),T12))</f>
        <v>200.40</v>
      </c>
      <c r="J12" s="2" t="str">
        <f ca="1">IF(A12="","",TEXT(RTD("cqg.rtd",,"ContractData",C12,"High",,"T"),T12))</f>
        <v>200.60</v>
      </c>
      <c r="K12" s="2" t="str">
        <f ca="1">IF(A12="","",TEXT(RTD("cqg.rtd",,"ContractData",C12,"Low",,"T"),T12))</f>
        <v>200.31</v>
      </c>
      <c r="L12">
        <f ca="1">IF(A12="","",RTD("cqg.rtd", ,"ContractData", C12, "MT_LastBidVolume",, "T"))</f>
        <v>300</v>
      </c>
      <c r="M12" s="2" t="str">
        <f ca="1">IF(A12="","",TEXT(RTD("cqg.rtd", ,"ContractData", C12, "Bid",, "T"),T12))</f>
        <v>200.39</v>
      </c>
      <c r="N12" s="2" t="str">
        <f ca="1">IF(A12="","",TEXT(RTD("cqg.rtd", ,"ContractData", C12, "Ask",, "T"),T12))</f>
        <v>200.40</v>
      </c>
      <c r="O12">
        <f ca="1">IF(A12="","",RTD("cqg.rtd", ,"ContractData", C12, "MT_LastAskVolume",, "T"))</f>
        <v>700</v>
      </c>
      <c r="P12">
        <f ca="1">IF(A12="","",RTD("cqg.rtd", ,"ContractData", C12, "T_CVol",, "T"))</f>
        <v>470997</v>
      </c>
      <c r="Q12" s="1">
        <f ca="1">IF(A12="","",RTD("cqg.rtd",,"StudyData",C12,"PCB","BaseType=Index,Index=1","Close","A",,"all",,,,"T")/100)</f>
        <v>0.36971975393028023</v>
      </c>
      <c r="S12" s="14">
        <f ca="1">IF(A12="","",IF(LEN(RTD("cqg.rtd",,"ContractData","Tsize("&amp;C12&amp;")","LastQuoteToday",,"T"))=1,0,LEN(RTD("cqg.rtd",,"ContractData","Tsize("&amp;C12&amp;")","LastQuoteToday",,"T"))-2))</f>
        <v>2</v>
      </c>
      <c r="T12" t="str" cm="1">
        <f t="array" aca="1" ref="T12" ca="1">IF(A12="","",_xlfn.IFS(S12=0,"#",S12=1,"#.0",S12=2,"#.00",S12=3,"#.000",S12=4,"#.0000",S12=5,"#.00000",S12=6,"#.000000",S12=7,"#.0000000"))</f>
        <v>#.00</v>
      </c>
    </row>
    <row r="13" spans="1:20" x14ac:dyDescent="0.3">
      <c r="A13" t="str">
        <v>S.T</v>
      </c>
      <c r="B13" s="1">
        <f>IF(A13="","",IFERROR(RTD("cqg.rtd",,"ContractData",A13,"PerCentNetLastTrade",,"T")/100,""))</f>
        <v>6.5713181291070745E-3</v>
      </c>
      <c r="C13" t="str">
        <f ca="1"/>
        <v>S.CMCSA</v>
      </c>
      <c r="D13" s="1">
        <f ca="1"/>
        <v>-2.5731746542296558E-3</v>
      </c>
      <c r="E13" t="str">
        <f ca="1">IF(A13="","",RTD("cqg.rtd",,"ContractData",C13,"LongDescription",,"T"))</f>
        <v>Comcast Corp ClsA</v>
      </c>
      <c r="F13" s="2" t="str">
        <f ca="1">IF(A13="","",TEXT(RTD("cqg.rtd",,"ContractData",C13,"LastTrade",,"T"),T13))</f>
        <v>31.01</v>
      </c>
      <c r="G13" s="2" t="str">
        <f ca="1">IF(A13="","",TEXT(RTD("cqg.rtd",,"ContractData",C13,"NetLastTrade",,"T"),T13))</f>
        <v>-.08</v>
      </c>
      <c r="H13" s="1">
        <f t="shared" ca="1" si="0"/>
        <v>-2.5731746542296558E-3</v>
      </c>
      <c r="I13" s="2" t="str">
        <f ca="1">IF(A13="","",TEXT(RTD("cqg.rtd",,"ContractData",C13,"Open",,"T"),T13))</f>
        <v>31.09</v>
      </c>
      <c r="J13" s="2" t="str">
        <f ca="1">IF(A13="","",TEXT(RTD("cqg.rtd",,"ContractData",C13,"High",,"T"),T13))</f>
        <v>31.13</v>
      </c>
      <c r="K13" s="2" t="str">
        <f ca="1">IF(A13="","",TEXT(RTD("cqg.rtd",,"ContractData",C13,"Low",,"T"),T13))</f>
        <v>30.87</v>
      </c>
      <c r="L13">
        <f ca="1">IF(A13="","",RTD("cqg.rtd", ,"ContractData", C13, "MT_LastBidVolume",, "T"))</f>
        <v>100</v>
      </c>
      <c r="M13" s="2" t="str">
        <f ca="1">IF(A13="","",TEXT(RTD("cqg.rtd", ,"ContractData", C13, "Bid",, "T"),T13))</f>
        <v>31.01</v>
      </c>
      <c r="N13" s="2" t="str">
        <f ca="1">IF(A13="","",TEXT(RTD("cqg.rtd", ,"ContractData", C13, "Ask",, "T"),T13))</f>
        <v>31.02</v>
      </c>
      <c r="O13">
        <f ca="1">IF(A13="","",RTD("cqg.rtd", ,"ContractData", C13, "MT_LastAskVolume",, "T"))</f>
        <v>2000</v>
      </c>
      <c r="P13">
        <f ca="1">IF(A13="","",RTD("cqg.rtd", ,"ContractData", C13, "T_CVol",, "T"))</f>
        <v>4173952</v>
      </c>
      <c r="Q13" s="1">
        <f ca="1">IF(A13="","",RTD("cqg.rtd",,"StudyData",C13,"PCB","BaseType=Index,Index=1","Close","A",,"all",,,,"T")/100)</f>
        <v>-0.17372768451905141</v>
      </c>
      <c r="S13" s="14">
        <f ca="1">IF(A13="","",IF(LEN(RTD("cqg.rtd",,"ContractData","Tsize("&amp;C13&amp;")","LastQuoteToday",,"T"))=1,0,LEN(RTD("cqg.rtd",,"ContractData","Tsize("&amp;C13&amp;")","LastQuoteToday",,"T"))-2))</f>
        <v>2</v>
      </c>
      <c r="T13" t="str" cm="1">
        <f t="array" aca="1" ref="T13" ca="1">IF(A13="","",_xlfn.IFS(S13=0,"#",S13=1,"#.0",S13=2,"#.00",S13=3,"#.000",S13=4,"#.0000",S13=5,"#.00000",S13=6,"#.000000",S13=7,"#.0000000"))</f>
        <v>#.00</v>
      </c>
    </row>
    <row r="14" spans="1:20" x14ac:dyDescent="0.3">
      <c r="A14" t="str">
        <v>S.LYV</v>
      </c>
      <c r="B14" s="1">
        <f>IF(A14="","",IFERROR(RTD("cqg.rtd",,"ContractData",A14,"PerCentNetLastTrade",,"T")/100,""))</f>
        <v>-7.8235218673848913E-3</v>
      </c>
      <c r="C14" t="str">
        <f ca="1"/>
        <v>S.DIS</v>
      </c>
      <c r="D14" s="1">
        <f ca="1"/>
        <v>-3.0155210643015521E-3</v>
      </c>
      <c r="E14" t="str">
        <f ca="1">IF(A14="","",RTD("cqg.rtd",,"ContractData",C14,"LongDescription",,"T"))</f>
        <v>The Walt Disney Company</v>
      </c>
      <c r="F14" s="2" t="str">
        <f ca="1">IF(A14="","",TEXT(RTD("cqg.rtd",,"ContractData",C14,"LastTrade",,"T"),T14))</f>
        <v>112.41</v>
      </c>
      <c r="G14" s="2" t="str">
        <f ca="1">IF(A14="","",TEXT(RTD("cqg.rtd",,"ContractData",C14,"NetLastTrade",,"T"),T14))</f>
        <v>-.34</v>
      </c>
      <c r="H14" s="1">
        <f t="shared" ca="1" si="0"/>
        <v>-3.0155210643015521E-3</v>
      </c>
      <c r="I14" s="2" t="str">
        <f ca="1">IF(A14="","",TEXT(RTD("cqg.rtd",,"ContractData",C14,"Open",,"T"),T14))</f>
        <v>112.63</v>
      </c>
      <c r="J14" s="2" t="str">
        <f ca="1">IF(A14="","",TEXT(RTD("cqg.rtd",,"ContractData",C14,"High",,"T"),T14))</f>
        <v>113.40</v>
      </c>
      <c r="K14" s="2" t="str">
        <f ca="1">IF(A14="","",TEXT(RTD("cqg.rtd",,"ContractData",C14,"Low",,"T"),T14))</f>
        <v>111.80</v>
      </c>
      <c r="L14">
        <f ca="1">IF(A14="","",RTD("cqg.rtd", ,"ContractData", C14, "MT_LastBidVolume",, "T"))</f>
        <v>200</v>
      </c>
      <c r="M14" s="2" t="str">
        <f ca="1">IF(A14="","",TEXT(RTD("cqg.rtd", ,"ContractData", C14, "Bid",, "T"),T14))</f>
        <v>112.39</v>
      </c>
      <c r="N14" s="2" t="str">
        <f ca="1">IF(A14="","",TEXT(RTD("cqg.rtd", ,"ContractData", C14, "Ask",, "T"),T14))</f>
        <v>112.42</v>
      </c>
      <c r="O14">
        <f ca="1">IF(A14="","",RTD("cqg.rtd", ,"ContractData", C14, "MT_LastAskVolume",, "T"))</f>
        <v>100</v>
      </c>
      <c r="P14">
        <f ca="1">IF(A14="","",RTD("cqg.rtd", ,"ContractData", C14, "T_CVol",, "T"))</f>
        <v>744307</v>
      </c>
      <c r="Q14" s="1">
        <f ca="1">IF(A14="","",RTD("cqg.rtd",,"StudyData",C14,"PCB","BaseType=Index,Index=1","Close","A",,"all",,,,"T")/100)</f>
        <v>9.5195330040412033E-3</v>
      </c>
      <c r="S14" s="14">
        <f ca="1">IF(A14="","",IF(LEN(RTD("cqg.rtd",,"ContractData","Tsize("&amp;C14&amp;")","LastQuoteToday",,"T"))=1,0,LEN(RTD("cqg.rtd",,"ContractData","Tsize("&amp;C14&amp;")","LastQuoteToday",,"T"))-2))</f>
        <v>2</v>
      </c>
      <c r="T14" t="str" cm="1">
        <f t="array" aca="1" ref="T14" ca="1">IF(A14="","",_xlfn.IFS(S14=0,"#",S14=1,"#.0",S14=2,"#.00",S14=3,"#.000",S14=4,"#.0000",S14=5,"#.00000",S14=6,"#.000000",S14=7,"#.0000000"))</f>
        <v>#.00</v>
      </c>
    </row>
    <row r="15" spans="1:20" x14ac:dyDescent="0.3">
      <c r="A15" t="str">
        <v>S.TTD</v>
      </c>
      <c r="B15" s="1">
        <f>IF(A15="","",IFERROR(RTD("cqg.rtd",,"ContractData",A15,"PerCentNetLastTrade",,"T")/100,""))</f>
        <v>3.3872788859616108E-2</v>
      </c>
      <c r="C15" t="str">
        <f ca="1"/>
        <v>S.META</v>
      </c>
      <c r="D15" s="1">
        <f ca="1"/>
        <v>-5.2958108599055424E-3</v>
      </c>
      <c r="E15" t="str">
        <f ca="1">IF(A15="","",RTD("cqg.rtd",,"ContractData",C15,"LongDescription",,"T"))</f>
        <v>Meta Platforms, Inc.</v>
      </c>
      <c r="F15" s="2" t="str">
        <f ca="1">IF(A15="","",TEXT(RTD("cqg.rtd",,"ContractData",C15,"LastTrade",,"T"),T15))</f>
        <v>711.87</v>
      </c>
      <c r="G15" s="2" t="str">
        <f ca="1">IF(A15="","",TEXT(RTD("cqg.rtd",,"ContractData",C15,"NetLastTrade",,"T"),T15))</f>
        <v>-3.79</v>
      </c>
      <c r="H15" s="1">
        <f t="shared" ca="1" si="0"/>
        <v>-5.2958108599055424E-3</v>
      </c>
      <c r="I15" s="2" t="str">
        <f ca="1">IF(A15="","",TEXT(RTD("cqg.rtd",,"ContractData",C15,"Open",,"T"),T15))</f>
        <v>717.72</v>
      </c>
      <c r="J15" s="2" t="str">
        <f ca="1">IF(A15="","",TEXT(RTD("cqg.rtd",,"ContractData",C15,"High",,"T"),T15))</f>
        <v>718.49</v>
      </c>
      <c r="K15" s="2" t="str">
        <f ca="1">IF(A15="","",TEXT(RTD("cqg.rtd",,"ContractData",C15,"Low",,"T"),T15))</f>
        <v>708.26</v>
      </c>
      <c r="L15">
        <f ca="1">IF(A15="","",RTD("cqg.rtd", ,"ContractData", C15, "MT_LastBidVolume",, "T"))</f>
        <v>100</v>
      </c>
      <c r="M15" s="2" t="str">
        <f ca="1">IF(A15="","",TEXT(RTD("cqg.rtd", ,"ContractData", C15, "Bid",, "T"),T15))</f>
        <v>711.72</v>
      </c>
      <c r="N15" s="2" t="str">
        <f ca="1">IF(A15="","",TEXT(RTD("cqg.rtd", ,"ContractData", C15, "Ask",, "T"),T15))</f>
        <v>712.02</v>
      </c>
      <c r="O15">
        <f ca="1">IF(A15="","",RTD("cqg.rtd", ,"ContractData", C15, "MT_LastAskVolume",, "T"))</f>
        <v>200</v>
      </c>
      <c r="P15">
        <f ca="1">IF(A15="","",RTD("cqg.rtd", ,"ContractData", C15, "T_CVol",, "T"))</f>
        <v>2878726</v>
      </c>
      <c r="Q15" s="1">
        <f ca="1">IF(A15="","",RTD("cqg.rtd",,"StudyData",C15,"PCB","BaseType=Index,Index=1","Close","A",,"all",,,,"T")/100)</f>
        <v>0.21581185633037867</v>
      </c>
      <c r="S15" s="14">
        <f ca="1">IF(A15="","",IF(LEN(RTD("cqg.rtd",,"ContractData","Tsize("&amp;C15&amp;")","LastQuoteToday",,"T"))=1,0,LEN(RTD("cqg.rtd",,"ContractData","Tsize("&amp;C15&amp;")","LastQuoteToday",,"T"))-2))</f>
        <v>2</v>
      </c>
      <c r="T15" t="str" cm="1">
        <f t="array" aca="1" ref="T15" ca="1">IF(A15="","",_xlfn.IFS(S15=0,"#",S15=1,"#.0",S15=2,"#.00",S15=3,"#.000",S15=4,"#.0000",S15=5,"#.00000",S15=6,"#.000000",S15=7,"#.0000000"))</f>
        <v>#.00</v>
      </c>
    </row>
    <row r="16" spans="1:20" x14ac:dyDescent="0.3">
      <c r="A16" t="str">
        <v>S.OMC</v>
      </c>
      <c r="B16" s="1">
        <f>IF(A16="","",IFERROR(RTD("cqg.rtd",,"ContractData",A16,"PerCentNetLastTrade",,"T")/100,""))</f>
        <v>1.8726114649681529E-2</v>
      </c>
      <c r="C16" t="str">
        <f ca="1"/>
        <v>S.WBD</v>
      </c>
      <c r="D16" s="1">
        <f ca="1"/>
        <v>-6.8134171907756813E-3</v>
      </c>
      <c r="E16" t="str">
        <f ca="1">IF(A16="","",RTD("cqg.rtd",,"ContractData",C16,"LongDescription",,"T"))</f>
        <v>Warner Bros. Discovery, Inc. Series A</v>
      </c>
      <c r="F16" s="2" t="str">
        <f ca="1">IF(A16="","",TEXT(RTD("cqg.rtd",,"ContractData",C16,"LastTrade",,"T"),T16))</f>
        <v>18.95</v>
      </c>
      <c r="G16" s="2" t="str">
        <f ca="1">IF(A16="","",TEXT(RTD("cqg.rtd",,"ContractData",C16,"NetLastTrade",,"T"),T16))</f>
        <v>-.13</v>
      </c>
      <c r="H16" s="1">
        <f t="shared" ca="1" si="0"/>
        <v>-6.8134171907756813E-3</v>
      </c>
      <c r="I16" s="2" t="str">
        <f ca="1">IF(A16="","",TEXT(RTD("cqg.rtd",,"ContractData",C16,"Open",,"T"),T16))</f>
        <v>19.02</v>
      </c>
      <c r="J16" s="2" t="str">
        <f ca="1">IF(A16="","",TEXT(RTD("cqg.rtd",,"ContractData",C16,"High",,"T"),T16))</f>
        <v>19.09</v>
      </c>
      <c r="K16" s="2" t="str">
        <f ca="1">IF(A16="","",TEXT(RTD("cqg.rtd",,"ContractData",C16,"Low",,"T"),T16))</f>
        <v>18.92</v>
      </c>
      <c r="L16">
        <f ca="1">IF(A16="","",RTD("cqg.rtd", ,"ContractData", C16, "MT_LastBidVolume",, "T"))</f>
        <v>500</v>
      </c>
      <c r="M16" s="2" t="str">
        <f ca="1">IF(A16="","",TEXT(RTD("cqg.rtd", ,"ContractData", C16, "Bid",, "T"),T16))</f>
        <v>18.95</v>
      </c>
      <c r="N16" s="2" t="str">
        <f ca="1">IF(A16="","",TEXT(RTD("cqg.rtd", ,"ContractData", C16, "Ask",, "T"),T16))</f>
        <v>18.96</v>
      </c>
      <c r="O16">
        <f ca="1">IF(A16="","",RTD("cqg.rtd", ,"ContractData", C16, "MT_LastAskVolume",, "T"))</f>
        <v>600</v>
      </c>
      <c r="P16">
        <f ca="1">IF(A16="","",RTD("cqg.rtd", ,"ContractData", C16, "T_CVol",, "T"))</f>
        <v>2281073</v>
      </c>
      <c r="Q16" s="1">
        <f ca="1">IF(A16="","",RTD("cqg.rtd",,"StudyData",C16,"PCB","BaseType=Index,Index=1","Close","A",,"all",,,,"T")/100)</f>
        <v>0.79280983916745495</v>
      </c>
      <c r="S16" s="14">
        <f ca="1">IF(A16="","",IF(LEN(RTD("cqg.rtd",,"ContractData","Tsize("&amp;C16&amp;")","LastQuoteToday",,"T"))=1,0,LEN(RTD("cqg.rtd",,"ContractData","Tsize("&amp;C16&amp;")","LastQuoteToday",,"T"))-2))</f>
        <v>2</v>
      </c>
      <c r="T16" t="str" cm="1">
        <f t="array" aca="1" ref="T16" ca="1">IF(A16="","",_xlfn.IFS(S16=0,"#",S16=1,"#.0",S16=2,"#.00",S16=3,"#.000",S16=4,"#.0000",S16=5,"#.00000",S16=6,"#.000000",S16=7,"#.0000000"))</f>
        <v>#.00</v>
      </c>
    </row>
    <row r="17" spans="1:20" x14ac:dyDescent="0.3">
      <c r="A17" t="str">
        <v>S.TKO</v>
      </c>
      <c r="B17" s="1">
        <f>IF(A17="","",IFERROR(RTD("cqg.rtd",,"ContractData",A17,"PerCentNetLastTrade",,"T")/100,""))</f>
        <v>1.8268988140297756E-2</v>
      </c>
      <c r="C17" t="str">
        <f ca="1"/>
        <v>S.LYV</v>
      </c>
      <c r="D17" s="1">
        <f ca="1"/>
        <v>-7.8235218673848913E-3</v>
      </c>
      <c r="E17" t="str">
        <f ca="1">IF(A17="","",RTD("cqg.rtd",,"ContractData",C17,"LongDescription",,"T"))</f>
        <v>Live Nation Entertainment Inc</v>
      </c>
      <c r="F17" s="2" t="str">
        <f ca="1">IF(A17="","",TEXT(RTD("cqg.rtd",,"ContractData",C17,"LastTrade",,"T"),T17))</f>
        <v>154.72</v>
      </c>
      <c r="G17" s="2" t="str">
        <f ca="1">IF(A17="","",TEXT(RTD("cqg.rtd",,"ContractData",C17,"NetLastTrade",,"T"),T17))</f>
        <v>-1.22</v>
      </c>
      <c r="H17" s="1">
        <f t="shared" ca="1" si="0"/>
        <v>-7.8235218673848913E-3</v>
      </c>
      <c r="I17" s="2" t="str">
        <f ca="1">IF(A17="","",TEXT(RTD("cqg.rtd",,"ContractData",C17,"Open",,"T"),T17))</f>
        <v>155.89</v>
      </c>
      <c r="J17" s="2" t="str">
        <f ca="1">IF(A17="","",TEXT(RTD("cqg.rtd",,"ContractData",C17,"High",,"T"),T17))</f>
        <v>156.04</v>
      </c>
      <c r="K17" s="2" t="str">
        <f ca="1">IF(A17="","",TEXT(RTD("cqg.rtd",,"ContractData",C17,"Low",,"T"),T17))</f>
        <v>154.64</v>
      </c>
      <c r="L17">
        <f ca="1">IF(A17="","",RTD("cqg.rtd", ,"ContractData", C17, "MT_LastBidVolume",, "T"))</f>
        <v>100</v>
      </c>
      <c r="M17" s="2" t="str">
        <f ca="1">IF(A17="","",TEXT(RTD("cqg.rtd", ,"ContractData", C17, "Bid",, "T"),T17))</f>
        <v>154.56</v>
      </c>
      <c r="N17" s="2" t="str">
        <f ca="1">IF(A17="","",TEXT(RTD("cqg.rtd", ,"ContractData", C17, "Ask",, "T"),T17))</f>
        <v>154.89</v>
      </c>
      <c r="O17">
        <f ca="1">IF(A17="","",RTD("cqg.rtd", ,"ContractData", C17, "MT_LastAskVolume",, "T"))</f>
        <v>100</v>
      </c>
      <c r="P17">
        <f ca="1">IF(A17="","",RTD("cqg.rtd", ,"ContractData", C17, "T_CVol",, "T"))</f>
        <v>213724</v>
      </c>
      <c r="Q17" s="1">
        <f ca="1">IF(A17="","",RTD("cqg.rtd",,"StudyData",C17,"PCB","BaseType=Index,Index=1","Close","A",,"all",,,,"T")/100)</f>
        <v>0.19474903474903474</v>
      </c>
      <c r="S17" s="14">
        <f ca="1">IF(A17="","",IF(LEN(RTD("cqg.rtd",,"ContractData","Tsize("&amp;C17&amp;")","LastQuoteToday",,"T"))=1,0,LEN(RTD("cqg.rtd",,"ContractData","Tsize("&amp;C17&amp;")","LastQuoteToday",,"T"))-2))</f>
        <v>2</v>
      </c>
      <c r="T17" t="str" cm="1">
        <f t="array" aca="1" ref="T17" ca="1">IF(A17="","",_xlfn.IFS(S17=0,"#",S17=1,"#.0",S17=2,"#.00",S17=3,"#.000",S17=4,"#.0000",S17=5,"#.00000",S17=6,"#.000000",S17=7,"#.0000000"))</f>
        <v>#.00</v>
      </c>
    </row>
    <row r="18" spans="1:20" x14ac:dyDescent="0.3">
      <c r="A18" t="str">
        <v>S.FOXA</v>
      </c>
      <c r="B18" s="1">
        <f>IF(A18="","",IFERROR(RTD("cqg.rtd",,"ContractData",A18,"PerCentNetLastTrade",,"T")/100,""))</f>
        <v>6.8426197458455514E-3</v>
      </c>
      <c r="C18" t="str">
        <f ca="1"/>
        <v>S.NWSA</v>
      </c>
      <c r="D18" s="1">
        <f ca="1"/>
        <v>-8.1967213114754103E-3</v>
      </c>
      <c r="E18" t="str">
        <f ca="1">IF(A18="","",RTD("cqg.rtd",,"ContractData",C18,"LongDescription",,"T"))</f>
        <v>News Corporation Class A</v>
      </c>
      <c r="F18" s="2" t="str">
        <f ca="1">IF(A18="","",TEXT(RTD("cqg.rtd",,"ContractData",C18,"LastTrade",,"T"),T18))</f>
        <v>27.83</v>
      </c>
      <c r="G18" s="2" t="str">
        <f ca="1">IF(A18="","",TEXT(RTD("cqg.rtd",,"ContractData",C18,"NetLastTrade",,"T"),T18))</f>
        <v>-.23</v>
      </c>
      <c r="H18" s="1">
        <f t="shared" ca="1" si="0"/>
        <v>-8.1967213114754103E-3</v>
      </c>
      <c r="I18" s="2" t="str">
        <f ca="1">IF(A18="","",TEXT(RTD("cqg.rtd",,"ContractData",C18,"Open",,"T"),T18))</f>
        <v>28.05</v>
      </c>
      <c r="J18" s="2" t="str">
        <f ca="1">IF(A18="","",TEXT(RTD("cqg.rtd",,"ContractData",C18,"High",,"T"),T18))</f>
        <v>28.12</v>
      </c>
      <c r="K18" s="2" t="str">
        <f ca="1">IF(A18="","",TEXT(RTD("cqg.rtd",,"ContractData",C18,"Low",,"T"),T18))</f>
        <v>27.67</v>
      </c>
      <c r="L18">
        <f ca="1">IF(A18="","",RTD("cqg.rtd", ,"ContractData", C18, "MT_LastBidVolume",, "T"))</f>
        <v>500</v>
      </c>
      <c r="M18" s="2" t="str">
        <f ca="1">IF(A18="","",TEXT(RTD("cqg.rtd", ,"ContractData", C18, "Bid",, "T"),T18))</f>
        <v>27.83</v>
      </c>
      <c r="N18" s="2" t="str">
        <f ca="1">IF(A18="","",TEXT(RTD("cqg.rtd", ,"ContractData", C18, "Ask",, "T"),T18))</f>
        <v>27.84</v>
      </c>
      <c r="O18">
        <f ca="1">IF(A18="","",RTD("cqg.rtd", ,"ContractData", C18, "MT_LastAskVolume",, "T"))</f>
        <v>900</v>
      </c>
      <c r="P18">
        <f ca="1">IF(A18="","",RTD("cqg.rtd", ,"ContractData", C18, "T_CVol",, "T"))</f>
        <v>414963</v>
      </c>
      <c r="Q18" s="1">
        <f ca="1">IF(A18="","",RTD("cqg.rtd",,"StudyData",C18,"PCB","BaseType=Index,Index=1","Close","A",,"all",,,,"T")/100)</f>
        <v>1.053013798111847E-2</v>
      </c>
      <c r="S18" s="14">
        <f ca="1">IF(A18="","",IF(LEN(RTD("cqg.rtd",,"ContractData","Tsize("&amp;C18&amp;")","LastQuoteToday",,"T"))=1,0,LEN(RTD("cqg.rtd",,"ContractData","Tsize("&amp;C18&amp;")","LastQuoteToday",,"T"))-2))</f>
        <v>2</v>
      </c>
      <c r="T18" t="str" cm="1">
        <f t="array" aca="1" ref="T18" ca="1">IF(A18="","",_xlfn.IFS(S18=0,"#",S18=1,"#.0",S18=2,"#.00",S18=3,"#.000",S18=4,"#.0000",S18=5,"#.00000",S18=6,"#.000000",S18=7,"#.0000000"))</f>
        <v>#.00</v>
      </c>
    </row>
    <row r="19" spans="1:20" x14ac:dyDescent="0.3">
      <c r="A19" t="str">
        <v>S.NWSA</v>
      </c>
      <c r="B19" s="1">
        <f>IF(A19="","",IFERROR(RTD("cqg.rtd",,"ContractData",A19,"PerCentNetLastTrade",,"T")/100,""))</f>
        <v>-8.1967213114754103E-3</v>
      </c>
      <c r="C19" t="str">
        <f ca="1"/>
        <v>S.GOOG</v>
      </c>
      <c r="D19" s="1">
        <f ca="1"/>
        <v>-8.4290883066279673E-3</v>
      </c>
      <c r="E19" t="str">
        <f ca="1">IF(A19="","",RTD("cqg.rtd",,"ContractData",C19,"LongDescription",,"T"))</f>
        <v>Alphabet, Inc. Class C</v>
      </c>
      <c r="F19" s="2" t="str">
        <f ca="1">IF(A19="","",TEXT(RTD("cqg.rtd",,"ContractData",C19,"LastTrade",,"T"),T19))</f>
        <v>249.39</v>
      </c>
      <c r="G19" s="2" t="str">
        <f ca="1">IF(A19="","",TEXT(RTD("cqg.rtd",,"ContractData",C19,"NetLastTrade",,"T"),T19))</f>
        <v>-2.12</v>
      </c>
      <c r="H19" s="1">
        <f t="shared" ca="1" si="0"/>
        <v>-8.4290883066279673E-3</v>
      </c>
      <c r="I19" s="2" t="str">
        <f ca="1">IF(A19="","",TEXT(RTD("cqg.rtd",,"ContractData",C19,"Open",,"T"),T19))</f>
        <v>248.93</v>
      </c>
      <c r="J19" s="2" t="str">
        <f ca="1">IF(A19="","",TEXT(RTD("cqg.rtd",,"ContractData",C19,"High",,"T"),T19))</f>
        <v>251.55</v>
      </c>
      <c r="K19" s="2" t="str">
        <f ca="1">IF(A19="","",TEXT(RTD("cqg.rtd",,"ContractData",C19,"Low",,"T"),T19))</f>
        <v>248.35</v>
      </c>
      <c r="L19">
        <f ca="1">IF(A19="","",RTD("cqg.rtd", ,"ContractData", C19, "MT_LastBidVolume",, "T"))</f>
        <v>100</v>
      </c>
      <c r="M19" s="2" t="str">
        <f ca="1">IF(A19="","",TEXT(RTD("cqg.rtd", ,"ContractData", C19, "Bid",, "T"),T19))</f>
        <v>249.39</v>
      </c>
      <c r="N19" s="2" t="str">
        <f ca="1">IF(A19="","",TEXT(RTD("cqg.rtd", ,"ContractData", C19, "Ask",, "T"),T19))</f>
        <v>249.42</v>
      </c>
      <c r="O19">
        <f ca="1">IF(A19="","",RTD("cqg.rtd", ,"ContractData", C19, "MT_LastAskVolume",, "T"))</f>
        <v>200</v>
      </c>
      <c r="P19">
        <f ca="1">IF(A19="","",RTD("cqg.rtd", ,"ContractData", C19, "T_CVol",, "T"))</f>
        <v>3280410</v>
      </c>
      <c r="Q19" s="1">
        <f ca="1">IF(A19="","",RTD("cqg.rtd",,"StudyData",C19,"PCB","BaseType=Index,Index=1","Close","A",,"all",,,,"T")/100)</f>
        <v>0.309546313799622</v>
      </c>
      <c r="S19" s="14">
        <f ca="1">IF(A19="","",IF(LEN(RTD("cqg.rtd",,"ContractData","Tsize("&amp;C19&amp;")","LastQuoteToday",,"T"))=1,0,LEN(RTD("cqg.rtd",,"ContractData","Tsize("&amp;C19&amp;")","LastQuoteToday",,"T"))-2))</f>
        <v>2</v>
      </c>
      <c r="T19" t="str" cm="1">
        <f t="array" aca="1" ref="T19" ca="1">IF(A19="","",_xlfn.IFS(S19=0,"#",S19=1,"#.0",S19=2,"#.00",S19=3,"#.000",S19=4,"#.0000",S19=5,"#.00000",S19=6,"#.000000",S19=7,"#.0000000"))</f>
        <v>#.00</v>
      </c>
    </row>
    <row r="20" spans="1:20" x14ac:dyDescent="0.3">
      <c r="A20" t="str">
        <v>S.IPG</v>
      </c>
      <c r="B20" s="1">
        <f>IF(A20="","",IFERROR(RTD("cqg.rtd",,"ContractData",A20,"PerCentNetLastTrade",,"T")/100,""))</f>
        <v>1.9402985074626865E-2</v>
      </c>
      <c r="C20" t="str">
        <f ca="1"/>
        <v>S.GOOGL</v>
      </c>
      <c r="D20" s="1">
        <f ca="1"/>
        <v>-9.1442718524138485E-3</v>
      </c>
      <c r="E20" t="str">
        <f ca="1">IF(A20="","",RTD("cqg.rtd",,"ContractData",C20,"LongDescription",,"T"))</f>
        <v>Alphabet, Inc. Class A</v>
      </c>
      <c r="F20" s="2" t="str">
        <f ca="1">IF(A20="","",TEXT(RTD("cqg.rtd",,"ContractData",C20,"LastTrade",,"T"),T20))</f>
        <v>248.14</v>
      </c>
      <c r="G20" s="2" t="str">
        <f ca="1">IF(A20="","",TEXT(RTD("cqg.rtd",,"ContractData",C20,"NetLastTrade",,"T"),T20))</f>
        <v>-2.29</v>
      </c>
      <c r="H20" s="1">
        <f t="shared" ref="H20:H83" ca="1" si="1">IF(A20="","",D20)</f>
        <v>-9.1442718524138485E-3</v>
      </c>
      <c r="I20" s="2" t="str">
        <f ca="1">IF(A20="","",TEXT(RTD("cqg.rtd",,"ContractData",C20,"Open",,"T"),T20))</f>
        <v>248.27</v>
      </c>
      <c r="J20" s="2" t="str">
        <f ca="1">IF(A20="","",TEXT(RTD("cqg.rtd",,"ContractData",C20,"High",,"T"),T20))</f>
        <v>250.44</v>
      </c>
      <c r="K20" s="2" t="str">
        <f ca="1">IF(A20="","",TEXT(RTD("cqg.rtd",,"ContractData",C20,"Low",,"T"),T20))</f>
        <v>247.28</v>
      </c>
      <c r="L20">
        <f ca="1">IF(A20="","",RTD("cqg.rtd", ,"ContractData", C20, "MT_LastBidVolume",, "T"))</f>
        <v>100</v>
      </c>
      <c r="M20" s="2" t="str">
        <f ca="1">IF(A20="","",TEXT(RTD("cqg.rtd", ,"ContractData", C20, "Bid",, "T"),T20))</f>
        <v>248.12</v>
      </c>
      <c r="N20" s="2" t="str">
        <f ca="1">IF(A20="","",TEXT(RTD("cqg.rtd", ,"ContractData", C20, "Ask",, "T"),T20))</f>
        <v>248.16</v>
      </c>
      <c r="O20">
        <f ca="1">IF(A20="","",RTD("cqg.rtd", ,"ContractData", C20, "MT_LastAskVolume",, "T"))</f>
        <v>100</v>
      </c>
      <c r="P20">
        <f ca="1">IF(A20="","",RTD("cqg.rtd", ,"ContractData", C20, "T_CVol",, "T"))</f>
        <v>5116316</v>
      </c>
      <c r="Q20" s="1">
        <f ca="1">IF(A20="","",RTD("cqg.rtd",,"StudyData",C20,"PCB","BaseType=Index,Index=1","Close","A",,"all",,,,"T")/100)</f>
        <v>0.3108293713681986</v>
      </c>
      <c r="S20" s="14">
        <f ca="1">IF(A20="","",IF(LEN(RTD("cqg.rtd",,"ContractData","Tsize("&amp;C20&amp;")","LastQuoteToday",,"T"))=1,0,LEN(RTD("cqg.rtd",,"ContractData","Tsize("&amp;C20&amp;")","LastQuoteToday",,"T"))-2))</f>
        <v>2</v>
      </c>
      <c r="T20" t="str" cm="1">
        <f t="array" aca="1" ref="T20" ca="1">IF(A20="","",_xlfn.IFS(S20=0,"#",S20=1,"#.0",S20=2,"#.00",S20=3,"#.000",S20=4,"#.0000",S20=5,"#.00000",S20=6,"#.000000",S20=7,"#.0000000"))</f>
        <v>#.00</v>
      </c>
    </row>
    <row r="21" spans="1:20" x14ac:dyDescent="0.3">
      <c r="A21" t="str">
        <v>S.FOX</v>
      </c>
      <c r="B21" s="1">
        <f>IF(A21="","",IFERROR(RTD("cqg.rtd",,"ContractData",A21,"PerCentNetLastTrade",,"T")/100,""))</f>
        <v>4.5396767750136187E-3</v>
      </c>
      <c r="C21" t="str">
        <f ca="1"/>
        <v>S.CHTR</v>
      </c>
      <c r="D21" s="1">
        <f ca="1"/>
        <v>-1.0327509372568438E-2</v>
      </c>
      <c r="E21" t="str">
        <f ca="1">IF(A21="","",RTD("cqg.rtd",,"ContractData",C21,"LongDescription",,"T"))</f>
        <v>Charter Communications, Inc. Class A</v>
      </c>
      <c r="F21" s="2" t="str">
        <f ca="1">IF(A21="","",TEXT(RTD("cqg.rtd",,"ContractData",C21,"LastTrade",,"T"),T21))</f>
        <v>279.82</v>
      </c>
      <c r="G21" s="2" t="str">
        <f ca="1">IF(A21="","",TEXT(RTD("cqg.rtd",,"ContractData",C21,"NetLastTrade",,"T"),T21))</f>
        <v>-2.92</v>
      </c>
      <c r="H21" s="1">
        <f t="shared" ca="1" si="1"/>
        <v>-1.0327509372568438E-2</v>
      </c>
      <c r="I21" s="2" t="str">
        <f ca="1">IF(A21="","",TEXT(RTD("cqg.rtd",,"ContractData",C21,"Open",,"T"),T21))</f>
        <v>282.01</v>
      </c>
      <c r="J21" s="2" t="str">
        <f ca="1">IF(A21="","",TEXT(RTD("cqg.rtd",,"ContractData",C21,"High",,"T"),T21))</f>
        <v>284.60</v>
      </c>
      <c r="K21" s="2" t="str">
        <f ca="1">IF(A21="","",TEXT(RTD("cqg.rtd",,"ContractData",C21,"Low",,"T"),T21))</f>
        <v>279.14</v>
      </c>
      <c r="L21">
        <f ca="1">IF(A21="","",RTD("cqg.rtd", ,"ContractData", C21, "MT_LastBidVolume",, "T"))</f>
        <v>300</v>
      </c>
      <c r="M21" s="2" t="str">
        <f ca="1">IF(A21="","",TEXT(RTD("cqg.rtd", ,"ContractData", C21, "Bid",, "T"),T21))</f>
        <v>279.68</v>
      </c>
      <c r="N21" s="2" t="str">
        <f ca="1">IF(A21="","",TEXT(RTD("cqg.rtd", ,"ContractData", C21, "Ask",, "T"),T21))</f>
        <v>280.29</v>
      </c>
      <c r="O21">
        <f ca="1">IF(A21="","",RTD("cqg.rtd", ,"ContractData", C21, "MT_LastAskVolume",, "T"))</f>
        <v>100</v>
      </c>
      <c r="P21">
        <f ca="1">IF(A21="","",RTD("cqg.rtd", ,"ContractData", C21, "T_CVol",, "T"))</f>
        <v>182852</v>
      </c>
      <c r="Q21" s="1">
        <f ca="1">IF(A21="","",RTD("cqg.rtd",,"StudyData",C21,"PCB","BaseType=Index,Index=1","Close","A",,"all",,,,"T")/100)</f>
        <v>-0.18365084458966652</v>
      </c>
      <c r="S21" s="14">
        <f ca="1">IF(A21="","",IF(LEN(RTD("cqg.rtd",,"ContractData","Tsize("&amp;C21&amp;")","LastQuoteToday",,"T"))=1,0,LEN(RTD("cqg.rtd",,"ContractData","Tsize("&amp;C21&amp;")","LastQuoteToday",,"T"))-2))</f>
        <v>2</v>
      </c>
      <c r="T21" t="str" cm="1">
        <f t="array" aca="1" ref="T21" ca="1">IF(A21="","",_xlfn.IFS(S21=0,"#",S21=1,"#.0",S21=2,"#.00",S21=3,"#.000",S21=4,"#.0000",S21=5,"#.00000",S21=6,"#.000000",S21=7,"#.0000000"))</f>
        <v>#.00</v>
      </c>
    </row>
    <row r="22" spans="1:20" x14ac:dyDescent="0.3">
      <c r="A22" t="str">
        <v>S.MTCH</v>
      </c>
      <c r="B22" s="1">
        <f>IF(A22="","",IFERROR(RTD("cqg.rtd",,"ContractData",A22,"PerCentNetLastTrade",,"T")/100,""))</f>
        <v>-1.411764705882353E-2</v>
      </c>
      <c r="C22" t="str">
        <f ca="1"/>
        <v>S.PSKY</v>
      </c>
      <c r="D22" s="1">
        <f ca="1"/>
        <v>-1.4113957135389441E-2</v>
      </c>
      <c r="E22" t="str">
        <f ca="1">IF(A22="","",RTD("cqg.rtd",,"ContractData",C22,"LongDescription",,"T"))</f>
        <v>Paramount Skydance Corporation Class B</v>
      </c>
      <c r="F22" s="2" t="str">
        <f ca="1">IF(A22="","",TEXT(RTD("cqg.rtd",,"ContractData",C22,"LastTrade",,"T"),T22))</f>
        <v>18.86</v>
      </c>
      <c r="G22" s="2" t="str">
        <f ca="1">IF(A22="","",TEXT(RTD("cqg.rtd",,"ContractData",C22,"NetLastTrade",,"T"),T22))</f>
        <v>-.27</v>
      </c>
      <c r="H22" s="1">
        <f t="shared" ca="1" si="1"/>
        <v>-1.4113957135389441E-2</v>
      </c>
      <c r="I22" s="2" t="str">
        <f ca="1">IF(A22="","",TEXT(RTD("cqg.rtd",,"ContractData",C22,"Open",,"T"),T22))</f>
        <v>19.09</v>
      </c>
      <c r="J22" s="2" t="str">
        <f ca="1">IF(A22="","",TEXT(RTD("cqg.rtd",,"ContractData",C22,"High",,"T"),T22))</f>
        <v>19.22</v>
      </c>
      <c r="K22" s="2" t="str">
        <f ca="1">IF(A22="","",TEXT(RTD("cqg.rtd",,"ContractData",C22,"Low",,"T"),T22))</f>
        <v>18.73</v>
      </c>
      <c r="L22">
        <f ca="1">IF(A22="","",RTD("cqg.rtd", ,"ContractData", C22, "MT_LastBidVolume",, "T"))</f>
        <v>200</v>
      </c>
      <c r="M22" s="2" t="str">
        <f ca="1">IF(A22="","",TEXT(RTD("cqg.rtd", ,"ContractData", C22, "Bid",, "T"),T22))</f>
        <v>18.86</v>
      </c>
      <c r="N22" s="2" t="str">
        <f ca="1">IF(A22="","",TEXT(RTD("cqg.rtd", ,"ContractData", C22, "Ask",, "T"),T22))</f>
        <v>18.87</v>
      </c>
      <c r="O22">
        <f ca="1">IF(A22="","",RTD("cqg.rtd", ,"ContractData", C22, "MT_LastAskVolume",, "T"))</f>
        <v>400</v>
      </c>
      <c r="P22">
        <f ca="1">IF(A22="","",RTD("cqg.rtd", ,"ContractData", C22, "T_CVol",, "T"))</f>
        <v>756483</v>
      </c>
      <c r="Q22" s="1">
        <f ca="1">IF(A22="","",RTD("cqg.rtd",,"StudyData",C22,"PCB","BaseType=Index,Index=1","Close","A",,"all",,,,"T")/100)</f>
        <v>0.18859999999999999</v>
      </c>
      <c r="S22" s="14">
        <f ca="1">IF(A22="","",IF(LEN(RTD("cqg.rtd",,"ContractData","Tsize("&amp;C22&amp;")","LastQuoteToday",,"T"))=1,0,LEN(RTD("cqg.rtd",,"ContractData","Tsize("&amp;C22&amp;")","LastQuoteToday",,"T"))-2))</f>
        <v>2</v>
      </c>
      <c r="T22" t="str" cm="1">
        <f t="array" aca="1" ref="T22" ca="1">IF(A22="","",_xlfn.IFS(S22=0,"#",S22=1,"#.0",S22=2,"#.00",S22=3,"#.000",S22=4,"#.0000",S22=5,"#.00000",S22=6,"#.000000",S22=7,"#.0000000"))</f>
        <v>#.00</v>
      </c>
    </row>
    <row r="23" spans="1:20" x14ac:dyDescent="0.3">
      <c r="A23" t="str">
        <v>S.PSKY</v>
      </c>
      <c r="B23" s="1">
        <f>IF(A23="","",IFERROR(RTD("cqg.rtd",,"ContractData",A23,"PerCentNetLastTrade",,"T")/100,""))</f>
        <v>-1.4113957135389441E-2</v>
      </c>
      <c r="C23" t="str">
        <f ca="1"/>
        <v>S.MTCH</v>
      </c>
      <c r="D23" s="1">
        <f ca="1"/>
        <v>-1.411764705882353E-2</v>
      </c>
      <c r="E23" t="str">
        <f ca="1">IF(A23="","",RTD("cqg.rtd",,"ContractData",C23,"LongDescription",,"T"))</f>
        <v>Match Group, Inc.</v>
      </c>
      <c r="F23" s="2" t="str">
        <f ca="1">IF(A23="","",TEXT(RTD("cqg.rtd",,"ContractData",C23,"LastTrade",,"T"),T23))</f>
        <v>33.52</v>
      </c>
      <c r="G23" s="2" t="str">
        <f ca="1">IF(A23="","",TEXT(RTD("cqg.rtd",,"ContractData",C23,"NetLastTrade",,"T"),T23))</f>
        <v>-.48</v>
      </c>
      <c r="H23" s="1">
        <f t="shared" ca="1" si="1"/>
        <v>-1.411764705882353E-2</v>
      </c>
      <c r="I23" s="2" t="str">
        <f ca="1">IF(A23="","",TEXT(RTD("cqg.rtd",,"ContractData",C23,"Open",,"T"),T23))</f>
        <v>33.95</v>
      </c>
      <c r="J23" s="2" t="str">
        <f ca="1">IF(A23="","",TEXT(RTD("cqg.rtd",,"ContractData",C23,"High",,"T"),T23))</f>
        <v>34.09</v>
      </c>
      <c r="K23" s="2" t="str">
        <f ca="1">IF(A23="","",TEXT(RTD("cqg.rtd",,"ContractData",C23,"Low",,"T"),T23))</f>
        <v>33.24</v>
      </c>
      <c r="L23">
        <f ca="1">IF(A23="","",RTD("cqg.rtd", ,"ContractData", C23, "MT_LastBidVolume",, "T"))</f>
        <v>200</v>
      </c>
      <c r="M23" s="2" t="str">
        <f ca="1">IF(A23="","",TEXT(RTD("cqg.rtd", ,"ContractData", C23, "Bid",, "T"),T23))</f>
        <v>33.51</v>
      </c>
      <c r="N23" s="2" t="str">
        <f ca="1">IF(A23="","",TEXT(RTD("cqg.rtd", ,"ContractData", C23, "Ask",, "T"),T23))</f>
        <v>33.52</v>
      </c>
      <c r="O23">
        <f ca="1">IF(A23="","",RTD("cqg.rtd", ,"ContractData", C23, "MT_LastAskVolume",, "T"))</f>
        <v>300</v>
      </c>
      <c r="P23">
        <f ca="1">IF(A23="","",RTD("cqg.rtd", ,"ContractData", C23, "T_CVol",, "T"))</f>
        <v>377515</v>
      </c>
      <c r="Q23" s="1">
        <f ca="1">IF(A23="","",RTD("cqg.rtd",,"StudyData",C23,"PCB","BaseType=Index,Index=1","Close","A",,"all",,,,"T")/100)</f>
        <v>2.4763069397737762E-2</v>
      </c>
      <c r="S23" s="14">
        <f ca="1">IF(A23="","",IF(LEN(RTD("cqg.rtd",,"ContractData","Tsize("&amp;C23&amp;")","LastQuoteToday",,"T"))=1,0,LEN(RTD("cqg.rtd",,"ContractData","Tsize("&amp;C23&amp;")","LastQuoteToday",,"T"))-2))</f>
        <v>2</v>
      </c>
      <c r="T23" t="str" cm="1">
        <f t="array" aca="1" ref="T23" ca="1">IF(A23="","",_xlfn.IFS(S23=0,"#",S23=1,"#.0",S23=2,"#.00",S23=3,"#.000",S23=4,"#.0000",S23=5,"#.00000",S23=6,"#.000000",S23=7,"#.0000000"))</f>
        <v>#.00</v>
      </c>
    </row>
    <row r="24" spans="1:20" x14ac:dyDescent="0.3">
      <c r="A24" t="str">
        <v>S.NWS</v>
      </c>
      <c r="B24" s="1">
        <f>IF(A24="","",IFERROR(RTD("cqg.rtd",,"ContractData",A24,"PerCentNetLastTrade",,"T")/100,""))</f>
        <v>-1.6032694121345489E-2</v>
      </c>
      <c r="C24" t="str">
        <f ca="1"/>
        <v>S.NWS</v>
      </c>
      <c r="D24" s="1">
        <f ca="1"/>
        <v>-1.6032694121345489E-2</v>
      </c>
      <c r="E24" t="str">
        <f ca="1">IF(A24="","",RTD("cqg.rtd",,"ContractData",C24,"LongDescription",,"T"))</f>
        <v>News Corporation Class B</v>
      </c>
      <c r="F24" s="2" t="str">
        <f ca="1">IF(A24="","",TEXT(RTD("cqg.rtd",,"ContractData",C24,"LastTrade",,"T"),T24))</f>
        <v>31.30</v>
      </c>
      <c r="G24" s="2" t="str">
        <f ca="1">IF(A24="","",TEXT(RTD("cqg.rtd",,"ContractData",C24,"NetLastTrade",,"T"),T24))</f>
        <v>-.51</v>
      </c>
      <c r="H24" s="1">
        <f t="shared" ca="1" si="1"/>
        <v>-1.6032694121345489E-2</v>
      </c>
      <c r="I24" s="2" t="str">
        <f ca="1">IF(A24="","",TEXT(RTD("cqg.rtd",,"ContractData",C24,"Open",,"T"),T24))</f>
        <v>31.62</v>
      </c>
      <c r="J24" s="2" t="str">
        <f ca="1">IF(A24="","",TEXT(RTD("cqg.rtd",,"ContractData",C24,"High",,"T"),T24))</f>
        <v>31.73</v>
      </c>
      <c r="K24" s="2" t="str">
        <f ca="1">IF(A24="","",TEXT(RTD("cqg.rtd",,"ContractData",C24,"Low",,"T"),T24))</f>
        <v>31.17</v>
      </c>
      <c r="L24">
        <f ca="1">IF(A24="","",RTD("cqg.rtd", ,"ContractData", C24, "MT_LastBidVolume",, "T"))</f>
        <v>200</v>
      </c>
      <c r="M24" s="2" t="str">
        <f ca="1">IF(A24="","",TEXT(RTD("cqg.rtd", ,"ContractData", C24, "Bid",, "T"),T24))</f>
        <v>31.28</v>
      </c>
      <c r="N24" s="2" t="str">
        <f ca="1">IF(A24="","",TEXT(RTD("cqg.rtd", ,"ContractData", C24, "Ask",, "T"),T24))</f>
        <v>31.32</v>
      </c>
      <c r="O24">
        <f ca="1">IF(A24="","",RTD("cqg.rtd", ,"ContractData", C24, "MT_LastAskVolume",, "T"))</f>
        <v>200</v>
      </c>
      <c r="P24">
        <f ca="1">IF(A24="","",RTD("cqg.rtd", ,"ContractData", C24, "T_CVol",, "T"))</f>
        <v>164677</v>
      </c>
      <c r="Q24" s="1">
        <f ca="1">IF(A24="","",RTD("cqg.rtd",,"StudyData",C24,"PCB","BaseType=Index,Index=1","Close","A",,"all",,,,"T")/100)</f>
        <v>2.8590207032533718E-2</v>
      </c>
      <c r="S24" s="14">
        <f ca="1">IF(A24="","",IF(LEN(RTD("cqg.rtd",,"ContractData","Tsize("&amp;C24&amp;")","LastQuoteToday",,"T"))=1,0,LEN(RTD("cqg.rtd",,"ContractData","Tsize("&amp;C24&amp;")","LastQuoteToday",,"T"))-2))</f>
        <v>2</v>
      </c>
      <c r="T24" t="str" cm="1">
        <f t="array" aca="1" ref="T24" ca="1">IF(A24="","",_xlfn.IFS(S24=0,"#",S24=1,"#.0",S24=2,"#.00",S24=3,"#.000",S24=4,"#.0000",S24=5,"#.00000",S24=6,"#.000000",S24=7,"#.0000000"))</f>
        <v>#.00</v>
      </c>
    </row>
    <row r="25" spans="1:20" x14ac:dyDescent="0.3">
      <c r="B25" s="1" t="str">
        <f>IF(A25="","",IFERROR(RTD("cqg.rtd",,"ContractData",A25,"PerCentNetLastTrade",,"T")/100,""))</f>
        <v/>
      </c>
      <c r="E25" t="str">
        <f>IF(A25="","",RTD("cqg.rtd",,"ContractData",C25,"LongDescription",,"T"))</f>
        <v/>
      </c>
      <c r="F25" s="2" t="str">
        <f>IF(A25="","",TEXT(RTD("cqg.rtd",,"ContractData",C25,"LastTrade",,"T"),T25))</f>
        <v/>
      </c>
      <c r="G25" s="2" t="str">
        <f>IF(A25="","",TEXT(RTD("cqg.rtd",,"ContractData",C25,"NetLastTrade",,"T"),T25))</f>
        <v/>
      </c>
      <c r="H25" s="1" t="str">
        <f t="shared" si="1"/>
        <v/>
      </c>
      <c r="I25" s="2" t="str">
        <f>IF(A25="","",TEXT(RTD("cqg.rtd",,"ContractData",C25,"Open",,"T"),T25))</f>
        <v/>
      </c>
      <c r="J25" s="2" t="str">
        <f>IF(A25="","",TEXT(RTD("cqg.rtd",,"ContractData",C25,"High",,"T"),T25))</f>
        <v/>
      </c>
      <c r="K25" s="2" t="str">
        <f>IF(A25="","",TEXT(RTD("cqg.rtd",,"ContractData",C25,"Low",,"T"),T25))</f>
        <v/>
      </c>
      <c r="L25" t="str">
        <f>IF(A25="","",RTD("cqg.rtd", ,"ContractData", C25, "MT_LastBidVolume",, "T"))</f>
        <v/>
      </c>
      <c r="M25" s="2" t="str">
        <f>IF(A25="","",TEXT(RTD("cqg.rtd", ,"ContractData", C25, "Bid",, "T"),T25))</f>
        <v/>
      </c>
      <c r="N25" s="2" t="str">
        <f>IF(A25="","",TEXT(RTD("cqg.rtd", ,"ContractData", C25, "Ask",, "T"),T25))</f>
        <v/>
      </c>
      <c r="O25" t="str">
        <f>IF(A25="","",RTD("cqg.rtd", ,"ContractData", C25, "MT_LastAskVolume",, "T"))</f>
        <v/>
      </c>
      <c r="P25" t="str">
        <f>IF(A25="","",RTD("cqg.rtd", ,"ContractData", C25, "T_CVol",, "T"))</f>
        <v/>
      </c>
      <c r="Q25" s="1" t="str">
        <f>IF(A25="","",RTD("cqg.rtd",,"StudyData",C25,"PCB","BaseType=Index,Index=1","Close","A",,"all",,,,"T")/100)</f>
        <v/>
      </c>
      <c r="S25" s="14" t="str">
        <f>IF(A25="","",IF(LEN(RTD("cqg.rtd",,"ContractData","Tsize("&amp;C25&amp;")","LastQuoteToday",,"T"))=1,0,LEN(RTD("cqg.rtd",,"ContractData","Tsize("&amp;C25&amp;")","LastQuoteToday",,"T"))-2))</f>
        <v/>
      </c>
      <c r="T25" t="str" cm="1">
        <f t="array" ref="T25">IF(A25="","",_xlfn.IFS(S25=0,"#",S25=1,"#.0",S25=2,"#.00",S25=3,"#.000",S25=4,"#.0000",S25=5,"#.00000",S25=6,"#.000000",S25=7,"#.0000000"))</f>
        <v/>
      </c>
    </row>
    <row r="26" spans="1:20" x14ac:dyDescent="0.3">
      <c r="B26" s="1" t="str">
        <f>IF(A26="","",IFERROR(RTD("cqg.rtd",,"ContractData",A26,"PerCentNetLastTrade",,"T")/100,""))</f>
        <v/>
      </c>
      <c r="E26" t="str">
        <f>IF(A26="","",RTD("cqg.rtd",,"ContractData",C26,"LongDescription",,"T"))</f>
        <v/>
      </c>
      <c r="F26" s="2" t="str">
        <f>IF(A26="","",TEXT(RTD("cqg.rtd",,"ContractData",C26,"LastTrade",,"T"),T26))</f>
        <v/>
      </c>
      <c r="G26" s="2" t="str">
        <f>IF(A26="","",TEXT(RTD("cqg.rtd",,"ContractData",C26,"NetLastTrade",,"T"),T26))</f>
        <v/>
      </c>
      <c r="H26" s="1" t="str">
        <f t="shared" si="1"/>
        <v/>
      </c>
      <c r="I26" s="2" t="str">
        <f>IF(A26="","",TEXT(RTD("cqg.rtd",,"ContractData",C26,"Open",,"T"),T26))</f>
        <v/>
      </c>
      <c r="J26" s="2" t="str">
        <f>IF(A26="","",TEXT(RTD("cqg.rtd",,"ContractData",C26,"High",,"T"),T26))</f>
        <v/>
      </c>
      <c r="K26" s="2" t="str">
        <f>IF(A26="","",TEXT(RTD("cqg.rtd",,"ContractData",C26,"Low",,"T"),T26))</f>
        <v/>
      </c>
      <c r="L26" t="str">
        <f>IF(A26="","",RTD("cqg.rtd", ,"ContractData", C26, "MT_LastBidVolume",, "T"))</f>
        <v/>
      </c>
      <c r="M26" s="2" t="str">
        <f>IF(A26="","",TEXT(RTD("cqg.rtd", ,"ContractData", C26, "Bid",, "T"),T26))</f>
        <v/>
      </c>
      <c r="N26" s="2" t="str">
        <f>IF(A26="","",TEXT(RTD("cqg.rtd", ,"ContractData", C26, "Ask",, "T"),T26))</f>
        <v/>
      </c>
      <c r="O26" t="str">
        <f>IF(A26="","",RTD("cqg.rtd", ,"ContractData", C26, "MT_LastAskVolume",, "T"))</f>
        <v/>
      </c>
      <c r="P26" t="str">
        <f>IF(A26="","",RTD("cqg.rtd", ,"ContractData", C26, "T_CVol",, "T"))</f>
        <v/>
      </c>
      <c r="Q26" s="1" t="str">
        <f>IF(A26="","",RTD("cqg.rtd",,"StudyData",C26,"PCB","BaseType=Index,Index=1","Close","A",,"all",,,,"T")/100)</f>
        <v/>
      </c>
      <c r="S26" s="14" t="str">
        <f>IF(A26="","",IF(LEN(RTD("cqg.rtd",,"ContractData","Tsize("&amp;C26&amp;")","LastQuoteToday",,"T"))=1,0,LEN(RTD("cqg.rtd",,"ContractData","Tsize("&amp;C26&amp;")","LastQuoteToday",,"T"))-2))</f>
        <v/>
      </c>
      <c r="T26" t="str" cm="1">
        <f t="array" ref="T26">IF(A26="","",_xlfn.IFS(S26=0,"#",S26=1,"#.0",S26=2,"#.00",S26=3,"#.000",S26=4,"#.0000",S26=5,"#.00000",S26=6,"#.000000",S26=7,"#.0000000"))</f>
        <v/>
      </c>
    </row>
    <row r="27" spans="1:20" x14ac:dyDescent="0.3">
      <c r="B27" s="1" t="str">
        <f>IF(A27="","",IFERROR(RTD("cqg.rtd",,"ContractData",A27,"PerCentNetLastTrade",,"T")/100,""))</f>
        <v/>
      </c>
      <c r="E27" t="str">
        <f>IF(A27="","",RTD("cqg.rtd",,"ContractData",C27,"LongDescription",,"T"))</f>
        <v/>
      </c>
      <c r="F27" s="2" t="str">
        <f>IF(A27="","",TEXT(RTD("cqg.rtd",,"ContractData",C27,"LastTrade",,"T"),T27))</f>
        <v/>
      </c>
      <c r="G27" s="2" t="str">
        <f>IF(A27="","",TEXT(RTD("cqg.rtd",,"ContractData",C27,"NetLastTrade",,"T"),T27))</f>
        <v/>
      </c>
      <c r="H27" s="1" t="str">
        <f t="shared" si="1"/>
        <v/>
      </c>
      <c r="I27" s="2" t="str">
        <f>IF(A27="","",TEXT(RTD("cqg.rtd",,"ContractData",C27,"Open",,"T"),T27))</f>
        <v/>
      </c>
      <c r="J27" s="2" t="str">
        <f>IF(A27="","",TEXT(RTD("cqg.rtd",,"ContractData",C27,"High",,"T"),T27))</f>
        <v/>
      </c>
      <c r="K27" s="2" t="str">
        <f>IF(A27="","",TEXT(RTD("cqg.rtd",,"ContractData",C27,"Low",,"T"),T27))</f>
        <v/>
      </c>
      <c r="L27" t="str">
        <f>IF(A27="","",RTD("cqg.rtd", ,"ContractData", C27, "MT_LastBidVolume",, "T"))</f>
        <v/>
      </c>
      <c r="M27" s="2" t="str">
        <f>IF(A27="","",TEXT(RTD("cqg.rtd", ,"ContractData", C27, "Bid",, "T"),T27))</f>
        <v/>
      </c>
      <c r="N27" s="2" t="str">
        <f>IF(A27="","",TEXT(RTD("cqg.rtd", ,"ContractData", C27, "Ask",, "T"),T27))</f>
        <v/>
      </c>
      <c r="O27" t="str">
        <f>IF(A27="","",RTD("cqg.rtd", ,"ContractData", C27, "MT_LastAskVolume",, "T"))</f>
        <v/>
      </c>
      <c r="P27" t="str">
        <f>IF(A27="","",RTD("cqg.rtd", ,"ContractData", C27, "T_CVol",, "T"))</f>
        <v/>
      </c>
      <c r="Q27" s="1" t="str">
        <f>IF(A27="","",RTD("cqg.rtd",,"StudyData",C27,"PCB","BaseType=Index,Index=1","Close","A",,"all",,,,"T")/100)</f>
        <v/>
      </c>
      <c r="S27" s="14" t="str">
        <f>IF(A27="","",IF(LEN(RTD("cqg.rtd",,"ContractData","Tsize("&amp;C27&amp;")","LastQuoteToday",,"T"))=1,0,LEN(RTD("cqg.rtd",,"ContractData","Tsize("&amp;C27&amp;")","LastQuoteToday",,"T"))-2))</f>
        <v/>
      </c>
      <c r="T27" t="str" cm="1">
        <f t="array" ref="T27">IF(A27="","",_xlfn.IFS(S27=0,"#",S27=1,"#.0",S27=2,"#.00",S27=3,"#.000",S27=4,"#.0000",S27=5,"#.00000",S27=6,"#.000000",S27=7,"#.0000000"))</f>
        <v/>
      </c>
    </row>
    <row r="28" spans="1:20" x14ac:dyDescent="0.3">
      <c r="B28" s="1" t="str">
        <f>IF(A28="","",IFERROR(RTD("cqg.rtd",,"ContractData",A28,"PerCentNetLastTrade",,"T")/100,""))</f>
        <v/>
      </c>
      <c r="E28" t="str">
        <f>IF(A28="","",RTD("cqg.rtd",,"ContractData",C28,"LongDescription",,"T"))</f>
        <v/>
      </c>
      <c r="F28" s="2" t="str">
        <f>IF(A28="","",TEXT(RTD("cqg.rtd",,"ContractData",C28,"LastTrade",,"T"),T28))</f>
        <v/>
      </c>
      <c r="G28" s="2" t="str">
        <f>IF(A28="","",TEXT(RTD("cqg.rtd",,"ContractData",C28,"NetLastTrade",,"T"),T28))</f>
        <v/>
      </c>
      <c r="H28" s="1" t="str">
        <f t="shared" si="1"/>
        <v/>
      </c>
      <c r="I28" s="2" t="str">
        <f>IF(A28="","",TEXT(RTD("cqg.rtd",,"ContractData",C28,"Open",,"T"),T28))</f>
        <v/>
      </c>
      <c r="J28" s="2" t="str">
        <f>IF(A28="","",TEXT(RTD("cqg.rtd",,"ContractData",C28,"High",,"T"),T28))</f>
        <v/>
      </c>
      <c r="K28" s="2" t="str">
        <f>IF(A28="","",TEXT(RTD("cqg.rtd",,"ContractData",C28,"Low",,"T"),T28))</f>
        <v/>
      </c>
      <c r="L28" t="str">
        <f>IF(A28="","",RTD("cqg.rtd", ,"ContractData", C28, "MT_LastBidVolume",, "T"))</f>
        <v/>
      </c>
      <c r="M28" s="2" t="str">
        <f>IF(A28="","",TEXT(RTD("cqg.rtd", ,"ContractData", C28, "Bid",, "T"),T28))</f>
        <v/>
      </c>
      <c r="N28" s="2" t="str">
        <f>IF(A28="","",TEXT(RTD("cqg.rtd", ,"ContractData", C28, "Ask",, "T"),T28))</f>
        <v/>
      </c>
      <c r="O28" t="str">
        <f>IF(A28="","",RTD("cqg.rtd", ,"ContractData", C28, "MT_LastAskVolume",, "T"))</f>
        <v/>
      </c>
      <c r="P28" t="str">
        <f>IF(A28="","",RTD("cqg.rtd", ,"ContractData", C28, "T_CVol",, "T"))</f>
        <v/>
      </c>
      <c r="Q28" s="1" t="str">
        <f>IF(A28="","",RTD("cqg.rtd",,"StudyData",C28,"PCB","BaseType=Index,Index=1","Close","A",,"all",,,,"T")/100)</f>
        <v/>
      </c>
      <c r="S28" s="14" t="str">
        <f>IF(A28="","",IF(LEN(RTD("cqg.rtd",,"ContractData","Tsize("&amp;C28&amp;")","LastQuoteToday",,"T"))=1,0,LEN(RTD("cqg.rtd",,"ContractData","Tsize("&amp;C28&amp;")","LastQuoteToday",,"T"))-2))</f>
        <v/>
      </c>
      <c r="T28" t="str" cm="1">
        <f t="array" ref="T28">IF(A28="","",_xlfn.IFS(S28=0,"#",S28=1,"#.0",S28=2,"#.00",S28=3,"#.000",S28=4,"#.0000",S28=5,"#.00000",S28=6,"#.000000",S28=7,"#.0000000"))</f>
        <v/>
      </c>
    </row>
    <row r="29" spans="1:20" x14ac:dyDescent="0.3">
      <c r="B29" s="1" t="str">
        <f>IF(A29="","",IFERROR(RTD("cqg.rtd",,"ContractData",A29,"PerCentNetLastTrade",,"T")/100,""))</f>
        <v/>
      </c>
      <c r="E29" t="str">
        <f>IF(A29="","",RTD("cqg.rtd",,"ContractData",C29,"LongDescription",,"T"))</f>
        <v/>
      </c>
      <c r="F29" s="2" t="str">
        <f>IF(A29="","",TEXT(RTD("cqg.rtd",,"ContractData",C29,"LastTrade",,"T"),T29))</f>
        <v/>
      </c>
      <c r="G29" s="2" t="str">
        <f>IF(A29="","",TEXT(RTD("cqg.rtd",,"ContractData",C29,"NetLastTrade",,"T"),T29))</f>
        <v/>
      </c>
      <c r="H29" s="1" t="str">
        <f t="shared" si="1"/>
        <v/>
      </c>
      <c r="I29" s="2" t="str">
        <f>IF(A29="","",TEXT(RTD("cqg.rtd",,"ContractData",C29,"Open",,"T"),T29))</f>
        <v/>
      </c>
      <c r="J29" s="2" t="str">
        <f>IF(A29="","",TEXT(RTD("cqg.rtd",,"ContractData",C29,"High",,"T"),T29))</f>
        <v/>
      </c>
      <c r="K29" s="2" t="str">
        <f>IF(A29="","",TEXT(RTD("cqg.rtd",,"ContractData",C29,"Low",,"T"),T29))</f>
        <v/>
      </c>
      <c r="L29" t="str">
        <f>IF(A29="","",RTD("cqg.rtd", ,"ContractData", C29, "MT_LastBidVolume",, "T"))</f>
        <v/>
      </c>
      <c r="M29" s="2" t="str">
        <f>IF(A29="","",TEXT(RTD("cqg.rtd", ,"ContractData", C29, "Bid",, "T"),T29))</f>
        <v/>
      </c>
      <c r="N29" s="2" t="str">
        <f>IF(A29="","",TEXT(RTD("cqg.rtd", ,"ContractData", C29, "Ask",, "T"),T29))</f>
        <v/>
      </c>
      <c r="O29" t="str">
        <f>IF(A29="","",RTD("cqg.rtd", ,"ContractData", C29, "MT_LastAskVolume",, "T"))</f>
        <v/>
      </c>
      <c r="P29" t="str">
        <f>IF(A29="","",RTD("cqg.rtd", ,"ContractData", C29, "T_CVol",, "T"))</f>
        <v/>
      </c>
      <c r="Q29" s="1" t="str">
        <f>IF(A29="","",RTD("cqg.rtd",,"StudyData",C29,"PCB","BaseType=Index,Index=1","Close","A",,"all",,,,"T")/100)</f>
        <v/>
      </c>
      <c r="S29" s="14" t="str">
        <f>IF(A29="","",IF(LEN(RTD("cqg.rtd",,"ContractData","Tsize("&amp;C29&amp;")","LastQuoteToday",,"T"))=1,0,LEN(RTD("cqg.rtd",,"ContractData","Tsize("&amp;C29&amp;")","LastQuoteToday",,"T"))-2))</f>
        <v/>
      </c>
      <c r="T29" t="str" cm="1">
        <f t="array" ref="T29">IF(A29="","",_xlfn.IFS(S29=0,"#",S29=1,"#.0",S29=2,"#.00",S29=3,"#.000",S29=4,"#.0000",S29=5,"#.00000",S29=6,"#.000000",S29=7,"#.0000000"))</f>
        <v/>
      </c>
    </row>
    <row r="30" spans="1:20" x14ac:dyDescent="0.3">
      <c r="B30" s="1" t="str">
        <f>IF(A30="","",IFERROR(RTD("cqg.rtd",,"ContractData",A30,"PerCentNetLastTrade",,"T")/100,""))</f>
        <v/>
      </c>
      <c r="E30" t="str">
        <f>IF(A30="","",RTD("cqg.rtd",,"ContractData",C30,"LongDescription",,"T"))</f>
        <v/>
      </c>
      <c r="F30" s="2" t="str">
        <f>IF(A30="","",TEXT(RTD("cqg.rtd",,"ContractData",C30,"LastTrade",,"T"),T30))</f>
        <v/>
      </c>
      <c r="G30" s="2" t="str">
        <f>IF(A30="","",TEXT(RTD("cqg.rtd",,"ContractData",C30,"NetLastTrade",,"T"),T30))</f>
        <v/>
      </c>
      <c r="H30" s="1" t="str">
        <f t="shared" si="1"/>
        <v/>
      </c>
      <c r="I30" s="2" t="str">
        <f>IF(A30="","",TEXT(RTD("cqg.rtd",,"ContractData",C30,"Open",,"T"),T30))</f>
        <v/>
      </c>
      <c r="J30" s="2" t="str">
        <f>IF(A30="","",TEXT(RTD("cqg.rtd",,"ContractData",C30,"High",,"T"),T30))</f>
        <v/>
      </c>
      <c r="K30" s="2" t="str">
        <f>IF(A30="","",TEXT(RTD("cqg.rtd",,"ContractData",C30,"Low",,"T"),T30))</f>
        <v/>
      </c>
      <c r="L30" t="str">
        <f>IF(A30="","",RTD("cqg.rtd", ,"ContractData", C30, "MT_LastBidVolume",, "T"))</f>
        <v/>
      </c>
      <c r="M30" s="2" t="str">
        <f>IF(A30="","",TEXT(RTD("cqg.rtd", ,"ContractData", C30, "Bid",, "T"),T30))</f>
        <v/>
      </c>
      <c r="N30" s="2" t="str">
        <f>IF(A30="","",TEXT(RTD("cqg.rtd", ,"ContractData", C30, "Ask",, "T"),T30))</f>
        <v/>
      </c>
      <c r="O30" t="str">
        <f>IF(A30="","",RTD("cqg.rtd", ,"ContractData", C30, "MT_LastAskVolume",, "T"))</f>
        <v/>
      </c>
      <c r="P30" t="str">
        <f>IF(A30="","",RTD("cqg.rtd", ,"ContractData", C30, "T_CVol",, "T"))</f>
        <v/>
      </c>
      <c r="Q30" s="1" t="str">
        <f>IF(A30="","",RTD("cqg.rtd",,"StudyData",C30,"PCB","BaseType=Index,Index=1","Close","A",,"all",,,,"T")/100)</f>
        <v/>
      </c>
      <c r="S30" s="14" t="str">
        <f>IF(A30="","",IF(LEN(RTD("cqg.rtd",,"ContractData","Tsize("&amp;C30&amp;")","LastQuoteToday",,"T"))=1,0,LEN(RTD("cqg.rtd",,"ContractData","Tsize("&amp;C30&amp;")","LastQuoteToday",,"T"))-2))</f>
        <v/>
      </c>
      <c r="T30" t="str" cm="1">
        <f t="array" ref="T30">IF(A30="","",_xlfn.IFS(S30=0,"#",S30=1,"#.0",S30=2,"#.00",S30=3,"#.000",S30=4,"#.0000",S30=5,"#.00000",S30=6,"#.000000",S30=7,"#.0000000"))</f>
        <v/>
      </c>
    </row>
    <row r="31" spans="1:20" x14ac:dyDescent="0.3">
      <c r="B31" s="1" t="str">
        <f>IF(A31="","",IFERROR(RTD("cqg.rtd",,"ContractData",A31,"PerCentNetLastTrade",,"T")/100,""))</f>
        <v/>
      </c>
      <c r="E31" t="str">
        <f>IF(A31="","",RTD("cqg.rtd",,"ContractData",C31,"LongDescription",,"T"))</f>
        <v/>
      </c>
      <c r="F31" s="2" t="str">
        <f>IF(A31="","",TEXT(RTD("cqg.rtd",,"ContractData",C31,"LastTrade",,"T"),T31))</f>
        <v/>
      </c>
      <c r="G31" s="2" t="str">
        <f>IF(A31="","",TEXT(RTD("cqg.rtd",,"ContractData",C31,"NetLastTrade",,"T"),T31))</f>
        <v/>
      </c>
      <c r="H31" s="1" t="str">
        <f t="shared" si="1"/>
        <v/>
      </c>
      <c r="I31" s="2" t="str">
        <f>IF(A31="","",TEXT(RTD("cqg.rtd",,"ContractData",C31,"Open",,"T"),T31))</f>
        <v/>
      </c>
      <c r="J31" s="2" t="str">
        <f>IF(A31="","",TEXT(RTD("cqg.rtd",,"ContractData",C31,"High",,"T"),T31))</f>
        <v/>
      </c>
      <c r="K31" s="2" t="str">
        <f>IF(A31="","",TEXT(RTD("cqg.rtd",,"ContractData",C31,"Low",,"T"),T31))</f>
        <v/>
      </c>
      <c r="L31" t="str">
        <f>IF(A31="","",RTD("cqg.rtd", ,"ContractData", C31, "MT_LastBidVolume",, "T"))</f>
        <v/>
      </c>
      <c r="M31" s="2" t="str">
        <f>IF(A31="","",TEXT(RTD("cqg.rtd", ,"ContractData", C31, "Bid",, "T"),T31))</f>
        <v/>
      </c>
      <c r="N31" s="2" t="str">
        <f>IF(A31="","",TEXT(RTD("cqg.rtd", ,"ContractData", C31, "Ask",, "T"),T31))</f>
        <v/>
      </c>
      <c r="O31" t="str">
        <f>IF(A31="","",RTD("cqg.rtd", ,"ContractData", C31, "MT_LastAskVolume",, "T"))</f>
        <v/>
      </c>
      <c r="P31" t="str">
        <f>IF(A31="","",RTD("cqg.rtd", ,"ContractData", C31, "T_CVol",, "T"))</f>
        <v/>
      </c>
      <c r="Q31" s="1" t="str">
        <f>IF(A31="","",RTD("cqg.rtd",,"StudyData",C31,"PCB","BaseType=Index,Index=1","Close","A",,"all",,,,"T")/100)</f>
        <v/>
      </c>
      <c r="S31" s="14" t="str">
        <f>IF(A31="","",IF(LEN(RTD("cqg.rtd",,"ContractData","Tsize("&amp;C31&amp;")","LastQuoteToday",,"T"))=1,0,LEN(RTD("cqg.rtd",,"ContractData","Tsize("&amp;C31&amp;")","LastQuoteToday",,"T"))-2))</f>
        <v/>
      </c>
      <c r="T31" t="str" cm="1">
        <f t="array" ref="T31">IF(A31="","",_xlfn.IFS(S31=0,"#",S31=1,"#.0",S31=2,"#.00",S31=3,"#.000",S31=4,"#.0000",S31=5,"#.00000",S31=6,"#.000000",S31=7,"#.0000000"))</f>
        <v/>
      </c>
    </row>
    <row r="32" spans="1:20" x14ac:dyDescent="0.3">
      <c r="B32" s="1" t="str">
        <f>IF(A32="","",IFERROR(RTD("cqg.rtd",,"ContractData",A32,"PerCentNetLastTrade",,"T")/100,""))</f>
        <v/>
      </c>
      <c r="E32" t="str">
        <f>IF(A32="","",RTD("cqg.rtd",,"ContractData",C32,"LongDescription",,"T"))</f>
        <v/>
      </c>
      <c r="F32" s="2" t="str">
        <f>IF(A32="","",TEXT(RTD("cqg.rtd",,"ContractData",C32,"LastTrade",,"T"),T32))</f>
        <v/>
      </c>
      <c r="G32" s="2" t="str">
        <f>IF(A32="","",TEXT(RTD("cqg.rtd",,"ContractData",C32,"NetLastTrade",,"T"),T32))</f>
        <v/>
      </c>
      <c r="H32" s="1" t="str">
        <f t="shared" si="1"/>
        <v/>
      </c>
      <c r="I32" s="2" t="str">
        <f>IF(A32="","",TEXT(RTD("cqg.rtd",,"ContractData",C32,"Open",,"T"),T32))</f>
        <v/>
      </c>
      <c r="J32" s="2" t="str">
        <f>IF(A32="","",TEXT(RTD("cqg.rtd",,"ContractData",C32,"High",,"T"),T32))</f>
        <v/>
      </c>
      <c r="K32" s="2" t="str">
        <f>IF(A32="","",TEXT(RTD("cqg.rtd",,"ContractData",C32,"Low",,"T"),T32))</f>
        <v/>
      </c>
      <c r="L32" t="str">
        <f>IF(A32="","",RTD("cqg.rtd", ,"ContractData", C32, "MT_LastBidVolume",, "T"))</f>
        <v/>
      </c>
      <c r="M32" s="2" t="str">
        <f>IF(A32="","",TEXT(RTD("cqg.rtd", ,"ContractData", C32, "Bid",, "T"),T32))</f>
        <v/>
      </c>
      <c r="N32" s="2" t="str">
        <f>IF(A32="","",TEXT(RTD("cqg.rtd", ,"ContractData", C32, "Ask",, "T"),T32))</f>
        <v/>
      </c>
      <c r="O32" t="str">
        <f>IF(A32="","",RTD("cqg.rtd", ,"ContractData", C32, "MT_LastAskVolume",, "T"))</f>
        <v/>
      </c>
      <c r="P32" t="str">
        <f>IF(A32="","",RTD("cqg.rtd", ,"ContractData", C32, "T_CVol",, "T"))</f>
        <v/>
      </c>
      <c r="Q32" s="1" t="str">
        <f>IF(A32="","",RTD("cqg.rtd",,"StudyData",C32,"PCB","BaseType=Index,Index=1","Close","A",,"all",,,,"T")/100)</f>
        <v/>
      </c>
      <c r="S32" s="14" t="str">
        <f>IF(A32="","",IF(LEN(RTD("cqg.rtd",,"ContractData","Tsize("&amp;C32&amp;")","LastQuoteToday",,"T"))=1,0,LEN(RTD("cqg.rtd",,"ContractData","Tsize("&amp;C32&amp;")","LastQuoteToday",,"T"))-2))</f>
        <v/>
      </c>
      <c r="T32" t="str" cm="1">
        <f t="array" ref="T32">IF(A32="","",_xlfn.IFS(S32=0,"#",S32=1,"#.0",S32=2,"#.00",S32=3,"#.000",S32=4,"#.0000",S32=5,"#.00000",S32=6,"#.000000",S32=7,"#.0000000"))</f>
        <v/>
      </c>
    </row>
    <row r="33" spans="2:20" x14ac:dyDescent="0.3">
      <c r="B33" s="1" t="str">
        <f>IF(A33="","",IFERROR(RTD("cqg.rtd",,"ContractData",A33,"PerCentNetLastTrade",,"T")/100,""))</f>
        <v/>
      </c>
      <c r="E33" t="str">
        <f>IF(A33="","",RTD("cqg.rtd",,"ContractData",C33,"LongDescription",,"T"))</f>
        <v/>
      </c>
      <c r="F33" s="2" t="str">
        <f>IF(A33="","",TEXT(RTD("cqg.rtd",,"ContractData",C33,"LastTrade",,"T"),T33))</f>
        <v/>
      </c>
      <c r="G33" s="2" t="str">
        <f>IF(A33="","",TEXT(RTD("cqg.rtd",,"ContractData",C33,"NetLastTrade",,"T"),T33))</f>
        <v/>
      </c>
      <c r="H33" s="1" t="str">
        <f t="shared" si="1"/>
        <v/>
      </c>
      <c r="I33" s="2" t="str">
        <f>IF(A33="","",TEXT(RTD("cqg.rtd",,"ContractData",C33,"Open",,"T"),T33))</f>
        <v/>
      </c>
      <c r="J33" s="2" t="str">
        <f>IF(A33="","",TEXT(RTD("cqg.rtd",,"ContractData",C33,"High",,"T"),T33))</f>
        <v/>
      </c>
      <c r="K33" s="2" t="str">
        <f>IF(A33="","",TEXT(RTD("cqg.rtd",,"ContractData",C33,"Low",,"T"),T33))</f>
        <v/>
      </c>
      <c r="L33" t="str">
        <f>IF(A33="","",RTD("cqg.rtd", ,"ContractData", C33, "MT_LastBidVolume",, "T"))</f>
        <v/>
      </c>
      <c r="M33" s="2" t="str">
        <f>IF(A33="","",TEXT(RTD("cqg.rtd", ,"ContractData", C33, "Bid",, "T"),T33))</f>
        <v/>
      </c>
      <c r="N33" s="2" t="str">
        <f>IF(A33="","",TEXT(RTD("cqg.rtd", ,"ContractData", C33, "Ask",, "T"),T33))</f>
        <v/>
      </c>
      <c r="O33" t="str">
        <f>IF(A33="","",RTD("cqg.rtd", ,"ContractData", C33, "MT_LastAskVolume",, "T"))</f>
        <v/>
      </c>
      <c r="P33" t="str">
        <f>IF(A33="","",RTD("cqg.rtd", ,"ContractData", C33, "T_CVol",, "T"))</f>
        <v/>
      </c>
      <c r="Q33" s="1" t="str">
        <f>IF(A33="","",RTD("cqg.rtd",,"StudyData",C33,"PCB","BaseType=Index,Index=1","Close","A",,"all",,,,"T")/100)</f>
        <v/>
      </c>
      <c r="S33" s="14" t="str">
        <f>IF(A33="","",IF(LEN(RTD("cqg.rtd",,"ContractData","Tsize("&amp;C33&amp;")","LastQuoteToday",,"T"))=1,0,LEN(RTD("cqg.rtd",,"ContractData","Tsize("&amp;C33&amp;")","LastQuoteToday",,"T"))-2))</f>
        <v/>
      </c>
      <c r="T33" t="str" cm="1">
        <f t="array" ref="T33">IF(A33="","",_xlfn.IFS(S33=0,"#",S33=1,"#.0",S33=2,"#.00",S33=3,"#.000",S33=4,"#.0000",S33=5,"#.00000",S33=6,"#.000000",S33=7,"#.0000000"))</f>
        <v/>
      </c>
    </row>
    <row r="34" spans="2:20" x14ac:dyDescent="0.3">
      <c r="B34" s="1" t="str">
        <f>IF(A34="","",IFERROR(RTD("cqg.rtd",,"ContractData",A34,"PerCentNetLastTrade",,"T")/100,""))</f>
        <v/>
      </c>
      <c r="E34" t="str">
        <f>IF(A34="","",RTD("cqg.rtd",,"ContractData",C34,"LongDescription",,"T"))</f>
        <v/>
      </c>
      <c r="F34" s="2" t="str">
        <f>IF(A34="","",TEXT(RTD("cqg.rtd",,"ContractData",C34,"LastTrade",,"T"),T34))</f>
        <v/>
      </c>
      <c r="G34" s="2" t="str">
        <f>IF(A34="","",TEXT(RTD("cqg.rtd",,"ContractData",C34,"NetLastTrade",,"T"),T34))</f>
        <v/>
      </c>
      <c r="H34" s="1" t="str">
        <f t="shared" si="1"/>
        <v/>
      </c>
      <c r="I34" s="2" t="str">
        <f>IF(A34="","",TEXT(RTD("cqg.rtd",,"ContractData",C34,"Open",,"T"),T34))</f>
        <v/>
      </c>
      <c r="J34" s="2" t="str">
        <f>IF(A34="","",TEXT(RTD("cqg.rtd",,"ContractData",C34,"High",,"T"),T34))</f>
        <v/>
      </c>
      <c r="K34" s="2" t="str">
        <f>IF(A34="","",TEXT(RTD("cqg.rtd",,"ContractData",C34,"Low",,"T"),T34))</f>
        <v/>
      </c>
      <c r="L34" t="str">
        <f>IF(A34="","",RTD("cqg.rtd", ,"ContractData", C34, "MT_LastBidVolume",, "T"))</f>
        <v/>
      </c>
      <c r="M34" s="2" t="str">
        <f>IF(A34="","",TEXT(RTD("cqg.rtd", ,"ContractData", C34, "Bid",, "T"),T34))</f>
        <v/>
      </c>
      <c r="N34" s="2" t="str">
        <f>IF(A34="","",TEXT(RTD("cqg.rtd", ,"ContractData", C34, "Ask",, "T"),T34))</f>
        <v/>
      </c>
      <c r="O34" t="str">
        <f>IF(A34="","",RTD("cqg.rtd", ,"ContractData", C34, "MT_LastAskVolume",, "T"))</f>
        <v/>
      </c>
      <c r="P34" t="str">
        <f>IF(A34="","",RTD("cqg.rtd", ,"ContractData", C34, "T_CVol",, "T"))</f>
        <v/>
      </c>
      <c r="Q34" s="1" t="str">
        <f>IF(A34="","",RTD("cqg.rtd",,"StudyData",C34,"PCB","BaseType=Index,Index=1","Close","A",,"all",,,,"T")/100)</f>
        <v/>
      </c>
      <c r="S34" s="14" t="str">
        <f>IF(A34="","",IF(LEN(RTD("cqg.rtd",,"ContractData","Tsize("&amp;C34&amp;")","LastQuoteToday",,"T"))=1,0,LEN(RTD("cqg.rtd",,"ContractData","Tsize("&amp;C34&amp;")","LastQuoteToday",,"T"))-2))</f>
        <v/>
      </c>
      <c r="T34" t="str" cm="1">
        <f t="array" ref="T34">IF(A34="","",_xlfn.IFS(S34=0,"#",S34=1,"#.0",S34=2,"#.00",S34=3,"#.000",S34=4,"#.0000",S34=5,"#.00000",S34=6,"#.000000",S34=7,"#.0000000"))</f>
        <v/>
      </c>
    </row>
    <row r="35" spans="2:20" x14ac:dyDescent="0.3">
      <c r="B35" s="1" t="str">
        <f>IF(A35="","",IFERROR(RTD("cqg.rtd",,"ContractData",A35,"PerCentNetLastTrade",,"T")/100,""))</f>
        <v/>
      </c>
      <c r="E35" t="str">
        <f>IF(A35="","",RTD("cqg.rtd",,"ContractData",C35,"LongDescription",,"T"))</f>
        <v/>
      </c>
      <c r="F35" s="2" t="str">
        <f>IF(A35="","",TEXT(RTD("cqg.rtd",,"ContractData",C35,"LastTrade",,"T"),T35))</f>
        <v/>
      </c>
      <c r="G35" s="2" t="str">
        <f>IF(A35="","",TEXT(RTD("cqg.rtd",,"ContractData",C35,"NetLastTrade",,"T"),T35))</f>
        <v/>
      </c>
      <c r="H35" s="1" t="str">
        <f t="shared" si="1"/>
        <v/>
      </c>
      <c r="I35" s="2" t="str">
        <f>IF(A35="","",TEXT(RTD("cqg.rtd",,"ContractData",C35,"Open",,"T"),T35))</f>
        <v/>
      </c>
      <c r="J35" s="2" t="str">
        <f>IF(A35="","",TEXT(RTD("cqg.rtd",,"ContractData",C35,"High",,"T"),T35))</f>
        <v/>
      </c>
      <c r="K35" s="2" t="str">
        <f>IF(A35="","",TEXT(RTD("cqg.rtd",,"ContractData",C35,"Low",,"T"),T35))</f>
        <v/>
      </c>
      <c r="L35" t="str">
        <f>IF(A35="","",RTD("cqg.rtd", ,"ContractData", C35, "MT_LastBidVolume",, "T"))</f>
        <v/>
      </c>
      <c r="M35" s="2" t="str">
        <f>IF(A35="","",TEXT(RTD("cqg.rtd", ,"ContractData", C35, "Bid",, "T"),T35))</f>
        <v/>
      </c>
      <c r="N35" s="2" t="str">
        <f>IF(A35="","",TEXT(RTD("cqg.rtd", ,"ContractData", C35, "Ask",, "T"),T35))</f>
        <v/>
      </c>
      <c r="O35" t="str">
        <f>IF(A35="","",RTD("cqg.rtd", ,"ContractData", C35, "MT_LastAskVolume",, "T"))</f>
        <v/>
      </c>
      <c r="P35" t="str">
        <f>IF(A35="","",RTD("cqg.rtd", ,"ContractData", C35, "T_CVol",, "T"))</f>
        <v/>
      </c>
      <c r="Q35" s="1" t="str">
        <f>IF(A35="","",RTD("cqg.rtd",,"StudyData",C35,"PCB","BaseType=Index,Index=1","Close","A",,"all",,,,"T")/100)</f>
        <v/>
      </c>
      <c r="S35" s="14" t="str">
        <f>IF(A35="","",IF(LEN(RTD("cqg.rtd",,"ContractData","Tsize("&amp;C35&amp;")","LastQuoteToday",,"T"))=1,0,LEN(RTD("cqg.rtd",,"ContractData","Tsize("&amp;C35&amp;")","LastQuoteToday",,"T"))-2))</f>
        <v/>
      </c>
      <c r="T35" t="str" cm="1">
        <f t="array" ref="T35">IF(A35="","",_xlfn.IFS(S35=0,"#",S35=1,"#.0",S35=2,"#.00",S35=3,"#.000",S35=4,"#.0000",S35=5,"#.00000",S35=6,"#.000000",S35=7,"#.0000000"))</f>
        <v/>
      </c>
    </row>
    <row r="36" spans="2:20" x14ac:dyDescent="0.3">
      <c r="B36" s="1" t="str">
        <f>IF(A36="","",IFERROR(RTD("cqg.rtd",,"ContractData",A36,"PerCentNetLastTrade",,"T")/100,""))</f>
        <v/>
      </c>
      <c r="E36" t="str">
        <f>IF(A36="","",RTD("cqg.rtd",,"ContractData",C36,"LongDescription",,"T"))</f>
        <v/>
      </c>
      <c r="F36" s="2" t="str">
        <f>IF(A36="","",TEXT(RTD("cqg.rtd",,"ContractData",C36,"LastTrade",,"T"),T36))</f>
        <v/>
      </c>
      <c r="G36" s="2" t="str">
        <f>IF(A36="","",TEXT(RTD("cqg.rtd",,"ContractData",C36,"NetLastTrade",,"T"),T36))</f>
        <v/>
      </c>
      <c r="H36" s="1" t="str">
        <f t="shared" si="1"/>
        <v/>
      </c>
      <c r="I36" s="2" t="str">
        <f>IF(A36="","",TEXT(RTD("cqg.rtd",,"ContractData",C36,"Open",,"T"),T36))</f>
        <v/>
      </c>
      <c r="J36" s="2" t="str">
        <f>IF(A36="","",TEXT(RTD("cqg.rtd",,"ContractData",C36,"High",,"T"),T36))</f>
        <v/>
      </c>
      <c r="K36" s="2" t="str">
        <f>IF(A36="","",TEXT(RTD("cqg.rtd",,"ContractData",C36,"Low",,"T"),T36))</f>
        <v/>
      </c>
      <c r="L36" t="str">
        <f>IF(A36="","",RTD("cqg.rtd", ,"ContractData", C36, "MT_LastBidVolume",, "T"))</f>
        <v/>
      </c>
      <c r="M36" s="2" t="str">
        <f>IF(A36="","",TEXT(RTD("cqg.rtd", ,"ContractData", C36, "Bid",, "T"),T36))</f>
        <v/>
      </c>
      <c r="N36" s="2" t="str">
        <f>IF(A36="","",TEXT(RTD("cqg.rtd", ,"ContractData", C36, "Ask",, "T"),T36))</f>
        <v/>
      </c>
      <c r="O36" t="str">
        <f>IF(A36="","",RTD("cqg.rtd", ,"ContractData", C36, "MT_LastAskVolume",, "T"))</f>
        <v/>
      </c>
      <c r="P36" t="str">
        <f>IF(A36="","",RTD("cqg.rtd", ,"ContractData", C36, "T_CVol",, "T"))</f>
        <v/>
      </c>
      <c r="Q36" s="1" t="str">
        <f>IF(A36="","",RTD("cqg.rtd",,"StudyData",C36,"PCB","BaseType=Index,Index=1","Close","A",,"all",,,,"T")/100)</f>
        <v/>
      </c>
      <c r="S36" s="14" t="str">
        <f>IF(A36="","",IF(LEN(RTD("cqg.rtd",,"ContractData","Tsize("&amp;C36&amp;")","LastQuoteToday",,"T"))=1,0,LEN(RTD("cqg.rtd",,"ContractData","Tsize("&amp;C36&amp;")","LastQuoteToday",,"T"))-2))</f>
        <v/>
      </c>
      <c r="T36" t="str" cm="1">
        <f t="array" ref="T36">IF(A36="","",_xlfn.IFS(S36=0,"#",S36=1,"#.0",S36=2,"#.00",S36=3,"#.000",S36=4,"#.0000",S36=5,"#.00000",S36=6,"#.000000",S36=7,"#.0000000"))</f>
        <v/>
      </c>
    </row>
    <row r="37" spans="2:20" x14ac:dyDescent="0.3">
      <c r="B37" s="1" t="str">
        <f>IF(A37="","",IFERROR(RTD("cqg.rtd",,"ContractData",A37,"PerCentNetLastTrade",,"T")/100,""))</f>
        <v/>
      </c>
      <c r="E37" t="str">
        <f>IF(A37="","",RTD("cqg.rtd",,"ContractData",C37,"LongDescription",,"T"))</f>
        <v/>
      </c>
      <c r="F37" s="2" t="str">
        <f>IF(A37="","",TEXT(RTD("cqg.rtd",,"ContractData",C37,"LastTrade",,"T"),T37))</f>
        <v/>
      </c>
      <c r="G37" s="2" t="str">
        <f>IF(A37="","",TEXT(RTD("cqg.rtd",,"ContractData",C37,"NetLastTrade",,"T"),T37))</f>
        <v/>
      </c>
      <c r="H37" s="1" t="str">
        <f t="shared" si="1"/>
        <v/>
      </c>
      <c r="I37" s="2" t="str">
        <f>IF(A37="","",TEXT(RTD("cqg.rtd",,"ContractData",C37,"Open",,"T"),T37))</f>
        <v/>
      </c>
      <c r="J37" s="2" t="str">
        <f>IF(A37="","",TEXT(RTD("cqg.rtd",,"ContractData",C37,"High",,"T"),T37))</f>
        <v/>
      </c>
      <c r="K37" s="2" t="str">
        <f>IF(A37="","",TEXT(RTD("cqg.rtd",,"ContractData",C37,"Low",,"T"),T37))</f>
        <v/>
      </c>
      <c r="L37" t="str">
        <f>IF(A37="","",RTD("cqg.rtd", ,"ContractData", C37, "MT_LastBidVolume",, "T"))</f>
        <v/>
      </c>
      <c r="M37" s="2" t="str">
        <f>IF(A37="","",TEXT(RTD("cqg.rtd", ,"ContractData", C37, "Bid",, "T"),T37))</f>
        <v/>
      </c>
      <c r="N37" s="2" t="str">
        <f>IF(A37="","",TEXT(RTD("cqg.rtd", ,"ContractData", C37, "Ask",, "T"),T37))</f>
        <v/>
      </c>
      <c r="O37" t="str">
        <f>IF(A37="","",RTD("cqg.rtd", ,"ContractData", C37, "MT_LastAskVolume",, "T"))</f>
        <v/>
      </c>
      <c r="P37" t="str">
        <f>IF(A37="","",RTD("cqg.rtd", ,"ContractData", C37, "T_CVol",, "T"))</f>
        <v/>
      </c>
      <c r="Q37" s="1" t="str">
        <f>IF(A37="","",RTD("cqg.rtd",,"StudyData",C37,"PCB","BaseType=Index,Index=1","Close","A",,"all",,,,"T")/100)</f>
        <v/>
      </c>
      <c r="S37" s="14" t="str">
        <f>IF(A37="","",IF(LEN(RTD("cqg.rtd",,"ContractData","Tsize("&amp;C37&amp;")","LastQuoteToday",,"T"))=1,0,LEN(RTD("cqg.rtd",,"ContractData","Tsize("&amp;C37&amp;")","LastQuoteToday",,"T"))-2))</f>
        <v/>
      </c>
      <c r="T37" t="str" cm="1">
        <f t="array" ref="T37">IF(A37="","",_xlfn.IFS(S37=0,"#",S37=1,"#.0",S37=2,"#.00",S37=3,"#.000",S37=4,"#.0000",S37=5,"#.00000",S37=6,"#.000000",S37=7,"#.0000000"))</f>
        <v/>
      </c>
    </row>
    <row r="38" spans="2:20" x14ac:dyDescent="0.3">
      <c r="B38" s="1" t="str">
        <f>IF(A38="","",IFERROR(RTD("cqg.rtd",,"ContractData",A38,"PerCentNetLastTrade",,"T")/100,""))</f>
        <v/>
      </c>
      <c r="E38" t="str">
        <f>IF(A38="","",RTD("cqg.rtd",,"ContractData",C38,"LongDescription",,"T"))</f>
        <v/>
      </c>
      <c r="F38" s="2" t="str">
        <f>IF(A38="","",TEXT(RTD("cqg.rtd",,"ContractData",C38,"LastTrade",,"T"),T38))</f>
        <v/>
      </c>
      <c r="G38" s="2" t="str">
        <f>IF(A38="","",TEXT(RTD("cqg.rtd",,"ContractData",C38,"NetLastTrade",,"T"),T38))</f>
        <v/>
      </c>
      <c r="H38" s="1" t="str">
        <f t="shared" si="1"/>
        <v/>
      </c>
      <c r="I38" s="2" t="str">
        <f>IF(A38="","",TEXT(RTD("cqg.rtd",,"ContractData",C38,"Open",,"T"),T38))</f>
        <v/>
      </c>
      <c r="J38" s="2" t="str">
        <f>IF(A38="","",TEXT(RTD("cqg.rtd",,"ContractData",C38,"High",,"T"),T38))</f>
        <v/>
      </c>
      <c r="K38" s="2" t="str">
        <f>IF(A38="","",TEXT(RTD("cqg.rtd",,"ContractData",C38,"Low",,"T"),T38))</f>
        <v/>
      </c>
      <c r="L38" t="str">
        <f>IF(A38="","",RTD("cqg.rtd", ,"ContractData", C38, "MT_LastBidVolume",, "T"))</f>
        <v/>
      </c>
      <c r="M38" s="2" t="str">
        <f>IF(A38="","",TEXT(RTD("cqg.rtd", ,"ContractData", C38, "Bid",, "T"),T38))</f>
        <v/>
      </c>
      <c r="N38" s="2" t="str">
        <f>IF(A38="","",TEXT(RTD("cqg.rtd", ,"ContractData", C38, "Ask",, "T"),T38))</f>
        <v/>
      </c>
      <c r="O38" t="str">
        <f>IF(A38="","",RTD("cqg.rtd", ,"ContractData", C38, "MT_LastAskVolume",, "T"))</f>
        <v/>
      </c>
      <c r="P38" t="str">
        <f>IF(A38="","",RTD("cqg.rtd", ,"ContractData", C38, "T_CVol",, "T"))</f>
        <v/>
      </c>
      <c r="Q38" s="1" t="str">
        <f>IF(A38="","",RTD("cqg.rtd",,"StudyData",C38,"PCB","BaseType=Index,Index=1","Close","A",,"all",,,,"T")/100)</f>
        <v/>
      </c>
      <c r="S38" s="14" t="str">
        <f>IF(A38="","",IF(LEN(RTD("cqg.rtd",,"ContractData","Tsize("&amp;C38&amp;")","LastQuoteToday",,"T"))=1,0,LEN(RTD("cqg.rtd",,"ContractData","Tsize("&amp;C38&amp;")","LastQuoteToday",,"T"))-2))</f>
        <v/>
      </c>
      <c r="T38" t="str" cm="1">
        <f t="array" ref="T38">IF(A38="","",_xlfn.IFS(S38=0,"#",S38=1,"#.0",S38=2,"#.00",S38=3,"#.000",S38=4,"#.0000",S38=5,"#.00000",S38=6,"#.000000",S38=7,"#.0000000"))</f>
        <v/>
      </c>
    </row>
    <row r="39" spans="2:20" x14ac:dyDescent="0.3">
      <c r="B39" s="1" t="str">
        <f>IF(A39="","",IFERROR(RTD("cqg.rtd",,"ContractData",A39,"PerCentNetLastTrade",,"T")/100,""))</f>
        <v/>
      </c>
      <c r="E39" t="str">
        <f>IF(A39="","",RTD("cqg.rtd",,"ContractData",C39,"LongDescription",,"T"))</f>
        <v/>
      </c>
      <c r="F39" s="2" t="str">
        <f>IF(A39="","",TEXT(RTD("cqg.rtd",,"ContractData",C39,"LastTrade",,"T"),T39))</f>
        <v/>
      </c>
      <c r="G39" s="2" t="str">
        <f>IF(A39="","",TEXT(RTD("cqg.rtd",,"ContractData",C39,"NetLastTrade",,"T"),T39))</f>
        <v/>
      </c>
      <c r="H39" s="1" t="str">
        <f t="shared" si="1"/>
        <v/>
      </c>
      <c r="I39" s="2" t="str">
        <f>IF(A39="","",TEXT(RTD("cqg.rtd",,"ContractData",C39,"Open",,"T"),T39))</f>
        <v/>
      </c>
      <c r="J39" s="2" t="str">
        <f>IF(A39="","",TEXT(RTD("cqg.rtd",,"ContractData",C39,"High",,"T"),T39))</f>
        <v/>
      </c>
      <c r="K39" s="2" t="str">
        <f>IF(A39="","",TEXT(RTD("cqg.rtd",,"ContractData",C39,"Low",,"T"),T39))</f>
        <v/>
      </c>
      <c r="L39" t="str">
        <f>IF(A39="","",RTD("cqg.rtd", ,"ContractData", C39, "MT_LastBidVolume",, "T"))</f>
        <v/>
      </c>
      <c r="M39" s="2" t="str">
        <f>IF(A39="","",TEXT(RTD("cqg.rtd", ,"ContractData", C39, "Bid",, "T"),T39))</f>
        <v/>
      </c>
      <c r="N39" s="2" t="str">
        <f>IF(A39="","",TEXT(RTD("cqg.rtd", ,"ContractData", C39, "Ask",, "T"),T39))</f>
        <v/>
      </c>
      <c r="O39" t="str">
        <f>IF(A39="","",RTD("cqg.rtd", ,"ContractData", C39, "MT_LastAskVolume",, "T"))</f>
        <v/>
      </c>
      <c r="P39" t="str">
        <f>IF(A39="","",RTD("cqg.rtd", ,"ContractData", C39, "T_CVol",, "T"))</f>
        <v/>
      </c>
      <c r="Q39" s="1" t="str">
        <f>IF(A39="","",RTD("cqg.rtd",,"StudyData",C39,"PCB","BaseType=Index,Index=1","Close","A",,"all",,,,"T")/100)</f>
        <v/>
      </c>
      <c r="S39" s="14" t="str">
        <f>IF(A39="","",IF(LEN(RTD("cqg.rtd",,"ContractData","Tsize("&amp;C39&amp;")","LastQuoteToday",,"T"))=1,0,LEN(RTD("cqg.rtd",,"ContractData","Tsize("&amp;C39&amp;")","LastQuoteToday",,"T"))-2))</f>
        <v/>
      </c>
      <c r="T39" t="str" cm="1">
        <f t="array" ref="T39">IF(A39="","",_xlfn.IFS(S39=0,"#",S39=1,"#.0",S39=2,"#.00",S39=3,"#.000",S39=4,"#.0000",S39=5,"#.00000",S39=6,"#.000000",S39=7,"#.0000000"))</f>
        <v/>
      </c>
    </row>
    <row r="40" spans="2:20" x14ac:dyDescent="0.3">
      <c r="B40" s="1" t="str">
        <f>IF(A40="","",IFERROR(RTD("cqg.rtd",,"ContractData",A40,"PerCentNetLastTrade",,"T")/100,""))</f>
        <v/>
      </c>
      <c r="E40" t="str">
        <f>IF(A40="","",RTD("cqg.rtd",,"ContractData",C40,"LongDescription",,"T"))</f>
        <v/>
      </c>
      <c r="F40" s="2" t="str">
        <f>IF(A40="","",TEXT(RTD("cqg.rtd",,"ContractData",C40,"LastTrade",,"T"),T40))</f>
        <v/>
      </c>
      <c r="G40" s="2" t="str">
        <f>IF(A40="","",TEXT(RTD("cqg.rtd",,"ContractData",C40,"NetLastTrade",,"T"),T40))</f>
        <v/>
      </c>
      <c r="H40" s="1" t="str">
        <f t="shared" si="1"/>
        <v/>
      </c>
      <c r="I40" s="2" t="str">
        <f>IF(A40="","",TEXT(RTD("cqg.rtd",,"ContractData",C40,"Open",,"T"),T40))</f>
        <v/>
      </c>
      <c r="J40" s="2" t="str">
        <f>IF(A40="","",TEXT(RTD("cqg.rtd",,"ContractData",C40,"High",,"T"),T40))</f>
        <v/>
      </c>
      <c r="K40" s="2" t="str">
        <f>IF(A40="","",TEXT(RTD("cqg.rtd",,"ContractData",C40,"Low",,"T"),T40))</f>
        <v/>
      </c>
      <c r="L40" t="str">
        <f>IF(A40="","",RTD("cqg.rtd", ,"ContractData", C40, "MT_LastBidVolume",, "T"))</f>
        <v/>
      </c>
      <c r="M40" s="2" t="str">
        <f>IF(A40="","",TEXT(RTD("cqg.rtd", ,"ContractData", C40, "Bid",, "T"),T40))</f>
        <v/>
      </c>
      <c r="N40" s="2" t="str">
        <f>IF(A40="","",TEXT(RTD("cqg.rtd", ,"ContractData", C40, "Ask",, "T"),T40))</f>
        <v/>
      </c>
      <c r="O40" t="str">
        <f>IF(A40="","",RTD("cqg.rtd", ,"ContractData", C40, "MT_LastAskVolume",, "T"))</f>
        <v/>
      </c>
      <c r="P40" t="str">
        <f>IF(A40="","",RTD("cqg.rtd", ,"ContractData", C40, "T_CVol",, "T"))</f>
        <v/>
      </c>
      <c r="Q40" s="1" t="str">
        <f>IF(A40="","",RTD("cqg.rtd",,"StudyData",C40,"PCB","BaseType=Index,Index=1","Close","A",,"all",,,,"T")/100)</f>
        <v/>
      </c>
      <c r="S40" s="14" t="str">
        <f>IF(A40="","",IF(LEN(RTD("cqg.rtd",,"ContractData","Tsize("&amp;C40&amp;")","LastQuoteToday",,"T"))=1,0,LEN(RTD("cqg.rtd",,"ContractData","Tsize("&amp;C40&amp;")","LastQuoteToday",,"T"))-2))</f>
        <v/>
      </c>
      <c r="T40" t="str" cm="1">
        <f t="array" ref="T40">IF(A40="","",_xlfn.IFS(S40=0,"#",S40=1,"#.0",S40=2,"#.00",S40=3,"#.000",S40=4,"#.0000",S40=5,"#.00000",S40=6,"#.000000",S40=7,"#.0000000"))</f>
        <v/>
      </c>
    </row>
    <row r="41" spans="2:20" x14ac:dyDescent="0.3">
      <c r="B41" s="1" t="str">
        <f>IF(A41="","",IFERROR(RTD("cqg.rtd",,"ContractData",A41,"PerCentNetLastTrade",,"T")/100,""))</f>
        <v/>
      </c>
      <c r="E41" t="str">
        <f>IF(A41="","",RTD("cqg.rtd",,"ContractData",C41,"LongDescription",,"T"))</f>
        <v/>
      </c>
      <c r="F41" s="2" t="str">
        <f>IF(A41="","",TEXT(RTD("cqg.rtd",,"ContractData",C41,"LastTrade",,"T"),T41))</f>
        <v/>
      </c>
      <c r="G41" s="2" t="str">
        <f>IF(A41="","",TEXT(RTD("cqg.rtd",,"ContractData",C41,"NetLastTrade",,"T"),T41))</f>
        <v/>
      </c>
      <c r="H41" s="1" t="str">
        <f t="shared" si="1"/>
        <v/>
      </c>
      <c r="I41" s="2" t="str">
        <f>IF(A41="","",TEXT(RTD("cqg.rtd",,"ContractData",C41,"Open",,"T"),T41))</f>
        <v/>
      </c>
      <c r="J41" s="2" t="str">
        <f>IF(A41="","",TEXT(RTD("cqg.rtd",,"ContractData",C41,"High",,"T"),T41))</f>
        <v/>
      </c>
      <c r="K41" s="2" t="str">
        <f>IF(A41="","",TEXT(RTD("cqg.rtd",,"ContractData",C41,"Low",,"T"),T41))</f>
        <v/>
      </c>
      <c r="L41" t="str">
        <f>IF(A41="","",RTD("cqg.rtd", ,"ContractData", C41, "MT_LastBidVolume",, "T"))</f>
        <v/>
      </c>
      <c r="M41" s="2" t="str">
        <f>IF(A41="","",TEXT(RTD("cqg.rtd", ,"ContractData", C41, "Bid",, "T"),T41))</f>
        <v/>
      </c>
      <c r="N41" s="2" t="str">
        <f>IF(A41="","",TEXT(RTD("cqg.rtd", ,"ContractData", C41, "Ask",, "T"),T41))</f>
        <v/>
      </c>
      <c r="O41" t="str">
        <f>IF(A41="","",RTD("cqg.rtd", ,"ContractData", C41, "MT_LastAskVolume",, "T"))</f>
        <v/>
      </c>
      <c r="P41" t="str">
        <f>IF(A41="","",RTD("cqg.rtd", ,"ContractData", C41, "T_CVol",, "T"))</f>
        <v/>
      </c>
      <c r="Q41" s="1" t="str">
        <f>IF(A41="","",RTD("cqg.rtd",,"StudyData",C41,"PCB","BaseType=Index,Index=1","Close","A",,"all",,,,"T")/100)</f>
        <v/>
      </c>
      <c r="S41" s="14" t="str">
        <f>IF(A41="","",IF(LEN(RTD("cqg.rtd",,"ContractData","Tsize("&amp;C41&amp;")","LastQuoteToday",,"T"))=1,0,LEN(RTD("cqg.rtd",,"ContractData","Tsize("&amp;C41&amp;")","LastQuoteToday",,"T"))-2))</f>
        <v/>
      </c>
      <c r="T41" t="str" cm="1">
        <f t="array" ref="T41">IF(A41="","",_xlfn.IFS(S41=0,"#",S41=1,"#.0",S41=2,"#.00",S41=3,"#.000",S41=4,"#.0000",S41=5,"#.00000",S41=6,"#.000000",S41=7,"#.0000000"))</f>
        <v/>
      </c>
    </row>
    <row r="42" spans="2:20" x14ac:dyDescent="0.3">
      <c r="B42" s="1" t="str">
        <f>IF(A42="","",IFERROR(RTD("cqg.rtd",,"ContractData",A42,"PerCentNetLastTrade",,"T")/100,""))</f>
        <v/>
      </c>
      <c r="E42" t="str">
        <f>IF(A42="","",RTD("cqg.rtd",,"ContractData",C42,"LongDescription",,"T"))</f>
        <v/>
      </c>
      <c r="F42" s="2" t="str">
        <f>IF(A42="","",TEXT(RTD("cqg.rtd",,"ContractData",C42,"LastTrade",,"T"),T42))</f>
        <v/>
      </c>
      <c r="G42" s="2" t="str">
        <f>IF(A42="","",TEXT(RTD("cqg.rtd",,"ContractData",C42,"NetLastTrade",,"T"),T42))</f>
        <v/>
      </c>
      <c r="H42" s="1" t="str">
        <f t="shared" si="1"/>
        <v/>
      </c>
      <c r="I42" s="2" t="str">
        <f>IF(A42="","",TEXT(RTD("cqg.rtd",,"ContractData",C42,"Open",,"T"),T42))</f>
        <v/>
      </c>
      <c r="J42" s="2" t="str">
        <f>IF(A42="","",TEXT(RTD("cqg.rtd",,"ContractData",C42,"High",,"T"),T42))</f>
        <v/>
      </c>
      <c r="K42" s="2" t="str">
        <f>IF(A42="","",TEXT(RTD("cqg.rtd",,"ContractData",C42,"Low",,"T"),T42))</f>
        <v/>
      </c>
      <c r="L42" t="str">
        <f>IF(A42="","",RTD("cqg.rtd", ,"ContractData", C42, "MT_LastBidVolume",, "T"))</f>
        <v/>
      </c>
      <c r="M42" s="2" t="str">
        <f>IF(A42="","",TEXT(RTD("cqg.rtd", ,"ContractData", C42, "Bid",, "T"),T42))</f>
        <v/>
      </c>
      <c r="N42" s="2" t="str">
        <f>IF(A42="","",TEXT(RTD("cqg.rtd", ,"ContractData", C42, "Ask",, "T"),T42))</f>
        <v/>
      </c>
      <c r="O42" t="str">
        <f>IF(A42="","",RTD("cqg.rtd", ,"ContractData", C42, "MT_LastAskVolume",, "T"))</f>
        <v/>
      </c>
      <c r="P42" t="str">
        <f>IF(A42="","",RTD("cqg.rtd", ,"ContractData", C42, "T_CVol",, "T"))</f>
        <v/>
      </c>
      <c r="Q42" s="1" t="str">
        <f>IF(A42="","",RTD("cqg.rtd",,"StudyData",C42,"PCB","BaseType=Index,Index=1","Close","A",,"all",,,,"T")/100)</f>
        <v/>
      </c>
      <c r="S42" s="14" t="str">
        <f>IF(A42="","",IF(LEN(RTD("cqg.rtd",,"ContractData","Tsize("&amp;C42&amp;")","LastQuoteToday",,"T"))=1,0,LEN(RTD("cqg.rtd",,"ContractData","Tsize("&amp;C42&amp;")","LastQuoteToday",,"T"))-2))</f>
        <v/>
      </c>
      <c r="T42" t="str" cm="1">
        <f t="array" ref="T42">IF(A42="","",_xlfn.IFS(S42=0,"#",S42=1,"#.0",S42=2,"#.00",S42=3,"#.000",S42=4,"#.0000",S42=5,"#.00000",S42=6,"#.000000",S42=7,"#.0000000"))</f>
        <v/>
      </c>
    </row>
    <row r="43" spans="2:20" x14ac:dyDescent="0.3">
      <c r="B43" s="1" t="str">
        <f>IF(A43="","",IFERROR(RTD("cqg.rtd",,"ContractData",A43,"PerCentNetLastTrade",,"T")/100,""))</f>
        <v/>
      </c>
      <c r="E43" t="str">
        <f>IF(A43="","",RTD("cqg.rtd",,"ContractData",C43,"LongDescription",,"T"))</f>
        <v/>
      </c>
      <c r="F43" s="2" t="str">
        <f>IF(A43="","",TEXT(RTD("cqg.rtd",,"ContractData",C43,"LastTrade",,"T"),T43))</f>
        <v/>
      </c>
      <c r="G43" s="2" t="str">
        <f>IF(A43="","",TEXT(RTD("cqg.rtd",,"ContractData",C43,"NetLastTrade",,"T"),T43))</f>
        <v/>
      </c>
      <c r="H43" s="1" t="str">
        <f t="shared" si="1"/>
        <v/>
      </c>
      <c r="I43" s="2" t="str">
        <f>IF(A43="","",TEXT(RTD("cqg.rtd",,"ContractData",C43,"Open",,"T"),T43))</f>
        <v/>
      </c>
      <c r="J43" s="2" t="str">
        <f>IF(A43="","",TEXT(RTD("cqg.rtd",,"ContractData",C43,"High",,"T"),T43))</f>
        <v/>
      </c>
      <c r="K43" s="2" t="str">
        <f>IF(A43="","",TEXT(RTD("cqg.rtd",,"ContractData",C43,"Low",,"T"),T43))</f>
        <v/>
      </c>
      <c r="L43" t="str">
        <f>IF(A43="","",RTD("cqg.rtd", ,"ContractData", C43, "MT_LastBidVolume",, "T"))</f>
        <v/>
      </c>
      <c r="M43" s="2" t="str">
        <f>IF(A43="","",TEXT(RTD("cqg.rtd", ,"ContractData", C43, "Bid",, "T"),T43))</f>
        <v/>
      </c>
      <c r="N43" s="2" t="str">
        <f>IF(A43="","",TEXT(RTD("cqg.rtd", ,"ContractData", C43, "Ask",, "T"),T43))</f>
        <v/>
      </c>
      <c r="O43" t="str">
        <f>IF(A43="","",RTD("cqg.rtd", ,"ContractData", C43, "MT_LastAskVolume",, "T"))</f>
        <v/>
      </c>
      <c r="P43" t="str">
        <f>IF(A43="","",RTD("cqg.rtd", ,"ContractData", C43, "T_CVol",, "T"))</f>
        <v/>
      </c>
      <c r="Q43" s="1" t="str">
        <f>IF(A43="","",RTD("cqg.rtd",,"StudyData",C43,"PCB","BaseType=Index,Index=1","Close","A",,"all",,,,"T")/100)</f>
        <v/>
      </c>
      <c r="S43" s="14" t="str">
        <f>IF(A43="","",IF(LEN(RTD("cqg.rtd",,"ContractData","Tsize("&amp;C43&amp;")","LastQuoteToday",,"T"))=1,0,LEN(RTD("cqg.rtd",,"ContractData","Tsize("&amp;C43&amp;")","LastQuoteToday",,"T"))-2))</f>
        <v/>
      </c>
      <c r="T43" t="str" cm="1">
        <f t="array" ref="T43">IF(A43="","",_xlfn.IFS(S43=0,"#",S43=1,"#.0",S43=2,"#.00",S43=3,"#.000",S43=4,"#.0000",S43=5,"#.00000",S43=6,"#.000000",S43=7,"#.0000000"))</f>
        <v/>
      </c>
    </row>
    <row r="44" spans="2:20" x14ac:dyDescent="0.3">
      <c r="B44" s="1" t="str">
        <f>IF(A44="","",IFERROR(RTD("cqg.rtd",,"ContractData",A44,"PerCentNetLastTrade",,"T")/100,""))</f>
        <v/>
      </c>
      <c r="E44" t="str">
        <f>IF(A44="","",RTD("cqg.rtd",,"ContractData",C44,"LongDescription",,"T"))</f>
        <v/>
      </c>
      <c r="F44" s="2" t="str">
        <f>IF(A44="","",TEXT(RTD("cqg.rtd",,"ContractData",C44,"LastTrade",,"T"),T44))</f>
        <v/>
      </c>
      <c r="G44" s="2" t="str">
        <f>IF(A44="","",TEXT(RTD("cqg.rtd",,"ContractData",C44,"NetLastTrade",,"T"),T44))</f>
        <v/>
      </c>
      <c r="H44" s="1" t="str">
        <f t="shared" si="1"/>
        <v/>
      </c>
      <c r="I44" s="2" t="str">
        <f>IF(A44="","",TEXT(RTD("cqg.rtd",,"ContractData",C44,"Open",,"T"),T44))</f>
        <v/>
      </c>
      <c r="J44" s="2" t="str">
        <f>IF(A44="","",TEXT(RTD("cqg.rtd",,"ContractData",C44,"High",,"T"),T44))</f>
        <v/>
      </c>
      <c r="K44" s="2" t="str">
        <f>IF(A44="","",TEXT(RTD("cqg.rtd",,"ContractData",C44,"Low",,"T"),T44))</f>
        <v/>
      </c>
      <c r="L44" t="str">
        <f>IF(A44="","",RTD("cqg.rtd", ,"ContractData", C44, "MT_LastBidVolume",, "T"))</f>
        <v/>
      </c>
      <c r="M44" s="2" t="str">
        <f>IF(A44="","",TEXT(RTD("cqg.rtd", ,"ContractData", C44, "Bid",, "T"),T44))</f>
        <v/>
      </c>
      <c r="N44" s="2" t="str">
        <f>IF(A44="","",TEXT(RTD("cqg.rtd", ,"ContractData", C44, "Ask",, "T"),T44))</f>
        <v/>
      </c>
      <c r="O44" t="str">
        <f>IF(A44="","",RTD("cqg.rtd", ,"ContractData", C44, "MT_LastAskVolume",, "T"))</f>
        <v/>
      </c>
      <c r="P44" t="str">
        <f>IF(A44="","",RTD("cqg.rtd", ,"ContractData", C44, "T_CVol",, "T"))</f>
        <v/>
      </c>
      <c r="Q44" s="1" t="str">
        <f>IF(A44="","",RTD("cqg.rtd",,"StudyData",C44,"PCB","BaseType=Index,Index=1","Close","A",,"all",,,,"T")/100)</f>
        <v/>
      </c>
      <c r="S44" s="14" t="str">
        <f>IF(A44="","",IF(LEN(RTD("cqg.rtd",,"ContractData","Tsize("&amp;C44&amp;")","LastQuoteToday",,"T"))=1,0,LEN(RTD("cqg.rtd",,"ContractData","Tsize("&amp;C44&amp;")","LastQuoteToday",,"T"))-2))</f>
        <v/>
      </c>
      <c r="T44" t="str" cm="1">
        <f t="array" ref="T44">IF(A44="","",_xlfn.IFS(S44=0,"#",S44=1,"#.0",S44=2,"#.00",S44=3,"#.000",S44=4,"#.0000",S44=5,"#.00000",S44=6,"#.000000",S44=7,"#.0000000"))</f>
        <v/>
      </c>
    </row>
    <row r="45" spans="2:20" x14ac:dyDescent="0.3">
      <c r="B45" s="1" t="str">
        <f>IF(A45="","",IFERROR(RTD("cqg.rtd",,"ContractData",A45,"PerCentNetLastTrade",,"T")/100,""))</f>
        <v/>
      </c>
      <c r="E45" t="str">
        <f>IF(A45="","",RTD("cqg.rtd",,"ContractData",C45,"LongDescription",,"T"))</f>
        <v/>
      </c>
      <c r="F45" s="2" t="str">
        <f>IF(A45="","",TEXT(RTD("cqg.rtd",,"ContractData",C45,"LastTrade",,"T"),T45))</f>
        <v/>
      </c>
      <c r="G45" s="2" t="str">
        <f>IF(A45="","",TEXT(RTD("cqg.rtd",,"ContractData",C45,"NetLastTrade",,"T"),T45))</f>
        <v/>
      </c>
      <c r="H45" s="1" t="str">
        <f t="shared" si="1"/>
        <v/>
      </c>
      <c r="I45" s="2" t="str">
        <f>IF(A45="","",TEXT(RTD("cqg.rtd",,"ContractData",C45,"Open",,"T"),T45))</f>
        <v/>
      </c>
      <c r="J45" s="2" t="str">
        <f>IF(A45="","",TEXT(RTD("cqg.rtd",,"ContractData",C45,"High",,"T"),T45))</f>
        <v/>
      </c>
      <c r="K45" s="2" t="str">
        <f>IF(A45="","",TEXT(RTD("cqg.rtd",,"ContractData",C45,"Low",,"T"),T45))</f>
        <v/>
      </c>
      <c r="L45" t="str">
        <f>IF(A45="","",RTD("cqg.rtd", ,"ContractData", C45, "MT_LastBidVolume",, "T"))</f>
        <v/>
      </c>
      <c r="M45" s="2" t="str">
        <f>IF(A45="","",TEXT(RTD("cqg.rtd", ,"ContractData", C45, "Bid",, "T"),T45))</f>
        <v/>
      </c>
      <c r="N45" s="2" t="str">
        <f>IF(A45="","",TEXT(RTD("cqg.rtd", ,"ContractData", C45, "Ask",, "T"),T45))</f>
        <v/>
      </c>
      <c r="O45" t="str">
        <f>IF(A45="","",RTD("cqg.rtd", ,"ContractData", C45, "MT_LastAskVolume",, "T"))</f>
        <v/>
      </c>
      <c r="P45" t="str">
        <f>IF(A45="","",RTD("cqg.rtd", ,"ContractData", C45, "T_CVol",, "T"))</f>
        <v/>
      </c>
      <c r="Q45" s="1" t="str">
        <f>IF(A45="","",RTD("cqg.rtd",,"StudyData",C45,"PCB","BaseType=Index,Index=1","Close","A",,"all",,,,"T")/100)</f>
        <v/>
      </c>
      <c r="S45" s="14" t="str">
        <f>IF(A45="","",IF(LEN(RTD("cqg.rtd",,"ContractData","Tsize("&amp;C45&amp;")","LastQuoteToday",,"T"))=1,0,LEN(RTD("cqg.rtd",,"ContractData","Tsize("&amp;C45&amp;")","LastQuoteToday",,"T"))-2))</f>
        <v/>
      </c>
      <c r="T45" t="str" cm="1">
        <f t="array" ref="T45">IF(A45="","",_xlfn.IFS(S45=0,"#",S45=1,"#.0",S45=2,"#.00",S45=3,"#.000",S45=4,"#.0000",S45=5,"#.00000",S45=6,"#.000000",S45=7,"#.0000000"))</f>
        <v/>
      </c>
    </row>
    <row r="46" spans="2:20" x14ac:dyDescent="0.3">
      <c r="B46" s="1" t="str">
        <f>IF(A46="","",IFERROR(RTD("cqg.rtd",,"ContractData",A46,"PerCentNetLastTrade",,"T")/100,""))</f>
        <v/>
      </c>
      <c r="E46" t="str">
        <f>IF(A46="","",RTD("cqg.rtd",,"ContractData",C46,"LongDescription",,"T"))</f>
        <v/>
      </c>
      <c r="F46" s="2" t="str">
        <f>IF(A46="","",TEXT(RTD("cqg.rtd",,"ContractData",C46,"LastTrade",,"T"),T46))</f>
        <v/>
      </c>
      <c r="G46" s="2" t="str">
        <f>IF(A46="","",TEXT(RTD("cqg.rtd",,"ContractData",C46,"NetLastTrade",,"T"),T46))</f>
        <v/>
      </c>
      <c r="H46" s="1" t="str">
        <f t="shared" si="1"/>
        <v/>
      </c>
      <c r="I46" s="2" t="str">
        <f>IF(A46="","",TEXT(RTD("cqg.rtd",,"ContractData",C46,"Open",,"T"),T46))</f>
        <v/>
      </c>
      <c r="J46" s="2" t="str">
        <f>IF(A46="","",TEXT(RTD("cqg.rtd",,"ContractData",C46,"High",,"T"),T46))</f>
        <v/>
      </c>
      <c r="K46" s="2" t="str">
        <f>IF(A46="","",TEXT(RTD("cqg.rtd",,"ContractData",C46,"Low",,"T"),T46))</f>
        <v/>
      </c>
      <c r="L46" t="str">
        <f>IF(A46="","",RTD("cqg.rtd", ,"ContractData", C46, "MT_LastBidVolume",, "T"))</f>
        <v/>
      </c>
      <c r="M46" s="2" t="str">
        <f>IF(A46="","",TEXT(RTD("cqg.rtd", ,"ContractData", C46, "Bid",, "T"),T46))</f>
        <v/>
      </c>
      <c r="N46" s="2" t="str">
        <f>IF(A46="","",TEXT(RTD("cqg.rtd", ,"ContractData", C46, "Ask",, "T"),T46))</f>
        <v/>
      </c>
      <c r="O46" t="str">
        <f>IF(A46="","",RTD("cqg.rtd", ,"ContractData", C46, "MT_LastAskVolume",, "T"))</f>
        <v/>
      </c>
      <c r="P46" t="str">
        <f>IF(A46="","",RTD("cqg.rtd", ,"ContractData", C46, "T_CVol",, "T"))</f>
        <v/>
      </c>
      <c r="Q46" s="1" t="str">
        <f>IF(A46="","",RTD("cqg.rtd",,"StudyData",C46,"PCB","BaseType=Index,Index=1","Close","A",,"all",,,,"T")/100)</f>
        <v/>
      </c>
      <c r="S46" s="14" t="str">
        <f>IF(A46="","",IF(LEN(RTD("cqg.rtd",,"ContractData","Tsize("&amp;C46&amp;")","LastQuoteToday",,"T"))=1,0,LEN(RTD("cqg.rtd",,"ContractData","Tsize("&amp;C46&amp;")","LastQuoteToday",,"T"))-2))</f>
        <v/>
      </c>
      <c r="T46" t="str" cm="1">
        <f t="array" ref="T46">IF(A46="","",_xlfn.IFS(S46=0,"#",S46=1,"#.0",S46=2,"#.00",S46=3,"#.000",S46=4,"#.0000",S46=5,"#.00000",S46=6,"#.000000",S46=7,"#.0000000"))</f>
        <v/>
      </c>
    </row>
    <row r="47" spans="2:20" x14ac:dyDescent="0.3">
      <c r="B47" s="1" t="str">
        <f>IF(A47="","",IFERROR(RTD("cqg.rtd",,"ContractData",A47,"PerCentNetLastTrade",,"T")/100,""))</f>
        <v/>
      </c>
      <c r="E47" t="str">
        <f>IF(A47="","",RTD("cqg.rtd",,"ContractData",C47,"LongDescription",,"T"))</f>
        <v/>
      </c>
      <c r="F47" s="2" t="str">
        <f>IF(A47="","",TEXT(RTD("cqg.rtd",,"ContractData",C47,"LastTrade",,"T"),T47))</f>
        <v/>
      </c>
      <c r="G47" s="2" t="str">
        <f>IF(A47="","",TEXT(RTD("cqg.rtd",,"ContractData",C47,"NetLastTrade",,"T"),T47))</f>
        <v/>
      </c>
      <c r="H47" s="1" t="str">
        <f t="shared" si="1"/>
        <v/>
      </c>
      <c r="I47" s="2" t="str">
        <f>IF(A47="","",TEXT(RTD("cqg.rtd",,"ContractData",C47,"Open",,"T"),T47))</f>
        <v/>
      </c>
      <c r="J47" s="2" t="str">
        <f>IF(A47="","",TEXT(RTD("cqg.rtd",,"ContractData",C47,"High",,"T"),T47))</f>
        <v/>
      </c>
      <c r="K47" s="2" t="str">
        <f>IF(A47="","",TEXT(RTD("cqg.rtd",,"ContractData",C47,"Low",,"T"),T47))</f>
        <v/>
      </c>
      <c r="L47" t="str">
        <f>IF(A47="","",RTD("cqg.rtd", ,"ContractData", C47, "MT_LastBidVolume",, "T"))</f>
        <v/>
      </c>
      <c r="M47" s="2" t="str">
        <f>IF(A47="","",TEXT(RTD("cqg.rtd", ,"ContractData", C47, "Bid",, "T"),T47))</f>
        <v/>
      </c>
      <c r="N47" s="2" t="str">
        <f>IF(A47="","",TEXT(RTD("cqg.rtd", ,"ContractData", C47, "Ask",, "T"),T47))</f>
        <v/>
      </c>
      <c r="O47" t="str">
        <f>IF(A47="","",RTD("cqg.rtd", ,"ContractData", C47, "MT_LastAskVolume",, "T"))</f>
        <v/>
      </c>
      <c r="P47" t="str">
        <f>IF(A47="","",RTD("cqg.rtd", ,"ContractData", C47, "T_CVol",, "T"))</f>
        <v/>
      </c>
      <c r="Q47" s="1" t="str">
        <f>IF(A47="","",RTD("cqg.rtd",,"StudyData",C47,"PCB","BaseType=Index,Index=1","Close","A",,"all",,,,"T")/100)</f>
        <v/>
      </c>
      <c r="S47" s="14" t="str">
        <f>IF(A47="","",IF(LEN(RTD("cqg.rtd",,"ContractData","Tsize("&amp;C47&amp;")","LastQuoteToday",,"T"))=1,0,LEN(RTD("cqg.rtd",,"ContractData","Tsize("&amp;C47&amp;")","LastQuoteToday",,"T"))-2))</f>
        <v/>
      </c>
      <c r="T47" t="str" cm="1">
        <f t="array" ref="T47">IF(A47="","",_xlfn.IFS(S47=0,"#",S47=1,"#.0",S47=2,"#.00",S47=3,"#.000",S47=4,"#.0000",S47=5,"#.00000",S47=6,"#.000000",S47=7,"#.0000000"))</f>
        <v/>
      </c>
    </row>
    <row r="48" spans="2:20" x14ac:dyDescent="0.3">
      <c r="B48" s="1" t="str">
        <f>IF(A48="","",IFERROR(RTD("cqg.rtd",,"ContractData",A48,"PerCentNetLastTrade",,"T")/100,""))</f>
        <v/>
      </c>
      <c r="E48" t="str">
        <f>IF(A48="","",RTD("cqg.rtd",,"ContractData",C48,"LongDescription",,"T"))</f>
        <v/>
      </c>
      <c r="F48" s="2" t="str">
        <f>IF(A48="","",TEXT(RTD("cqg.rtd",,"ContractData",C48,"LastTrade",,"T"),T48))</f>
        <v/>
      </c>
      <c r="G48" s="2" t="str">
        <f>IF(A48="","",TEXT(RTD("cqg.rtd",,"ContractData",C48,"NetLastTrade",,"T"),T48))</f>
        <v/>
      </c>
      <c r="H48" s="1" t="str">
        <f t="shared" si="1"/>
        <v/>
      </c>
      <c r="I48" s="2" t="str">
        <f>IF(A48="","",TEXT(RTD("cqg.rtd",,"ContractData",C48,"Open",,"T"),T48))</f>
        <v/>
      </c>
      <c r="J48" s="2" t="str">
        <f>IF(A48="","",TEXT(RTD("cqg.rtd",,"ContractData",C48,"High",,"T"),T48))</f>
        <v/>
      </c>
      <c r="K48" s="2" t="str">
        <f>IF(A48="","",TEXT(RTD("cqg.rtd",,"ContractData",C48,"Low",,"T"),T48))</f>
        <v/>
      </c>
      <c r="L48" t="str">
        <f>IF(A48="","",RTD("cqg.rtd", ,"ContractData", C48, "MT_LastBidVolume",, "T"))</f>
        <v/>
      </c>
      <c r="M48" s="2" t="str">
        <f>IF(A48="","",TEXT(RTD("cqg.rtd", ,"ContractData", C48, "Bid",, "T"),T48))</f>
        <v/>
      </c>
      <c r="N48" s="2" t="str">
        <f>IF(A48="","",TEXT(RTD("cqg.rtd", ,"ContractData", C48, "Ask",, "T"),T48))</f>
        <v/>
      </c>
      <c r="O48" t="str">
        <f>IF(A48="","",RTD("cqg.rtd", ,"ContractData", C48, "MT_LastAskVolume",, "T"))</f>
        <v/>
      </c>
      <c r="P48" t="str">
        <f>IF(A48="","",RTD("cqg.rtd", ,"ContractData", C48, "T_CVol",, "T"))</f>
        <v/>
      </c>
      <c r="Q48" s="1" t="str">
        <f>IF(A48="","",RTD("cqg.rtd",,"StudyData",C48,"PCB","BaseType=Index,Index=1","Close","A",,"all",,,,"T")/100)</f>
        <v/>
      </c>
      <c r="S48" s="14" t="str">
        <f>IF(A48="","",IF(LEN(RTD("cqg.rtd",,"ContractData","Tsize("&amp;C48&amp;")","LastQuoteToday",,"T"))=1,0,LEN(RTD("cqg.rtd",,"ContractData","Tsize("&amp;C48&amp;")","LastQuoteToday",,"T"))-2))</f>
        <v/>
      </c>
      <c r="T48" t="str" cm="1">
        <f t="array" ref="T48">IF(A48="","",_xlfn.IFS(S48=0,"#",S48=1,"#.0",S48=2,"#.00",S48=3,"#.000",S48=4,"#.0000",S48=5,"#.00000",S48=6,"#.000000",S48=7,"#.0000000"))</f>
        <v/>
      </c>
    </row>
    <row r="49" spans="2:20" x14ac:dyDescent="0.3">
      <c r="B49" s="1" t="str">
        <f>IF(A49="","",IFERROR(RTD("cqg.rtd",,"ContractData",A49,"PerCentNetLastTrade",,"T")/100,""))</f>
        <v/>
      </c>
      <c r="E49" t="str">
        <f>IF(A49="","",RTD("cqg.rtd",,"ContractData",C49,"LongDescription",,"T"))</f>
        <v/>
      </c>
      <c r="F49" s="2" t="str">
        <f>IF(A49="","",TEXT(RTD("cqg.rtd",,"ContractData",C49,"LastTrade",,"T"),T49))</f>
        <v/>
      </c>
      <c r="G49" s="2" t="str">
        <f>IF(A49="","",TEXT(RTD("cqg.rtd",,"ContractData",C49,"NetLastTrade",,"T"),T49))</f>
        <v/>
      </c>
      <c r="H49" s="1" t="str">
        <f t="shared" si="1"/>
        <v/>
      </c>
      <c r="I49" s="2" t="str">
        <f>IF(A49="","",TEXT(RTD("cqg.rtd",,"ContractData",C49,"Open",,"T"),T49))</f>
        <v/>
      </c>
      <c r="J49" s="2" t="str">
        <f>IF(A49="","",TEXT(RTD("cqg.rtd",,"ContractData",C49,"High",,"T"),T49))</f>
        <v/>
      </c>
      <c r="K49" s="2" t="str">
        <f>IF(A49="","",TEXT(RTD("cqg.rtd",,"ContractData",C49,"Low",,"T"),T49))</f>
        <v/>
      </c>
      <c r="L49" t="str">
        <f>IF(A49="","",RTD("cqg.rtd", ,"ContractData", C49, "MT_LastBidVolume",, "T"))</f>
        <v/>
      </c>
      <c r="M49" s="2" t="str">
        <f>IF(A49="","",TEXT(RTD("cqg.rtd", ,"ContractData", C49, "Bid",, "T"),T49))</f>
        <v/>
      </c>
      <c r="N49" s="2" t="str">
        <f>IF(A49="","",TEXT(RTD("cqg.rtd", ,"ContractData", C49, "Ask",, "T"),T49))</f>
        <v/>
      </c>
      <c r="O49" t="str">
        <f>IF(A49="","",RTD("cqg.rtd", ,"ContractData", C49, "MT_LastAskVolume",, "T"))</f>
        <v/>
      </c>
      <c r="P49" t="str">
        <f>IF(A49="","",RTD("cqg.rtd", ,"ContractData", C49, "T_CVol",, "T"))</f>
        <v/>
      </c>
      <c r="Q49" s="1" t="str">
        <f>IF(A49="","",RTD("cqg.rtd",,"StudyData",C49,"PCB","BaseType=Index,Index=1","Close","A",,"all",,,,"T")/100)</f>
        <v/>
      </c>
      <c r="S49" s="14" t="str">
        <f>IF(A49="","",IF(LEN(RTD("cqg.rtd",,"ContractData","Tsize("&amp;C49&amp;")","LastQuoteToday",,"T"))=1,0,LEN(RTD("cqg.rtd",,"ContractData","Tsize("&amp;C49&amp;")","LastQuoteToday",,"T"))-2))</f>
        <v/>
      </c>
      <c r="T49" t="str" cm="1">
        <f t="array" ref="T49">IF(A49="","",_xlfn.IFS(S49=0,"#",S49=1,"#.0",S49=2,"#.00",S49=3,"#.000",S49=4,"#.0000",S49=5,"#.00000",S49=6,"#.000000",S49=7,"#.0000000"))</f>
        <v/>
      </c>
    </row>
    <row r="50" spans="2:20" x14ac:dyDescent="0.3">
      <c r="B50" s="1" t="str">
        <f>IF(A50="","",IFERROR(RTD("cqg.rtd",,"ContractData",A50,"PerCentNetLastTrade",,"T")/100,""))</f>
        <v/>
      </c>
      <c r="E50" t="str">
        <f>IF(A50="","",RTD("cqg.rtd",,"ContractData",C50,"LongDescription",,"T"))</f>
        <v/>
      </c>
      <c r="F50" s="2" t="str">
        <f>IF(A50="","",TEXT(RTD("cqg.rtd",,"ContractData",C50,"LastTrade",,"T"),T50))</f>
        <v/>
      </c>
      <c r="G50" s="2" t="str">
        <f>IF(A50="","",TEXT(RTD("cqg.rtd",,"ContractData",C50,"NetLastTrade",,"T"),T50))</f>
        <v/>
      </c>
      <c r="H50" s="1" t="str">
        <f t="shared" si="1"/>
        <v/>
      </c>
      <c r="I50" s="2" t="str">
        <f>IF(A50="","",TEXT(RTD("cqg.rtd",,"ContractData",C50,"Open",,"T"),T50))</f>
        <v/>
      </c>
      <c r="J50" s="2" t="str">
        <f>IF(A50="","",TEXT(RTD("cqg.rtd",,"ContractData",C50,"High",,"T"),T50))</f>
        <v/>
      </c>
      <c r="K50" s="2" t="str">
        <f>IF(A50="","",TEXT(RTD("cqg.rtd",,"ContractData",C50,"Low",,"T"),T50))</f>
        <v/>
      </c>
      <c r="L50" t="str">
        <f>IF(A50="","",RTD("cqg.rtd", ,"ContractData", C50, "MT_LastBidVolume",, "T"))</f>
        <v/>
      </c>
      <c r="M50" s="2" t="str">
        <f>IF(A50="","",TEXT(RTD("cqg.rtd", ,"ContractData", C50, "Bid",, "T"),T50))</f>
        <v/>
      </c>
      <c r="N50" s="2" t="str">
        <f>IF(A50="","",TEXT(RTD("cqg.rtd", ,"ContractData", C50, "Ask",, "T"),T50))</f>
        <v/>
      </c>
      <c r="O50" t="str">
        <f>IF(A50="","",RTD("cqg.rtd", ,"ContractData", C50, "MT_LastAskVolume",, "T"))</f>
        <v/>
      </c>
      <c r="P50" t="str">
        <f>IF(A50="","",RTD("cqg.rtd", ,"ContractData", C50, "T_CVol",, "T"))</f>
        <v/>
      </c>
      <c r="Q50" s="1" t="str">
        <f>IF(A50="","",RTD("cqg.rtd",,"StudyData",C50,"PCB","BaseType=Index,Index=1","Close","A",,"all",,,,"T")/100)</f>
        <v/>
      </c>
      <c r="S50" s="14" t="str">
        <f>IF(A50="","",IF(LEN(RTD("cqg.rtd",,"ContractData","Tsize("&amp;C50&amp;")","LastQuoteToday",,"T"))=1,0,LEN(RTD("cqg.rtd",,"ContractData","Tsize("&amp;C50&amp;")","LastQuoteToday",,"T"))-2))</f>
        <v/>
      </c>
      <c r="T50" t="str" cm="1">
        <f t="array" ref="T50">IF(A50="","",_xlfn.IFS(S50=0,"#",S50=1,"#.0",S50=2,"#.00",S50=3,"#.000",S50=4,"#.0000",S50=5,"#.00000",S50=6,"#.000000",S50=7,"#.0000000"))</f>
        <v/>
      </c>
    </row>
    <row r="51" spans="2:20" x14ac:dyDescent="0.3">
      <c r="B51" s="1" t="str">
        <f>IF(A51="","",IFERROR(RTD("cqg.rtd",,"ContractData",A51,"PerCentNetLastTrade",,"T")/100,""))</f>
        <v/>
      </c>
      <c r="E51" t="str">
        <f>IF(A51="","",RTD("cqg.rtd",,"ContractData",C51,"LongDescription",,"T"))</f>
        <v/>
      </c>
      <c r="F51" s="2" t="str">
        <f>IF(A51="","",TEXT(RTD("cqg.rtd",,"ContractData",C51,"LastTrade",,"T"),T51))</f>
        <v/>
      </c>
      <c r="G51" s="2" t="str">
        <f>IF(A51="","",TEXT(RTD("cqg.rtd",,"ContractData",C51,"NetLastTrade",,"T"),T51))</f>
        <v/>
      </c>
      <c r="H51" s="1" t="str">
        <f t="shared" si="1"/>
        <v/>
      </c>
      <c r="I51" s="2" t="str">
        <f>IF(A51="","",TEXT(RTD("cqg.rtd",,"ContractData",C51,"Open",,"T"),T51))</f>
        <v/>
      </c>
      <c r="J51" s="2" t="str">
        <f>IF(A51="","",TEXT(RTD("cqg.rtd",,"ContractData",C51,"High",,"T"),T51))</f>
        <v/>
      </c>
      <c r="K51" s="2" t="str">
        <f>IF(A51="","",TEXT(RTD("cqg.rtd",,"ContractData",C51,"Low",,"T"),T51))</f>
        <v/>
      </c>
      <c r="L51" t="str">
        <f>IF(A51="","",RTD("cqg.rtd", ,"ContractData", C51, "MT_LastBidVolume",, "T"))</f>
        <v/>
      </c>
      <c r="M51" s="2" t="str">
        <f>IF(A51="","",TEXT(RTD("cqg.rtd", ,"ContractData", C51, "Bid",, "T"),T51))</f>
        <v/>
      </c>
      <c r="N51" s="2" t="str">
        <f>IF(A51="","",TEXT(RTD("cqg.rtd", ,"ContractData", C51, "Ask",, "T"),T51))</f>
        <v/>
      </c>
      <c r="O51" t="str">
        <f>IF(A51="","",RTD("cqg.rtd", ,"ContractData", C51, "MT_LastAskVolume",, "T"))</f>
        <v/>
      </c>
      <c r="P51" t="str">
        <f>IF(A51="","",RTD("cqg.rtd", ,"ContractData", C51, "T_CVol",, "T"))</f>
        <v/>
      </c>
      <c r="Q51" s="1" t="str">
        <f>IF(A51="","",RTD("cqg.rtd",,"StudyData",C51,"PCB","BaseType=Index,Index=1","Close","A",,"all",,,,"T")/100)</f>
        <v/>
      </c>
      <c r="S51" s="14" t="str">
        <f>IF(A51="","",IF(LEN(RTD("cqg.rtd",,"ContractData","Tsize("&amp;C51&amp;")","LastQuoteToday",,"T"))=1,0,LEN(RTD("cqg.rtd",,"ContractData","Tsize("&amp;C51&amp;")","LastQuoteToday",,"T"))-2))</f>
        <v/>
      </c>
      <c r="T51" t="str" cm="1">
        <f t="array" ref="T51">IF(A51="","",_xlfn.IFS(S51=0,"#",S51=1,"#.0",S51=2,"#.00",S51=3,"#.000",S51=4,"#.0000",S51=5,"#.00000",S51=6,"#.000000",S51=7,"#.0000000"))</f>
        <v/>
      </c>
    </row>
    <row r="52" spans="2:20" x14ac:dyDescent="0.3">
      <c r="B52" s="1" t="str">
        <f>IF(A52="","",IFERROR(RTD("cqg.rtd",,"ContractData",A52,"PerCentNetLastTrade",,"T")/100,""))</f>
        <v/>
      </c>
      <c r="E52" t="str">
        <f>IF(A52="","",RTD("cqg.rtd",,"ContractData",C52,"LongDescription",,"T"))</f>
        <v/>
      </c>
      <c r="F52" s="2" t="str">
        <f>IF(A52="","",TEXT(RTD("cqg.rtd",,"ContractData",C52,"LastTrade",,"T"),T52))</f>
        <v/>
      </c>
      <c r="G52" s="2" t="str">
        <f>IF(A52="","",TEXT(RTD("cqg.rtd",,"ContractData",C52,"NetLastTrade",,"T"),T52))</f>
        <v/>
      </c>
      <c r="H52" s="1" t="str">
        <f t="shared" si="1"/>
        <v/>
      </c>
      <c r="I52" s="2" t="str">
        <f>IF(A52="","",TEXT(RTD("cqg.rtd",,"ContractData",C52,"Open",,"T"),T52))</f>
        <v/>
      </c>
      <c r="J52" s="2" t="str">
        <f>IF(A52="","",TEXT(RTD("cqg.rtd",,"ContractData",C52,"High",,"T"),T52))</f>
        <v/>
      </c>
      <c r="K52" s="2" t="str">
        <f>IF(A52="","",TEXT(RTD("cqg.rtd",,"ContractData",C52,"Low",,"T"),T52))</f>
        <v/>
      </c>
      <c r="L52" t="str">
        <f>IF(A52="","",RTD("cqg.rtd", ,"ContractData", C52, "MT_LastBidVolume",, "T"))</f>
        <v/>
      </c>
      <c r="M52" s="2" t="str">
        <f>IF(A52="","",TEXT(RTD("cqg.rtd", ,"ContractData", C52, "Bid",, "T"),T52))</f>
        <v/>
      </c>
      <c r="N52" s="2" t="str">
        <f>IF(A52="","",TEXT(RTD("cqg.rtd", ,"ContractData", C52, "Ask",, "T"),T52))</f>
        <v/>
      </c>
      <c r="O52" t="str">
        <f>IF(A52="","",RTD("cqg.rtd", ,"ContractData", C52, "MT_LastAskVolume",, "T"))</f>
        <v/>
      </c>
      <c r="P52" t="str">
        <f>IF(A52="","",RTD("cqg.rtd", ,"ContractData", C52, "T_CVol",, "T"))</f>
        <v/>
      </c>
      <c r="Q52" s="1" t="str">
        <f>IF(A52="","",RTD("cqg.rtd",,"StudyData",C52,"PCB","BaseType=Index,Index=1","Close","A",,"all",,,,"T")/100)</f>
        <v/>
      </c>
      <c r="S52" s="14" t="str">
        <f>IF(A52="","",IF(LEN(RTD("cqg.rtd",,"ContractData","Tsize("&amp;C52&amp;")","LastQuoteToday",,"T"))=1,0,LEN(RTD("cqg.rtd",,"ContractData","Tsize("&amp;C52&amp;")","LastQuoteToday",,"T"))-2))</f>
        <v/>
      </c>
      <c r="T52" t="str" cm="1">
        <f t="array" ref="T52">IF(A52="","",_xlfn.IFS(S52=0,"#",S52=1,"#.0",S52=2,"#.00",S52=3,"#.000",S52=4,"#.0000",S52=5,"#.00000",S52=6,"#.000000",S52=7,"#.0000000"))</f>
        <v/>
      </c>
    </row>
    <row r="53" spans="2:20" x14ac:dyDescent="0.3">
      <c r="B53" s="1" t="str">
        <f>IF(A53="","",IFERROR(RTD("cqg.rtd",,"ContractData",A53,"PerCentNetLastTrade",,"T")/100,""))</f>
        <v/>
      </c>
      <c r="E53" t="str">
        <f>IF(A53="","",RTD("cqg.rtd",,"ContractData",C53,"LongDescription",,"T"))</f>
        <v/>
      </c>
      <c r="F53" s="2" t="str">
        <f>IF(A53="","",TEXT(RTD("cqg.rtd",,"ContractData",C53,"LastTrade",,"T"),T53))</f>
        <v/>
      </c>
      <c r="G53" s="2" t="str">
        <f>IF(A53="","",TEXT(RTD("cqg.rtd",,"ContractData",C53,"NetLastTrade",,"T"),T53))</f>
        <v/>
      </c>
      <c r="H53" s="1" t="str">
        <f t="shared" si="1"/>
        <v/>
      </c>
      <c r="I53" s="2" t="str">
        <f>IF(A53="","",TEXT(RTD("cqg.rtd",,"ContractData",C53,"Open",,"T"),T53))</f>
        <v/>
      </c>
      <c r="J53" s="2" t="str">
        <f>IF(A53="","",TEXT(RTD("cqg.rtd",,"ContractData",C53,"High",,"T"),T53))</f>
        <v/>
      </c>
      <c r="K53" s="2" t="str">
        <f>IF(A53="","",TEXT(RTD("cqg.rtd",,"ContractData",C53,"Low",,"T"),T53))</f>
        <v/>
      </c>
      <c r="L53" t="str">
        <f>IF(A53="","",RTD("cqg.rtd", ,"ContractData", C53, "MT_LastBidVolume",, "T"))</f>
        <v/>
      </c>
      <c r="M53" s="2" t="str">
        <f>IF(A53="","",TEXT(RTD("cqg.rtd", ,"ContractData", C53, "Bid",, "T"),T53))</f>
        <v/>
      </c>
      <c r="N53" s="2" t="str">
        <f>IF(A53="","",TEXT(RTD("cqg.rtd", ,"ContractData", C53, "Ask",, "T"),T53))</f>
        <v/>
      </c>
      <c r="O53" t="str">
        <f>IF(A53="","",RTD("cqg.rtd", ,"ContractData", C53, "MT_LastAskVolume",, "T"))</f>
        <v/>
      </c>
      <c r="P53" t="str">
        <f>IF(A53="","",RTD("cqg.rtd", ,"ContractData", C53, "T_CVol",, "T"))</f>
        <v/>
      </c>
      <c r="Q53" s="1" t="str">
        <f>IF(A53="","",RTD("cqg.rtd",,"StudyData",C53,"PCB","BaseType=Index,Index=1","Close","A",,"all",,,,"T")/100)</f>
        <v/>
      </c>
      <c r="S53" s="14" t="str">
        <f>IF(A53="","",IF(LEN(RTD("cqg.rtd",,"ContractData","Tsize("&amp;C53&amp;")","LastQuoteToday",,"T"))=1,0,LEN(RTD("cqg.rtd",,"ContractData","Tsize("&amp;C53&amp;")","LastQuoteToday",,"T"))-2))</f>
        <v/>
      </c>
      <c r="T53" t="str" cm="1">
        <f t="array" ref="T53">IF(A53="","",_xlfn.IFS(S53=0,"#",S53=1,"#.0",S53=2,"#.00",S53=3,"#.000",S53=4,"#.0000",S53=5,"#.00000",S53=6,"#.000000",S53=7,"#.0000000"))</f>
        <v/>
      </c>
    </row>
    <row r="54" spans="2:20" x14ac:dyDescent="0.3">
      <c r="B54" s="1" t="str">
        <f>IF(A54="","",IFERROR(RTD("cqg.rtd",,"ContractData",A54,"PerCentNetLastTrade",,"T")/100,""))</f>
        <v/>
      </c>
      <c r="E54" t="str">
        <f>IF(A54="","",RTD("cqg.rtd",,"ContractData",C54,"LongDescription",,"T"))</f>
        <v/>
      </c>
      <c r="F54" s="2" t="str">
        <f>IF(A54="","",TEXT(RTD("cqg.rtd",,"ContractData",C54,"LastTrade",,"T"),T54))</f>
        <v/>
      </c>
      <c r="G54" s="2" t="str">
        <f>IF(A54="","",TEXT(RTD("cqg.rtd",,"ContractData",C54,"NetLastTrade",,"T"),T54))</f>
        <v/>
      </c>
      <c r="H54" s="1" t="str">
        <f t="shared" si="1"/>
        <v/>
      </c>
      <c r="I54" s="2" t="str">
        <f>IF(A54="","",TEXT(RTD("cqg.rtd",,"ContractData",C54,"Open",,"T"),T54))</f>
        <v/>
      </c>
      <c r="J54" s="2" t="str">
        <f>IF(A54="","",TEXT(RTD("cqg.rtd",,"ContractData",C54,"High",,"T"),T54))</f>
        <v/>
      </c>
      <c r="K54" s="2" t="str">
        <f>IF(A54="","",TEXT(RTD("cqg.rtd",,"ContractData",C54,"Low",,"T"),T54))</f>
        <v/>
      </c>
      <c r="L54" t="str">
        <f>IF(A54="","",RTD("cqg.rtd", ,"ContractData", C54, "MT_LastBidVolume",, "T"))</f>
        <v/>
      </c>
      <c r="M54" s="2" t="str">
        <f>IF(A54="","",TEXT(RTD("cqg.rtd", ,"ContractData", C54, "Bid",, "T"),T54))</f>
        <v/>
      </c>
      <c r="N54" s="2" t="str">
        <f>IF(A54="","",TEXT(RTD("cqg.rtd", ,"ContractData", C54, "Ask",, "T"),T54))</f>
        <v/>
      </c>
      <c r="O54" t="str">
        <f>IF(A54="","",RTD("cqg.rtd", ,"ContractData", C54, "MT_LastAskVolume",, "T"))</f>
        <v/>
      </c>
      <c r="P54" t="str">
        <f>IF(A54="","",RTD("cqg.rtd", ,"ContractData", C54, "T_CVol",, "T"))</f>
        <v/>
      </c>
      <c r="Q54" s="1" t="str">
        <f>IF(A54="","",RTD("cqg.rtd",,"StudyData",C54,"PCB","BaseType=Index,Index=1","Close","A",,"all",,,,"T")/100)</f>
        <v/>
      </c>
      <c r="S54" s="14" t="str">
        <f>IF(A54="","",IF(LEN(RTD("cqg.rtd",,"ContractData","Tsize("&amp;C54&amp;")","LastQuoteToday",,"T"))=1,0,LEN(RTD("cqg.rtd",,"ContractData","Tsize("&amp;C54&amp;")","LastQuoteToday",,"T"))-2))</f>
        <v/>
      </c>
      <c r="T54" t="str" cm="1">
        <f t="array" ref="T54">IF(A54="","",_xlfn.IFS(S54=0,"#",S54=1,"#.0",S54=2,"#.00",S54=3,"#.000",S54=4,"#.0000",S54=5,"#.00000",S54=6,"#.000000",S54=7,"#.0000000"))</f>
        <v/>
      </c>
    </row>
    <row r="55" spans="2:20" x14ac:dyDescent="0.3">
      <c r="B55" s="1" t="str">
        <f>IF(A55="","",IFERROR(RTD("cqg.rtd",,"ContractData",A55,"PerCentNetLastTrade",,"T")/100,""))</f>
        <v/>
      </c>
      <c r="E55" t="str">
        <f>IF(A55="","",RTD("cqg.rtd",,"ContractData",C55,"LongDescription",,"T"))</f>
        <v/>
      </c>
      <c r="F55" s="2" t="str">
        <f>IF(A55="","",TEXT(RTD("cqg.rtd",,"ContractData",C55,"LastTrade",,"T"),T55))</f>
        <v/>
      </c>
      <c r="G55" s="2" t="str">
        <f>IF(A55="","",TEXT(RTD("cqg.rtd",,"ContractData",C55,"NetLastTrade",,"T"),T55))</f>
        <v/>
      </c>
      <c r="H55" s="1" t="str">
        <f t="shared" si="1"/>
        <v/>
      </c>
      <c r="I55" s="2" t="str">
        <f>IF(A55="","",TEXT(RTD("cqg.rtd",,"ContractData",C55,"Open",,"T"),T55))</f>
        <v/>
      </c>
      <c r="J55" s="2" t="str">
        <f>IF(A55="","",TEXT(RTD("cqg.rtd",,"ContractData",C55,"High",,"T"),T55))</f>
        <v/>
      </c>
      <c r="K55" s="2" t="str">
        <f>IF(A55="","",TEXT(RTD("cqg.rtd",,"ContractData",C55,"Low",,"T"),T55))</f>
        <v/>
      </c>
      <c r="L55" t="str">
        <f>IF(A55="","",RTD("cqg.rtd", ,"ContractData", C55, "MT_LastBidVolume",, "T"))</f>
        <v/>
      </c>
      <c r="M55" s="2" t="str">
        <f>IF(A55="","",TEXT(RTD("cqg.rtd", ,"ContractData", C55, "Bid",, "T"),T55))</f>
        <v/>
      </c>
      <c r="N55" s="2" t="str">
        <f>IF(A55="","",TEXT(RTD("cqg.rtd", ,"ContractData", C55, "Ask",, "T"),T55))</f>
        <v/>
      </c>
      <c r="O55" t="str">
        <f>IF(A55="","",RTD("cqg.rtd", ,"ContractData", C55, "MT_LastAskVolume",, "T"))</f>
        <v/>
      </c>
      <c r="P55" t="str">
        <f>IF(A55="","",RTD("cqg.rtd", ,"ContractData", C55, "T_CVol",, "T"))</f>
        <v/>
      </c>
      <c r="Q55" s="1" t="str">
        <f>IF(A55="","",RTD("cqg.rtd",,"StudyData",C55,"PCB","BaseType=Index,Index=1","Close","A",,"all",,,,"T")/100)</f>
        <v/>
      </c>
      <c r="S55" s="14" t="str">
        <f>IF(A55="","",IF(LEN(RTD("cqg.rtd",,"ContractData","Tsize("&amp;C55&amp;")","LastQuoteToday",,"T"))=1,0,LEN(RTD("cqg.rtd",,"ContractData","Tsize("&amp;C55&amp;")","LastQuoteToday",,"T"))-2))</f>
        <v/>
      </c>
      <c r="T55" t="str" cm="1">
        <f t="array" ref="T55">IF(A55="","",_xlfn.IFS(S55=0,"#",S55=1,"#.0",S55=2,"#.00",S55=3,"#.000",S55=4,"#.0000",S55=5,"#.00000",S55=6,"#.000000",S55=7,"#.0000000"))</f>
        <v/>
      </c>
    </row>
    <row r="56" spans="2:20" x14ac:dyDescent="0.3">
      <c r="B56" s="1" t="str">
        <f>IF(A56="","",IFERROR(RTD("cqg.rtd",,"ContractData",A56,"PerCentNetLastTrade",,"T")/100,""))</f>
        <v/>
      </c>
      <c r="E56" t="str">
        <f>IF(A56="","",RTD("cqg.rtd",,"ContractData",C56,"LongDescription",,"T"))</f>
        <v/>
      </c>
      <c r="F56" s="2" t="str">
        <f>IF(A56="","",TEXT(RTD("cqg.rtd",,"ContractData",C56,"LastTrade",,"T"),T56))</f>
        <v/>
      </c>
      <c r="G56" s="2" t="str">
        <f>IF(A56="","",TEXT(RTD("cqg.rtd",,"ContractData",C56,"NetLastTrade",,"T"),T56))</f>
        <v/>
      </c>
      <c r="H56" s="1" t="str">
        <f t="shared" si="1"/>
        <v/>
      </c>
      <c r="I56" s="2" t="str">
        <f>IF(A56="","",TEXT(RTD("cqg.rtd",,"ContractData",C56,"Open",,"T"),T56))</f>
        <v/>
      </c>
      <c r="J56" s="2" t="str">
        <f>IF(A56="","",TEXT(RTD("cqg.rtd",,"ContractData",C56,"High",,"T"),T56))</f>
        <v/>
      </c>
      <c r="K56" s="2" t="str">
        <f>IF(A56="","",TEXT(RTD("cqg.rtd",,"ContractData",C56,"Low",,"T"),T56))</f>
        <v/>
      </c>
      <c r="L56" t="str">
        <f>IF(A56="","",RTD("cqg.rtd", ,"ContractData", C56, "MT_LastBidVolume",, "T"))</f>
        <v/>
      </c>
      <c r="M56" s="2" t="str">
        <f>IF(A56="","",TEXT(RTD("cqg.rtd", ,"ContractData", C56, "Bid",, "T"),T56))</f>
        <v/>
      </c>
      <c r="N56" s="2" t="str">
        <f>IF(A56="","",TEXT(RTD("cqg.rtd", ,"ContractData", C56, "Ask",, "T"),T56))</f>
        <v/>
      </c>
      <c r="O56" t="str">
        <f>IF(A56="","",RTD("cqg.rtd", ,"ContractData", C56, "MT_LastAskVolume",, "T"))</f>
        <v/>
      </c>
      <c r="P56" t="str">
        <f>IF(A56="","",RTD("cqg.rtd", ,"ContractData", C56, "T_CVol",, "T"))</f>
        <v/>
      </c>
      <c r="Q56" s="1" t="str">
        <f>IF(A56="","",RTD("cqg.rtd",,"StudyData",C56,"PCB","BaseType=Index,Index=1","Close","A",,"all",,,,"T")/100)</f>
        <v/>
      </c>
      <c r="S56" s="14" t="str">
        <f>IF(A56="","",IF(LEN(RTD("cqg.rtd",,"ContractData","Tsize("&amp;C56&amp;")","LastQuoteToday",,"T"))=1,0,LEN(RTD("cqg.rtd",,"ContractData","Tsize("&amp;C56&amp;")","LastQuoteToday",,"T"))-2))</f>
        <v/>
      </c>
      <c r="T56" t="str" cm="1">
        <f t="array" ref="T56">IF(A56="","",_xlfn.IFS(S56=0,"#",S56=1,"#.0",S56=2,"#.00",S56=3,"#.000",S56=4,"#.0000",S56=5,"#.00000",S56=6,"#.000000",S56=7,"#.0000000"))</f>
        <v/>
      </c>
    </row>
    <row r="57" spans="2:20" x14ac:dyDescent="0.3">
      <c r="B57" s="1" t="str">
        <f>IF(A57="","",IFERROR(RTD("cqg.rtd",,"ContractData",A57,"PerCentNetLastTrade",,"T")/100,""))</f>
        <v/>
      </c>
      <c r="E57" t="str">
        <f>IF(A57="","",RTD("cqg.rtd",,"ContractData",C57,"LongDescription",,"T"))</f>
        <v/>
      </c>
      <c r="F57" s="2" t="str">
        <f>IF(A57="","",TEXT(RTD("cqg.rtd",,"ContractData",C57,"LastTrade",,"T"),T57))</f>
        <v/>
      </c>
      <c r="G57" s="2" t="str">
        <f>IF(A57="","",TEXT(RTD("cqg.rtd",,"ContractData",C57,"NetLastTrade",,"T"),T57))</f>
        <v/>
      </c>
      <c r="H57" s="1" t="str">
        <f t="shared" si="1"/>
        <v/>
      </c>
      <c r="I57" s="2" t="str">
        <f>IF(A57="","",TEXT(RTD("cqg.rtd",,"ContractData",C57,"Open",,"T"),T57))</f>
        <v/>
      </c>
      <c r="J57" s="2" t="str">
        <f>IF(A57="","",TEXT(RTD("cqg.rtd",,"ContractData",C57,"High",,"T"),T57))</f>
        <v/>
      </c>
      <c r="K57" s="2" t="str">
        <f>IF(A57="","",TEXT(RTD("cqg.rtd",,"ContractData",C57,"Low",,"T"),T57))</f>
        <v/>
      </c>
      <c r="L57" t="str">
        <f>IF(A57="","",RTD("cqg.rtd", ,"ContractData", C57, "MT_LastBidVolume",, "T"))</f>
        <v/>
      </c>
      <c r="M57" s="2" t="str">
        <f>IF(A57="","",TEXT(RTD("cqg.rtd", ,"ContractData", C57, "Bid",, "T"),T57))</f>
        <v/>
      </c>
      <c r="N57" s="2" t="str">
        <f>IF(A57="","",TEXT(RTD("cqg.rtd", ,"ContractData", C57, "Ask",, "T"),T57))</f>
        <v/>
      </c>
      <c r="O57" t="str">
        <f>IF(A57="","",RTD("cqg.rtd", ,"ContractData", C57, "MT_LastAskVolume",, "T"))</f>
        <v/>
      </c>
      <c r="P57" t="str">
        <f>IF(A57="","",RTD("cqg.rtd", ,"ContractData", C57, "T_CVol",, "T"))</f>
        <v/>
      </c>
      <c r="Q57" s="1" t="str">
        <f>IF(A57="","",RTD("cqg.rtd",,"StudyData",C57,"PCB","BaseType=Index,Index=1","Close","A",,"all",,,,"T")/100)</f>
        <v/>
      </c>
      <c r="S57" s="14" t="str">
        <f>IF(A57="","",IF(LEN(RTD("cqg.rtd",,"ContractData","Tsize("&amp;C57&amp;")","LastQuoteToday",,"T"))=1,0,LEN(RTD("cqg.rtd",,"ContractData","Tsize("&amp;C57&amp;")","LastQuoteToday",,"T"))-2))</f>
        <v/>
      </c>
      <c r="T57" t="str" cm="1">
        <f t="array" ref="T57">IF(A57="","",_xlfn.IFS(S57=0,"#",S57=1,"#.0",S57=2,"#.00",S57=3,"#.000",S57=4,"#.0000",S57=5,"#.00000",S57=6,"#.000000",S57=7,"#.0000000"))</f>
        <v/>
      </c>
    </row>
    <row r="58" spans="2:20" x14ac:dyDescent="0.3">
      <c r="B58" s="1" t="str">
        <f>IF(A58="","",IFERROR(RTD("cqg.rtd",,"ContractData",A58,"PerCentNetLastTrade",,"T")/100,""))</f>
        <v/>
      </c>
      <c r="E58" t="str">
        <f>IF(A58="","",RTD("cqg.rtd",,"ContractData",C58,"LongDescription",,"T"))</f>
        <v/>
      </c>
      <c r="F58" s="2" t="str">
        <f>IF(A58="","",TEXT(RTD("cqg.rtd",,"ContractData",C58,"LastTrade",,"T"),T58))</f>
        <v/>
      </c>
      <c r="G58" s="2" t="str">
        <f>IF(A58="","",TEXT(RTD("cqg.rtd",,"ContractData",C58,"NetLastTrade",,"T"),T58))</f>
        <v/>
      </c>
      <c r="H58" s="1" t="str">
        <f t="shared" si="1"/>
        <v/>
      </c>
      <c r="I58" s="2" t="str">
        <f>IF(A58="","",TEXT(RTD("cqg.rtd",,"ContractData",C58,"Open",,"T"),T58))</f>
        <v/>
      </c>
      <c r="J58" s="2" t="str">
        <f>IF(A58="","",TEXT(RTD("cqg.rtd",,"ContractData",C58,"High",,"T"),T58))</f>
        <v/>
      </c>
      <c r="K58" s="2" t="str">
        <f>IF(A58="","",TEXT(RTD("cqg.rtd",,"ContractData",C58,"Low",,"T"),T58))</f>
        <v/>
      </c>
      <c r="L58" t="str">
        <f>IF(A58="","",RTD("cqg.rtd", ,"ContractData", C58, "MT_LastBidVolume",, "T"))</f>
        <v/>
      </c>
      <c r="M58" s="2" t="str">
        <f>IF(A58="","",TEXT(RTD("cqg.rtd", ,"ContractData", C58, "Bid",, "T"),T58))</f>
        <v/>
      </c>
      <c r="N58" s="2" t="str">
        <f>IF(A58="","",TEXT(RTD("cqg.rtd", ,"ContractData", C58, "Ask",, "T"),T58))</f>
        <v/>
      </c>
      <c r="O58" t="str">
        <f>IF(A58="","",RTD("cqg.rtd", ,"ContractData", C58, "MT_LastAskVolume",, "T"))</f>
        <v/>
      </c>
      <c r="P58" t="str">
        <f>IF(A58="","",RTD("cqg.rtd", ,"ContractData", C58, "T_CVol",, "T"))</f>
        <v/>
      </c>
      <c r="Q58" s="1" t="str">
        <f>IF(A58="","",RTD("cqg.rtd",,"StudyData",C58,"PCB","BaseType=Index,Index=1","Close","A",,"all",,,,"T")/100)</f>
        <v/>
      </c>
      <c r="S58" s="14" t="str">
        <f>IF(A58="","",IF(LEN(RTD("cqg.rtd",,"ContractData","Tsize("&amp;C58&amp;")","LastQuoteToday",,"T"))=1,0,LEN(RTD("cqg.rtd",,"ContractData","Tsize("&amp;C58&amp;")","LastQuoteToday",,"T"))-2))</f>
        <v/>
      </c>
      <c r="T58" t="str" cm="1">
        <f t="array" ref="T58">IF(A58="","",_xlfn.IFS(S58=0,"#",S58=1,"#.0",S58=2,"#.00",S58=3,"#.000",S58=4,"#.0000",S58=5,"#.00000",S58=6,"#.000000",S58=7,"#.0000000"))</f>
        <v/>
      </c>
    </row>
    <row r="59" spans="2:20" x14ac:dyDescent="0.3">
      <c r="B59" s="1" t="str">
        <f>IF(A59="","",IFERROR(RTD("cqg.rtd",,"ContractData",A59,"PerCentNetLastTrade",,"T")/100,""))</f>
        <v/>
      </c>
      <c r="E59" t="str">
        <f>IF(A59="","",RTD("cqg.rtd",,"ContractData",C59,"LongDescription",,"T"))</f>
        <v/>
      </c>
      <c r="F59" s="2" t="str">
        <f>IF(A59="","",TEXT(RTD("cqg.rtd",,"ContractData",C59,"LastTrade",,"T"),T59))</f>
        <v/>
      </c>
      <c r="G59" s="2" t="str">
        <f>IF(A59="","",TEXT(RTD("cqg.rtd",,"ContractData",C59,"NetLastTrade",,"T"),T59))</f>
        <v/>
      </c>
      <c r="H59" s="1" t="str">
        <f t="shared" si="1"/>
        <v/>
      </c>
      <c r="I59" s="2" t="str">
        <f>IF(A59="","",TEXT(RTD("cqg.rtd",,"ContractData",C59,"Open",,"T"),T59))</f>
        <v/>
      </c>
      <c r="J59" s="2" t="str">
        <f>IF(A59="","",TEXT(RTD("cqg.rtd",,"ContractData",C59,"High",,"T"),T59))</f>
        <v/>
      </c>
      <c r="K59" s="2" t="str">
        <f>IF(A59="","",TEXT(RTD("cqg.rtd",,"ContractData",C59,"Low",,"T"),T59))</f>
        <v/>
      </c>
      <c r="L59" t="str">
        <f>IF(A59="","",RTD("cqg.rtd", ,"ContractData", C59, "MT_LastBidVolume",, "T"))</f>
        <v/>
      </c>
      <c r="M59" s="2" t="str">
        <f>IF(A59="","",TEXT(RTD("cqg.rtd", ,"ContractData", C59, "Bid",, "T"),T59))</f>
        <v/>
      </c>
      <c r="N59" s="2" t="str">
        <f>IF(A59="","",TEXT(RTD("cqg.rtd", ,"ContractData", C59, "Ask",, "T"),T59))</f>
        <v/>
      </c>
      <c r="O59" t="str">
        <f>IF(A59="","",RTD("cqg.rtd", ,"ContractData", C59, "MT_LastAskVolume",, "T"))</f>
        <v/>
      </c>
      <c r="P59" t="str">
        <f>IF(A59="","",RTD("cqg.rtd", ,"ContractData", C59, "T_CVol",, "T"))</f>
        <v/>
      </c>
      <c r="Q59" s="1" t="str">
        <f>IF(A59="","",RTD("cqg.rtd",,"StudyData",C59,"PCB","BaseType=Index,Index=1","Close","A",,"all",,,,"T")/100)</f>
        <v/>
      </c>
      <c r="S59" s="14" t="str">
        <f>IF(A59="","",IF(LEN(RTD("cqg.rtd",,"ContractData","Tsize("&amp;C59&amp;")","LastQuoteToday",,"T"))=1,0,LEN(RTD("cqg.rtd",,"ContractData","Tsize("&amp;C59&amp;")","LastQuoteToday",,"T"))-2))</f>
        <v/>
      </c>
      <c r="T59" t="str" cm="1">
        <f t="array" ref="T59">IF(A59="","",_xlfn.IFS(S59=0,"#",S59=1,"#.0",S59=2,"#.00",S59=3,"#.000",S59=4,"#.0000",S59=5,"#.00000",S59=6,"#.000000",S59=7,"#.0000000"))</f>
        <v/>
      </c>
    </row>
    <row r="60" spans="2:20" x14ac:dyDescent="0.3">
      <c r="B60" s="1" t="str">
        <f>IF(A60="","",IFERROR(RTD("cqg.rtd",,"ContractData",A60,"PerCentNetLastTrade",,"T")/100,""))</f>
        <v/>
      </c>
      <c r="E60" t="str">
        <f>IF(A60="","",RTD("cqg.rtd",,"ContractData",C60,"LongDescription",,"T"))</f>
        <v/>
      </c>
      <c r="F60" s="2" t="str">
        <f>IF(A60="","",TEXT(RTD("cqg.rtd",,"ContractData",C60,"LastTrade",,"T"),T60))</f>
        <v/>
      </c>
      <c r="G60" s="2" t="str">
        <f>IF(A60="","",TEXT(RTD("cqg.rtd",,"ContractData",C60,"NetLastTrade",,"T"),T60))</f>
        <v/>
      </c>
      <c r="H60" s="1" t="str">
        <f t="shared" si="1"/>
        <v/>
      </c>
      <c r="I60" s="2" t="str">
        <f>IF(A60="","",TEXT(RTD("cqg.rtd",,"ContractData",C60,"Open",,"T"),T60))</f>
        <v/>
      </c>
      <c r="J60" s="2" t="str">
        <f>IF(A60="","",TEXT(RTD("cqg.rtd",,"ContractData",C60,"High",,"T"),T60))</f>
        <v/>
      </c>
      <c r="K60" s="2" t="str">
        <f>IF(A60="","",TEXT(RTD("cqg.rtd",,"ContractData",C60,"Low",,"T"),T60))</f>
        <v/>
      </c>
      <c r="L60" t="str">
        <f>IF(A60="","",RTD("cqg.rtd", ,"ContractData", C60, "MT_LastBidVolume",, "T"))</f>
        <v/>
      </c>
      <c r="M60" s="2" t="str">
        <f>IF(A60="","",TEXT(RTD("cqg.rtd", ,"ContractData", C60, "Bid",, "T"),T60))</f>
        <v/>
      </c>
      <c r="N60" s="2" t="str">
        <f>IF(A60="","",TEXT(RTD("cqg.rtd", ,"ContractData", C60, "Ask",, "T"),T60))</f>
        <v/>
      </c>
      <c r="O60" t="str">
        <f>IF(A60="","",RTD("cqg.rtd", ,"ContractData", C60, "MT_LastAskVolume",, "T"))</f>
        <v/>
      </c>
      <c r="P60" t="str">
        <f>IF(A60="","",RTD("cqg.rtd", ,"ContractData", C60, "T_CVol",, "T"))</f>
        <v/>
      </c>
      <c r="Q60" s="1" t="str">
        <f>IF(A60="","",RTD("cqg.rtd",,"StudyData",C60,"PCB","BaseType=Index,Index=1","Close","A",,"all",,,,"T")/100)</f>
        <v/>
      </c>
      <c r="S60" s="14" t="str">
        <f>IF(A60="","",IF(LEN(RTD("cqg.rtd",,"ContractData","Tsize("&amp;C60&amp;")","LastQuoteToday",,"T"))=1,0,LEN(RTD("cqg.rtd",,"ContractData","Tsize("&amp;C60&amp;")","LastQuoteToday",,"T"))-2))</f>
        <v/>
      </c>
      <c r="T60" t="str" cm="1">
        <f t="array" ref="T60">IF(A60="","",_xlfn.IFS(S60=0,"#",S60=1,"#.0",S60=2,"#.00",S60=3,"#.000",S60=4,"#.0000",S60=5,"#.00000",S60=6,"#.000000",S60=7,"#.0000000"))</f>
        <v/>
      </c>
    </row>
    <row r="61" spans="2:20" x14ac:dyDescent="0.3">
      <c r="B61" s="1" t="str">
        <f>IF(A61="","",IFERROR(RTD("cqg.rtd",,"ContractData",A61,"PerCentNetLastTrade",,"T")/100,""))</f>
        <v/>
      </c>
      <c r="E61" t="str">
        <f>IF(A61="","",RTD("cqg.rtd",,"ContractData",C61,"LongDescription",,"T"))</f>
        <v/>
      </c>
      <c r="F61" s="2" t="str">
        <f>IF(A61="","",TEXT(RTD("cqg.rtd",,"ContractData",C61,"LastTrade",,"T"),T61))</f>
        <v/>
      </c>
      <c r="G61" s="2" t="str">
        <f>IF(A61="","",TEXT(RTD("cqg.rtd",,"ContractData",C61,"NetLastTrade",,"T"),T61))</f>
        <v/>
      </c>
      <c r="H61" s="1" t="str">
        <f t="shared" si="1"/>
        <v/>
      </c>
      <c r="I61" s="2" t="str">
        <f>IF(A61="","",TEXT(RTD("cqg.rtd",,"ContractData",C61,"Open",,"T"),T61))</f>
        <v/>
      </c>
      <c r="J61" s="2" t="str">
        <f>IF(A61="","",TEXT(RTD("cqg.rtd",,"ContractData",C61,"High",,"T"),T61))</f>
        <v/>
      </c>
      <c r="K61" s="2" t="str">
        <f>IF(A61="","",TEXT(RTD("cqg.rtd",,"ContractData",C61,"Low",,"T"),T61))</f>
        <v/>
      </c>
      <c r="L61" t="str">
        <f>IF(A61="","",RTD("cqg.rtd", ,"ContractData", C61, "MT_LastBidVolume",, "T"))</f>
        <v/>
      </c>
      <c r="M61" s="2" t="str">
        <f>IF(A61="","",TEXT(RTD("cqg.rtd", ,"ContractData", C61, "Bid",, "T"),T61))</f>
        <v/>
      </c>
      <c r="N61" s="2" t="str">
        <f>IF(A61="","",TEXT(RTD("cqg.rtd", ,"ContractData", C61, "Ask",, "T"),T61))</f>
        <v/>
      </c>
      <c r="O61" t="str">
        <f>IF(A61="","",RTD("cqg.rtd", ,"ContractData", C61, "MT_LastAskVolume",, "T"))</f>
        <v/>
      </c>
      <c r="P61" t="str">
        <f>IF(A61="","",RTD("cqg.rtd", ,"ContractData", C61, "T_CVol",, "T"))</f>
        <v/>
      </c>
      <c r="Q61" s="1" t="str">
        <f>IF(A61="","",RTD("cqg.rtd",,"StudyData",C61,"PCB","BaseType=Index,Index=1","Close","A",,"all",,,,"T")/100)</f>
        <v/>
      </c>
      <c r="S61" s="14" t="str">
        <f>IF(A61="","",IF(LEN(RTD("cqg.rtd",,"ContractData","Tsize("&amp;C61&amp;")","LastQuoteToday",,"T"))=1,0,LEN(RTD("cqg.rtd",,"ContractData","Tsize("&amp;C61&amp;")","LastQuoteToday",,"T"))-2))</f>
        <v/>
      </c>
      <c r="T61" t="str" cm="1">
        <f t="array" ref="T61">IF(A61="","",_xlfn.IFS(S61=0,"#",S61=1,"#.0",S61=2,"#.00",S61=3,"#.000",S61=4,"#.0000",S61=5,"#.00000",S61=6,"#.000000",S61=7,"#.0000000"))</f>
        <v/>
      </c>
    </row>
    <row r="62" spans="2:20" x14ac:dyDescent="0.3">
      <c r="B62" s="1" t="str">
        <f>IF(A62="","",IFERROR(RTD("cqg.rtd",,"ContractData",A62,"PerCentNetLastTrade",,"T")/100,""))</f>
        <v/>
      </c>
      <c r="E62" t="str">
        <f>IF(A62="","",RTD("cqg.rtd",,"ContractData",C62,"LongDescription",,"T"))</f>
        <v/>
      </c>
      <c r="F62" s="2" t="str">
        <f>IF(A62="","",TEXT(RTD("cqg.rtd",,"ContractData",C62,"LastTrade",,"T"),T62))</f>
        <v/>
      </c>
      <c r="G62" s="2" t="str">
        <f>IF(A62="","",TEXT(RTD("cqg.rtd",,"ContractData",C62,"NetLastTrade",,"T"),T62))</f>
        <v/>
      </c>
      <c r="H62" s="1" t="str">
        <f t="shared" si="1"/>
        <v/>
      </c>
      <c r="I62" s="2" t="str">
        <f>IF(A62="","",TEXT(RTD("cqg.rtd",,"ContractData",C62,"Open",,"T"),T62))</f>
        <v/>
      </c>
      <c r="J62" s="2" t="str">
        <f>IF(A62="","",TEXT(RTD("cqg.rtd",,"ContractData",C62,"High",,"T"),T62))</f>
        <v/>
      </c>
      <c r="K62" s="2" t="str">
        <f>IF(A62="","",TEXT(RTD("cqg.rtd",,"ContractData",C62,"Low",,"T"),T62))</f>
        <v/>
      </c>
      <c r="L62" t="str">
        <f>IF(A62="","",RTD("cqg.rtd", ,"ContractData", C62, "MT_LastBidVolume",, "T"))</f>
        <v/>
      </c>
      <c r="M62" s="2" t="str">
        <f>IF(A62="","",TEXT(RTD("cqg.rtd", ,"ContractData", C62, "Bid",, "T"),T62))</f>
        <v/>
      </c>
      <c r="N62" s="2" t="str">
        <f>IF(A62="","",TEXT(RTD("cqg.rtd", ,"ContractData", C62, "Ask",, "T"),T62))</f>
        <v/>
      </c>
      <c r="O62" t="str">
        <f>IF(A62="","",RTD("cqg.rtd", ,"ContractData", C62, "MT_LastAskVolume",, "T"))</f>
        <v/>
      </c>
      <c r="P62" t="str">
        <f>IF(A62="","",RTD("cqg.rtd", ,"ContractData", C62, "T_CVol",, "T"))</f>
        <v/>
      </c>
      <c r="Q62" s="1" t="str">
        <f>IF(A62="","",RTD("cqg.rtd",,"StudyData",C62,"PCB","BaseType=Index,Index=1","Close","A",,"all",,,,"T")/100)</f>
        <v/>
      </c>
      <c r="S62" s="14" t="str">
        <f>IF(A62="","",IF(LEN(RTD("cqg.rtd",,"ContractData","Tsize("&amp;C62&amp;")","LastQuoteToday",,"T"))=1,0,LEN(RTD("cqg.rtd",,"ContractData","Tsize("&amp;C62&amp;")","LastQuoteToday",,"T"))-2))</f>
        <v/>
      </c>
      <c r="T62" t="str" cm="1">
        <f t="array" ref="T62">IF(A62="","",_xlfn.IFS(S62=0,"#",S62=1,"#.0",S62=2,"#.00",S62=3,"#.000",S62=4,"#.0000",S62=5,"#.00000",S62=6,"#.000000",S62=7,"#.0000000"))</f>
        <v/>
      </c>
    </row>
    <row r="63" spans="2:20" x14ac:dyDescent="0.3">
      <c r="B63" s="1" t="str">
        <f>IF(A63="","",IFERROR(RTD("cqg.rtd",,"ContractData",A63,"PerCentNetLastTrade",,"T")/100,""))</f>
        <v/>
      </c>
      <c r="E63" t="str">
        <f>IF(A63="","",RTD("cqg.rtd",,"ContractData",C63,"LongDescription",,"T"))</f>
        <v/>
      </c>
      <c r="F63" s="2" t="str">
        <f>IF(A63="","",TEXT(RTD("cqg.rtd",,"ContractData",C63,"LastTrade",,"T"),T63))</f>
        <v/>
      </c>
      <c r="G63" s="2" t="str">
        <f>IF(A63="","",TEXT(RTD("cqg.rtd",,"ContractData",C63,"NetLastTrade",,"T"),T63))</f>
        <v/>
      </c>
      <c r="H63" s="1" t="str">
        <f t="shared" si="1"/>
        <v/>
      </c>
      <c r="I63" s="2" t="str">
        <f>IF(A63="","",TEXT(RTD("cqg.rtd",,"ContractData",C63,"Open",,"T"),T63))</f>
        <v/>
      </c>
      <c r="J63" s="2" t="str">
        <f>IF(A63="","",TEXT(RTD("cqg.rtd",,"ContractData",C63,"High",,"T"),T63))</f>
        <v/>
      </c>
      <c r="K63" s="2" t="str">
        <f>IF(A63="","",TEXT(RTD("cqg.rtd",,"ContractData",C63,"Low",,"T"),T63))</f>
        <v/>
      </c>
      <c r="L63" t="str">
        <f>IF(A63="","",RTD("cqg.rtd", ,"ContractData", C63, "MT_LastBidVolume",, "T"))</f>
        <v/>
      </c>
      <c r="M63" s="2" t="str">
        <f>IF(A63="","",TEXT(RTD("cqg.rtd", ,"ContractData", C63, "Bid",, "T"),T63))</f>
        <v/>
      </c>
      <c r="N63" s="2" t="str">
        <f>IF(A63="","",TEXT(RTD("cqg.rtd", ,"ContractData", C63, "Ask",, "T"),T63))</f>
        <v/>
      </c>
      <c r="O63" t="str">
        <f>IF(A63="","",RTD("cqg.rtd", ,"ContractData", C63, "MT_LastAskVolume",, "T"))</f>
        <v/>
      </c>
      <c r="P63" t="str">
        <f>IF(A63="","",RTD("cqg.rtd", ,"ContractData", C63, "T_CVol",, "T"))</f>
        <v/>
      </c>
      <c r="Q63" s="1" t="str">
        <f>IF(A63="","",RTD("cqg.rtd",,"StudyData",C63,"PCB","BaseType=Index,Index=1","Close","A",,"all",,,,"T")/100)</f>
        <v/>
      </c>
      <c r="S63" s="14" t="str">
        <f>IF(A63="","",IF(LEN(RTD("cqg.rtd",,"ContractData","Tsize("&amp;C63&amp;")","LastQuoteToday",,"T"))=1,0,LEN(RTD("cqg.rtd",,"ContractData","Tsize("&amp;C63&amp;")","LastQuoteToday",,"T"))-2))</f>
        <v/>
      </c>
      <c r="T63" t="str" cm="1">
        <f t="array" ref="T63">IF(A63="","",_xlfn.IFS(S63=0,"#",S63=1,"#.0",S63=2,"#.00",S63=3,"#.000",S63=4,"#.0000",S63=5,"#.00000",S63=6,"#.000000",S63=7,"#.0000000"))</f>
        <v/>
      </c>
    </row>
    <row r="64" spans="2:20" x14ac:dyDescent="0.3">
      <c r="B64" s="1" t="str">
        <f>IF(A64="","",IFERROR(RTD("cqg.rtd",,"ContractData",A64,"PerCentNetLastTrade",,"T")/100,""))</f>
        <v/>
      </c>
      <c r="E64" t="str">
        <f>IF(A64="","",RTD("cqg.rtd",,"ContractData",C64,"LongDescription",,"T"))</f>
        <v/>
      </c>
      <c r="F64" s="2" t="str">
        <f>IF(A64="","",TEXT(RTD("cqg.rtd",,"ContractData",C64,"LastTrade",,"T"),T64))</f>
        <v/>
      </c>
      <c r="G64" s="2" t="str">
        <f>IF(A64="","",TEXT(RTD("cqg.rtd",,"ContractData",C64,"NetLastTrade",,"T"),T64))</f>
        <v/>
      </c>
      <c r="H64" s="1" t="str">
        <f t="shared" si="1"/>
        <v/>
      </c>
      <c r="I64" s="2" t="str">
        <f>IF(A64="","",TEXT(RTD("cqg.rtd",,"ContractData",C64,"Open",,"T"),T64))</f>
        <v/>
      </c>
      <c r="J64" s="2" t="str">
        <f>IF(A64="","",TEXT(RTD("cqg.rtd",,"ContractData",C64,"High",,"T"),T64))</f>
        <v/>
      </c>
      <c r="K64" s="2" t="str">
        <f>IF(A64="","",TEXT(RTD("cqg.rtd",,"ContractData",C64,"Low",,"T"),T64))</f>
        <v/>
      </c>
      <c r="L64" t="str">
        <f>IF(A64="","",RTD("cqg.rtd", ,"ContractData", C64, "MT_LastBidVolume",, "T"))</f>
        <v/>
      </c>
      <c r="M64" s="2" t="str">
        <f>IF(A64="","",TEXT(RTD("cqg.rtd", ,"ContractData", C64, "Bid",, "T"),T64))</f>
        <v/>
      </c>
      <c r="N64" s="2" t="str">
        <f>IF(A64="","",TEXT(RTD("cqg.rtd", ,"ContractData", C64, "Ask",, "T"),T64))</f>
        <v/>
      </c>
      <c r="O64" t="str">
        <f>IF(A64="","",RTD("cqg.rtd", ,"ContractData", C64, "MT_LastAskVolume",, "T"))</f>
        <v/>
      </c>
      <c r="P64" t="str">
        <f>IF(A64="","",RTD("cqg.rtd", ,"ContractData", C64, "T_CVol",, "T"))</f>
        <v/>
      </c>
      <c r="Q64" s="1" t="str">
        <f>IF(A64="","",RTD("cqg.rtd",,"StudyData",C64,"PCB","BaseType=Index,Index=1","Close","A",,"all",,,,"T")/100)</f>
        <v/>
      </c>
      <c r="S64" s="14" t="str">
        <f>IF(A64="","",IF(LEN(RTD("cqg.rtd",,"ContractData","Tsize("&amp;C64&amp;")","LastQuoteToday",,"T"))=1,0,LEN(RTD("cqg.rtd",,"ContractData","Tsize("&amp;C64&amp;")","LastQuoteToday",,"T"))-2))</f>
        <v/>
      </c>
      <c r="T64" t="str" cm="1">
        <f t="array" ref="T64">IF(A64="","",_xlfn.IFS(S64=0,"#",S64=1,"#.0",S64=2,"#.00",S64=3,"#.000",S64=4,"#.0000",S64=5,"#.00000",S64=6,"#.000000",S64=7,"#.0000000"))</f>
        <v/>
      </c>
    </row>
    <row r="65" spans="2:20" x14ac:dyDescent="0.3">
      <c r="B65" s="1" t="str">
        <f>IF(A65="","",IFERROR(RTD("cqg.rtd",,"ContractData",A65,"PerCentNetLastTrade",,"T")/100,""))</f>
        <v/>
      </c>
      <c r="E65" t="str">
        <f>IF(A65="","",RTD("cqg.rtd",,"ContractData",C65,"LongDescription",,"T"))</f>
        <v/>
      </c>
      <c r="F65" s="2" t="str">
        <f>IF(A65="","",TEXT(RTD("cqg.rtd",,"ContractData",C65,"LastTrade",,"T"),T65))</f>
        <v/>
      </c>
      <c r="G65" s="2" t="str">
        <f>IF(A65="","",TEXT(RTD("cqg.rtd",,"ContractData",C65,"NetLastTrade",,"T"),T65))</f>
        <v/>
      </c>
      <c r="H65" s="1" t="str">
        <f t="shared" si="1"/>
        <v/>
      </c>
      <c r="I65" s="2" t="str">
        <f>IF(A65="","",TEXT(RTD("cqg.rtd",,"ContractData",C65,"Open",,"T"),T65))</f>
        <v/>
      </c>
      <c r="J65" s="2" t="str">
        <f>IF(A65="","",TEXT(RTD("cqg.rtd",,"ContractData",C65,"High",,"T"),T65))</f>
        <v/>
      </c>
      <c r="K65" s="2" t="str">
        <f>IF(A65="","",TEXT(RTD("cqg.rtd",,"ContractData",C65,"Low",,"T"),T65))</f>
        <v/>
      </c>
      <c r="L65" t="str">
        <f>IF(A65="","",RTD("cqg.rtd", ,"ContractData", C65, "MT_LastBidVolume",, "T"))</f>
        <v/>
      </c>
      <c r="M65" s="2" t="str">
        <f>IF(A65="","",TEXT(RTD("cqg.rtd", ,"ContractData", C65, "Bid",, "T"),T65))</f>
        <v/>
      </c>
      <c r="N65" s="2" t="str">
        <f>IF(A65="","",TEXT(RTD("cqg.rtd", ,"ContractData", C65, "Ask",, "T"),T65))</f>
        <v/>
      </c>
      <c r="O65" t="str">
        <f>IF(A65="","",RTD("cqg.rtd", ,"ContractData", C65, "MT_LastAskVolume",, "T"))</f>
        <v/>
      </c>
      <c r="P65" t="str">
        <f>IF(A65="","",RTD("cqg.rtd", ,"ContractData", C65, "T_CVol",, "T"))</f>
        <v/>
      </c>
      <c r="Q65" s="1" t="str">
        <f>IF(A65="","",RTD("cqg.rtd",,"StudyData",C65,"PCB","BaseType=Index,Index=1","Close","A",,"all",,,,"T")/100)</f>
        <v/>
      </c>
      <c r="S65" s="14" t="str">
        <f>IF(A65="","",IF(LEN(RTD("cqg.rtd",,"ContractData","Tsize("&amp;C65&amp;")","LastQuoteToday",,"T"))=1,0,LEN(RTD("cqg.rtd",,"ContractData","Tsize("&amp;C65&amp;")","LastQuoteToday",,"T"))-2))</f>
        <v/>
      </c>
      <c r="T65" t="str" cm="1">
        <f t="array" ref="T65">IF(A65="","",_xlfn.IFS(S65=0,"#",S65=1,"#.0",S65=2,"#.00",S65=3,"#.000",S65=4,"#.0000",S65=5,"#.00000",S65=6,"#.000000",S65=7,"#.0000000"))</f>
        <v/>
      </c>
    </row>
    <row r="66" spans="2:20" x14ac:dyDescent="0.3">
      <c r="B66" s="1" t="str">
        <f>IF(A66="","",IFERROR(RTD("cqg.rtd",,"ContractData",A66,"PerCentNetLastTrade",,"T")/100,""))</f>
        <v/>
      </c>
      <c r="E66" t="str">
        <f>IF(A66="","",RTD("cqg.rtd",,"ContractData",C66,"LongDescription",,"T"))</f>
        <v/>
      </c>
      <c r="F66" s="2" t="str">
        <f>IF(A66="","",TEXT(RTD("cqg.rtd",,"ContractData",C66,"LastTrade",,"T"),T66))</f>
        <v/>
      </c>
      <c r="G66" s="2" t="str">
        <f>IF(A66="","",TEXT(RTD("cqg.rtd",,"ContractData",C66,"NetLastTrade",,"T"),T66))</f>
        <v/>
      </c>
      <c r="H66" s="1" t="str">
        <f t="shared" si="1"/>
        <v/>
      </c>
      <c r="I66" s="2" t="str">
        <f>IF(A66="","",TEXT(RTD("cqg.rtd",,"ContractData",C66,"Open",,"T"),T66))</f>
        <v/>
      </c>
      <c r="J66" s="2" t="str">
        <f>IF(A66="","",TEXT(RTD("cqg.rtd",,"ContractData",C66,"High",,"T"),T66))</f>
        <v/>
      </c>
      <c r="K66" s="2" t="str">
        <f>IF(A66="","",TEXT(RTD("cqg.rtd",,"ContractData",C66,"Low",,"T"),T66))</f>
        <v/>
      </c>
      <c r="L66" t="str">
        <f>IF(A66="","",RTD("cqg.rtd", ,"ContractData", C66, "MT_LastBidVolume",, "T"))</f>
        <v/>
      </c>
      <c r="M66" s="2" t="str">
        <f>IF(A66="","",TEXT(RTD("cqg.rtd", ,"ContractData", C66, "Bid",, "T"),T66))</f>
        <v/>
      </c>
      <c r="N66" s="2" t="str">
        <f>IF(A66="","",TEXT(RTD("cqg.rtd", ,"ContractData", C66, "Ask",, "T"),T66))</f>
        <v/>
      </c>
      <c r="O66" t="str">
        <f>IF(A66="","",RTD("cqg.rtd", ,"ContractData", C66, "MT_LastAskVolume",, "T"))</f>
        <v/>
      </c>
      <c r="P66" t="str">
        <f>IF(A66="","",RTD("cqg.rtd", ,"ContractData", C66, "T_CVol",, "T"))</f>
        <v/>
      </c>
      <c r="Q66" s="1" t="str">
        <f>IF(A66="","",RTD("cqg.rtd",,"StudyData",C66,"PCB","BaseType=Index,Index=1","Close","A",,"all",,,,"T")/100)</f>
        <v/>
      </c>
      <c r="S66" s="14" t="str">
        <f>IF(A66="","",IF(LEN(RTD("cqg.rtd",,"ContractData","Tsize("&amp;C66&amp;")","LastQuoteToday",,"T"))=1,0,LEN(RTD("cqg.rtd",,"ContractData","Tsize("&amp;C66&amp;")","LastQuoteToday",,"T"))-2))</f>
        <v/>
      </c>
      <c r="T66" t="str" cm="1">
        <f t="array" ref="T66">IF(A66="","",_xlfn.IFS(S66=0,"#",S66=1,"#.0",S66=2,"#.00",S66=3,"#.000",S66=4,"#.0000",S66=5,"#.00000",S66=6,"#.000000",S66=7,"#.0000000"))</f>
        <v/>
      </c>
    </row>
    <row r="67" spans="2:20" x14ac:dyDescent="0.3">
      <c r="B67" s="1" t="str">
        <f>IF(A67="","",IFERROR(RTD("cqg.rtd",,"ContractData",A67,"PerCentNetLastTrade",,"T")/100,""))</f>
        <v/>
      </c>
      <c r="E67" t="str">
        <f>IF(A67="","",RTD("cqg.rtd",,"ContractData",C67,"LongDescription",,"T"))</f>
        <v/>
      </c>
      <c r="F67" s="2" t="str">
        <f>IF(A67="","",TEXT(RTD("cqg.rtd",,"ContractData",C67,"LastTrade",,"T"),T67))</f>
        <v/>
      </c>
      <c r="G67" s="2" t="str">
        <f>IF(A67="","",TEXT(RTD("cqg.rtd",,"ContractData",C67,"NetLastTrade",,"T"),T67))</f>
        <v/>
      </c>
      <c r="H67" s="1" t="str">
        <f t="shared" si="1"/>
        <v/>
      </c>
      <c r="I67" s="2" t="str">
        <f>IF(A67="","",TEXT(RTD("cqg.rtd",,"ContractData",C67,"Open",,"T"),T67))</f>
        <v/>
      </c>
      <c r="J67" s="2" t="str">
        <f>IF(A67="","",TEXT(RTD("cqg.rtd",,"ContractData",C67,"High",,"T"),T67))</f>
        <v/>
      </c>
      <c r="K67" s="2" t="str">
        <f>IF(A67="","",TEXT(RTD("cqg.rtd",,"ContractData",C67,"Low",,"T"),T67))</f>
        <v/>
      </c>
      <c r="L67" t="str">
        <f>IF(A67="","",RTD("cqg.rtd", ,"ContractData", C67, "MT_LastBidVolume",, "T"))</f>
        <v/>
      </c>
      <c r="M67" s="2" t="str">
        <f>IF(A67="","",TEXT(RTD("cqg.rtd", ,"ContractData", C67, "Bid",, "T"),T67))</f>
        <v/>
      </c>
      <c r="N67" s="2" t="str">
        <f>IF(A67="","",TEXT(RTD("cqg.rtd", ,"ContractData", C67, "Ask",, "T"),T67))</f>
        <v/>
      </c>
      <c r="O67" t="str">
        <f>IF(A67="","",RTD("cqg.rtd", ,"ContractData", C67, "MT_LastAskVolume",, "T"))</f>
        <v/>
      </c>
      <c r="P67" t="str">
        <f>IF(A67="","",RTD("cqg.rtd", ,"ContractData", C67, "T_CVol",, "T"))</f>
        <v/>
      </c>
      <c r="Q67" s="1" t="str">
        <f>IF(A67="","",RTD("cqg.rtd",,"StudyData",C67,"PCB","BaseType=Index,Index=1","Close","A",,"all",,,,"T")/100)</f>
        <v/>
      </c>
      <c r="S67" s="14" t="str">
        <f>IF(A67="","",IF(LEN(RTD("cqg.rtd",,"ContractData","Tsize("&amp;C67&amp;")","LastQuoteToday",,"T"))=1,0,LEN(RTD("cqg.rtd",,"ContractData","Tsize("&amp;C67&amp;")","LastQuoteToday",,"T"))-2))</f>
        <v/>
      </c>
      <c r="T67" t="str" cm="1">
        <f t="array" ref="T67">IF(A67="","",_xlfn.IFS(S67=0,"#",S67=1,"#.0",S67=2,"#.00",S67=3,"#.000",S67=4,"#.0000",S67=5,"#.00000",S67=6,"#.000000",S67=7,"#.0000000"))</f>
        <v/>
      </c>
    </row>
    <row r="68" spans="2:20" x14ac:dyDescent="0.3">
      <c r="B68" s="1" t="str">
        <f>IF(A68="","",IFERROR(RTD("cqg.rtd",,"ContractData",A68,"PerCentNetLastTrade",,"T")/100,""))</f>
        <v/>
      </c>
      <c r="E68" t="str">
        <f>IF(A68="","",RTD("cqg.rtd",,"ContractData",C68,"LongDescription",,"T"))</f>
        <v/>
      </c>
      <c r="F68" s="2" t="str">
        <f>IF(A68="","",TEXT(RTD("cqg.rtd",,"ContractData",C68,"LastTrade",,"T"),T68))</f>
        <v/>
      </c>
      <c r="G68" s="2" t="str">
        <f>IF(A68="","",TEXT(RTD("cqg.rtd",,"ContractData",C68,"NetLastTrade",,"T"),T68))</f>
        <v/>
      </c>
      <c r="H68" s="1" t="str">
        <f t="shared" si="1"/>
        <v/>
      </c>
      <c r="I68" s="2" t="str">
        <f>IF(A68="","",TEXT(RTD("cqg.rtd",,"ContractData",C68,"Open",,"T"),T68))</f>
        <v/>
      </c>
      <c r="J68" s="2" t="str">
        <f>IF(A68="","",TEXT(RTD("cqg.rtd",,"ContractData",C68,"High",,"T"),T68))</f>
        <v/>
      </c>
      <c r="K68" s="2" t="str">
        <f>IF(A68="","",TEXT(RTD("cqg.rtd",,"ContractData",C68,"Low",,"T"),T68))</f>
        <v/>
      </c>
      <c r="L68" t="str">
        <f>IF(A68="","",RTD("cqg.rtd", ,"ContractData", C68, "MT_LastBidVolume",, "T"))</f>
        <v/>
      </c>
      <c r="M68" s="2" t="str">
        <f>IF(A68="","",TEXT(RTD("cqg.rtd", ,"ContractData", C68, "Bid",, "T"),T68))</f>
        <v/>
      </c>
      <c r="N68" s="2" t="str">
        <f>IF(A68="","",TEXT(RTD("cqg.rtd", ,"ContractData", C68, "Ask",, "T"),T68))</f>
        <v/>
      </c>
      <c r="O68" t="str">
        <f>IF(A68="","",RTD("cqg.rtd", ,"ContractData", C68, "MT_LastAskVolume",, "T"))</f>
        <v/>
      </c>
      <c r="P68" t="str">
        <f>IF(A68="","",RTD("cqg.rtd", ,"ContractData", C68, "T_CVol",, "T"))</f>
        <v/>
      </c>
      <c r="Q68" s="1" t="str">
        <f>IF(A68="","",RTD("cqg.rtd",,"StudyData",C68,"PCB","BaseType=Index,Index=1","Close","A",,"all",,,,"T")/100)</f>
        <v/>
      </c>
      <c r="S68" s="14" t="str">
        <f>IF(A68="","",IF(LEN(RTD("cqg.rtd",,"ContractData","Tsize("&amp;C68&amp;")","LastQuoteToday",,"T"))=1,0,LEN(RTD("cqg.rtd",,"ContractData","Tsize("&amp;C68&amp;")","LastQuoteToday",,"T"))-2))</f>
        <v/>
      </c>
      <c r="T68" t="str" cm="1">
        <f t="array" ref="T68">IF(A68="","",_xlfn.IFS(S68=0,"#",S68=1,"#.0",S68=2,"#.00",S68=3,"#.000",S68=4,"#.0000",S68=5,"#.00000",S68=6,"#.000000",S68=7,"#.0000000"))</f>
        <v/>
      </c>
    </row>
    <row r="69" spans="2:20" x14ac:dyDescent="0.3">
      <c r="B69" s="1" t="str">
        <f>IF(A69="","",IFERROR(RTD("cqg.rtd",,"ContractData",A69,"PerCentNetLastTrade",,"T")/100,""))</f>
        <v/>
      </c>
      <c r="E69" t="str">
        <f>IF(A69="","",RTD("cqg.rtd",,"ContractData",C69,"LongDescription",,"T"))</f>
        <v/>
      </c>
      <c r="F69" s="2" t="str">
        <f>IF(A69="","",TEXT(RTD("cqg.rtd",,"ContractData",C69,"LastTrade",,"T"),T69))</f>
        <v/>
      </c>
      <c r="G69" s="2" t="str">
        <f>IF(A69="","",TEXT(RTD("cqg.rtd",,"ContractData",C69,"NetLastTrade",,"T"),T69))</f>
        <v/>
      </c>
      <c r="H69" s="1" t="str">
        <f t="shared" si="1"/>
        <v/>
      </c>
      <c r="I69" s="2" t="str">
        <f>IF(A69="","",TEXT(RTD("cqg.rtd",,"ContractData",C69,"Open",,"T"),T69))</f>
        <v/>
      </c>
      <c r="J69" s="2" t="str">
        <f>IF(A69="","",TEXT(RTD("cqg.rtd",,"ContractData",C69,"High",,"T"),T69))</f>
        <v/>
      </c>
      <c r="K69" s="2" t="str">
        <f>IF(A69="","",TEXT(RTD("cqg.rtd",,"ContractData",C69,"Low",,"T"),T69))</f>
        <v/>
      </c>
      <c r="L69" t="str">
        <f>IF(A69="","",RTD("cqg.rtd", ,"ContractData", C69, "MT_LastBidVolume",, "T"))</f>
        <v/>
      </c>
      <c r="M69" s="2" t="str">
        <f>IF(A69="","",TEXT(RTD("cqg.rtd", ,"ContractData", C69, "Bid",, "T"),T69))</f>
        <v/>
      </c>
      <c r="N69" s="2" t="str">
        <f>IF(A69="","",TEXT(RTD("cqg.rtd", ,"ContractData", C69, "Ask",, "T"),T69))</f>
        <v/>
      </c>
      <c r="O69" t="str">
        <f>IF(A69="","",RTD("cqg.rtd", ,"ContractData", C69, "MT_LastAskVolume",, "T"))</f>
        <v/>
      </c>
      <c r="P69" t="str">
        <f>IF(A69="","",RTD("cqg.rtd", ,"ContractData", C69, "T_CVol",, "T"))</f>
        <v/>
      </c>
      <c r="Q69" s="1" t="str">
        <f>IF(A69="","",RTD("cqg.rtd",,"StudyData",C69,"PCB","BaseType=Index,Index=1","Close","A",,"all",,,,"T")/100)</f>
        <v/>
      </c>
      <c r="S69" s="14" t="str">
        <f>IF(A69="","",IF(LEN(RTD("cqg.rtd",,"ContractData","Tsize("&amp;C69&amp;")","LastQuoteToday",,"T"))=1,0,LEN(RTD("cqg.rtd",,"ContractData","Tsize("&amp;C69&amp;")","LastQuoteToday",,"T"))-2))</f>
        <v/>
      </c>
      <c r="T69" t="str" cm="1">
        <f t="array" ref="T69">IF(A69="","",_xlfn.IFS(S69=0,"#",S69=1,"#.0",S69=2,"#.00",S69=3,"#.000",S69=4,"#.0000",S69=5,"#.00000",S69=6,"#.000000",S69=7,"#.0000000"))</f>
        <v/>
      </c>
    </row>
    <row r="70" spans="2:20" x14ac:dyDescent="0.3">
      <c r="B70" s="1" t="str">
        <f>IF(A70="","",IFERROR(RTD("cqg.rtd",,"ContractData",A70,"PerCentNetLastTrade",,"T")/100,""))</f>
        <v/>
      </c>
      <c r="E70" t="str">
        <f>IF(A70="","",RTD("cqg.rtd",,"ContractData",C70,"LongDescription",,"T"))</f>
        <v/>
      </c>
      <c r="F70" s="2" t="str">
        <f>IF(A70="","",TEXT(RTD("cqg.rtd",,"ContractData",C70,"LastTrade",,"T"),T70))</f>
        <v/>
      </c>
      <c r="G70" s="2" t="str">
        <f>IF(A70="","",TEXT(RTD("cqg.rtd",,"ContractData",C70,"NetLastTrade",,"T"),T70))</f>
        <v/>
      </c>
      <c r="H70" s="1" t="str">
        <f t="shared" si="1"/>
        <v/>
      </c>
      <c r="I70" s="2" t="str">
        <f>IF(A70="","",TEXT(RTD("cqg.rtd",,"ContractData",C70,"Open",,"T"),T70))</f>
        <v/>
      </c>
      <c r="J70" s="2" t="str">
        <f>IF(A70="","",TEXT(RTD("cqg.rtd",,"ContractData",C70,"High",,"T"),T70))</f>
        <v/>
      </c>
      <c r="K70" s="2" t="str">
        <f>IF(A70="","",TEXT(RTD("cqg.rtd",,"ContractData",C70,"Low",,"T"),T70))</f>
        <v/>
      </c>
      <c r="L70" t="str">
        <f>IF(A70="","",RTD("cqg.rtd", ,"ContractData", C70, "MT_LastBidVolume",, "T"))</f>
        <v/>
      </c>
      <c r="M70" s="2" t="str">
        <f>IF(A70="","",TEXT(RTD("cqg.rtd", ,"ContractData", C70, "Bid",, "T"),T70))</f>
        <v/>
      </c>
      <c r="N70" s="2" t="str">
        <f>IF(A70="","",TEXT(RTD("cqg.rtd", ,"ContractData", C70, "Ask",, "T"),T70))</f>
        <v/>
      </c>
      <c r="O70" t="str">
        <f>IF(A70="","",RTD("cqg.rtd", ,"ContractData", C70, "MT_LastAskVolume",, "T"))</f>
        <v/>
      </c>
      <c r="P70" t="str">
        <f>IF(A70="","",RTD("cqg.rtd", ,"ContractData", C70, "T_CVol",, "T"))</f>
        <v/>
      </c>
      <c r="Q70" s="1" t="str">
        <f>IF(A70="","",RTD("cqg.rtd",,"StudyData",C70,"PCB","BaseType=Index,Index=1","Close","A",,"all",,,,"T")/100)</f>
        <v/>
      </c>
      <c r="S70" s="14" t="str">
        <f>IF(A70="","",IF(LEN(RTD("cqg.rtd",,"ContractData","Tsize("&amp;C70&amp;")","LastQuoteToday",,"T"))=1,0,LEN(RTD("cqg.rtd",,"ContractData","Tsize("&amp;C70&amp;")","LastQuoteToday",,"T"))-2))</f>
        <v/>
      </c>
      <c r="T70" t="str" cm="1">
        <f t="array" ref="T70">IF(A70="","",_xlfn.IFS(S70=0,"#",S70=1,"#.0",S70=2,"#.00",S70=3,"#.000",S70=4,"#.0000",S70=5,"#.00000",S70=6,"#.000000",S70=7,"#.0000000"))</f>
        <v/>
      </c>
    </row>
    <row r="71" spans="2:20" x14ac:dyDescent="0.3">
      <c r="B71" s="1" t="str">
        <f>IF(A71="","",IFERROR(RTD("cqg.rtd",,"ContractData",A71,"PerCentNetLastTrade",,"T")/100,""))</f>
        <v/>
      </c>
      <c r="E71" t="str">
        <f>IF(A71="","",RTD("cqg.rtd",,"ContractData",C71,"LongDescription",,"T"))</f>
        <v/>
      </c>
      <c r="F71" s="2" t="str">
        <f>IF(A71="","",TEXT(RTD("cqg.rtd",,"ContractData",C71,"LastTrade",,"T"),T71))</f>
        <v/>
      </c>
      <c r="G71" s="2" t="str">
        <f>IF(A71="","",TEXT(RTD("cqg.rtd",,"ContractData",C71,"NetLastTrade",,"T"),T71))</f>
        <v/>
      </c>
      <c r="H71" s="1" t="str">
        <f t="shared" si="1"/>
        <v/>
      </c>
      <c r="I71" s="2" t="str">
        <f>IF(A71="","",TEXT(RTD("cqg.rtd",,"ContractData",C71,"Open",,"T"),T71))</f>
        <v/>
      </c>
      <c r="J71" s="2" t="str">
        <f>IF(A71="","",TEXT(RTD("cqg.rtd",,"ContractData",C71,"High",,"T"),T71))</f>
        <v/>
      </c>
      <c r="K71" s="2" t="str">
        <f>IF(A71="","",TEXT(RTD("cqg.rtd",,"ContractData",C71,"Low",,"T"),T71))</f>
        <v/>
      </c>
      <c r="L71" t="str">
        <f>IF(A71="","",RTD("cqg.rtd", ,"ContractData", C71, "MT_LastBidVolume",, "T"))</f>
        <v/>
      </c>
      <c r="M71" s="2" t="str">
        <f>IF(A71="","",TEXT(RTD("cqg.rtd", ,"ContractData", C71, "Bid",, "T"),T71))</f>
        <v/>
      </c>
      <c r="N71" s="2" t="str">
        <f>IF(A71="","",TEXT(RTD("cqg.rtd", ,"ContractData", C71, "Ask",, "T"),T71))</f>
        <v/>
      </c>
      <c r="O71" t="str">
        <f>IF(A71="","",RTD("cqg.rtd", ,"ContractData", C71, "MT_LastAskVolume",, "T"))</f>
        <v/>
      </c>
      <c r="P71" t="str">
        <f>IF(A71="","",RTD("cqg.rtd", ,"ContractData", C71, "T_CVol",, "T"))</f>
        <v/>
      </c>
      <c r="Q71" s="1" t="str">
        <f>IF(A71="","",RTD("cqg.rtd",,"StudyData",C71,"PCB","BaseType=Index,Index=1","Close","A",,"all",,,,"T")/100)</f>
        <v/>
      </c>
      <c r="S71" s="14" t="str">
        <f>IF(A71="","",IF(LEN(RTD("cqg.rtd",,"ContractData","Tsize("&amp;C71&amp;")","LastQuoteToday",,"T"))=1,0,LEN(RTD("cqg.rtd",,"ContractData","Tsize("&amp;C71&amp;")","LastQuoteToday",,"T"))-2))</f>
        <v/>
      </c>
      <c r="T71" t="str" cm="1">
        <f t="array" ref="T71">IF(A71="","",_xlfn.IFS(S71=0,"#",S71=1,"#.0",S71=2,"#.00",S71=3,"#.000",S71=4,"#.0000",S71=5,"#.00000",S71=6,"#.000000",S71=7,"#.0000000"))</f>
        <v/>
      </c>
    </row>
    <row r="72" spans="2:20" x14ac:dyDescent="0.3">
      <c r="B72" s="1" t="str">
        <f>IF(A72="","",IFERROR(RTD("cqg.rtd",,"ContractData",A72,"PerCentNetLastTrade",,"T")/100,""))</f>
        <v/>
      </c>
      <c r="E72" t="str">
        <f>IF(A72="","",RTD("cqg.rtd",,"ContractData",C72,"LongDescription",,"T"))</f>
        <v/>
      </c>
      <c r="F72" s="2" t="str">
        <f>IF(A72="","",TEXT(RTD("cqg.rtd",,"ContractData",C72,"LastTrade",,"T"),T72))</f>
        <v/>
      </c>
      <c r="G72" s="2" t="str">
        <f>IF(A72="","",TEXT(RTD("cqg.rtd",,"ContractData",C72,"NetLastTrade",,"T"),T72))</f>
        <v/>
      </c>
      <c r="H72" s="1" t="str">
        <f t="shared" si="1"/>
        <v/>
      </c>
      <c r="I72" s="2" t="str">
        <f>IF(A72="","",TEXT(RTD("cqg.rtd",,"ContractData",C72,"Open",,"T"),T72))</f>
        <v/>
      </c>
      <c r="J72" s="2" t="str">
        <f>IF(A72="","",TEXT(RTD("cqg.rtd",,"ContractData",C72,"High",,"T"),T72))</f>
        <v/>
      </c>
      <c r="K72" s="2" t="str">
        <f>IF(A72="","",TEXT(RTD("cqg.rtd",,"ContractData",C72,"Low",,"T"),T72))</f>
        <v/>
      </c>
      <c r="L72" t="str">
        <f>IF(A72="","",RTD("cqg.rtd", ,"ContractData", C72, "MT_LastBidVolume",, "T"))</f>
        <v/>
      </c>
      <c r="M72" s="2" t="str">
        <f>IF(A72="","",TEXT(RTD("cqg.rtd", ,"ContractData", C72, "Bid",, "T"),T72))</f>
        <v/>
      </c>
      <c r="N72" s="2" t="str">
        <f>IF(A72="","",TEXT(RTD("cqg.rtd", ,"ContractData", C72, "Ask",, "T"),T72))</f>
        <v/>
      </c>
      <c r="O72" t="str">
        <f>IF(A72="","",RTD("cqg.rtd", ,"ContractData", C72, "MT_LastAskVolume",, "T"))</f>
        <v/>
      </c>
      <c r="P72" t="str">
        <f>IF(A72="","",RTD("cqg.rtd", ,"ContractData", C72, "T_CVol",, "T"))</f>
        <v/>
      </c>
      <c r="Q72" s="1" t="str">
        <f>IF(A72="","",RTD("cqg.rtd",,"StudyData",C72,"PCB","BaseType=Index,Index=1","Close","A",,"all",,,,"T")/100)</f>
        <v/>
      </c>
      <c r="S72" s="14" t="str">
        <f>IF(A72="","",IF(LEN(RTD("cqg.rtd",,"ContractData","Tsize("&amp;C72&amp;")","LastQuoteToday",,"T"))=1,0,LEN(RTD("cqg.rtd",,"ContractData","Tsize("&amp;C72&amp;")","LastQuoteToday",,"T"))-2))</f>
        <v/>
      </c>
      <c r="T72" t="str" cm="1">
        <f t="array" ref="T72">IF(A72="","",_xlfn.IFS(S72=0,"#",S72=1,"#.0",S72=2,"#.00",S72=3,"#.000",S72=4,"#.0000",S72=5,"#.00000",S72=6,"#.000000",S72=7,"#.0000000"))</f>
        <v/>
      </c>
    </row>
    <row r="73" spans="2:20" x14ac:dyDescent="0.3">
      <c r="B73" s="1" t="str">
        <f>IF(A73="","",IFERROR(RTD("cqg.rtd",,"ContractData",A73,"PerCentNetLastTrade",,"T")/100,""))</f>
        <v/>
      </c>
      <c r="E73" t="str">
        <f>IF(A73="","",RTD("cqg.rtd",,"ContractData",C73,"LongDescription",,"T"))</f>
        <v/>
      </c>
      <c r="F73" s="2" t="str">
        <f>IF(A73="","",TEXT(RTD("cqg.rtd",,"ContractData",C73,"LastTrade",,"T"),T73))</f>
        <v/>
      </c>
      <c r="G73" s="2" t="str">
        <f>IF(A73="","",TEXT(RTD("cqg.rtd",,"ContractData",C73,"NetLastTrade",,"T"),T73))</f>
        <v/>
      </c>
      <c r="H73" s="1" t="str">
        <f t="shared" si="1"/>
        <v/>
      </c>
      <c r="I73" s="2" t="str">
        <f>IF(A73="","",TEXT(RTD("cqg.rtd",,"ContractData",C73,"Open",,"T"),T73))</f>
        <v/>
      </c>
      <c r="J73" s="2" t="str">
        <f>IF(A73="","",TEXT(RTD("cqg.rtd",,"ContractData",C73,"High",,"T"),T73))</f>
        <v/>
      </c>
      <c r="K73" s="2" t="str">
        <f>IF(A73="","",TEXT(RTD("cqg.rtd",,"ContractData",C73,"Low",,"T"),T73))</f>
        <v/>
      </c>
      <c r="L73" t="str">
        <f>IF(A73="","",RTD("cqg.rtd", ,"ContractData", C73, "MT_LastBidVolume",, "T"))</f>
        <v/>
      </c>
      <c r="M73" s="2" t="str">
        <f>IF(A73="","",TEXT(RTD("cqg.rtd", ,"ContractData", C73, "Bid",, "T"),T73))</f>
        <v/>
      </c>
      <c r="N73" s="2" t="str">
        <f>IF(A73="","",TEXT(RTD("cqg.rtd", ,"ContractData", C73, "Ask",, "T"),T73))</f>
        <v/>
      </c>
      <c r="O73" t="str">
        <f>IF(A73="","",RTD("cqg.rtd", ,"ContractData", C73, "MT_LastAskVolume",, "T"))</f>
        <v/>
      </c>
      <c r="P73" t="str">
        <f>IF(A73="","",RTD("cqg.rtd", ,"ContractData", C73, "T_CVol",, "T"))</f>
        <v/>
      </c>
      <c r="Q73" s="1" t="str">
        <f>IF(A73="","",RTD("cqg.rtd",,"StudyData",C73,"PCB","BaseType=Index,Index=1","Close","A",,"all",,,,"T")/100)</f>
        <v/>
      </c>
      <c r="S73" s="14" t="str">
        <f>IF(A73="","",IF(LEN(RTD("cqg.rtd",,"ContractData","Tsize("&amp;C73&amp;")","LastQuoteToday",,"T"))=1,0,LEN(RTD("cqg.rtd",,"ContractData","Tsize("&amp;C73&amp;")","LastQuoteToday",,"T"))-2))</f>
        <v/>
      </c>
      <c r="T73" t="str" cm="1">
        <f t="array" ref="T73">IF(A73="","",_xlfn.IFS(S73=0,"#",S73=1,"#.0",S73=2,"#.00",S73=3,"#.000",S73=4,"#.0000",S73=5,"#.00000",S73=6,"#.000000",S73=7,"#.0000000"))</f>
        <v/>
      </c>
    </row>
    <row r="74" spans="2:20" x14ac:dyDescent="0.3">
      <c r="B74" s="1" t="str">
        <f>IF(A74="","",IFERROR(RTD("cqg.rtd",,"ContractData",A74,"PerCentNetLastTrade",,"T")/100,""))</f>
        <v/>
      </c>
      <c r="E74" t="str">
        <f>IF(A74="","",RTD("cqg.rtd",,"ContractData",C74,"LongDescription",,"T"))</f>
        <v/>
      </c>
      <c r="F74" s="2" t="str">
        <f>IF(A74="","",TEXT(RTD("cqg.rtd",,"ContractData",C74,"LastTrade",,"T"),T74))</f>
        <v/>
      </c>
      <c r="G74" s="2" t="str">
        <f>IF(A74="","",TEXT(RTD("cqg.rtd",,"ContractData",C74,"NetLastTrade",,"T"),T74))</f>
        <v/>
      </c>
      <c r="H74" s="1" t="str">
        <f t="shared" si="1"/>
        <v/>
      </c>
      <c r="I74" s="2" t="str">
        <f>IF(A74="","",TEXT(RTD("cqg.rtd",,"ContractData",C74,"Open",,"T"),T74))</f>
        <v/>
      </c>
      <c r="J74" s="2" t="str">
        <f>IF(A74="","",TEXT(RTD("cqg.rtd",,"ContractData",C74,"High",,"T"),T74))</f>
        <v/>
      </c>
      <c r="K74" s="2" t="str">
        <f>IF(A74="","",TEXT(RTD("cqg.rtd",,"ContractData",C74,"Low",,"T"),T74))</f>
        <v/>
      </c>
      <c r="L74" t="str">
        <f>IF(A74="","",RTD("cqg.rtd", ,"ContractData", C74, "MT_LastBidVolume",, "T"))</f>
        <v/>
      </c>
      <c r="M74" s="2" t="str">
        <f>IF(A74="","",TEXT(RTD("cqg.rtd", ,"ContractData", C74, "Bid",, "T"),T74))</f>
        <v/>
      </c>
      <c r="N74" s="2" t="str">
        <f>IF(A74="","",TEXT(RTD("cqg.rtd", ,"ContractData", C74, "Ask",, "T"),T74))</f>
        <v/>
      </c>
      <c r="O74" t="str">
        <f>IF(A74="","",RTD("cqg.rtd", ,"ContractData", C74, "MT_LastAskVolume",, "T"))</f>
        <v/>
      </c>
      <c r="P74" t="str">
        <f>IF(A74="","",RTD("cqg.rtd", ,"ContractData", C74, "T_CVol",, "T"))</f>
        <v/>
      </c>
      <c r="Q74" s="1" t="str">
        <f>IF(A74="","",RTD("cqg.rtd",,"StudyData",C74,"PCB","BaseType=Index,Index=1","Close","A",,"all",,,,"T")/100)</f>
        <v/>
      </c>
      <c r="S74" s="14" t="str">
        <f>IF(A74="","",IF(LEN(RTD("cqg.rtd",,"ContractData","Tsize("&amp;C74&amp;")","LastQuoteToday",,"T"))=1,0,LEN(RTD("cqg.rtd",,"ContractData","Tsize("&amp;C74&amp;")","LastQuoteToday",,"T"))-2))</f>
        <v/>
      </c>
      <c r="T74" t="str" cm="1">
        <f t="array" ref="T74">IF(A74="","",_xlfn.IFS(S74=0,"#",S74=1,"#.0",S74=2,"#.00",S74=3,"#.000",S74=4,"#.0000",S74=5,"#.00000",S74=6,"#.000000",S74=7,"#.0000000"))</f>
        <v/>
      </c>
    </row>
    <row r="75" spans="2:20" x14ac:dyDescent="0.3">
      <c r="B75" s="1" t="str">
        <f>IF(A75="","",IFERROR(RTD("cqg.rtd",,"ContractData",A75,"PerCentNetLastTrade",,"T")/100,""))</f>
        <v/>
      </c>
      <c r="E75" t="str">
        <f>IF(A75="","",RTD("cqg.rtd",,"ContractData",C75,"LongDescription",,"T"))</f>
        <v/>
      </c>
      <c r="F75" s="2" t="str">
        <f>IF(A75="","",TEXT(RTD("cqg.rtd",,"ContractData",C75,"LastTrade",,"T"),T75))</f>
        <v/>
      </c>
      <c r="G75" s="2" t="str">
        <f>IF(A75="","",TEXT(RTD("cqg.rtd",,"ContractData",C75,"NetLastTrade",,"T"),T75))</f>
        <v/>
      </c>
      <c r="H75" s="1" t="str">
        <f t="shared" si="1"/>
        <v/>
      </c>
      <c r="I75" s="2" t="str">
        <f>IF(A75="","",TEXT(RTD("cqg.rtd",,"ContractData",C75,"Open",,"T"),T75))</f>
        <v/>
      </c>
      <c r="J75" s="2" t="str">
        <f>IF(A75="","",TEXT(RTD("cqg.rtd",,"ContractData",C75,"High",,"T"),T75))</f>
        <v/>
      </c>
      <c r="K75" s="2" t="str">
        <f>IF(A75="","",TEXT(RTD("cqg.rtd",,"ContractData",C75,"Low",,"T"),T75))</f>
        <v/>
      </c>
      <c r="L75" t="str">
        <f>IF(A75="","",RTD("cqg.rtd", ,"ContractData", C75, "MT_LastBidVolume",, "T"))</f>
        <v/>
      </c>
      <c r="M75" s="2" t="str">
        <f>IF(A75="","",TEXT(RTD("cqg.rtd", ,"ContractData", C75, "Bid",, "T"),T75))</f>
        <v/>
      </c>
      <c r="N75" s="2" t="str">
        <f>IF(A75="","",TEXT(RTD("cqg.rtd", ,"ContractData", C75, "Ask",, "T"),T75))</f>
        <v/>
      </c>
      <c r="O75" t="str">
        <f>IF(A75="","",RTD("cqg.rtd", ,"ContractData", C75, "MT_LastAskVolume",, "T"))</f>
        <v/>
      </c>
      <c r="P75" t="str">
        <f>IF(A75="","",RTD("cqg.rtd", ,"ContractData", C75, "T_CVol",, "T"))</f>
        <v/>
      </c>
      <c r="Q75" s="1" t="str">
        <f>IF(A75="","",RTD("cqg.rtd",,"StudyData",C75,"PCB","BaseType=Index,Index=1","Close","A",,"all",,,,"T")/100)</f>
        <v/>
      </c>
      <c r="S75" s="14" t="str">
        <f>IF(A75="","",IF(LEN(RTD("cqg.rtd",,"ContractData","Tsize("&amp;C75&amp;")","LastQuoteToday",,"T"))=1,0,LEN(RTD("cqg.rtd",,"ContractData","Tsize("&amp;C75&amp;")","LastQuoteToday",,"T"))-2))</f>
        <v/>
      </c>
      <c r="T75" t="str" cm="1">
        <f t="array" ref="T75">IF(A75="","",_xlfn.IFS(S75=0,"#",S75=1,"#.0",S75=2,"#.00",S75=3,"#.000",S75=4,"#.0000",S75=5,"#.00000",S75=6,"#.000000",S75=7,"#.0000000"))</f>
        <v/>
      </c>
    </row>
    <row r="76" spans="2:20" x14ac:dyDescent="0.3">
      <c r="B76" s="1" t="str">
        <f>IF(A76="","",IFERROR(RTD("cqg.rtd",,"ContractData",A76,"PerCentNetLastTrade",,"T")/100,""))</f>
        <v/>
      </c>
      <c r="E76" t="str">
        <f>IF(A76="","",RTD("cqg.rtd",,"ContractData",C76,"LongDescription",,"T"))</f>
        <v/>
      </c>
      <c r="F76" s="2" t="str">
        <f>IF(A76="","",TEXT(RTD("cqg.rtd",,"ContractData",C76,"LastTrade",,"T"),T76))</f>
        <v/>
      </c>
      <c r="G76" s="2" t="str">
        <f>IF(A76="","",TEXT(RTD("cqg.rtd",,"ContractData",C76,"NetLastTrade",,"T"),T76))</f>
        <v/>
      </c>
      <c r="H76" s="1" t="str">
        <f t="shared" si="1"/>
        <v/>
      </c>
      <c r="I76" s="2" t="str">
        <f>IF(A76="","",TEXT(RTD("cqg.rtd",,"ContractData",C76,"Open",,"T"),T76))</f>
        <v/>
      </c>
      <c r="J76" s="2" t="str">
        <f>IF(A76="","",TEXT(RTD("cqg.rtd",,"ContractData",C76,"High",,"T"),T76))</f>
        <v/>
      </c>
      <c r="K76" s="2" t="str">
        <f>IF(A76="","",TEXT(RTD("cqg.rtd",,"ContractData",C76,"Low",,"T"),T76))</f>
        <v/>
      </c>
      <c r="L76" t="str">
        <f>IF(A76="","",RTD("cqg.rtd", ,"ContractData", C76, "MT_LastBidVolume",, "T"))</f>
        <v/>
      </c>
      <c r="M76" s="2" t="str">
        <f>IF(A76="","",TEXT(RTD("cqg.rtd", ,"ContractData", C76, "Bid",, "T"),T76))</f>
        <v/>
      </c>
      <c r="N76" s="2" t="str">
        <f>IF(A76="","",TEXT(RTD("cqg.rtd", ,"ContractData", C76, "Ask",, "T"),T76))</f>
        <v/>
      </c>
      <c r="O76" t="str">
        <f>IF(A76="","",RTD("cqg.rtd", ,"ContractData", C76, "MT_LastAskVolume",, "T"))</f>
        <v/>
      </c>
      <c r="P76" t="str">
        <f>IF(A76="","",RTD("cqg.rtd", ,"ContractData", C76, "T_CVol",, "T"))</f>
        <v/>
      </c>
      <c r="Q76" s="1" t="str">
        <f>IF(A76="","",RTD("cqg.rtd",,"StudyData",C76,"PCB","BaseType=Index,Index=1","Close","A",,"all",,,,"T")/100)</f>
        <v/>
      </c>
      <c r="S76" s="14" t="str">
        <f>IF(A76="","",IF(LEN(RTD("cqg.rtd",,"ContractData","Tsize("&amp;C76&amp;")","LastQuoteToday",,"T"))=1,0,LEN(RTD("cqg.rtd",,"ContractData","Tsize("&amp;C76&amp;")","LastQuoteToday",,"T"))-2))</f>
        <v/>
      </c>
      <c r="T76" t="str" cm="1">
        <f t="array" ref="T76">IF(A76="","",_xlfn.IFS(S76=0,"#",S76=1,"#.0",S76=2,"#.00",S76=3,"#.000",S76=4,"#.0000",S76=5,"#.00000",S76=6,"#.000000",S76=7,"#.0000000"))</f>
        <v/>
      </c>
    </row>
    <row r="77" spans="2:20" x14ac:dyDescent="0.3">
      <c r="B77" s="1" t="str">
        <f>IF(A77="","",IFERROR(RTD("cqg.rtd",,"ContractData",A77,"PerCentNetLastTrade",,"T")/100,""))</f>
        <v/>
      </c>
      <c r="E77" t="str">
        <f>IF(A77="","",RTD("cqg.rtd",,"ContractData",C77,"LongDescription",,"T"))</f>
        <v/>
      </c>
      <c r="F77" s="2" t="str">
        <f>IF(A77="","",TEXT(RTD("cqg.rtd",,"ContractData",C77,"LastTrade",,"T"),T77))</f>
        <v/>
      </c>
      <c r="G77" s="2" t="str">
        <f>IF(A77="","",TEXT(RTD("cqg.rtd",,"ContractData",C77,"NetLastTrade",,"T"),T77))</f>
        <v/>
      </c>
      <c r="H77" s="1" t="str">
        <f t="shared" si="1"/>
        <v/>
      </c>
      <c r="I77" s="2" t="str">
        <f>IF(A77="","",TEXT(RTD("cqg.rtd",,"ContractData",C77,"Open",,"T"),T77))</f>
        <v/>
      </c>
      <c r="J77" s="2" t="str">
        <f>IF(A77="","",TEXT(RTD("cqg.rtd",,"ContractData",C77,"High",,"T"),T77))</f>
        <v/>
      </c>
      <c r="K77" s="2" t="str">
        <f>IF(A77="","",TEXT(RTD("cqg.rtd",,"ContractData",C77,"Low",,"T"),T77))</f>
        <v/>
      </c>
      <c r="L77" t="str">
        <f>IF(A77="","",RTD("cqg.rtd", ,"ContractData", C77, "MT_LastBidVolume",, "T"))</f>
        <v/>
      </c>
      <c r="M77" s="2" t="str">
        <f>IF(A77="","",TEXT(RTD("cqg.rtd", ,"ContractData", C77, "Bid",, "T"),T77))</f>
        <v/>
      </c>
      <c r="N77" s="2" t="str">
        <f>IF(A77="","",TEXT(RTD("cqg.rtd", ,"ContractData", C77, "Ask",, "T"),T77))</f>
        <v/>
      </c>
      <c r="O77" t="str">
        <f>IF(A77="","",RTD("cqg.rtd", ,"ContractData", C77, "MT_LastAskVolume",, "T"))</f>
        <v/>
      </c>
      <c r="P77" t="str">
        <f>IF(A77="","",RTD("cqg.rtd", ,"ContractData", C77, "T_CVol",, "T"))</f>
        <v/>
      </c>
      <c r="Q77" s="1" t="str">
        <f>IF(A77="","",RTD("cqg.rtd",,"StudyData",C77,"PCB","BaseType=Index,Index=1","Close","A",,"all",,,,"T")/100)</f>
        <v/>
      </c>
      <c r="S77" s="14" t="str">
        <f>IF(A77="","",IF(LEN(RTD("cqg.rtd",,"ContractData","Tsize("&amp;C77&amp;")","LastQuoteToday",,"T"))=1,0,LEN(RTD("cqg.rtd",,"ContractData","Tsize("&amp;C77&amp;")","LastQuoteToday",,"T"))-2))</f>
        <v/>
      </c>
      <c r="T77" t="str" cm="1">
        <f t="array" ref="T77">IF(A77="","",_xlfn.IFS(S77=0,"#",S77=1,"#.0",S77=2,"#.00",S77=3,"#.000",S77=4,"#.0000",S77=5,"#.00000",S77=6,"#.000000",S77=7,"#.0000000"))</f>
        <v/>
      </c>
    </row>
    <row r="78" spans="2:20" x14ac:dyDescent="0.3">
      <c r="B78" s="1" t="str">
        <f>IF(A78="","",IFERROR(RTD("cqg.rtd",,"ContractData",A78,"PerCentNetLastTrade",,"T")/100,""))</f>
        <v/>
      </c>
      <c r="E78" t="str">
        <f>IF(A78="","",RTD("cqg.rtd",,"ContractData",C78,"LongDescription",,"T"))</f>
        <v/>
      </c>
      <c r="F78" s="2" t="str">
        <f>IF(A78="","",TEXT(RTD("cqg.rtd",,"ContractData",C78,"LastTrade",,"T"),T78))</f>
        <v/>
      </c>
      <c r="G78" s="2" t="str">
        <f>IF(A78="","",TEXT(RTD("cqg.rtd",,"ContractData",C78,"NetLastTrade",,"T"),T78))</f>
        <v/>
      </c>
      <c r="H78" s="1" t="str">
        <f t="shared" si="1"/>
        <v/>
      </c>
      <c r="I78" s="2" t="str">
        <f>IF(A78="","",TEXT(RTD("cqg.rtd",,"ContractData",C78,"Open",,"T"),T78))</f>
        <v/>
      </c>
      <c r="J78" s="2" t="str">
        <f>IF(A78="","",TEXT(RTD("cqg.rtd",,"ContractData",C78,"High",,"T"),T78))</f>
        <v/>
      </c>
      <c r="K78" s="2" t="str">
        <f>IF(A78="","",TEXT(RTD("cqg.rtd",,"ContractData",C78,"Low",,"T"),T78))</f>
        <v/>
      </c>
      <c r="L78" t="str">
        <f>IF(A78="","",RTD("cqg.rtd", ,"ContractData", C78, "MT_LastBidVolume",, "T"))</f>
        <v/>
      </c>
      <c r="M78" s="2" t="str">
        <f>IF(A78="","",TEXT(RTD("cqg.rtd", ,"ContractData", C78, "Bid",, "T"),T78))</f>
        <v/>
      </c>
      <c r="N78" s="2" t="str">
        <f>IF(A78="","",TEXT(RTD("cqg.rtd", ,"ContractData", C78, "Ask",, "T"),T78))</f>
        <v/>
      </c>
      <c r="O78" t="str">
        <f>IF(A78="","",RTD("cqg.rtd", ,"ContractData", C78, "MT_LastAskVolume",, "T"))</f>
        <v/>
      </c>
      <c r="P78" t="str">
        <f>IF(A78="","",RTD("cqg.rtd", ,"ContractData", C78, "T_CVol",, "T"))</f>
        <v/>
      </c>
      <c r="Q78" s="1" t="str">
        <f>IF(A78="","",RTD("cqg.rtd",,"StudyData",C78,"PCB","BaseType=Index,Index=1","Close","A",,"all",,,,"T")/100)</f>
        <v/>
      </c>
      <c r="S78" s="14" t="str">
        <f>IF(A78="","",IF(LEN(RTD("cqg.rtd",,"ContractData","Tsize("&amp;C78&amp;")","LastQuoteToday",,"T"))=1,0,LEN(RTD("cqg.rtd",,"ContractData","Tsize("&amp;C78&amp;")","LastQuoteToday",,"T"))-2))</f>
        <v/>
      </c>
      <c r="T78" t="str" cm="1">
        <f t="array" ref="T78">IF(A78="","",_xlfn.IFS(S78=0,"#",S78=1,"#.0",S78=2,"#.00",S78=3,"#.000",S78=4,"#.0000",S78=5,"#.00000",S78=6,"#.000000",S78=7,"#.0000000"))</f>
        <v/>
      </c>
    </row>
    <row r="79" spans="2:20" x14ac:dyDescent="0.3">
      <c r="B79" s="1" t="str">
        <f>IF(A79="","",IFERROR(RTD("cqg.rtd",,"ContractData",A79,"PerCentNetLastTrade",,"T")/100,""))</f>
        <v/>
      </c>
      <c r="E79" t="str">
        <f>IF(A79="","",RTD("cqg.rtd",,"ContractData",C79,"LongDescription",,"T"))</f>
        <v/>
      </c>
      <c r="F79" s="2" t="str">
        <f>IF(A79="","",TEXT(RTD("cqg.rtd",,"ContractData",C79,"LastTrade",,"T"),T79))</f>
        <v/>
      </c>
      <c r="G79" s="2" t="str">
        <f>IF(A79="","",TEXT(RTD("cqg.rtd",,"ContractData",C79,"NetLastTrade",,"T"),T79))</f>
        <v/>
      </c>
      <c r="H79" s="1" t="str">
        <f t="shared" si="1"/>
        <v/>
      </c>
      <c r="I79" s="2" t="str">
        <f>IF(A79="","",TEXT(RTD("cqg.rtd",,"ContractData",C79,"Open",,"T"),T79))</f>
        <v/>
      </c>
      <c r="J79" s="2" t="str">
        <f>IF(A79="","",TEXT(RTD("cqg.rtd",,"ContractData",C79,"High",,"T"),T79))</f>
        <v/>
      </c>
      <c r="K79" s="2" t="str">
        <f>IF(A79="","",TEXT(RTD("cqg.rtd",,"ContractData",C79,"Low",,"T"),T79))</f>
        <v/>
      </c>
      <c r="L79" t="str">
        <f>IF(A79="","",RTD("cqg.rtd", ,"ContractData", C79, "MT_LastBidVolume",, "T"))</f>
        <v/>
      </c>
      <c r="M79" s="2" t="str">
        <f>IF(A79="","",TEXT(RTD("cqg.rtd", ,"ContractData", C79, "Bid",, "T"),T79))</f>
        <v/>
      </c>
      <c r="N79" s="2" t="str">
        <f>IF(A79="","",TEXT(RTD("cqg.rtd", ,"ContractData", C79, "Ask",, "T"),T79))</f>
        <v/>
      </c>
      <c r="O79" t="str">
        <f>IF(A79="","",RTD("cqg.rtd", ,"ContractData", C79, "MT_LastAskVolume",, "T"))</f>
        <v/>
      </c>
      <c r="P79" t="str">
        <f>IF(A79="","",RTD("cqg.rtd", ,"ContractData", C79, "T_CVol",, "T"))</f>
        <v/>
      </c>
      <c r="Q79" s="1" t="str">
        <f>IF(A79="","",RTD("cqg.rtd",,"StudyData",C79,"PCB","BaseType=Index,Index=1","Close","A",,"all",,,,"T")/100)</f>
        <v/>
      </c>
      <c r="S79" s="14" t="str">
        <f>IF(A79="","",IF(LEN(RTD("cqg.rtd",,"ContractData","Tsize("&amp;C79&amp;")","LastQuoteToday",,"T"))=1,0,LEN(RTD("cqg.rtd",,"ContractData","Tsize("&amp;C79&amp;")","LastQuoteToday",,"T"))-2))</f>
        <v/>
      </c>
      <c r="T79" t="str" cm="1">
        <f t="array" ref="T79">IF(A79="","",_xlfn.IFS(S79=0,"#",S79=1,"#.0",S79=2,"#.00",S79=3,"#.000",S79=4,"#.0000",S79=5,"#.00000",S79=6,"#.000000",S79=7,"#.0000000"))</f>
        <v/>
      </c>
    </row>
    <row r="80" spans="2:20" x14ac:dyDescent="0.3">
      <c r="B80" s="1" t="str">
        <f>IF(A80="","",IFERROR(RTD("cqg.rtd",,"ContractData",A80,"PerCentNetLastTrade",,"T")/100,""))</f>
        <v/>
      </c>
      <c r="E80" t="str">
        <f>IF(A80="","",RTD("cqg.rtd",,"ContractData",C80,"LongDescription",,"T"))</f>
        <v/>
      </c>
      <c r="F80" s="2" t="str">
        <f>IF(A80="","",TEXT(RTD("cqg.rtd",,"ContractData",C80,"LastTrade",,"T"),T80))</f>
        <v/>
      </c>
      <c r="G80" s="2" t="str">
        <f>IF(A80="","",TEXT(RTD("cqg.rtd",,"ContractData",C80,"NetLastTrade",,"T"),T80))</f>
        <v/>
      </c>
      <c r="H80" s="1" t="str">
        <f t="shared" si="1"/>
        <v/>
      </c>
      <c r="I80" s="2" t="str">
        <f>IF(A80="","",TEXT(RTD("cqg.rtd",,"ContractData",C80,"Open",,"T"),T80))</f>
        <v/>
      </c>
      <c r="J80" s="2" t="str">
        <f>IF(A80="","",TEXT(RTD("cqg.rtd",,"ContractData",C80,"High",,"T"),T80))</f>
        <v/>
      </c>
      <c r="K80" s="2" t="str">
        <f>IF(A80="","",TEXT(RTD("cqg.rtd",,"ContractData",C80,"Low",,"T"),T80))</f>
        <v/>
      </c>
      <c r="L80" t="str">
        <f>IF(A80="","",RTD("cqg.rtd", ,"ContractData", C80, "MT_LastBidVolume",, "T"))</f>
        <v/>
      </c>
      <c r="M80" s="2" t="str">
        <f>IF(A80="","",TEXT(RTD("cqg.rtd", ,"ContractData", C80, "Bid",, "T"),T80))</f>
        <v/>
      </c>
      <c r="N80" s="2" t="str">
        <f>IF(A80="","",TEXT(RTD("cqg.rtd", ,"ContractData", C80, "Ask",, "T"),T80))</f>
        <v/>
      </c>
      <c r="O80" t="str">
        <f>IF(A80="","",RTD("cqg.rtd", ,"ContractData", C80, "MT_LastAskVolume",, "T"))</f>
        <v/>
      </c>
      <c r="P80" t="str">
        <f>IF(A80="","",RTD("cqg.rtd", ,"ContractData", C80, "T_CVol",, "T"))</f>
        <v/>
      </c>
      <c r="Q80" s="1" t="str">
        <f>IF(A80="","",RTD("cqg.rtd",,"StudyData",C80,"PCB","BaseType=Index,Index=1","Close","A",,"all",,,,"T")/100)</f>
        <v/>
      </c>
      <c r="S80" s="14" t="str">
        <f>IF(A80="","",IF(LEN(RTD("cqg.rtd",,"ContractData","Tsize("&amp;C80&amp;")","LastQuoteToday",,"T"))=1,0,LEN(RTD("cqg.rtd",,"ContractData","Tsize("&amp;C80&amp;")","LastQuoteToday",,"T"))-2))</f>
        <v/>
      </c>
      <c r="T80" t="str" cm="1">
        <f t="array" ref="T80">IF(A80="","",_xlfn.IFS(S80=0,"#",S80=1,"#.0",S80=2,"#.00",S80=3,"#.000",S80=4,"#.0000",S80=5,"#.00000",S80=6,"#.000000",S80=7,"#.0000000"))</f>
        <v/>
      </c>
    </row>
    <row r="81" spans="2:20" x14ac:dyDescent="0.3">
      <c r="B81" s="1" t="str">
        <f>IF(A81="","",IFERROR(RTD("cqg.rtd",,"ContractData",A81,"PerCentNetLastTrade",,"T")/100,""))</f>
        <v/>
      </c>
      <c r="E81" t="str">
        <f>IF(A81="","",RTD("cqg.rtd",,"ContractData",C81,"LongDescription",,"T"))</f>
        <v/>
      </c>
      <c r="F81" s="2" t="str">
        <f>IF(A81="","",TEXT(RTD("cqg.rtd",,"ContractData",C81,"LastTrade",,"T"),T81))</f>
        <v/>
      </c>
      <c r="G81" s="2" t="str">
        <f>IF(A81="","",TEXT(RTD("cqg.rtd",,"ContractData",C81,"NetLastTrade",,"T"),T81))</f>
        <v/>
      </c>
      <c r="H81" s="1" t="str">
        <f t="shared" si="1"/>
        <v/>
      </c>
      <c r="I81" s="2" t="str">
        <f>IF(A81="","",TEXT(RTD("cqg.rtd",,"ContractData",C81,"Open",,"T"),T81))</f>
        <v/>
      </c>
      <c r="J81" s="2" t="str">
        <f>IF(A81="","",TEXT(RTD("cqg.rtd",,"ContractData",C81,"High",,"T"),T81))</f>
        <v/>
      </c>
      <c r="K81" s="2" t="str">
        <f>IF(A81="","",TEXT(RTD("cqg.rtd",,"ContractData",C81,"Low",,"T"),T81))</f>
        <v/>
      </c>
      <c r="L81" t="str">
        <f>IF(A81="","",RTD("cqg.rtd", ,"ContractData", C81, "MT_LastBidVolume",, "T"))</f>
        <v/>
      </c>
      <c r="M81" s="2" t="str">
        <f>IF(A81="","",TEXT(RTD("cqg.rtd", ,"ContractData", C81, "Bid",, "T"),T81))</f>
        <v/>
      </c>
      <c r="N81" s="2" t="str">
        <f>IF(A81="","",TEXT(RTD("cqg.rtd", ,"ContractData", C81, "Ask",, "T"),T81))</f>
        <v/>
      </c>
      <c r="O81" t="str">
        <f>IF(A81="","",RTD("cqg.rtd", ,"ContractData", C81, "MT_LastAskVolume",, "T"))</f>
        <v/>
      </c>
      <c r="P81" t="str">
        <f>IF(A81="","",RTD("cqg.rtd", ,"ContractData", C81, "T_CVol",, "T"))</f>
        <v/>
      </c>
      <c r="Q81" s="1" t="str">
        <f>IF(A81="","",RTD("cqg.rtd",,"StudyData",C81,"PCB","BaseType=Index,Index=1","Close","A",,"all",,,,"T")/100)</f>
        <v/>
      </c>
      <c r="S81" s="14" t="str">
        <f>IF(A81="","",IF(LEN(RTD("cqg.rtd",,"ContractData","Tsize("&amp;C81&amp;")","LastQuoteToday",,"T"))=1,0,LEN(RTD("cqg.rtd",,"ContractData","Tsize("&amp;C81&amp;")","LastQuoteToday",,"T"))-2))</f>
        <v/>
      </c>
      <c r="T81" t="str" cm="1">
        <f t="array" ref="T81">IF(A81="","",_xlfn.IFS(S81=0,"#",S81=1,"#.0",S81=2,"#.00",S81=3,"#.000",S81=4,"#.0000",S81=5,"#.00000",S81=6,"#.000000",S81=7,"#.0000000"))</f>
        <v/>
      </c>
    </row>
    <row r="82" spans="2:20" x14ac:dyDescent="0.3">
      <c r="B82" s="1" t="str">
        <f>IF(A82="","",IFERROR(RTD("cqg.rtd",,"ContractData",A82,"PerCentNetLastTrade",,"T")/100,""))</f>
        <v/>
      </c>
      <c r="E82" t="str">
        <f>IF(A82="","",RTD("cqg.rtd",,"ContractData",C82,"LongDescription",,"T"))</f>
        <v/>
      </c>
      <c r="F82" s="2" t="str">
        <f>IF(A82="","",TEXT(RTD("cqg.rtd",,"ContractData",C82,"LastTrade",,"T"),T82))</f>
        <v/>
      </c>
      <c r="G82" s="2" t="str">
        <f>IF(A82="","",TEXT(RTD("cqg.rtd",,"ContractData",C82,"NetLastTrade",,"T"),T82))</f>
        <v/>
      </c>
      <c r="H82" s="1" t="str">
        <f t="shared" si="1"/>
        <v/>
      </c>
      <c r="I82" s="2" t="str">
        <f>IF(A82="","",TEXT(RTD("cqg.rtd",,"ContractData",C82,"Open",,"T"),T82))</f>
        <v/>
      </c>
      <c r="J82" s="2" t="str">
        <f>IF(A82="","",TEXT(RTD("cqg.rtd",,"ContractData",C82,"High",,"T"),T82))</f>
        <v/>
      </c>
      <c r="K82" s="2" t="str">
        <f>IF(A82="","",TEXT(RTD("cqg.rtd",,"ContractData",C82,"Low",,"T"),T82))</f>
        <v/>
      </c>
      <c r="L82" t="str">
        <f>IF(A82="","",RTD("cqg.rtd", ,"ContractData", C82, "MT_LastBidVolume",, "T"))</f>
        <v/>
      </c>
      <c r="M82" s="2" t="str">
        <f>IF(A82="","",TEXT(RTD("cqg.rtd", ,"ContractData", C82, "Bid",, "T"),T82))</f>
        <v/>
      </c>
      <c r="N82" s="2" t="str">
        <f>IF(A82="","",TEXT(RTD("cqg.rtd", ,"ContractData", C82, "Ask",, "T"),T82))</f>
        <v/>
      </c>
      <c r="O82" t="str">
        <f>IF(A82="","",RTD("cqg.rtd", ,"ContractData", C82, "MT_LastAskVolume",, "T"))</f>
        <v/>
      </c>
      <c r="P82" t="str">
        <f>IF(A82="","",RTD("cqg.rtd", ,"ContractData", C82, "T_CVol",, "T"))</f>
        <v/>
      </c>
      <c r="Q82" s="1" t="str">
        <f>IF(A82="","",RTD("cqg.rtd",,"StudyData",C82,"PCB","BaseType=Index,Index=1","Close","A",,"all",,,,"T")/100)</f>
        <v/>
      </c>
      <c r="S82" s="14" t="str">
        <f>IF(A82="","",IF(LEN(RTD("cqg.rtd",,"ContractData","Tsize("&amp;C82&amp;")","LastQuoteToday",,"T"))=1,0,LEN(RTD("cqg.rtd",,"ContractData","Tsize("&amp;C82&amp;")","LastQuoteToday",,"T"))-2))</f>
        <v/>
      </c>
      <c r="T82" t="str" cm="1">
        <f t="array" ref="T82">IF(A82="","",_xlfn.IFS(S82=0,"#",S82=1,"#.0",S82=2,"#.00",S82=3,"#.000",S82=4,"#.0000",S82=5,"#.00000",S82=6,"#.000000",S82=7,"#.0000000"))</f>
        <v/>
      </c>
    </row>
    <row r="83" spans="2:20" x14ac:dyDescent="0.3">
      <c r="B83" s="1" t="str">
        <f>IF(A83="","",IFERROR(RTD("cqg.rtd",,"ContractData",A83,"PerCentNetLastTrade",,"T")/100,""))</f>
        <v/>
      </c>
      <c r="E83" t="str">
        <f>IF(A83="","",RTD("cqg.rtd",,"ContractData",C83,"LongDescription",,"T"))</f>
        <v/>
      </c>
      <c r="F83" s="2" t="str">
        <f>IF(A83="","",TEXT(RTD("cqg.rtd",,"ContractData",C83,"LastTrade",,"T"),T83))</f>
        <v/>
      </c>
      <c r="G83" s="2" t="str">
        <f>IF(A83="","",TEXT(RTD("cqg.rtd",,"ContractData",C83,"NetLastTrade",,"T"),T83))</f>
        <v/>
      </c>
      <c r="H83" s="1" t="str">
        <f t="shared" si="1"/>
        <v/>
      </c>
      <c r="I83" s="2" t="str">
        <f>IF(A83="","",TEXT(RTD("cqg.rtd",,"ContractData",C83,"Open",,"T"),T83))</f>
        <v/>
      </c>
      <c r="J83" s="2" t="str">
        <f>IF(A83="","",TEXT(RTD("cqg.rtd",,"ContractData",C83,"High",,"T"),T83))</f>
        <v/>
      </c>
      <c r="K83" s="2" t="str">
        <f>IF(A83="","",TEXT(RTD("cqg.rtd",,"ContractData",C83,"Low",,"T"),T83))</f>
        <v/>
      </c>
      <c r="L83" t="str">
        <f>IF(A83="","",RTD("cqg.rtd", ,"ContractData", C83, "MT_LastBidVolume",, "T"))</f>
        <v/>
      </c>
      <c r="M83" s="2" t="str">
        <f>IF(A83="","",TEXT(RTD("cqg.rtd", ,"ContractData", C83, "Bid",, "T"),T83))</f>
        <v/>
      </c>
      <c r="N83" s="2" t="str">
        <f>IF(A83="","",TEXT(RTD("cqg.rtd", ,"ContractData", C83, "Ask",, "T"),T83))</f>
        <v/>
      </c>
      <c r="O83" t="str">
        <f>IF(A83="","",RTD("cqg.rtd", ,"ContractData", C83, "MT_LastAskVolume",, "T"))</f>
        <v/>
      </c>
      <c r="P83" t="str">
        <f>IF(A83="","",RTD("cqg.rtd", ,"ContractData", C83, "T_CVol",, "T"))</f>
        <v/>
      </c>
      <c r="Q83" s="1" t="str">
        <f>IF(A83="","",RTD("cqg.rtd",,"StudyData",C83,"PCB","BaseType=Index,Index=1","Close","A",,"all",,,,"T")/100)</f>
        <v/>
      </c>
      <c r="S83" s="14" t="str">
        <f>IF(A83="","",IF(LEN(RTD("cqg.rtd",,"ContractData","Tsize("&amp;C83&amp;")","LastQuoteToday",,"T"))=1,0,LEN(RTD("cqg.rtd",,"ContractData","Tsize("&amp;C83&amp;")","LastQuoteToday",,"T"))-2))</f>
        <v/>
      </c>
      <c r="T83" t="str" cm="1">
        <f t="array" ref="T83">IF(A83="","",_xlfn.IFS(S83=0,"#",S83=1,"#.0",S83=2,"#.00",S83=3,"#.000",S83=4,"#.0000",S83=5,"#.00000",S83=6,"#.000000",S83=7,"#.0000000"))</f>
        <v/>
      </c>
    </row>
    <row r="84" spans="2:20" x14ac:dyDescent="0.3">
      <c r="B84" s="1" t="str">
        <f>IF(A84="","",IFERROR(RTD("cqg.rtd",,"ContractData",A84,"PerCentNetLastTrade",,"T")/100,""))</f>
        <v/>
      </c>
      <c r="E84" t="str">
        <f>IF(A84="","",RTD("cqg.rtd",,"ContractData",C84,"LongDescription",,"T"))</f>
        <v/>
      </c>
      <c r="F84" s="2" t="str">
        <f>IF(A84="","",TEXT(RTD("cqg.rtd",,"ContractData",C84,"LastTrade",,"T"),T84))</f>
        <v/>
      </c>
      <c r="G84" s="2" t="str">
        <f>IF(A84="","",TEXT(RTD("cqg.rtd",,"ContractData",C84,"NetLastTrade",,"T"),T84))</f>
        <v/>
      </c>
      <c r="H84" s="1" t="str">
        <f t="shared" ref="H84:H147" si="2">IF(A84="","",D84)</f>
        <v/>
      </c>
      <c r="I84" s="2" t="str">
        <f>IF(A84="","",TEXT(RTD("cqg.rtd",,"ContractData",C84,"Open",,"T"),T84))</f>
        <v/>
      </c>
      <c r="J84" s="2" t="str">
        <f>IF(A84="","",TEXT(RTD("cqg.rtd",,"ContractData",C84,"High",,"T"),T84))</f>
        <v/>
      </c>
      <c r="K84" s="2" t="str">
        <f>IF(A84="","",TEXT(RTD("cqg.rtd",,"ContractData",C84,"Low",,"T"),T84))</f>
        <v/>
      </c>
      <c r="L84" t="str">
        <f>IF(A84="","",RTD("cqg.rtd", ,"ContractData", C84, "MT_LastBidVolume",, "T"))</f>
        <v/>
      </c>
      <c r="M84" s="2" t="str">
        <f>IF(A84="","",TEXT(RTD("cqg.rtd", ,"ContractData", C84, "Bid",, "T"),T84))</f>
        <v/>
      </c>
      <c r="N84" s="2" t="str">
        <f>IF(A84="","",TEXT(RTD("cqg.rtd", ,"ContractData", C84, "Ask",, "T"),T84))</f>
        <v/>
      </c>
      <c r="O84" t="str">
        <f>IF(A84="","",RTD("cqg.rtd", ,"ContractData", C84, "MT_LastAskVolume",, "T"))</f>
        <v/>
      </c>
      <c r="P84" t="str">
        <f>IF(A84="","",RTD("cqg.rtd", ,"ContractData", C84, "T_CVol",, "T"))</f>
        <v/>
      </c>
      <c r="Q84" s="1" t="str">
        <f>IF(A84="","",RTD("cqg.rtd",,"StudyData",C84,"PCB","BaseType=Index,Index=1","Close","A",,"all",,,,"T")/100)</f>
        <v/>
      </c>
      <c r="S84" s="14" t="str">
        <f>IF(A84="","",IF(LEN(RTD("cqg.rtd",,"ContractData","Tsize("&amp;C84&amp;")","LastQuoteToday",,"T"))=1,0,LEN(RTD("cqg.rtd",,"ContractData","Tsize("&amp;C84&amp;")","LastQuoteToday",,"T"))-2))</f>
        <v/>
      </c>
      <c r="T84" t="str" cm="1">
        <f t="array" ref="T84">IF(A84="","",_xlfn.IFS(S84=0,"#",S84=1,"#.0",S84=2,"#.00",S84=3,"#.000",S84=4,"#.0000",S84=5,"#.00000",S84=6,"#.000000",S84=7,"#.0000000"))</f>
        <v/>
      </c>
    </row>
    <row r="85" spans="2:20" x14ac:dyDescent="0.3">
      <c r="B85" s="1" t="str">
        <f>IF(A85="","",IFERROR(RTD("cqg.rtd",,"ContractData",A85,"PerCentNetLastTrade",,"T")/100,""))</f>
        <v/>
      </c>
      <c r="E85" t="str">
        <f>IF(A85="","",RTD("cqg.rtd",,"ContractData",C85,"LongDescription",,"T"))</f>
        <v/>
      </c>
      <c r="F85" s="2" t="str">
        <f>IF(A85="","",TEXT(RTD("cqg.rtd",,"ContractData",C85,"LastTrade",,"T"),T85))</f>
        <v/>
      </c>
      <c r="G85" s="2" t="str">
        <f>IF(A85="","",TEXT(RTD("cqg.rtd",,"ContractData",C85,"NetLastTrade",,"T"),T85))</f>
        <v/>
      </c>
      <c r="H85" s="1" t="str">
        <f t="shared" si="2"/>
        <v/>
      </c>
      <c r="I85" s="2" t="str">
        <f>IF(A85="","",TEXT(RTD("cqg.rtd",,"ContractData",C85,"Open",,"T"),T85))</f>
        <v/>
      </c>
      <c r="J85" s="2" t="str">
        <f>IF(A85="","",TEXT(RTD("cqg.rtd",,"ContractData",C85,"High",,"T"),T85))</f>
        <v/>
      </c>
      <c r="K85" s="2" t="str">
        <f>IF(A85="","",TEXT(RTD("cqg.rtd",,"ContractData",C85,"Low",,"T"),T85))</f>
        <v/>
      </c>
      <c r="L85" t="str">
        <f>IF(A85="","",RTD("cqg.rtd", ,"ContractData", C85, "MT_LastBidVolume",, "T"))</f>
        <v/>
      </c>
      <c r="M85" s="2" t="str">
        <f>IF(A85="","",TEXT(RTD("cqg.rtd", ,"ContractData", C85, "Bid",, "T"),T85))</f>
        <v/>
      </c>
      <c r="N85" s="2" t="str">
        <f>IF(A85="","",TEXT(RTD("cqg.rtd", ,"ContractData", C85, "Ask",, "T"),T85))</f>
        <v/>
      </c>
      <c r="O85" t="str">
        <f>IF(A85="","",RTD("cqg.rtd", ,"ContractData", C85, "MT_LastAskVolume",, "T"))</f>
        <v/>
      </c>
      <c r="P85" t="str">
        <f>IF(A85="","",RTD("cqg.rtd", ,"ContractData", C85, "T_CVol",, "T"))</f>
        <v/>
      </c>
      <c r="Q85" s="1" t="str">
        <f>IF(A85="","",RTD("cqg.rtd",,"StudyData",C85,"PCB","BaseType=Index,Index=1","Close","A",,"all",,,,"T")/100)</f>
        <v/>
      </c>
      <c r="S85" s="14" t="str">
        <f>IF(A85="","",IF(LEN(RTD("cqg.rtd",,"ContractData","Tsize("&amp;C85&amp;")","LastQuoteToday",,"T"))=1,0,LEN(RTD("cqg.rtd",,"ContractData","Tsize("&amp;C85&amp;")","LastQuoteToday",,"T"))-2))</f>
        <v/>
      </c>
      <c r="T85" t="str" cm="1">
        <f t="array" ref="T85">IF(A85="","",_xlfn.IFS(S85=0,"#",S85=1,"#.0",S85=2,"#.00",S85=3,"#.000",S85=4,"#.0000",S85=5,"#.00000",S85=6,"#.000000",S85=7,"#.0000000"))</f>
        <v/>
      </c>
    </row>
    <row r="86" spans="2:20" x14ac:dyDescent="0.3">
      <c r="B86" s="1" t="str">
        <f>IF(A86="","",IFERROR(RTD("cqg.rtd",,"ContractData",A86,"PerCentNetLastTrade",,"T")/100,""))</f>
        <v/>
      </c>
      <c r="E86" t="str">
        <f>IF(A86="","",RTD("cqg.rtd",,"ContractData",C86,"LongDescription",,"T"))</f>
        <v/>
      </c>
      <c r="F86" s="2" t="str">
        <f>IF(A86="","",TEXT(RTD("cqg.rtd",,"ContractData",C86,"LastTrade",,"T"),T86))</f>
        <v/>
      </c>
      <c r="G86" s="2" t="str">
        <f>IF(A86="","",TEXT(RTD("cqg.rtd",,"ContractData",C86,"NetLastTrade",,"T"),T86))</f>
        <v/>
      </c>
      <c r="H86" s="1" t="str">
        <f t="shared" si="2"/>
        <v/>
      </c>
      <c r="I86" s="2" t="str">
        <f>IF(A86="","",TEXT(RTD("cqg.rtd",,"ContractData",C86,"Open",,"T"),T86))</f>
        <v/>
      </c>
      <c r="J86" s="2" t="str">
        <f>IF(A86="","",TEXT(RTD("cqg.rtd",,"ContractData",C86,"High",,"T"),T86))</f>
        <v/>
      </c>
      <c r="K86" s="2" t="str">
        <f>IF(A86="","",TEXT(RTD("cqg.rtd",,"ContractData",C86,"Low",,"T"),T86))</f>
        <v/>
      </c>
      <c r="L86" t="str">
        <f>IF(A86="","",RTD("cqg.rtd", ,"ContractData", C86, "MT_LastBidVolume",, "T"))</f>
        <v/>
      </c>
      <c r="M86" s="2" t="str">
        <f>IF(A86="","",TEXT(RTD("cqg.rtd", ,"ContractData", C86, "Bid",, "T"),T86))</f>
        <v/>
      </c>
      <c r="N86" s="2" t="str">
        <f>IF(A86="","",TEXT(RTD("cqg.rtd", ,"ContractData", C86, "Ask",, "T"),T86))</f>
        <v/>
      </c>
      <c r="O86" t="str">
        <f>IF(A86="","",RTD("cqg.rtd", ,"ContractData", C86, "MT_LastAskVolume",, "T"))</f>
        <v/>
      </c>
      <c r="P86" t="str">
        <f>IF(A86="","",RTD("cqg.rtd", ,"ContractData", C86, "T_CVol",, "T"))</f>
        <v/>
      </c>
      <c r="Q86" s="1" t="str">
        <f>IF(A86="","",RTD("cqg.rtd",,"StudyData",C86,"PCB","BaseType=Index,Index=1","Close","A",,"all",,,,"T")/100)</f>
        <v/>
      </c>
      <c r="S86" s="14" t="str">
        <f>IF(A86="","",IF(LEN(RTD("cqg.rtd",,"ContractData","Tsize("&amp;C86&amp;")","LastQuoteToday",,"T"))=1,0,LEN(RTD("cqg.rtd",,"ContractData","Tsize("&amp;C86&amp;")","LastQuoteToday",,"T"))-2))</f>
        <v/>
      </c>
      <c r="T86" t="str" cm="1">
        <f t="array" ref="T86">IF(A86="","",_xlfn.IFS(S86=0,"#",S86=1,"#.0",S86=2,"#.00",S86=3,"#.000",S86=4,"#.0000",S86=5,"#.00000",S86=6,"#.000000",S86=7,"#.0000000"))</f>
        <v/>
      </c>
    </row>
    <row r="87" spans="2:20" x14ac:dyDescent="0.3">
      <c r="B87" s="1" t="str">
        <f>IF(A87="","",IFERROR(RTD("cqg.rtd",,"ContractData",A87,"PerCentNetLastTrade",,"T")/100,""))</f>
        <v/>
      </c>
      <c r="E87" t="str">
        <f>IF(A87="","",RTD("cqg.rtd",,"ContractData",C87,"LongDescription",,"T"))</f>
        <v/>
      </c>
      <c r="F87" s="2" t="str">
        <f>IF(A87="","",TEXT(RTD("cqg.rtd",,"ContractData",C87,"LastTrade",,"T"),T87))</f>
        <v/>
      </c>
      <c r="G87" s="2" t="str">
        <f>IF(A87="","",TEXT(RTD("cqg.rtd",,"ContractData",C87,"NetLastTrade",,"T"),T87))</f>
        <v/>
      </c>
      <c r="H87" s="1" t="str">
        <f t="shared" si="2"/>
        <v/>
      </c>
      <c r="I87" s="2" t="str">
        <f>IF(A87="","",TEXT(RTD("cqg.rtd",,"ContractData",C87,"Open",,"T"),T87))</f>
        <v/>
      </c>
      <c r="J87" s="2" t="str">
        <f>IF(A87="","",TEXT(RTD("cqg.rtd",,"ContractData",C87,"High",,"T"),T87))</f>
        <v/>
      </c>
      <c r="K87" s="2" t="str">
        <f>IF(A87="","",TEXT(RTD("cqg.rtd",,"ContractData",C87,"Low",,"T"),T87))</f>
        <v/>
      </c>
      <c r="L87" t="str">
        <f>IF(A87="","",RTD("cqg.rtd", ,"ContractData", C87, "MT_LastBidVolume",, "T"))</f>
        <v/>
      </c>
      <c r="M87" s="2" t="str">
        <f>IF(A87="","",TEXT(RTD("cqg.rtd", ,"ContractData", C87, "Bid",, "T"),T87))</f>
        <v/>
      </c>
      <c r="N87" s="2" t="str">
        <f>IF(A87="","",TEXT(RTD("cqg.rtd", ,"ContractData", C87, "Ask",, "T"),T87))</f>
        <v/>
      </c>
      <c r="O87" t="str">
        <f>IF(A87="","",RTD("cqg.rtd", ,"ContractData", C87, "MT_LastAskVolume",, "T"))</f>
        <v/>
      </c>
      <c r="P87" t="str">
        <f>IF(A87="","",RTD("cqg.rtd", ,"ContractData", C87, "T_CVol",, "T"))</f>
        <v/>
      </c>
      <c r="Q87" s="1" t="str">
        <f>IF(A87="","",RTD("cqg.rtd",,"StudyData",C87,"PCB","BaseType=Index,Index=1","Close","A",,"all",,,,"T")/100)</f>
        <v/>
      </c>
      <c r="S87" s="14" t="str">
        <f>IF(A87="","",IF(LEN(RTD("cqg.rtd",,"ContractData","Tsize("&amp;C87&amp;")","LastQuoteToday",,"T"))=1,0,LEN(RTD("cqg.rtd",,"ContractData","Tsize("&amp;C87&amp;")","LastQuoteToday",,"T"))-2))</f>
        <v/>
      </c>
      <c r="T87" t="str" cm="1">
        <f t="array" ref="T87">IF(A87="","",_xlfn.IFS(S87=0,"#",S87=1,"#.0",S87=2,"#.00",S87=3,"#.000",S87=4,"#.0000",S87=5,"#.00000",S87=6,"#.000000",S87=7,"#.0000000"))</f>
        <v/>
      </c>
    </row>
    <row r="88" spans="2:20" x14ac:dyDescent="0.3">
      <c r="B88" s="1" t="str">
        <f>IF(A88="","",IFERROR(RTD("cqg.rtd",,"ContractData",A88,"PerCentNetLastTrade",,"T")/100,""))</f>
        <v/>
      </c>
      <c r="E88" t="str">
        <f>IF(A88="","",RTD("cqg.rtd",,"ContractData",C88,"LongDescription",,"T"))</f>
        <v/>
      </c>
      <c r="F88" s="2" t="str">
        <f>IF(A88="","",TEXT(RTD("cqg.rtd",,"ContractData",C88,"LastTrade",,"T"),T88))</f>
        <v/>
      </c>
      <c r="G88" s="2" t="str">
        <f>IF(A88="","",TEXT(RTD("cqg.rtd",,"ContractData",C88,"NetLastTrade",,"T"),T88))</f>
        <v/>
      </c>
      <c r="H88" s="1" t="str">
        <f t="shared" si="2"/>
        <v/>
      </c>
      <c r="I88" s="2" t="str">
        <f>IF(A88="","",TEXT(RTD("cqg.rtd",,"ContractData",C88,"Open",,"T"),T88))</f>
        <v/>
      </c>
      <c r="J88" s="2" t="str">
        <f>IF(A88="","",TEXT(RTD("cqg.rtd",,"ContractData",C88,"High",,"T"),T88))</f>
        <v/>
      </c>
      <c r="K88" s="2" t="str">
        <f>IF(A88="","",TEXT(RTD("cqg.rtd",,"ContractData",C88,"Low",,"T"),T88))</f>
        <v/>
      </c>
      <c r="L88" t="str">
        <f>IF(A88="","",RTD("cqg.rtd", ,"ContractData", C88, "MT_LastBidVolume",, "T"))</f>
        <v/>
      </c>
      <c r="M88" s="2" t="str">
        <f>IF(A88="","",TEXT(RTD("cqg.rtd", ,"ContractData", C88, "Bid",, "T"),T88))</f>
        <v/>
      </c>
      <c r="N88" s="2" t="str">
        <f>IF(A88="","",TEXT(RTD("cqg.rtd", ,"ContractData", C88, "Ask",, "T"),T88))</f>
        <v/>
      </c>
      <c r="O88" t="str">
        <f>IF(A88="","",RTD("cqg.rtd", ,"ContractData", C88, "MT_LastAskVolume",, "T"))</f>
        <v/>
      </c>
      <c r="P88" t="str">
        <f>IF(A88="","",RTD("cqg.rtd", ,"ContractData", C88, "T_CVol",, "T"))</f>
        <v/>
      </c>
      <c r="Q88" s="1" t="str">
        <f>IF(A88="","",RTD("cqg.rtd",,"StudyData",C88,"PCB","BaseType=Index,Index=1","Close","A",,"all",,,,"T")/100)</f>
        <v/>
      </c>
      <c r="S88" s="14" t="str">
        <f>IF(A88="","",IF(LEN(RTD("cqg.rtd",,"ContractData","Tsize("&amp;C88&amp;")","LastQuoteToday",,"T"))=1,0,LEN(RTD("cqg.rtd",,"ContractData","Tsize("&amp;C88&amp;")","LastQuoteToday",,"T"))-2))</f>
        <v/>
      </c>
      <c r="T88" t="str" cm="1">
        <f t="array" ref="T88">IF(A88="","",_xlfn.IFS(S88=0,"#",S88=1,"#.0",S88=2,"#.00",S88=3,"#.000",S88=4,"#.0000",S88=5,"#.00000",S88=6,"#.000000",S88=7,"#.0000000"))</f>
        <v/>
      </c>
    </row>
    <row r="89" spans="2:20" x14ac:dyDescent="0.3">
      <c r="B89" s="1" t="str">
        <f>IF(A89="","",IFERROR(RTD("cqg.rtd",,"ContractData",A89,"PerCentNetLastTrade",,"T")/100,""))</f>
        <v/>
      </c>
      <c r="E89" t="str">
        <f>IF(A89="","",RTD("cqg.rtd",,"ContractData",C89,"LongDescription",,"T"))</f>
        <v/>
      </c>
      <c r="F89" s="2" t="str">
        <f>IF(A89="","",TEXT(RTD("cqg.rtd",,"ContractData",C89,"LastTrade",,"T"),T89))</f>
        <v/>
      </c>
      <c r="G89" s="2" t="str">
        <f>IF(A89="","",TEXT(RTD("cqg.rtd",,"ContractData",C89,"NetLastTrade",,"T"),T89))</f>
        <v/>
      </c>
      <c r="H89" s="1" t="str">
        <f t="shared" si="2"/>
        <v/>
      </c>
      <c r="I89" s="2" t="str">
        <f>IF(A89="","",TEXT(RTD("cqg.rtd",,"ContractData",C89,"Open",,"T"),T89))</f>
        <v/>
      </c>
      <c r="J89" s="2" t="str">
        <f>IF(A89="","",TEXT(RTD("cqg.rtd",,"ContractData",C89,"High",,"T"),T89))</f>
        <v/>
      </c>
      <c r="K89" s="2" t="str">
        <f>IF(A89="","",TEXT(RTD("cqg.rtd",,"ContractData",C89,"Low",,"T"),T89))</f>
        <v/>
      </c>
      <c r="L89" t="str">
        <f>IF(A89="","",RTD("cqg.rtd", ,"ContractData", C89, "MT_LastBidVolume",, "T"))</f>
        <v/>
      </c>
      <c r="M89" s="2" t="str">
        <f>IF(A89="","",TEXT(RTD("cqg.rtd", ,"ContractData", C89, "Bid",, "T"),T89))</f>
        <v/>
      </c>
      <c r="N89" s="2" t="str">
        <f>IF(A89="","",TEXT(RTD("cqg.rtd", ,"ContractData", C89, "Ask",, "T"),T89))</f>
        <v/>
      </c>
      <c r="O89" t="str">
        <f>IF(A89="","",RTD("cqg.rtd", ,"ContractData", C89, "MT_LastAskVolume",, "T"))</f>
        <v/>
      </c>
      <c r="P89" t="str">
        <f>IF(A89="","",RTD("cqg.rtd", ,"ContractData", C89, "T_CVol",, "T"))</f>
        <v/>
      </c>
      <c r="Q89" s="1" t="str">
        <f>IF(A89="","",RTD("cqg.rtd",,"StudyData",C89,"PCB","BaseType=Index,Index=1","Close","A",,"all",,,,"T")/100)</f>
        <v/>
      </c>
      <c r="S89" s="14" t="str">
        <f>IF(A89="","",IF(LEN(RTD("cqg.rtd",,"ContractData","Tsize("&amp;C89&amp;")","LastQuoteToday",,"T"))=1,0,LEN(RTD("cqg.rtd",,"ContractData","Tsize("&amp;C89&amp;")","LastQuoteToday",,"T"))-2))</f>
        <v/>
      </c>
      <c r="T89" t="str" cm="1">
        <f t="array" ref="T89">IF(A89="","",_xlfn.IFS(S89=0,"#",S89=1,"#.0",S89=2,"#.00",S89=3,"#.000",S89=4,"#.0000",S89=5,"#.00000",S89=6,"#.000000",S89=7,"#.0000000"))</f>
        <v/>
      </c>
    </row>
    <row r="90" spans="2:20" x14ac:dyDescent="0.3">
      <c r="B90" s="1" t="str">
        <f>IF(A90="","",IFERROR(RTD("cqg.rtd",,"ContractData",A90,"PerCentNetLastTrade",,"T")/100,""))</f>
        <v/>
      </c>
      <c r="E90" t="str">
        <f>IF(A90="","",RTD("cqg.rtd",,"ContractData",C90,"LongDescription",,"T"))</f>
        <v/>
      </c>
      <c r="F90" s="2" t="str">
        <f>IF(A90="","",TEXT(RTD("cqg.rtd",,"ContractData",C90,"LastTrade",,"T"),T90))</f>
        <v/>
      </c>
      <c r="G90" s="2" t="str">
        <f>IF(A90="","",TEXT(RTD("cqg.rtd",,"ContractData",C90,"NetLastTrade",,"T"),T90))</f>
        <v/>
      </c>
      <c r="H90" s="1" t="str">
        <f t="shared" si="2"/>
        <v/>
      </c>
      <c r="I90" s="2" t="str">
        <f>IF(A90="","",TEXT(RTD("cqg.rtd",,"ContractData",C90,"Open",,"T"),T90))</f>
        <v/>
      </c>
      <c r="J90" s="2" t="str">
        <f>IF(A90="","",TEXT(RTD("cqg.rtd",,"ContractData",C90,"High",,"T"),T90))</f>
        <v/>
      </c>
      <c r="K90" s="2" t="str">
        <f>IF(A90="","",TEXT(RTD("cqg.rtd",,"ContractData",C90,"Low",,"T"),T90))</f>
        <v/>
      </c>
      <c r="L90" t="str">
        <f>IF(A90="","",RTD("cqg.rtd", ,"ContractData", C90, "MT_LastBidVolume",, "T"))</f>
        <v/>
      </c>
      <c r="M90" s="2" t="str">
        <f>IF(A90="","",TEXT(RTD("cqg.rtd", ,"ContractData", C90, "Bid",, "T"),T90))</f>
        <v/>
      </c>
      <c r="N90" s="2" t="str">
        <f>IF(A90="","",TEXT(RTD("cqg.rtd", ,"ContractData", C90, "Ask",, "T"),T90))</f>
        <v/>
      </c>
      <c r="O90" t="str">
        <f>IF(A90="","",RTD("cqg.rtd", ,"ContractData", C90, "MT_LastAskVolume",, "T"))</f>
        <v/>
      </c>
      <c r="P90" t="str">
        <f>IF(A90="","",RTD("cqg.rtd", ,"ContractData", C90, "T_CVol",, "T"))</f>
        <v/>
      </c>
      <c r="Q90" s="1" t="str">
        <f>IF(A90="","",RTD("cqg.rtd",,"StudyData",C90,"PCB","BaseType=Index,Index=1","Close","A",,"all",,,,"T")/100)</f>
        <v/>
      </c>
      <c r="S90" s="14" t="str">
        <f>IF(A90="","",IF(LEN(RTD("cqg.rtd",,"ContractData","Tsize("&amp;C90&amp;")","LastQuoteToday",,"T"))=1,0,LEN(RTD("cqg.rtd",,"ContractData","Tsize("&amp;C90&amp;")","LastQuoteToday",,"T"))-2))</f>
        <v/>
      </c>
      <c r="T90" t="str" cm="1">
        <f t="array" ref="T90">IF(A90="","",_xlfn.IFS(S90=0,"#",S90=1,"#.0",S90=2,"#.00",S90=3,"#.000",S90=4,"#.0000",S90=5,"#.00000",S90=6,"#.000000",S90=7,"#.0000000"))</f>
        <v/>
      </c>
    </row>
    <row r="91" spans="2:20" x14ac:dyDescent="0.3">
      <c r="B91" s="1" t="str">
        <f>IF(A91="","",IFERROR(RTD("cqg.rtd",,"ContractData",A91,"PerCentNetLastTrade",,"T")/100,""))</f>
        <v/>
      </c>
      <c r="E91" t="str">
        <f>IF(A91="","",RTD("cqg.rtd",,"ContractData",C91,"LongDescription",,"T"))</f>
        <v/>
      </c>
      <c r="F91" s="2" t="str">
        <f>IF(A91="","",TEXT(RTD("cqg.rtd",,"ContractData",C91,"LastTrade",,"T"),T91))</f>
        <v/>
      </c>
      <c r="G91" s="2" t="str">
        <f>IF(A91="","",TEXT(RTD("cqg.rtd",,"ContractData",C91,"NetLastTrade",,"T"),T91))</f>
        <v/>
      </c>
      <c r="H91" s="1" t="str">
        <f t="shared" si="2"/>
        <v/>
      </c>
      <c r="I91" s="2" t="str">
        <f>IF(A91="","",TEXT(RTD("cqg.rtd",,"ContractData",C91,"Open",,"T"),T91))</f>
        <v/>
      </c>
      <c r="J91" s="2" t="str">
        <f>IF(A91="","",TEXT(RTD("cqg.rtd",,"ContractData",C91,"High",,"T"),T91))</f>
        <v/>
      </c>
      <c r="K91" s="2" t="str">
        <f>IF(A91="","",TEXT(RTD("cqg.rtd",,"ContractData",C91,"Low",,"T"),T91))</f>
        <v/>
      </c>
      <c r="L91" t="str">
        <f>IF(A91="","",RTD("cqg.rtd", ,"ContractData", C91, "MT_LastBidVolume",, "T"))</f>
        <v/>
      </c>
      <c r="M91" s="2" t="str">
        <f>IF(A91="","",TEXT(RTD("cqg.rtd", ,"ContractData", C91, "Bid",, "T"),T91))</f>
        <v/>
      </c>
      <c r="N91" s="2" t="str">
        <f>IF(A91="","",TEXT(RTD("cqg.rtd", ,"ContractData", C91, "Ask",, "T"),T91))</f>
        <v/>
      </c>
      <c r="O91" t="str">
        <f>IF(A91="","",RTD("cqg.rtd", ,"ContractData", C91, "MT_LastAskVolume",, "T"))</f>
        <v/>
      </c>
      <c r="P91" t="str">
        <f>IF(A91="","",RTD("cqg.rtd", ,"ContractData", C91, "T_CVol",, "T"))</f>
        <v/>
      </c>
      <c r="Q91" s="1" t="str">
        <f>IF(A91="","",RTD("cqg.rtd",,"StudyData",C91,"PCB","BaseType=Index,Index=1","Close","A",,"all",,,,"T")/100)</f>
        <v/>
      </c>
      <c r="S91" s="14" t="str">
        <f>IF(A91="","",IF(LEN(RTD("cqg.rtd",,"ContractData","Tsize("&amp;C91&amp;")","LastQuoteToday",,"T"))=1,0,LEN(RTD("cqg.rtd",,"ContractData","Tsize("&amp;C91&amp;")","LastQuoteToday",,"T"))-2))</f>
        <v/>
      </c>
      <c r="T91" t="str" cm="1">
        <f t="array" ref="T91">IF(A91="","",_xlfn.IFS(S91=0,"#",S91=1,"#.0",S91=2,"#.00",S91=3,"#.000",S91=4,"#.0000",S91=5,"#.00000",S91=6,"#.000000",S91=7,"#.0000000"))</f>
        <v/>
      </c>
    </row>
    <row r="92" spans="2:20" x14ac:dyDescent="0.3">
      <c r="B92" s="1" t="str">
        <f>IF(A92="","",IFERROR(RTD("cqg.rtd",,"ContractData",A92,"PerCentNetLastTrade",,"T")/100,""))</f>
        <v/>
      </c>
      <c r="E92" t="str">
        <f>IF(A92="","",RTD("cqg.rtd",,"ContractData",C92,"LongDescription",,"T"))</f>
        <v/>
      </c>
      <c r="F92" s="2" t="str">
        <f>IF(A92="","",TEXT(RTD("cqg.rtd",,"ContractData",C92,"LastTrade",,"T"),T92))</f>
        <v/>
      </c>
      <c r="G92" s="2" t="str">
        <f>IF(A92="","",TEXT(RTD("cqg.rtd",,"ContractData",C92,"NetLastTrade",,"T"),T92))</f>
        <v/>
      </c>
      <c r="H92" s="1" t="str">
        <f t="shared" si="2"/>
        <v/>
      </c>
      <c r="I92" s="2" t="str">
        <f>IF(A92="","",TEXT(RTD("cqg.rtd",,"ContractData",C92,"Open",,"T"),T92))</f>
        <v/>
      </c>
      <c r="J92" s="2" t="str">
        <f>IF(A92="","",TEXT(RTD("cqg.rtd",,"ContractData",C92,"High",,"T"),T92))</f>
        <v/>
      </c>
      <c r="K92" s="2" t="str">
        <f>IF(A92="","",TEXT(RTD("cqg.rtd",,"ContractData",C92,"Low",,"T"),T92))</f>
        <v/>
      </c>
      <c r="L92" t="str">
        <f>IF(A92="","",RTD("cqg.rtd", ,"ContractData", C92, "MT_LastBidVolume",, "T"))</f>
        <v/>
      </c>
      <c r="M92" s="2" t="str">
        <f>IF(A92="","",TEXT(RTD("cqg.rtd", ,"ContractData", C92, "Bid",, "T"),T92))</f>
        <v/>
      </c>
      <c r="N92" s="2" t="str">
        <f>IF(A92="","",TEXT(RTD("cqg.rtd", ,"ContractData", C92, "Ask",, "T"),T92))</f>
        <v/>
      </c>
      <c r="O92" t="str">
        <f>IF(A92="","",RTD("cqg.rtd", ,"ContractData", C92, "MT_LastAskVolume",, "T"))</f>
        <v/>
      </c>
      <c r="P92" t="str">
        <f>IF(A92="","",RTD("cqg.rtd", ,"ContractData", C92, "T_CVol",, "T"))</f>
        <v/>
      </c>
      <c r="Q92" s="1" t="str">
        <f>IF(A92="","",RTD("cqg.rtd",,"StudyData",C92,"PCB","BaseType=Index,Index=1","Close","A",,"all",,,,"T")/100)</f>
        <v/>
      </c>
      <c r="S92" s="14" t="str">
        <f>IF(A92="","",IF(LEN(RTD("cqg.rtd",,"ContractData","Tsize("&amp;C92&amp;")","LastQuoteToday",,"T"))=1,0,LEN(RTD("cqg.rtd",,"ContractData","Tsize("&amp;C92&amp;")","LastQuoteToday",,"T"))-2))</f>
        <v/>
      </c>
      <c r="T92" t="str" cm="1">
        <f t="array" ref="T92">IF(A92="","",_xlfn.IFS(S92=0,"#",S92=1,"#.0",S92=2,"#.00",S92=3,"#.000",S92=4,"#.0000",S92=5,"#.00000",S92=6,"#.000000",S92=7,"#.0000000"))</f>
        <v/>
      </c>
    </row>
    <row r="93" spans="2:20" x14ac:dyDescent="0.3">
      <c r="B93" s="1" t="str">
        <f>IF(A93="","",IFERROR(RTD("cqg.rtd",,"ContractData",A93,"PerCentNetLastTrade",,"T")/100,""))</f>
        <v/>
      </c>
      <c r="E93" t="str">
        <f>IF(A93="","",RTD("cqg.rtd",,"ContractData",C93,"LongDescription",,"T"))</f>
        <v/>
      </c>
      <c r="F93" s="2" t="str">
        <f>IF(A93="","",TEXT(RTD("cqg.rtd",,"ContractData",C93,"LastTrade",,"T"),T93))</f>
        <v/>
      </c>
      <c r="G93" s="2" t="str">
        <f>IF(A93="","",TEXT(RTD("cqg.rtd",,"ContractData",C93,"NetLastTrade",,"T"),T93))</f>
        <v/>
      </c>
      <c r="H93" s="1" t="str">
        <f t="shared" si="2"/>
        <v/>
      </c>
      <c r="I93" s="2" t="str">
        <f>IF(A93="","",TEXT(RTD("cqg.rtd",,"ContractData",C93,"Open",,"T"),T93))</f>
        <v/>
      </c>
      <c r="J93" s="2" t="str">
        <f>IF(A93="","",TEXT(RTD("cqg.rtd",,"ContractData",C93,"High",,"T"),T93))</f>
        <v/>
      </c>
      <c r="K93" s="2" t="str">
        <f>IF(A93="","",TEXT(RTD("cqg.rtd",,"ContractData",C93,"Low",,"T"),T93))</f>
        <v/>
      </c>
      <c r="L93" t="str">
        <f>IF(A93="","",RTD("cqg.rtd", ,"ContractData", C93, "MT_LastBidVolume",, "T"))</f>
        <v/>
      </c>
      <c r="M93" s="2" t="str">
        <f>IF(A93="","",TEXT(RTD("cqg.rtd", ,"ContractData", C93, "Bid",, "T"),T93))</f>
        <v/>
      </c>
      <c r="N93" s="2" t="str">
        <f>IF(A93="","",TEXT(RTD("cqg.rtd", ,"ContractData", C93, "Ask",, "T"),T93))</f>
        <v/>
      </c>
      <c r="O93" t="str">
        <f>IF(A93="","",RTD("cqg.rtd", ,"ContractData", C93, "MT_LastAskVolume",, "T"))</f>
        <v/>
      </c>
      <c r="P93" t="str">
        <f>IF(A93="","",RTD("cqg.rtd", ,"ContractData", C93, "T_CVol",, "T"))</f>
        <v/>
      </c>
      <c r="Q93" s="1" t="str">
        <f>IF(A93="","",RTD("cqg.rtd",,"StudyData",C93,"PCB","BaseType=Index,Index=1","Close","A",,"all",,,,"T")/100)</f>
        <v/>
      </c>
      <c r="S93" s="14" t="str">
        <f>IF(A93="","",IF(LEN(RTD("cqg.rtd",,"ContractData","Tsize("&amp;C93&amp;")","LastQuoteToday",,"T"))=1,0,LEN(RTD("cqg.rtd",,"ContractData","Tsize("&amp;C93&amp;")","LastQuoteToday",,"T"))-2))</f>
        <v/>
      </c>
      <c r="T93" t="str" cm="1">
        <f t="array" ref="T93">IF(A93="","",_xlfn.IFS(S93=0,"#",S93=1,"#.0",S93=2,"#.00",S93=3,"#.000",S93=4,"#.0000",S93=5,"#.00000",S93=6,"#.000000",S93=7,"#.0000000"))</f>
        <v/>
      </c>
    </row>
    <row r="94" spans="2:20" x14ac:dyDescent="0.3">
      <c r="B94" s="1" t="str">
        <f>IF(A94="","",IFERROR(RTD("cqg.rtd",,"ContractData",A94,"PerCentNetLastTrade",,"T")/100,""))</f>
        <v/>
      </c>
      <c r="E94" t="str">
        <f>IF(A94="","",RTD("cqg.rtd",,"ContractData",C94,"LongDescription",,"T"))</f>
        <v/>
      </c>
      <c r="F94" s="2" t="str">
        <f>IF(A94="","",TEXT(RTD("cqg.rtd",,"ContractData",C94,"LastTrade",,"T"),T94))</f>
        <v/>
      </c>
      <c r="G94" s="2" t="str">
        <f>IF(A94="","",TEXT(RTD("cqg.rtd",,"ContractData",C94,"NetLastTrade",,"T"),T94))</f>
        <v/>
      </c>
      <c r="H94" s="1" t="str">
        <f t="shared" si="2"/>
        <v/>
      </c>
      <c r="I94" s="2" t="str">
        <f>IF(A94="","",TEXT(RTD("cqg.rtd",,"ContractData",C94,"Open",,"T"),T94))</f>
        <v/>
      </c>
      <c r="J94" s="2" t="str">
        <f>IF(A94="","",TEXT(RTD("cqg.rtd",,"ContractData",C94,"High",,"T"),T94))</f>
        <v/>
      </c>
      <c r="K94" s="2" t="str">
        <f>IF(A94="","",TEXT(RTD("cqg.rtd",,"ContractData",C94,"Low",,"T"),T94))</f>
        <v/>
      </c>
      <c r="L94" t="str">
        <f>IF(A94="","",RTD("cqg.rtd", ,"ContractData", C94, "MT_LastBidVolume",, "T"))</f>
        <v/>
      </c>
      <c r="M94" s="2" t="str">
        <f>IF(A94="","",TEXT(RTD("cqg.rtd", ,"ContractData", C94, "Bid",, "T"),T94))</f>
        <v/>
      </c>
      <c r="N94" s="2" t="str">
        <f>IF(A94="","",TEXT(RTD("cqg.rtd", ,"ContractData", C94, "Ask",, "T"),T94))</f>
        <v/>
      </c>
      <c r="O94" t="str">
        <f>IF(A94="","",RTD("cqg.rtd", ,"ContractData", C94, "MT_LastAskVolume",, "T"))</f>
        <v/>
      </c>
      <c r="P94" t="str">
        <f>IF(A94="","",RTD("cqg.rtd", ,"ContractData", C94, "T_CVol",, "T"))</f>
        <v/>
      </c>
      <c r="Q94" s="1" t="str">
        <f>IF(A94="","",RTD("cqg.rtd",,"StudyData",C94,"PCB","BaseType=Index,Index=1","Close","A",,"all",,,,"T")/100)</f>
        <v/>
      </c>
      <c r="S94" s="14" t="str">
        <f>IF(A94="","",IF(LEN(RTD("cqg.rtd",,"ContractData","Tsize("&amp;C94&amp;")","LastQuoteToday",,"T"))=1,0,LEN(RTD("cqg.rtd",,"ContractData","Tsize("&amp;C94&amp;")","LastQuoteToday",,"T"))-2))</f>
        <v/>
      </c>
      <c r="T94" t="str" cm="1">
        <f t="array" ref="T94">IF(A94="","",_xlfn.IFS(S94=0,"#",S94=1,"#.0",S94=2,"#.00",S94=3,"#.000",S94=4,"#.0000",S94=5,"#.00000",S94=6,"#.000000",S94=7,"#.0000000"))</f>
        <v/>
      </c>
    </row>
    <row r="95" spans="2:20" x14ac:dyDescent="0.3">
      <c r="B95" s="1" t="str">
        <f>IF(A95="","",IFERROR(RTD("cqg.rtd",,"ContractData",A95,"PerCentNetLastTrade",,"T")/100,""))</f>
        <v/>
      </c>
      <c r="E95" t="str">
        <f>IF(A95="","",RTD("cqg.rtd",,"ContractData",C95,"LongDescription",,"T"))</f>
        <v/>
      </c>
      <c r="F95" s="2" t="str">
        <f>IF(A95="","",TEXT(RTD("cqg.rtd",,"ContractData",C95,"LastTrade",,"T"),T95))</f>
        <v/>
      </c>
      <c r="G95" s="2" t="str">
        <f>IF(A95="","",TEXT(RTD("cqg.rtd",,"ContractData",C95,"NetLastTrade",,"T"),T95))</f>
        <v/>
      </c>
      <c r="H95" s="1" t="str">
        <f t="shared" si="2"/>
        <v/>
      </c>
      <c r="I95" s="2" t="str">
        <f>IF(A95="","",TEXT(RTD("cqg.rtd",,"ContractData",C95,"Open",,"T"),T95))</f>
        <v/>
      </c>
      <c r="J95" s="2" t="str">
        <f>IF(A95="","",TEXT(RTD("cqg.rtd",,"ContractData",C95,"High",,"T"),T95))</f>
        <v/>
      </c>
      <c r="K95" s="2" t="str">
        <f>IF(A95="","",TEXT(RTD("cqg.rtd",,"ContractData",C95,"Low",,"T"),T95))</f>
        <v/>
      </c>
      <c r="L95" t="str">
        <f>IF(A95="","",RTD("cqg.rtd", ,"ContractData", C95, "MT_LastBidVolume",, "T"))</f>
        <v/>
      </c>
      <c r="M95" s="2" t="str">
        <f>IF(A95="","",TEXT(RTD("cqg.rtd", ,"ContractData", C95, "Bid",, "T"),T95))</f>
        <v/>
      </c>
      <c r="N95" s="2" t="str">
        <f>IF(A95="","",TEXT(RTD("cqg.rtd", ,"ContractData", C95, "Ask",, "T"),T95))</f>
        <v/>
      </c>
      <c r="O95" t="str">
        <f>IF(A95="","",RTD("cqg.rtd", ,"ContractData", C95, "MT_LastAskVolume",, "T"))</f>
        <v/>
      </c>
      <c r="P95" t="str">
        <f>IF(A95="","",RTD("cqg.rtd", ,"ContractData", C95, "T_CVol",, "T"))</f>
        <v/>
      </c>
      <c r="Q95" s="1" t="str">
        <f>IF(A95="","",RTD("cqg.rtd",,"StudyData",C95,"PCB","BaseType=Index,Index=1","Close","A",,"all",,,,"T")/100)</f>
        <v/>
      </c>
      <c r="S95" s="14" t="str">
        <f>IF(A95="","",IF(LEN(RTD("cqg.rtd",,"ContractData","Tsize("&amp;C95&amp;")","LastQuoteToday",,"T"))=1,0,LEN(RTD("cqg.rtd",,"ContractData","Tsize("&amp;C95&amp;")","LastQuoteToday",,"T"))-2))</f>
        <v/>
      </c>
      <c r="T95" t="str" cm="1">
        <f t="array" ref="T95">IF(A95="","",_xlfn.IFS(S95=0,"#",S95=1,"#.0",S95=2,"#.00",S95=3,"#.000",S95=4,"#.0000",S95=5,"#.00000",S95=6,"#.000000",S95=7,"#.0000000"))</f>
        <v/>
      </c>
    </row>
    <row r="96" spans="2:20" x14ac:dyDescent="0.3">
      <c r="B96" s="1" t="str">
        <f>IF(A96="","",IFERROR(RTD("cqg.rtd",,"ContractData",A96,"PerCentNetLastTrade",,"T")/100,""))</f>
        <v/>
      </c>
      <c r="E96" t="str">
        <f>IF(A96="","",RTD("cqg.rtd",,"ContractData",C96,"LongDescription",,"T"))</f>
        <v/>
      </c>
      <c r="F96" s="2" t="str">
        <f>IF(A96="","",TEXT(RTD("cqg.rtd",,"ContractData",C96,"LastTrade",,"T"),T96))</f>
        <v/>
      </c>
      <c r="G96" s="2" t="str">
        <f>IF(A96="","",TEXT(RTD("cqg.rtd",,"ContractData",C96,"NetLastTrade",,"T"),T96))</f>
        <v/>
      </c>
      <c r="H96" s="1" t="str">
        <f t="shared" si="2"/>
        <v/>
      </c>
      <c r="I96" s="2" t="str">
        <f>IF(A96="","",TEXT(RTD("cqg.rtd",,"ContractData",C96,"Open",,"T"),T96))</f>
        <v/>
      </c>
      <c r="J96" s="2" t="str">
        <f>IF(A96="","",TEXT(RTD("cqg.rtd",,"ContractData",C96,"High",,"T"),T96))</f>
        <v/>
      </c>
      <c r="K96" s="2" t="str">
        <f>IF(A96="","",TEXT(RTD("cqg.rtd",,"ContractData",C96,"Low",,"T"),T96))</f>
        <v/>
      </c>
      <c r="L96" t="str">
        <f>IF(A96="","",RTD("cqg.rtd", ,"ContractData", C96, "MT_LastBidVolume",, "T"))</f>
        <v/>
      </c>
      <c r="M96" s="2" t="str">
        <f>IF(A96="","",TEXT(RTD("cqg.rtd", ,"ContractData", C96, "Bid",, "T"),T96))</f>
        <v/>
      </c>
      <c r="N96" s="2" t="str">
        <f>IF(A96="","",TEXT(RTD("cqg.rtd", ,"ContractData", C96, "Ask",, "T"),T96))</f>
        <v/>
      </c>
      <c r="O96" t="str">
        <f>IF(A96="","",RTD("cqg.rtd", ,"ContractData", C96, "MT_LastAskVolume",, "T"))</f>
        <v/>
      </c>
      <c r="P96" t="str">
        <f>IF(A96="","",RTD("cqg.rtd", ,"ContractData", C96, "T_CVol",, "T"))</f>
        <v/>
      </c>
      <c r="Q96" s="1" t="str">
        <f>IF(A96="","",RTD("cqg.rtd",,"StudyData",C96,"PCB","BaseType=Index,Index=1","Close","A",,"all",,,,"T")/100)</f>
        <v/>
      </c>
      <c r="S96" s="14" t="str">
        <f>IF(A96="","",IF(LEN(RTD("cqg.rtd",,"ContractData","Tsize("&amp;C96&amp;")","LastQuoteToday",,"T"))=1,0,LEN(RTD("cqg.rtd",,"ContractData","Tsize("&amp;C96&amp;")","LastQuoteToday",,"T"))-2))</f>
        <v/>
      </c>
      <c r="T96" t="str" cm="1">
        <f t="array" ref="T96">IF(A96="","",_xlfn.IFS(S96=0,"#",S96=1,"#.0",S96=2,"#.00",S96=3,"#.000",S96=4,"#.0000",S96=5,"#.00000",S96=6,"#.000000",S96=7,"#.0000000"))</f>
        <v/>
      </c>
    </row>
    <row r="97" spans="2:20" x14ac:dyDescent="0.3">
      <c r="B97" s="1" t="str">
        <f>IF(A97="","",IFERROR(RTD("cqg.rtd",,"ContractData",A97,"PerCentNetLastTrade",,"T")/100,""))</f>
        <v/>
      </c>
      <c r="E97" t="str">
        <f>IF(A97="","",RTD("cqg.rtd",,"ContractData",C97,"LongDescription",,"T"))</f>
        <v/>
      </c>
      <c r="F97" s="2" t="str">
        <f>IF(A97="","",TEXT(RTD("cqg.rtd",,"ContractData",C97,"LastTrade",,"T"),T97))</f>
        <v/>
      </c>
      <c r="G97" s="2" t="str">
        <f>IF(A97="","",TEXT(RTD("cqg.rtd",,"ContractData",C97,"NetLastTrade",,"T"),T97))</f>
        <v/>
      </c>
      <c r="H97" s="1" t="str">
        <f t="shared" si="2"/>
        <v/>
      </c>
      <c r="I97" s="2" t="str">
        <f>IF(A97="","",TEXT(RTD("cqg.rtd",,"ContractData",C97,"Open",,"T"),T97))</f>
        <v/>
      </c>
      <c r="J97" s="2" t="str">
        <f>IF(A97="","",TEXT(RTD("cqg.rtd",,"ContractData",C97,"High",,"T"),T97))</f>
        <v/>
      </c>
      <c r="K97" s="2" t="str">
        <f>IF(A97="","",TEXT(RTD("cqg.rtd",,"ContractData",C97,"Low",,"T"),T97))</f>
        <v/>
      </c>
      <c r="L97" t="str">
        <f>IF(A97="","",RTD("cqg.rtd", ,"ContractData", C97, "MT_LastBidVolume",, "T"))</f>
        <v/>
      </c>
      <c r="M97" s="2" t="str">
        <f>IF(A97="","",TEXT(RTD("cqg.rtd", ,"ContractData", C97, "Bid",, "T"),T97))</f>
        <v/>
      </c>
      <c r="N97" s="2" t="str">
        <f>IF(A97="","",TEXT(RTD("cqg.rtd", ,"ContractData", C97, "Ask",, "T"),T97))</f>
        <v/>
      </c>
      <c r="O97" t="str">
        <f>IF(A97="","",RTD("cqg.rtd", ,"ContractData", C97, "MT_LastAskVolume",, "T"))</f>
        <v/>
      </c>
      <c r="P97" t="str">
        <f>IF(A97="","",RTD("cqg.rtd", ,"ContractData", C97, "T_CVol",, "T"))</f>
        <v/>
      </c>
      <c r="Q97" s="1" t="str">
        <f>IF(A97="","",RTD("cqg.rtd",,"StudyData",C97,"PCB","BaseType=Index,Index=1","Close","A",,"all",,,,"T")/100)</f>
        <v/>
      </c>
      <c r="S97" s="14" t="str">
        <f>IF(A97="","",IF(LEN(RTD("cqg.rtd",,"ContractData","Tsize("&amp;C97&amp;")","LastQuoteToday",,"T"))=1,0,LEN(RTD("cqg.rtd",,"ContractData","Tsize("&amp;C97&amp;")","LastQuoteToday",,"T"))-2))</f>
        <v/>
      </c>
      <c r="T97" t="str" cm="1">
        <f t="array" ref="T97">IF(A97="","",_xlfn.IFS(S97=0,"#",S97=1,"#.0",S97=2,"#.00",S97=3,"#.000",S97=4,"#.0000",S97=5,"#.00000",S97=6,"#.000000",S97=7,"#.0000000"))</f>
        <v/>
      </c>
    </row>
    <row r="98" spans="2:20" x14ac:dyDescent="0.3">
      <c r="B98" s="1" t="str">
        <f>IF(A98="","",IFERROR(RTD("cqg.rtd",,"ContractData",A98,"PerCentNetLastTrade",,"T")/100,""))</f>
        <v/>
      </c>
      <c r="E98" t="str">
        <f>IF(A98="","",RTD("cqg.rtd",,"ContractData",C98,"LongDescription",,"T"))</f>
        <v/>
      </c>
      <c r="F98" s="2" t="str">
        <f>IF(A98="","",TEXT(RTD("cqg.rtd",,"ContractData",C98,"LastTrade",,"T"),T98))</f>
        <v/>
      </c>
      <c r="G98" s="2" t="str">
        <f>IF(A98="","",TEXT(RTD("cqg.rtd",,"ContractData",C98,"NetLastTrade",,"T"),T98))</f>
        <v/>
      </c>
      <c r="H98" s="1" t="str">
        <f t="shared" si="2"/>
        <v/>
      </c>
      <c r="I98" s="2" t="str">
        <f>IF(A98="","",TEXT(RTD("cqg.rtd",,"ContractData",C98,"Open",,"T"),T98))</f>
        <v/>
      </c>
      <c r="J98" s="2" t="str">
        <f>IF(A98="","",TEXT(RTD("cqg.rtd",,"ContractData",C98,"High",,"T"),T98))</f>
        <v/>
      </c>
      <c r="K98" s="2" t="str">
        <f>IF(A98="","",TEXT(RTD("cqg.rtd",,"ContractData",C98,"Low",,"T"),T98))</f>
        <v/>
      </c>
      <c r="L98" t="str">
        <f>IF(A98="","",RTD("cqg.rtd", ,"ContractData", C98, "MT_LastBidVolume",, "T"))</f>
        <v/>
      </c>
      <c r="M98" s="2" t="str">
        <f>IF(A98="","",TEXT(RTD("cqg.rtd", ,"ContractData", C98, "Bid",, "T"),T98))</f>
        <v/>
      </c>
      <c r="N98" s="2" t="str">
        <f>IF(A98="","",TEXT(RTD("cqg.rtd", ,"ContractData", C98, "Ask",, "T"),T98))</f>
        <v/>
      </c>
      <c r="O98" t="str">
        <f>IF(A98="","",RTD("cqg.rtd", ,"ContractData", C98, "MT_LastAskVolume",, "T"))</f>
        <v/>
      </c>
      <c r="P98" t="str">
        <f>IF(A98="","",RTD("cqg.rtd", ,"ContractData", C98, "T_CVol",, "T"))</f>
        <v/>
      </c>
      <c r="Q98" s="1" t="str">
        <f>IF(A98="","",RTD("cqg.rtd",,"StudyData",C98,"PCB","BaseType=Index,Index=1","Close","A",,"all",,,,"T")/100)</f>
        <v/>
      </c>
      <c r="S98" s="14" t="str">
        <f>IF(A98="","",IF(LEN(RTD("cqg.rtd",,"ContractData","Tsize("&amp;C98&amp;")","LastQuoteToday",,"T"))=1,0,LEN(RTD("cqg.rtd",,"ContractData","Tsize("&amp;C98&amp;")","LastQuoteToday",,"T"))-2))</f>
        <v/>
      </c>
      <c r="T98" t="str" cm="1">
        <f t="array" ref="T98">IF(A98="","",_xlfn.IFS(S98=0,"#",S98=1,"#.0",S98=2,"#.00",S98=3,"#.000",S98=4,"#.0000",S98=5,"#.00000",S98=6,"#.000000",S98=7,"#.0000000"))</f>
        <v/>
      </c>
    </row>
    <row r="99" spans="2:20" x14ac:dyDescent="0.3">
      <c r="B99" s="1" t="str">
        <f>IF(A99="","",IFERROR(RTD("cqg.rtd",,"ContractData",A99,"PerCentNetLastTrade",,"T")/100,""))</f>
        <v/>
      </c>
      <c r="E99" t="str">
        <f>IF(A99="","",RTD("cqg.rtd",,"ContractData",C99,"LongDescription",,"T"))</f>
        <v/>
      </c>
      <c r="F99" s="2" t="str">
        <f>IF(A99="","",TEXT(RTD("cqg.rtd",,"ContractData",C99,"LastTrade",,"T"),T99))</f>
        <v/>
      </c>
      <c r="G99" s="2" t="str">
        <f>IF(A99="","",TEXT(RTD("cqg.rtd",,"ContractData",C99,"NetLastTrade",,"T"),T99))</f>
        <v/>
      </c>
      <c r="H99" s="1" t="str">
        <f t="shared" si="2"/>
        <v/>
      </c>
      <c r="I99" s="2" t="str">
        <f>IF(A99="","",TEXT(RTD("cqg.rtd",,"ContractData",C99,"Open",,"T"),T99))</f>
        <v/>
      </c>
      <c r="J99" s="2" t="str">
        <f>IF(A99="","",TEXT(RTD("cqg.rtd",,"ContractData",C99,"High",,"T"),T99))</f>
        <v/>
      </c>
      <c r="K99" s="2" t="str">
        <f>IF(A99="","",TEXT(RTD("cqg.rtd",,"ContractData",C99,"Low",,"T"),T99))</f>
        <v/>
      </c>
      <c r="L99" t="str">
        <f>IF(A99="","",RTD("cqg.rtd", ,"ContractData", C99, "MT_LastBidVolume",, "T"))</f>
        <v/>
      </c>
      <c r="M99" s="2" t="str">
        <f>IF(A99="","",TEXT(RTD("cqg.rtd", ,"ContractData", C99, "Bid",, "T"),T99))</f>
        <v/>
      </c>
      <c r="N99" s="2" t="str">
        <f>IF(A99="","",TEXT(RTD("cqg.rtd", ,"ContractData", C99, "Ask",, "T"),T99))</f>
        <v/>
      </c>
      <c r="O99" t="str">
        <f>IF(A99="","",RTD("cqg.rtd", ,"ContractData", C99, "MT_LastAskVolume",, "T"))</f>
        <v/>
      </c>
      <c r="P99" t="str">
        <f>IF(A99="","",RTD("cqg.rtd", ,"ContractData", C99, "T_CVol",, "T"))</f>
        <v/>
      </c>
      <c r="Q99" s="1" t="str">
        <f>IF(A99="","",RTD("cqg.rtd",,"StudyData",C99,"PCB","BaseType=Index,Index=1","Close","A",,"all",,,,"T")/100)</f>
        <v/>
      </c>
      <c r="S99" s="14" t="str">
        <f>IF(A99="","",IF(LEN(RTD("cqg.rtd",,"ContractData","Tsize("&amp;C99&amp;")","LastQuoteToday",,"T"))=1,0,LEN(RTD("cqg.rtd",,"ContractData","Tsize("&amp;C99&amp;")","LastQuoteToday",,"T"))-2))</f>
        <v/>
      </c>
      <c r="T99" t="str" cm="1">
        <f t="array" ref="T99">IF(A99="","",_xlfn.IFS(S99=0,"#",S99=1,"#.0",S99=2,"#.00",S99=3,"#.000",S99=4,"#.0000",S99=5,"#.00000",S99=6,"#.000000",S99=7,"#.0000000"))</f>
        <v/>
      </c>
    </row>
    <row r="100" spans="2:20" x14ac:dyDescent="0.3">
      <c r="B100" s="1" t="str">
        <f>IF(A100="","",IFERROR(RTD("cqg.rtd",,"ContractData",A100,"PerCentNetLastTrade",,"T")/100,""))</f>
        <v/>
      </c>
      <c r="E100" t="str">
        <f>IF(A100="","",RTD("cqg.rtd",,"ContractData",C100,"LongDescription",,"T"))</f>
        <v/>
      </c>
      <c r="F100" s="2" t="str">
        <f>IF(A100="","",TEXT(RTD("cqg.rtd",,"ContractData",C100,"LastTrade",,"T"),T100))</f>
        <v/>
      </c>
      <c r="G100" s="2" t="str">
        <f>IF(A100="","",TEXT(RTD("cqg.rtd",,"ContractData",C100,"NetLastTrade",,"T"),T100))</f>
        <v/>
      </c>
      <c r="H100" s="1" t="str">
        <f t="shared" si="2"/>
        <v/>
      </c>
      <c r="I100" s="2" t="str">
        <f>IF(A100="","",TEXT(RTD("cqg.rtd",,"ContractData",C100,"Open",,"T"),T100))</f>
        <v/>
      </c>
      <c r="J100" s="2" t="str">
        <f>IF(A100="","",TEXT(RTD("cqg.rtd",,"ContractData",C100,"High",,"T"),T100))</f>
        <v/>
      </c>
      <c r="K100" s="2" t="str">
        <f>IF(A100="","",TEXT(RTD("cqg.rtd",,"ContractData",C100,"Low",,"T"),T100))</f>
        <v/>
      </c>
      <c r="L100" t="str">
        <f>IF(A100="","",RTD("cqg.rtd", ,"ContractData", C100, "MT_LastBidVolume",, "T"))</f>
        <v/>
      </c>
      <c r="M100" s="2" t="str">
        <f>IF(A100="","",TEXT(RTD("cqg.rtd", ,"ContractData", C100, "Bid",, "T"),T100))</f>
        <v/>
      </c>
      <c r="N100" s="2" t="str">
        <f>IF(A100="","",TEXT(RTD("cqg.rtd", ,"ContractData", C100, "Ask",, "T"),T100))</f>
        <v/>
      </c>
      <c r="O100" t="str">
        <f>IF(A100="","",RTD("cqg.rtd", ,"ContractData", C100, "MT_LastAskVolume",, "T"))</f>
        <v/>
      </c>
      <c r="P100" t="str">
        <f>IF(A100="","",RTD("cqg.rtd", ,"ContractData", C100, "T_CVol",, "T"))</f>
        <v/>
      </c>
      <c r="Q100" s="1" t="str">
        <f>IF(A100="","",RTD("cqg.rtd",,"StudyData",C100,"PCB","BaseType=Index,Index=1","Close","A",,"all",,,,"T")/100)</f>
        <v/>
      </c>
      <c r="S100" s="14" t="str">
        <f>IF(A100="","",IF(LEN(RTD("cqg.rtd",,"ContractData","Tsize("&amp;C100&amp;")","LastQuoteToday",,"T"))=1,0,LEN(RTD("cqg.rtd",,"ContractData","Tsize("&amp;C100&amp;")","LastQuoteToday",,"T"))-2))</f>
        <v/>
      </c>
      <c r="T100" t="str" cm="1">
        <f t="array" ref="T100">IF(A100="","",_xlfn.IFS(S100=0,"#",S100=1,"#.0",S100=2,"#.00",S100=3,"#.000",S100=4,"#.0000",S100=5,"#.00000",S100=6,"#.000000",S100=7,"#.0000000"))</f>
        <v/>
      </c>
    </row>
    <row r="101" spans="2:20" x14ac:dyDescent="0.3">
      <c r="B101" s="1" t="str">
        <f>IF(A101="","",IFERROR(RTD("cqg.rtd",,"ContractData",A101,"PerCentNetLastTrade",,"T")/100,""))</f>
        <v/>
      </c>
      <c r="E101" t="str">
        <f>IF(A101="","",RTD("cqg.rtd",,"ContractData",C101,"LongDescription",,"T"))</f>
        <v/>
      </c>
      <c r="F101" s="2" t="str">
        <f>IF(A101="","",TEXT(RTD("cqg.rtd",,"ContractData",C101,"LastTrade",,"T"),T101))</f>
        <v/>
      </c>
      <c r="G101" s="2" t="str">
        <f>IF(A101="","",TEXT(RTD("cqg.rtd",,"ContractData",C101,"NetLastTrade",,"T"),T101))</f>
        <v/>
      </c>
      <c r="H101" s="1" t="str">
        <f t="shared" si="2"/>
        <v/>
      </c>
      <c r="I101" s="2" t="str">
        <f>IF(A101="","",TEXT(RTD("cqg.rtd",,"ContractData",C101,"Open",,"T"),T101))</f>
        <v/>
      </c>
      <c r="J101" s="2" t="str">
        <f>IF(A101="","",TEXT(RTD("cqg.rtd",,"ContractData",C101,"High",,"T"),T101))</f>
        <v/>
      </c>
      <c r="K101" s="2" t="str">
        <f>IF(A101="","",TEXT(RTD("cqg.rtd",,"ContractData",C101,"Low",,"T"),T101))</f>
        <v/>
      </c>
      <c r="L101" t="str">
        <f>IF(A101="","",RTD("cqg.rtd", ,"ContractData", C101, "MT_LastBidVolume",, "T"))</f>
        <v/>
      </c>
      <c r="M101" s="2" t="str">
        <f>IF(A101="","",TEXT(RTD("cqg.rtd", ,"ContractData", C101, "Bid",, "T"),T101))</f>
        <v/>
      </c>
      <c r="N101" s="2" t="str">
        <f>IF(A101="","",TEXT(RTD("cqg.rtd", ,"ContractData", C101, "Ask",, "T"),T101))</f>
        <v/>
      </c>
      <c r="O101" t="str">
        <f>IF(A101="","",RTD("cqg.rtd", ,"ContractData", C101, "MT_LastAskVolume",, "T"))</f>
        <v/>
      </c>
      <c r="P101" t="str">
        <f>IF(A101="","",RTD("cqg.rtd", ,"ContractData", C101, "T_CVol",, "T"))</f>
        <v/>
      </c>
      <c r="Q101" s="1" t="str">
        <f>IF(A101="","",RTD("cqg.rtd",,"StudyData",C101,"PCB","BaseType=Index,Index=1","Close","A",,"all",,,,"T")/100)</f>
        <v/>
      </c>
      <c r="S101" s="14" t="str">
        <f>IF(A101="","",IF(LEN(RTD("cqg.rtd",,"ContractData","Tsize("&amp;C101&amp;")","LastQuoteToday",,"T"))=1,0,LEN(RTD("cqg.rtd",,"ContractData","Tsize("&amp;C101&amp;")","LastQuoteToday",,"T"))-2))</f>
        <v/>
      </c>
      <c r="T101" t="str" cm="1">
        <f t="array" ref="T101">IF(A101="","",_xlfn.IFS(S101=0,"#",S101=1,"#.0",S101=2,"#.00",S101=3,"#.000",S101=4,"#.0000",S101=5,"#.00000",S101=6,"#.000000",S101=7,"#.0000000"))</f>
        <v/>
      </c>
    </row>
    <row r="102" spans="2:20" x14ac:dyDescent="0.3">
      <c r="B102" s="1" t="str">
        <f>IF(A102="","",IFERROR(RTD("cqg.rtd",,"ContractData",A102,"PerCentNetLastTrade",,"T")/100,""))</f>
        <v/>
      </c>
      <c r="E102" t="str">
        <f>IF(A102="","",RTD("cqg.rtd",,"ContractData",C102,"LongDescription",,"T"))</f>
        <v/>
      </c>
      <c r="F102" s="2" t="str">
        <f>IF(A102="","",TEXT(RTD("cqg.rtd",,"ContractData",C102,"LastTrade",,"T"),T102))</f>
        <v/>
      </c>
      <c r="G102" s="2" t="str">
        <f>IF(A102="","",TEXT(RTD("cqg.rtd",,"ContractData",C102,"NetLastTrade",,"T"),T102))</f>
        <v/>
      </c>
      <c r="H102" s="1" t="str">
        <f t="shared" si="2"/>
        <v/>
      </c>
      <c r="I102" s="2" t="str">
        <f>IF(A102="","",TEXT(RTD("cqg.rtd",,"ContractData",C102,"Open",,"T"),T102))</f>
        <v/>
      </c>
      <c r="J102" s="2" t="str">
        <f>IF(A102="","",TEXT(RTD("cqg.rtd",,"ContractData",C102,"High",,"T"),T102))</f>
        <v/>
      </c>
      <c r="K102" s="2" t="str">
        <f>IF(A102="","",TEXT(RTD("cqg.rtd",,"ContractData",C102,"Low",,"T"),T102))</f>
        <v/>
      </c>
      <c r="L102" t="str">
        <f>IF(A102="","",RTD("cqg.rtd", ,"ContractData", C102, "MT_LastBidVolume",, "T"))</f>
        <v/>
      </c>
      <c r="M102" s="2" t="str">
        <f>IF(A102="","",TEXT(RTD("cqg.rtd", ,"ContractData", C102, "Bid",, "T"),T102))</f>
        <v/>
      </c>
      <c r="N102" s="2" t="str">
        <f>IF(A102="","",TEXT(RTD("cqg.rtd", ,"ContractData", C102, "Ask",, "T"),T102))</f>
        <v/>
      </c>
      <c r="O102" t="str">
        <f>IF(A102="","",RTD("cqg.rtd", ,"ContractData", C102, "MT_LastAskVolume",, "T"))</f>
        <v/>
      </c>
      <c r="P102" t="str">
        <f>IF(A102="","",RTD("cqg.rtd", ,"ContractData", C102, "T_CVol",, "T"))</f>
        <v/>
      </c>
      <c r="Q102" s="1" t="str">
        <f>IF(A102="","",RTD("cqg.rtd",,"StudyData",C102,"PCB","BaseType=Index,Index=1","Close","A",,"all",,,,"T")/100)</f>
        <v/>
      </c>
      <c r="S102" s="14" t="str">
        <f>IF(A102="","",IF(LEN(RTD("cqg.rtd",,"ContractData","Tsize("&amp;C102&amp;")","LastQuoteToday",,"T"))=1,0,LEN(RTD("cqg.rtd",,"ContractData","Tsize("&amp;C102&amp;")","LastQuoteToday",,"T"))-2))</f>
        <v/>
      </c>
      <c r="T102" t="str" cm="1">
        <f t="array" ref="T102">IF(A102="","",_xlfn.IFS(S102=0,"#",S102=1,"#.0",S102=2,"#.00",S102=3,"#.000",S102=4,"#.0000",S102=5,"#.00000",S102=6,"#.000000",S102=7,"#.0000000"))</f>
        <v/>
      </c>
    </row>
    <row r="103" spans="2:20" x14ac:dyDescent="0.3">
      <c r="B103" s="1" t="str">
        <f>IF(A103="","",IFERROR(RTD("cqg.rtd",,"ContractData",A103,"PerCentNetLastTrade",,"T")/100,""))</f>
        <v/>
      </c>
      <c r="E103" t="str">
        <f>IF(A103="","",RTD("cqg.rtd",,"ContractData",C103,"LongDescription",,"T"))</f>
        <v/>
      </c>
      <c r="F103" s="2" t="str">
        <f>IF(A103="","",TEXT(RTD("cqg.rtd",,"ContractData",C103,"LastTrade",,"T"),T103))</f>
        <v/>
      </c>
      <c r="G103" s="2" t="str">
        <f>IF(A103="","",TEXT(RTD("cqg.rtd",,"ContractData",C103,"NetLastTrade",,"T"),T103))</f>
        <v/>
      </c>
      <c r="H103" s="1" t="str">
        <f t="shared" si="2"/>
        <v/>
      </c>
      <c r="I103" s="2" t="str">
        <f>IF(A103="","",TEXT(RTD("cqg.rtd",,"ContractData",C103,"Open",,"T"),T103))</f>
        <v/>
      </c>
      <c r="J103" s="2" t="str">
        <f>IF(A103="","",TEXT(RTD("cqg.rtd",,"ContractData",C103,"High",,"T"),T103))</f>
        <v/>
      </c>
      <c r="K103" s="2" t="str">
        <f>IF(A103="","",TEXT(RTD("cqg.rtd",,"ContractData",C103,"Low",,"T"),T103))</f>
        <v/>
      </c>
      <c r="L103" t="str">
        <f>IF(A103="","",RTD("cqg.rtd", ,"ContractData", C103, "MT_LastBidVolume",, "T"))</f>
        <v/>
      </c>
      <c r="M103" s="2" t="str">
        <f>IF(A103="","",TEXT(RTD("cqg.rtd", ,"ContractData", C103, "Bid",, "T"),T103))</f>
        <v/>
      </c>
      <c r="N103" s="2" t="str">
        <f>IF(A103="","",TEXT(RTD("cqg.rtd", ,"ContractData", C103, "Ask",, "T"),T103))</f>
        <v/>
      </c>
      <c r="O103" t="str">
        <f>IF(A103="","",RTD("cqg.rtd", ,"ContractData", C103, "MT_LastAskVolume",, "T"))</f>
        <v/>
      </c>
      <c r="P103" t="str">
        <f>IF(A103="","",RTD("cqg.rtd", ,"ContractData", C103, "T_CVol",, "T"))</f>
        <v/>
      </c>
      <c r="Q103" s="1" t="str">
        <f>IF(A103="","",RTD("cqg.rtd",,"StudyData",C103,"PCB","BaseType=Index,Index=1","Close","A",,"all",,,,"T")/100)</f>
        <v/>
      </c>
      <c r="S103" s="14" t="str">
        <f>IF(A103="","",IF(LEN(RTD("cqg.rtd",,"ContractData","Tsize("&amp;C103&amp;")","LastQuoteToday",,"T"))=1,0,LEN(RTD("cqg.rtd",,"ContractData","Tsize("&amp;C103&amp;")","LastQuoteToday",,"T"))-2))</f>
        <v/>
      </c>
      <c r="T103" t="str" cm="1">
        <f t="array" ref="T103">IF(A103="","",_xlfn.IFS(S103=0,"#",S103=1,"#.0",S103=2,"#.00",S103=3,"#.000",S103=4,"#.0000",S103=5,"#.00000",S103=6,"#.000000",S103=7,"#.0000000"))</f>
        <v/>
      </c>
    </row>
    <row r="104" spans="2:20" x14ac:dyDescent="0.3">
      <c r="B104" s="1" t="str">
        <f>IF(A104="","",IFERROR(RTD("cqg.rtd",,"ContractData",A104,"PerCentNetLastTrade",,"T")/100,""))</f>
        <v/>
      </c>
      <c r="E104" t="str">
        <f>IF(A104="","",RTD("cqg.rtd",,"ContractData",C104,"LongDescription",,"T"))</f>
        <v/>
      </c>
      <c r="F104" s="2" t="str">
        <f>IF(A104="","",TEXT(RTD("cqg.rtd",,"ContractData",C104,"LastTrade",,"T"),T104))</f>
        <v/>
      </c>
      <c r="G104" s="2" t="str">
        <f>IF(A104="","",TEXT(RTD("cqg.rtd",,"ContractData",C104,"NetLastTrade",,"T"),T104))</f>
        <v/>
      </c>
      <c r="H104" s="1" t="str">
        <f t="shared" si="2"/>
        <v/>
      </c>
      <c r="I104" s="2" t="str">
        <f>IF(A104="","",TEXT(RTD("cqg.rtd",,"ContractData",C104,"Open",,"T"),T104))</f>
        <v/>
      </c>
      <c r="J104" s="2" t="str">
        <f>IF(A104="","",TEXT(RTD("cqg.rtd",,"ContractData",C104,"High",,"T"),T104))</f>
        <v/>
      </c>
      <c r="K104" s="2" t="str">
        <f>IF(A104="","",TEXT(RTD("cqg.rtd",,"ContractData",C104,"Low",,"T"),T104))</f>
        <v/>
      </c>
      <c r="L104" t="str">
        <f>IF(A104="","",RTD("cqg.rtd", ,"ContractData", C104, "MT_LastBidVolume",, "T"))</f>
        <v/>
      </c>
      <c r="M104" s="2" t="str">
        <f>IF(A104="","",TEXT(RTD("cqg.rtd", ,"ContractData", C104, "Bid",, "T"),T104))</f>
        <v/>
      </c>
      <c r="N104" s="2" t="str">
        <f>IF(A104="","",TEXT(RTD("cqg.rtd", ,"ContractData", C104, "Ask",, "T"),T104))</f>
        <v/>
      </c>
      <c r="O104" t="str">
        <f>IF(A104="","",RTD("cqg.rtd", ,"ContractData", C104, "MT_LastAskVolume",, "T"))</f>
        <v/>
      </c>
      <c r="P104" t="str">
        <f>IF(A104="","",RTD("cqg.rtd", ,"ContractData", C104, "T_CVol",, "T"))</f>
        <v/>
      </c>
      <c r="Q104" s="1" t="str">
        <f>IF(A104="","",RTD("cqg.rtd",,"StudyData",C104,"PCB","BaseType=Index,Index=1","Close","A",,"all",,,,"T")/100)</f>
        <v/>
      </c>
      <c r="S104" s="14" t="str">
        <f>IF(A104="","",IF(LEN(RTD("cqg.rtd",,"ContractData","Tsize("&amp;C104&amp;")","LastQuoteToday",,"T"))=1,0,LEN(RTD("cqg.rtd",,"ContractData","Tsize("&amp;C104&amp;")","LastQuoteToday",,"T"))-2))</f>
        <v/>
      </c>
      <c r="T104" t="str" cm="1">
        <f t="array" ref="T104">IF(A104="","",_xlfn.IFS(S104=0,"#",S104=1,"#.0",S104=2,"#.00",S104=3,"#.000",S104=4,"#.0000",S104=5,"#.00000",S104=6,"#.000000",S104=7,"#.0000000"))</f>
        <v/>
      </c>
    </row>
    <row r="105" spans="2:20" x14ac:dyDescent="0.3">
      <c r="B105" s="1" t="str">
        <f>IF(A105="","",IFERROR(RTD("cqg.rtd",,"ContractData",A105,"PerCentNetLastTrade",,"T")/100,""))</f>
        <v/>
      </c>
      <c r="E105" t="str">
        <f>IF(A105="","",RTD("cqg.rtd",,"ContractData",C105,"LongDescription",,"T"))</f>
        <v/>
      </c>
      <c r="F105" s="2" t="str">
        <f>IF(A105="","",TEXT(RTD("cqg.rtd",,"ContractData",C105,"LastTrade",,"T"),T105))</f>
        <v/>
      </c>
      <c r="G105" s="2" t="str">
        <f>IF(A105="","",TEXT(RTD("cqg.rtd",,"ContractData",C105,"NetLastTrade",,"T"),T105))</f>
        <v/>
      </c>
      <c r="H105" s="1" t="str">
        <f t="shared" si="2"/>
        <v/>
      </c>
      <c r="I105" s="2" t="str">
        <f>IF(A105="","",TEXT(RTD("cqg.rtd",,"ContractData",C105,"Open",,"T"),T105))</f>
        <v/>
      </c>
      <c r="J105" s="2" t="str">
        <f>IF(A105="","",TEXT(RTD("cqg.rtd",,"ContractData",C105,"High",,"T"),T105))</f>
        <v/>
      </c>
      <c r="K105" s="2" t="str">
        <f>IF(A105="","",TEXT(RTD("cqg.rtd",,"ContractData",C105,"Low",,"T"),T105))</f>
        <v/>
      </c>
      <c r="L105" t="str">
        <f>IF(A105="","",RTD("cqg.rtd", ,"ContractData", C105, "MT_LastBidVolume",, "T"))</f>
        <v/>
      </c>
      <c r="M105" s="2" t="str">
        <f>IF(A105="","",TEXT(RTD("cqg.rtd", ,"ContractData", C105, "Bid",, "T"),T105))</f>
        <v/>
      </c>
      <c r="N105" s="2" t="str">
        <f>IF(A105="","",TEXT(RTD("cqg.rtd", ,"ContractData", C105, "Ask",, "T"),T105))</f>
        <v/>
      </c>
      <c r="O105" t="str">
        <f>IF(A105="","",RTD("cqg.rtd", ,"ContractData", C105, "MT_LastAskVolume",, "T"))</f>
        <v/>
      </c>
      <c r="P105" t="str">
        <f>IF(A105="","",RTD("cqg.rtd", ,"ContractData", C105, "T_CVol",, "T"))</f>
        <v/>
      </c>
      <c r="Q105" s="1" t="str">
        <f>IF(A105="","",RTD("cqg.rtd",,"StudyData",C105,"PCB","BaseType=Index,Index=1","Close","A",,"all",,,,"T")/100)</f>
        <v/>
      </c>
      <c r="S105" s="14" t="str">
        <f>IF(A105="","",IF(LEN(RTD("cqg.rtd",,"ContractData","Tsize("&amp;C105&amp;")","LastQuoteToday",,"T"))=1,0,LEN(RTD("cqg.rtd",,"ContractData","Tsize("&amp;C105&amp;")","LastQuoteToday",,"T"))-2))</f>
        <v/>
      </c>
      <c r="T105" t="str" cm="1">
        <f t="array" ref="T105">IF(A105="","",_xlfn.IFS(S105=0,"#",S105=1,"#.0",S105=2,"#.00",S105=3,"#.000",S105=4,"#.0000",S105=5,"#.00000",S105=6,"#.000000",S105=7,"#.0000000"))</f>
        <v/>
      </c>
    </row>
    <row r="106" spans="2:20" x14ac:dyDescent="0.3">
      <c r="B106" s="1" t="str">
        <f>IF(A106="","",IFERROR(RTD("cqg.rtd",,"ContractData",A106,"PerCentNetLastTrade",,"T")/100,""))</f>
        <v/>
      </c>
      <c r="E106" t="str">
        <f>IF(A106="","",RTD("cqg.rtd",,"ContractData",C106,"LongDescription",,"T"))</f>
        <v/>
      </c>
      <c r="F106" s="2" t="str">
        <f>IF(A106="","",TEXT(RTD("cqg.rtd",,"ContractData",C106,"LastTrade",,"T"),T106))</f>
        <v/>
      </c>
      <c r="G106" s="2" t="str">
        <f>IF(A106="","",TEXT(RTD("cqg.rtd",,"ContractData",C106,"NetLastTrade",,"T"),T106))</f>
        <v/>
      </c>
      <c r="H106" s="1" t="str">
        <f t="shared" si="2"/>
        <v/>
      </c>
      <c r="I106" s="2" t="str">
        <f>IF(A106="","",TEXT(RTD("cqg.rtd",,"ContractData",C106,"Open",,"T"),T106))</f>
        <v/>
      </c>
      <c r="J106" s="2" t="str">
        <f>IF(A106="","",TEXT(RTD("cqg.rtd",,"ContractData",C106,"High",,"T"),T106))</f>
        <v/>
      </c>
      <c r="K106" s="2" t="str">
        <f>IF(A106="","",TEXT(RTD("cqg.rtd",,"ContractData",C106,"Low",,"T"),T106))</f>
        <v/>
      </c>
      <c r="L106" t="str">
        <f>IF(A106="","",RTD("cqg.rtd", ,"ContractData", C106, "MT_LastBidVolume",, "T"))</f>
        <v/>
      </c>
      <c r="M106" s="2" t="str">
        <f>IF(A106="","",TEXT(RTD("cqg.rtd", ,"ContractData", C106, "Bid",, "T"),T106))</f>
        <v/>
      </c>
      <c r="N106" s="2" t="str">
        <f>IF(A106="","",TEXT(RTD("cqg.rtd", ,"ContractData", C106, "Ask",, "T"),T106))</f>
        <v/>
      </c>
      <c r="O106" t="str">
        <f>IF(A106="","",RTD("cqg.rtd", ,"ContractData", C106, "MT_LastAskVolume",, "T"))</f>
        <v/>
      </c>
      <c r="P106" t="str">
        <f>IF(A106="","",RTD("cqg.rtd", ,"ContractData", C106, "T_CVol",, "T"))</f>
        <v/>
      </c>
      <c r="Q106" s="1" t="str">
        <f>IF(A106="","",RTD("cqg.rtd",,"StudyData",C106,"PCB","BaseType=Index,Index=1","Close","A",,"all",,,,"T")/100)</f>
        <v/>
      </c>
      <c r="S106" s="14" t="str">
        <f>IF(A106="","",IF(LEN(RTD("cqg.rtd",,"ContractData","Tsize("&amp;C106&amp;")","LastQuoteToday",,"T"))=1,0,LEN(RTD("cqg.rtd",,"ContractData","Tsize("&amp;C106&amp;")","LastQuoteToday",,"T"))-2))</f>
        <v/>
      </c>
      <c r="T106" t="str" cm="1">
        <f t="array" ref="T106">IF(A106="","",_xlfn.IFS(S106=0,"#",S106=1,"#.0",S106=2,"#.00",S106=3,"#.000",S106=4,"#.0000",S106=5,"#.00000",S106=6,"#.000000",S106=7,"#.0000000"))</f>
        <v/>
      </c>
    </row>
    <row r="107" spans="2:20" x14ac:dyDescent="0.3">
      <c r="B107" s="1" t="str">
        <f>IF(A107="","",IFERROR(RTD("cqg.rtd",,"ContractData",A107,"PerCentNetLastTrade",,"T")/100,""))</f>
        <v/>
      </c>
      <c r="E107" t="str">
        <f>IF(A107="","",RTD("cqg.rtd",,"ContractData",C107,"LongDescription",,"T"))</f>
        <v/>
      </c>
      <c r="F107" s="2" t="str">
        <f>IF(A107="","",TEXT(RTD("cqg.rtd",,"ContractData",C107,"LastTrade",,"T"),T107))</f>
        <v/>
      </c>
      <c r="G107" s="2" t="str">
        <f>IF(A107="","",TEXT(RTD("cqg.rtd",,"ContractData",C107,"NetLastTrade",,"T"),T107))</f>
        <v/>
      </c>
      <c r="H107" s="1" t="str">
        <f t="shared" si="2"/>
        <v/>
      </c>
      <c r="I107" s="2" t="str">
        <f>IF(A107="","",TEXT(RTD("cqg.rtd",,"ContractData",C107,"Open",,"T"),T107))</f>
        <v/>
      </c>
      <c r="J107" s="2" t="str">
        <f>IF(A107="","",TEXT(RTD("cqg.rtd",,"ContractData",C107,"High",,"T"),T107))</f>
        <v/>
      </c>
      <c r="K107" s="2" t="str">
        <f>IF(A107="","",TEXT(RTD("cqg.rtd",,"ContractData",C107,"Low",,"T"),T107))</f>
        <v/>
      </c>
      <c r="L107" t="str">
        <f>IF(A107="","",RTD("cqg.rtd", ,"ContractData", C107, "MT_LastBidVolume",, "T"))</f>
        <v/>
      </c>
      <c r="M107" s="2" t="str">
        <f>IF(A107="","",TEXT(RTD("cqg.rtd", ,"ContractData", C107, "Bid",, "T"),T107))</f>
        <v/>
      </c>
      <c r="N107" s="2" t="str">
        <f>IF(A107="","",TEXT(RTD("cqg.rtd", ,"ContractData", C107, "Ask",, "T"),T107))</f>
        <v/>
      </c>
      <c r="O107" t="str">
        <f>IF(A107="","",RTD("cqg.rtd", ,"ContractData", C107, "MT_LastAskVolume",, "T"))</f>
        <v/>
      </c>
      <c r="P107" t="str">
        <f>IF(A107="","",RTD("cqg.rtd", ,"ContractData", C107, "T_CVol",, "T"))</f>
        <v/>
      </c>
      <c r="Q107" s="1" t="str">
        <f>IF(A107="","",RTD("cqg.rtd",,"StudyData",C107,"PCB","BaseType=Index,Index=1","Close","A",,"all",,,,"T")/100)</f>
        <v/>
      </c>
      <c r="S107" s="14" t="str">
        <f>IF(A107="","",IF(LEN(RTD("cqg.rtd",,"ContractData","Tsize("&amp;C107&amp;")","LastQuoteToday",,"T"))=1,0,LEN(RTD("cqg.rtd",,"ContractData","Tsize("&amp;C107&amp;")","LastQuoteToday",,"T"))-2))</f>
        <v/>
      </c>
      <c r="T107" t="str" cm="1">
        <f t="array" ref="T107">IF(A107="","",_xlfn.IFS(S107=0,"#",S107=1,"#.0",S107=2,"#.00",S107=3,"#.000",S107=4,"#.0000",S107=5,"#.00000",S107=6,"#.000000",S107=7,"#.0000000"))</f>
        <v/>
      </c>
    </row>
    <row r="108" spans="2:20" x14ac:dyDescent="0.3">
      <c r="B108" s="1" t="str">
        <f>IF(A108="","",IFERROR(RTD("cqg.rtd",,"ContractData",A108,"PerCentNetLastTrade",,"T")/100,""))</f>
        <v/>
      </c>
      <c r="E108" t="str">
        <f>IF(A108="","",RTD("cqg.rtd",,"ContractData",C108,"LongDescription",,"T"))</f>
        <v/>
      </c>
      <c r="F108" s="2" t="str">
        <f>IF(A108="","",TEXT(RTD("cqg.rtd",,"ContractData",C108,"LastTrade",,"T"),T108))</f>
        <v/>
      </c>
      <c r="G108" s="2" t="str">
        <f>IF(A108="","",TEXT(RTD("cqg.rtd",,"ContractData",C108,"NetLastTrade",,"T"),T108))</f>
        <v/>
      </c>
      <c r="H108" s="1" t="str">
        <f t="shared" si="2"/>
        <v/>
      </c>
      <c r="I108" s="2" t="str">
        <f>IF(A108="","",TEXT(RTD("cqg.rtd",,"ContractData",C108,"Open",,"T"),T108))</f>
        <v/>
      </c>
      <c r="J108" s="2" t="str">
        <f>IF(A108="","",TEXT(RTD("cqg.rtd",,"ContractData",C108,"High",,"T"),T108))</f>
        <v/>
      </c>
      <c r="K108" s="2" t="str">
        <f>IF(A108="","",TEXT(RTD("cqg.rtd",,"ContractData",C108,"Low",,"T"),T108))</f>
        <v/>
      </c>
      <c r="L108" t="str">
        <f>IF(A108="","",RTD("cqg.rtd", ,"ContractData", C108, "MT_LastBidVolume",, "T"))</f>
        <v/>
      </c>
      <c r="M108" s="2" t="str">
        <f>IF(A108="","",TEXT(RTD("cqg.rtd", ,"ContractData", C108, "Bid",, "T"),T108))</f>
        <v/>
      </c>
      <c r="N108" s="2" t="str">
        <f>IF(A108="","",TEXT(RTD("cqg.rtd", ,"ContractData", C108, "Ask",, "T"),T108))</f>
        <v/>
      </c>
      <c r="O108" t="str">
        <f>IF(A108="","",RTD("cqg.rtd", ,"ContractData", C108, "MT_LastAskVolume",, "T"))</f>
        <v/>
      </c>
      <c r="P108" t="str">
        <f>IF(A108="","",RTD("cqg.rtd", ,"ContractData", C108, "T_CVol",, "T"))</f>
        <v/>
      </c>
      <c r="Q108" s="1" t="str">
        <f>IF(A108="","",RTD("cqg.rtd",,"StudyData",C108,"PCB","BaseType=Index,Index=1","Close","A",,"all",,,,"T")/100)</f>
        <v/>
      </c>
      <c r="S108" s="14" t="str">
        <f>IF(A108="","",IF(LEN(RTD("cqg.rtd",,"ContractData","Tsize("&amp;C108&amp;")","LastQuoteToday",,"T"))=1,0,LEN(RTD("cqg.rtd",,"ContractData","Tsize("&amp;C108&amp;")","LastQuoteToday",,"T"))-2))</f>
        <v/>
      </c>
      <c r="T108" t="str" cm="1">
        <f t="array" ref="T108">IF(A108="","",_xlfn.IFS(S108=0,"#",S108=1,"#.0",S108=2,"#.00",S108=3,"#.000",S108=4,"#.0000",S108=5,"#.00000",S108=6,"#.000000",S108=7,"#.0000000"))</f>
        <v/>
      </c>
    </row>
    <row r="109" spans="2:20" x14ac:dyDescent="0.3">
      <c r="B109" s="1" t="str">
        <f>IF(A109="","",IFERROR(RTD("cqg.rtd",,"ContractData",A109,"PerCentNetLastTrade",,"T")/100,""))</f>
        <v/>
      </c>
      <c r="E109" t="str">
        <f>IF(A109="","",RTD("cqg.rtd",,"ContractData",C109,"LongDescription",,"T"))</f>
        <v/>
      </c>
      <c r="F109" s="2" t="str">
        <f>IF(A109="","",TEXT(RTD("cqg.rtd",,"ContractData",C109,"LastTrade",,"T"),T109))</f>
        <v/>
      </c>
      <c r="G109" s="2" t="str">
        <f>IF(A109="","",TEXT(RTD("cqg.rtd",,"ContractData",C109,"NetLastTrade",,"T"),T109))</f>
        <v/>
      </c>
      <c r="H109" s="1" t="str">
        <f t="shared" si="2"/>
        <v/>
      </c>
      <c r="I109" s="2" t="str">
        <f>IF(A109="","",TEXT(RTD("cqg.rtd",,"ContractData",C109,"Open",,"T"),T109))</f>
        <v/>
      </c>
      <c r="J109" s="2" t="str">
        <f>IF(A109="","",TEXT(RTD("cqg.rtd",,"ContractData",C109,"High",,"T"),T109))</f>
        <v/>
      </c>
      <c r="K109" s="2" t="str">
        <f>IF(A109="","",TEXT(RTD("cqg.rtd",,"ContractData",C109,"Low",,"T"),T109))</f>
        <v/>
      </c>
      <c r="L109" t="str">
        <f>IF(A109="","",RTD("cqg.rtd", ,"ContractData", C109, "MT_LastBidVolume",, "T"))</f>
        <v/>
      </c>
      <c r="M109" s="2" t="str">
        <f>IF(A109="","",TEXT(RTD("cqg.rtd", ,"ContractData", C109, "Bid",, "T"),T109))</f>
        <v/>
      </c>
      <c r="N109" s="2" t="str">
        <f>IF(A109="","",TEXT(RTD("cqg.rtd", ,"ContractData", C109, "Ask",, "T"),T109))</f>
        <v/>
      </c>
      <c r="O109" t="str">
        <f>IF(A109="","",RTD("cqg.rtd", ,"ContractData", C109, "MT_LastAskVolume",, "T"))</f>
        <v/>
      </c>
      <c r="P109" t="str">
        <f>IF(A109="","",RTD("cqg.rtd", ,"ContractData", C109, "T_CVol",, "T"))</f>
        <v/>
      </c>
      <c r="Q109" s="1" t="str">
        <f>IF(A109="","",RTD("cqg.rtd",,"StudyData",C109,"PCB","BaseType=Index,Index=1","Close","A",,"all",,,,"T")/100)</f>
        <v/>
      </c>
      <c r="S109" s="14" t="str">
        <f>IF(A109="","",IF(LEN(RTD("cqg.rtd",,"ContractData","Tsize("&amp;C109&amp;")","LastQuoteToday",,"T"))=1,0,LEN(RTD("cqg.rtd",,"ContractData","Tsize("&amp;C109&amp;")","LastQuoteToday",,"T"))-2))</f>
        <v/>
      </c>
      <c r="T109" t="str" cm="1">
        <f t="array" ref="T109">IF(A109="","",_xlfn.IFS(S109=0,"#",S109=1,"#.0",S109=2,"#.00",S109=3,"#.000",S109=4,"#.0000",S109=5,"#.00000",S109=6,"#.000000",S109=7,"#.0000000"))</f>
        <v/>
      </c>
    </row>
    <row r="110" spans="2:20" x14ac:dyDescent="0.3">
      <c r="B110" s="1" t="str">
        <f>IF(A110="","",IFERROR(RTD("cqg.rtd",,"ContractData",A110,"PerCentNetLastTrade",,"T")/100,""))</f>
        <v/>
      </c>
      <c r="E110" t="str">
        <f>IF(A110="","",RTD("cqg.rtd",,"ContractData",C110,"LongDescription",,"T"))</f>
        <v/>
      </c>
      <c r="F110" s="2" t="str">
        <f>IF(A110="","",TEXT(RTD("cqg.rtd",,"ContractData",C110,"LastTrade",,"T"),T110))</f>
        <v/>
      </c>
      <c r="G110" s="2" t="str">
        <f>IF(A110="","",TEXT(RTD("cqg.rtd",,"ContractData",C110,"NetLastTrade",,"T"),T110))</f>
        <v/>
      </c>
      <c r="H110" s="1" t="str">
        <f t="shared" si="2"/>
        <v/>
      </c>
      <c r="I110" s="2" t="str">
        <f>IF(A110="","",TEXT(RTD("cqg.rtd",,"ContractData",C110,"Open",,"T"),T110))</f>
        <v/>
      </c>
      <c r="J110" s="2" t="str">
        <f>IF(A110="","",TEXT(RTD("cqg.rtd",,"ContractData",C110,"High",,"T"),T110))</f>
        <v/>
      </c>
      <c r="K110" s="2" t="str">
        <f>IF(A110="","",TEXT(RTD("cqg.rtd",,"ContractData",C110,"Low",,"T"),T110))</f>
        <v/>
      </c>
      <c r="L110" t="str">
        <f>IF(A110="","",RTD("cqg.rtd", ,"ContractData", C110, "MT_LastBidVolume",, "T"))</f>
        <v/>
      </c>
      <c r="M110" s="2" t="str">
        <f>IF(A110="","",TEXT(RTD("cqg.rtd", ,"ContractData", C110, "Bid",, "T"),T110))</f>
        <v/>
      </c>
      <c r="N110" s="2" t="str">
        <f>IF(A110="","",TEXT(RTD("cqg.rtd", ,"ContractData", C110, "Ask",, "T"),T110))</f>
        <v/>
      </c>
      <c r="O110" t="str">
        <f>IF(A110="","",RTD("cqg.rtd", ,"ContractData", C110, "MT_LastAskVolume",, "T"))</f>
        <v/>
      </c>
      <c r="P110" t="str">
        <f>IF(A110="","",RTD("cqg.rtd", ,"ContractData", C110, "T_CVol",, "T"))</f>
        <v/>
      </c>
      <c r="Q110" s="1" t="str">
        <f>IF(A110="","",RTD("cqg.rtd",,"StudyData",C110,"PCB","BaseType=Index,Index=1","Close","A",,"all",,,,"T")/100)</f>
        <v/>
      </c>
      <c r="S110" s="14" t="str">
        <f>IF(A110="","",IF(LEN(RTD("cqg.rtd",,"ContractData","Tsize("&amp;C110&amp;")","LastQuoteToday",,"T"))=1,0,LEN(RTD("cqg.rtd",,"ContractData","Tsize("&amp;C110&amp;")","LastQuoteToday",,"T"))-2))</f>
        <v/>
      </c>
      <c r="T110" t="str" cm="1">
        <f t="array" ref="T110">IF(A110="","",_xlfn.IFS(S110=0,"#",S110=1,"#.0",S110=2,"#.00",S110=3,"#.000",S110=4,"#.0000",S110=5,"#.00000",S110=6,"#.000000",S110=7,"#.0000000"))</f>
        <v/>
      </c>
    </row>
    <row r="111" spans="2:20" x14ac:dyDescent="0.3">
      <c r="B111" s="1" t="str">
        <f>IF(A111="","",IFERROR(RTD("cqg.rtd",,"ContractData",A111,"PerCentNetLastTrade",,"T")/100,""))</f>
        <v/>
      </c>
      <c r="E111" t="str">
        <f>IF(A111="","",RTD("cqg.rtd",,"ContractData",C111,"LongDescription",,"T"))</f>
        <v/>
      </c>
      <c r="F111" s="2" t="str">
        <f>IF(A111="","",TEXT(RTD("cqg.rtd",,"ContractData",C111,"LastTrade",,"T"),T111))</f>
        <v/>
      </c>
      <c r="G111" s="2" t="str">
        <f>IF(A111="","",TEXT(RTD("cqg.rtd",,"ContractData",C111,"NetLastTrade",,"T"),T111))</f>
        <v/>
      </c>
      <c r="H111" s="1" t="str">
        <f t="shared" si="2"/>
        <v/>
      </c>
      <c r="I111" s="2" t="str">
        <f>IF(A111="","",TEXT(RTD("cqg.rtd",,"ContractData",C111,"Open",,"T"),T111))</f>
        <v/>
      </c>
      <c r="J111" s="2" t="str">
        <f>IF(A111="","",TEXT(RTD("cqg.rtd",,"ContractData",C111,"High",,"T"),T111))</f>
        <v/>
      </c>
      <c r="K111" s="2" t="str">
        <f>IF(A111="","",TEXT(RTD("cqg.rtd",,"ContractData",C111,"Low",,"T"),T111))</f>
        <v/>
      </c>
      <c r="L111" t="str">
        <f>IF(A111="","",RTD("cqg.rtd", ,"ContractData", C111, "MT_LastBidVolume",, "T"))</f>
        <v/>
      </c>
      <c r="M111" s="2" t="str">
        <f>IF(A111="","",TEXT(RTD("cqg.rtd", ,"ContractData", C111, "Bid",, "T"),T111))</f>
        <v/>
      </c>
      <c r="N111" s="2" t="str">
        <f>IF(A111="","",TEXT(RTD("cqg.rtd", ,"ContractData", C111, "Ask",, "T"),T111))</f>
        <v/>
      </c>
      <c r="O111" t="str">
        <f>IF(A111="","",RTD("cqg.rtd", ,"ContractData", C111, "MT_LastAskVolume",, "T"))</f>
        <v/>
      </c>
      <c r="P111" t="str">
        <f>IF(A111="","",RTD("cqg.rtd", ,"ContractData", C111, "T_CVol",, "T"))</f>
        <v/>
      </c>
      <c r="Q111" s="1" t="str">
        <f>IF(A111="","",RTD("cqg.rtd",,"StudyData",C111,"PCB","BaseType=Index,Index=1","Close","A",,"all",,,,"T")/100)</f>
        <v/>
      </c>
      <c r="S111" s="14" t="str">
        <f>IF(A111="","",IF(LEN(RTD("cqg.rtd",,"ContractData","Tsize("&amp;C111&amp;")","LastQuoteToday",,"T"))=1,0,LEN(RTD("cqg.rtd",,"ContractData","Tsize("&amp;C111&amp;")","LastQuoteToday",,"T"))-2))</f>
        <v/>
      </c>
      <c r="T111" t="str" cm="1">
        <f t="array" ref="T111">IF(A111="","",_xlfn.IFS(S111=0,"#",S111=1,"#.0",S111=2,"#.00",S111=3,"#.000",S111=4,"#.0000",S111=5,"#.00000",S111=6,"#.000000",S111=7,"#.0000000"))</f>
        <v/>
      </c>
    </row>
    <row r="112" spans="2:20" x14ac:dyDescent="0.3">
      <c r="B112" s="1" t="str">
        <f>IF(A112="","",IFERROR(RTD("cqg.rtd",,"ContractData",A112,"PerCentNetLastTrade",,"T")/100,""))</f>
        <v/>
      </c>
      <c r="E112" t="str">
        <f>IF(A112="","",RTD("cqg.rtd",,"ContractData",C112,"LongDescription",,"T"))</f>
        <v/>
      </c>
      <c r="F112" s="2" t="str">
        <f>IF(A112="","",TEXT(RTD("cqg.rtd",,"ContractData",C112,"LastTrade",,"T"),T112))</f>
        <v/>
      </c>
      <c r="G112" s="2" t="str">
        <f>IF(A112="","",TEXT(RTD("cqg.rtd",,"ContractData",C112,"NetLastTrade",,"T"),T112))</f>
        <v/>
      </c>
      <c r="H112" s="1" t="str">
        <f t="shared" si="2"/>
        <v/>
      </c>
      <c r="I112" s="2" t="str">
        <f>IF(A112="","",TEXT(RTD("cqg.rtd",,"ContractData",C112,"Open",,"T"),T112))</f>
        <v/>
      </c>
      <c r="J112" s="2" t="str">
        <f>IF(A112="","",TEXT(RTD("cqg.rtd",,"ContractData",C112,"High",,"T"),T112))</f>
        <v/>
      </c>
      <c r="K112" s="2" t="str">
        <f>IF(A112="","",TEXT(RTD("cqg.rtd",,"ContractData",C112,"Low",,"T"),T112))</f>
        <v/>
      </c>
      <c r="L112" t="str">
        <f>IF(A112="","",RTD("cqg.rtd", ,"ContractData", C112, "MT_LastBidVolume",, "T"))</f>
        <v/>
      </c>
      <c r="M112" s="2" t="str">
        <f>IF(A112="","",TEXT(RTD("cqg.rtd", ,"ContractData", C112, "Bid",, "T"),T112))</f>
        <v/>
      </c>
      <c r="N112" s="2" t="str">
        <f>IF(A112="","",TEXT(RTD("cqg.rtd", ,"ContractData", C112, "Ask",, "T"),T112))</f>
        <v/>
      </c>
      <c r="O112" t="str">
        <f>IF(A112="","",RTD("cqg.rtd", ,"ContractData", C112, "MT_LastAskVolume",, "T"))</f>
        <v/>
      </c>
      <c r="P112" t="str">
        <f>IF(A112="","",RTD("cqg.rtd", ,"ContractData", C112, "T_CVol",, "T"))</f>
        <v/>
      </c>
      <c r="Q112" s="1" t="str">
        <f>IF(A112="","",RTD("cqg.rtd",,"StudyData",C112,"PCB","BaseType=Index,Index=1","Close","A",,"all",,,,"T")/100)</f>
        <v/>
      </c>
      <c r="S112" s="14" t="str">
        <f>IF(A112="","",IF(LEN(RTD("cqg.rtd",,"ContractData","Tsize("&amp;C112&amp;")","LastQuoteToday",,"T"))=1,0,LEN(RTD("cqg.rtd",,"ContractData","Tsize("&amp;C112&amp;")","LastQuoteToday",,"T"))-2))</f>
        <v/>
      </c>
      <c r="T112" t="str" cm="1">
        <f t="array" ref="T112">IF(A112="","",_xlfn.IFS(S112=0,"#",S112=1,"#.0",S112=2,"#.00",S112=3,"#.000",S112=4,"#.0000",S112=5,"#.00000",S112=6,"#.000000",S112=7,"#.0000000"))</f>
        <v/>
      </c>
    </row>
    <row r="113" spans="2:20" x14ac:dyDescent="0.3">
      <c r="B113" s="1" t="str">
        <f>IF(A113="","",IFERROR(RTD("cqg.rtd",,"ContractData",A113,"PerCentNetLastTrade",,"T")/100,""))</f>
        <v/>
      </c>
      <c r="E113" t="str">
        <f>IF(A113="","",RTD("cqg.rtd",,"ContractData",C113,"LongDescription",,"T"))</f>
        <v/>
      </c>
      <c r="F113" s="2" t="str">
        <f>IF(A113="","",TEXT(RTD("cqg.rtd",,"ContractData",C113,"LastTrade",,"T"),T113))</f>
        <v/>
      </c>
      <c r="G113" s="2" t="str">
        <f>IF(A113="","",TEXT(RTD("cqg.rtd",,"ContractData",C113,"NetLastTrade",,"T"),T113))</f>
        <v/>
      </c>
      <c r="H113" s="1" t="str">
        <f t="shared" si="2"/>
        <v/>
      </c>
      <c r="I113" s="2" t="str">
        <f>IF(A113="","",TEXT(RTD("cqg.rtd",,"ContractData",C113,"Open",,"T"),T113))</f>
        <v/>
      </c>
      <c r="J113" s="2" t="str">
        <f>IF(A113="","",TEXT(RTD("cqg.rtd",,"ContractData",C113,"High",,"T"),T113))</f>
        <v/>
      </c>
      <c r="K113" s="2" t="str">
        <f>IF(A113="","",TEXT(RTD("cqg.rtd",,"ContractData",C113,"Low",,"T"),T113))</f>
        <v/>
      </c>
      <c r="L113" t="str">
        <f>IF(A113="","",RTD("cqg.rtd", ,"ContractData", C113, "MT_LastBidVolume",, "T"))</f>
        <v/>
      </c>
      <c r="M113" s="2" t="str">
        <f>IF(A113="","",TEXT(RTD("cqg.rtd", ,"ContractData", C113, "Bid",, "T"),T113))</f>
        <v/>
      </c>
      <c r="N113" s="2" t="str">
        <f>IF(A113="","",TEXT(RTD("cqg.rtd", ,"ContractData", C113, "Ask",, "T"),T113))</f>
        <v/>
      </c>
      <c r="O113" t="str">
        <f>IF(A113="","",RTD("cqg.rtd", ,"ContractData", C113, "MT_LastAskVolume",, "T"))</f>
        <v/>
      </c>
      <c r="P113" t="str">
        <f>IF(A113="","",RTD("cqg.rtd", ,"ContractData", C113, "T_CVol",, "T"))</f>
        <v/>
      </c>
      <c r="Q113" s="1" t="str">
        <f>IF(A113="","",RTD("cqg.rtd",,"StudyData",C113,"PCB","BaseType=Index,Index=1","Close","A",,"all",,,,"T")/100)</f>
        <v/>
      </c>
      <c r="S113" s="14" t="str">
        <f>IF(A113="","",IF(LEN(RTD("cqg.rtd",,"ContractData","Tsize("&amp;C113&amp;")","LastQuoteToday",,"T"))=1,0,LEN(RTD("cqg.rtd",,"ContractData","Tsize("&amp;C113&amp;")","LastQuoteToday",,"T"))-2))</f>
        <v/>
      </c>
      <c r="T113" t="str" cm="1">
        <f t="array" ref="T113">IF(A113="","",_xlfn.IFS(S113=0,"#",S113=1,"#.0",S113=2,"#.00",S113=3,"#.000",S113=4,"#.0000",S113=5,"#.00000",S113=6,"#.000000",S113=7,"#.0000000"))</f>
        <v/>
      </c>
    </row>
    <row r="114" spans="2:20" x14ac:dyDescent="0.3">
      <c r="B114" s="1" t="str">
        <f>IF(A114="","",IFERROR(RTD("cqg.rtd",,"ContractData",A114,"PerCentNetLastTrade",,"T")/100,""))</f>
        <v/>
      </c>
      <c r="E114" t="str">
        <f>IF(A114="","",RTD("cqg.rtd",,"ContractData",C114,"LongDescription",,"T"))</f>
        <v/>
      </c>
      <c r="F114" s="2" t="str">
        <f>IF(A114="","",TEXT(RTD("cqg.rtd",,"ContractData",C114,"LastTrade",,"T"),T114))</f>
        <v/>
      </c>
      <c r="G114" s="2" t="str">
        <f>IF(A114="","",TEXT(RTD("cqg.rtd",,"ContractData",C114,"NetLastTrade",,"T"),T114))</f>
        <v/>
      </c>
      <c r="H114" s="1" t="str">
        <f t="shared" si="2"/>
        <v/>
      </c>
      <c r="I114" s="2" t="str">
        <f>IF(A114="","",TEXT(RTD("cqg.rtd",,"ContractData",C114,"Open",,"T"),T114))</f>
        <v/>
      </c>
      <c r="J114" s="2" t="str">
        <f>IF(A114="","",TEXT(RTD("cqg.rtd",,"ContractData",C114,"High",,"T"),T114))</f>
        <v/>
      </c>
      <c r="K114" s="2" t="str">
        <f>IF(A114="","",TEXT(RTD("cqg.rtd",,"ContractData",C114,"Low",,"T"),T114))</f>
        <v/>
      </c>
      <c r="L114" t="str">
        <f>IF(A114="","",RTD("cqg.rtd", ,"ContractData", C114, "MT_LastBidVolume",, "T"))</f>
        <v/>
      </c>
      <c r="M114" s="2" t="str">
        <f>IF(A114="","",TEXT(RTD("cqg.rtd", ,"ContractData", C114, "Bid",, "T"),T114))</f>
        <v/>
      </c>
      <c r="N114" s="2" t="str">
        <f>IF(A114="","",TEXT(RTD("cqg.rtd", ,"ContractData", C114, "Ask",, "T"),T114))</f>
        <v/>
      </c>
      <c r="O114" t="str">
        <f>IF(A114="","",RTD("cqg.rtd", ,"ContractData", C114, "MT_LastAskVolume",, "T"))</f>
        <v/>
      </c>
      <c r="P114" t="str">
        <f>IF(A114="","",RTD("cqg.rtd", ,"ContractData", C114, "T_CVol",, "T"))</f>
        <v/>
      </c>
      <c r="Q114" s="1" t="str">
        <f>IF(A114="","",RTD("cqg.rtd",,"StudyData",C114,"PCB","BaseType=Index,Index=1","Close","A",,"all",,,,"T")/100)</f>
        <v/>
      </c>
      <c r="S114" s="14" t="str">
        <f>IF(A114="","",IF(LEN(RTD("cqg.rtd",,"ContractData","Tsize("&amp;C114&amp;")","LastQuoteToday",,"T"))=1,0,LEN(RTD("cqg.rtd",,"ContractData","Tsize("&amp;C114&amp;")","LastQuoteToday",,"T"))-2))</f>
        <v/>
      </c>
      <c r="T114" t="str" cm="1">
        <f t="array" ref="T114">IF(A114="","",_xlfn.IFS(S114=0,"#",S114=1,"#.0",S114=2,"#.00",S114=3,"#.000",S114=4,"#.0000",S114=5,"#.00000",S114=6,"#.000000",S114=7,"#.0000000"))</f>
        <v/>
      </c>
    </row>
    <row r="115" spans="2:20" x14ac:dyDescent="0.3">
      <c r="B115" s="1" t="str">
        <f>IF(A115="","",IFERROR(RTD("cqg.rtd",,"ContractData",A115,"PerCentNetLastTrade",,"T")/100,""))</f>
        <v/>
      </c>
      <c r="E115" t="str">
        <f>IF(A115="","",RTD("cqg.rtd",,"ContractData",C115,"LongDescription",,"T"))</f>
        <v/>
      </c>
      <c r="F115" s="2" t="str">
        <f>IF(A115="","",TEXT(RTD("cqg.rtd",,"ContractData",C115,"LastTrade",,"T"),T115))</f>
        <v/>
      </c>
      <c r="G115" s="2" t="str">
        <f>IF(A115="","",TEXT(RTD("cqg.rtd",,"ContractData",C115,"NetLastTrade",,"T"),T115))</f>
        <v/>
      </c>
      <c r="H115" s="1" t="str">
        <f t="shared" si="2"/>
        <v/>
      </c>
      <c r="I115" s="2" t="str">
        <f>IF(A115="","",TEXT(RTD("cqg.rtd",,"ContractData",C115,"Open",,"T"),T115))</f>
        <v/>
      </c>
      <c r="J115" s="2" t="str">
        <f>IF(A115="","",TEXT(RTD("cqg.rtd",,"ContractData",C115,"High",,"T"),T115))</f>
        <v/>
      </c>
      <c r="K115" s="2" t="str">
        <f>IF(A115="","",TEXT(RTD("cqg.rtd",,"ContractData",C115,"Low",,"T"),T115))</f>
        <v/>
      </c>
      <c r="L115" t="str">
        <f>IF(A115="","",RTD("cqg.rtd", ,"ContractData", C115, "MT_LastBidVolume",, "T"))</f>
        <v/>
      </c>
      <c r="M115" s="2" t="str">
        <f>IF(A115="","",TEXT(RTD("cqg.rtd", ,"ContractData", C115, "Bid",, "T"),T115))</f>
        <v/>
      </c>
      <c r="N115" s="2" t="str">
        <f>IF(A115="","",TEXT(RTD("cqg.rtd", ,"ContractData", C115, "Ask",, "T"),T115))</f>
        <v/>
      </c>
      <c r="O115" t="str">
        <f>IF(A115="","",RTD("cqg.rtd", ,"ContractData", C115, "MT_LastAskVolume",, "T"))</f>
        <v/>
      </c>
      <c r="P115" t="str">
        <f>IF(A115="","",RTD("cqg.rtd", ,"ContractData", C115, "T_CVol",, "T"))</f>
        <v/>
      </c>
      <c r="Q115" s="1" t="str">
        <f>IF(A115="","",RTD("cqg.rtd",,"StudyData",C115,"PCB","BaseType=Index,Index=1","Close","A",,"all",,,,"T")/100)</f>
        <v/>
      </c>
      <c r="S115" s="14" t="str">
        <f>IF(A115="","",IF(LEN(RTD("cqg.rtd",,"ContractData","Tsize("&amp;C115&amp;")","LastQuoteToday",,"T"))=1,0,LEN(RTD("cqg.rtd",,"ContractData","Tsize("&amp;C115&amp;")","LastQuoteToday",,"T"))-2))</f>
        <v/>
      </c>
      <c r="T115" t="str" cm="1">
        <f t="array" ref="T115">IF(A115="","",_xlfn.IFS(S115=0,"#",S115=1,"#.0",S115=2,"#.00",S115=3,"#.000",S115=4,"#.0000",S115=5,"#.00000",S115=6,"#.000000",S115=7,"#.0000000"))</f>
        <v/>
      </c>
    </row>
    <row r="116" spans="2:20" x14ac:dyDescent="0.3">
      <c r="B116" s="1" t="str">
        <f>IF(A116="","",IFERROR(RTD("cqg.rtd",,"ContractData",A116,"PerCentNetLastTrade",,"T")/100,""))</f>
        <v/>
      </c>
      <c r="E116" t="str">
        <f>IF(A116="","",RTD("cqg.rtd",,"ContractData",C116,"LongDescription",,"T"))</f>
        <v/>
      </c>
      <c r="F116" s="2" t="str">
        <f>IF(A116="","",TEXT(RTD("cqg.rtd",,"ContractData",C116,"LastTrade",,"T"),T116))</f>
        <v/>
      </c>
      <c r="G116" s="2" t="str">
        <f>IF(A116="","",TEXT(RTD("cqg.rtd",,"ContractData",C116,"NetLastTrade",,"T"),T116))</f>
        <v/>
      </c>
      <c r="H116" s="1" t="str">
        <f t="shared" si="2"/>
        <v/>
      </c>
      <c r="I116" s="2" t="str">
        <f>IF(A116="","",TEXT(RTD("cqg.rtd",,"ContractData",C116,"Open",,"T"),T116))</f>
        <v/>
      </c>
      <c r="J116" s="2" t="str">
        <f>IF(A116="","",TEXT(RTD("cqg.rtd",,"ContractData",C116,"High",,"T"),T116))</f>
        <v/>
      </c>
      <c r="K116" s="2" t="str">
        <f>IF(A116="","",TEXT(RTD("cqg.rtd",,"ContractData",C116,"Low",,"T"),T116))</f>
        <v/>
      </c>
      <c r="L116" t="str">
        <f>IF(A116="","",RTD("cqg.rtd", ,"ContractData", C116, "MT_LastBidVolume",, "T"))</f>
        <v/>
      </c>
      <c r="M116" s="2" t="str">
        <f>IF(A116="","",TEXT(RTD("cqg.rtd", ,"ContractData", C116, "Bid",, "T"),T116))</f>
        <v/>
      </c>
      <c r="N116" s="2" t="str">
        <f>IF(A116="","",TEXT(RTD("cqg.rtd", ,"ContractData", C116, "Ask",, "T"),T116))</f>
        <v/>
      </c>
      <c r="O116" t="str">
        <f>IF(A116="","",RTD("cqg.rtd", ,"ContractData", C116, "MT_LastAskVolume",, "T"))</f>
        <v/>
      </c>
      <c r="P116" t="str">
        <f>IF(A116="","",RTD("cqg.rtd", ,"ContractData", C116, "T_CVol",, "T"))</f>
        <v/>
      </c>
      <c r="Q116" s="1" t="str">
        <f>IF(A116="","",RTD("cqg.rtd",,"StudyData",C116,"PCB","BaseType=Index,Index=1","Close","A",,"all",,,,"T")/100)</f>
        <v/>
      </c>
      <c r="S116" s="14" t="str">
        <f>IF(A116="","",IF(LEN(RTD("cqg.rtd",,"ContractData","Tsize("&amp;C116&amp;")","LastQuoteToday",,"T"))=1,0,LEN(RTD("cqg.rtd",,"ContractData","Tsize("&amp;C116&amp;")","LastQuoteToday",,"T"))-2))</f>
        <v/>
      </c>
      <c r="T116" t="str" cm="1">
        <f t="array" ref="T116">IF(A116="","",_xlfn.IFS(S116=0,"#",S116=1,"#.0",S116=2,"#.00",S116=3,"#.000",S116=4,"#.0000",S116=5,"#.00000",S116=6,"#.000000",S116=7,"#.0000000"))</f>
        <v/>
      </c>
    </row>
    <row r="117" spans="2:20" x14ac:dyDescent="0.3">
      <c r="B117" s="1" t="str">
        <f>IF(A117="","",IFERROR(RTD("cqg.rtd",,"ContractData",A117,"PerCentNetLastTrade",,"T")/100,""))</f>
        <v/>
      </c>
      <c r="E117" t="str">
        <f>IF(A117="","",RTD("cqg.rtd",,"ContractData",C117,"LongDescription",,"T"))</f>
        <v/>
      </c>
      <c r="F117" s="2" t="str">
        <f>IF(A117="","",TEXT(RTD("cqg.rtd",,"ContractData",C117,"LastTrade",,"T"),T117))</f>
        <v/>
      </c>
      <c r="G117" s="2" t="str">
        <f>IF(A117="","",TEXT(RTD("cqg.rtd",,"ContractData",C117,"NetLastTrade",,"T"),T117))</f>
        <v/>
      </c>
      <c r="H117" s="1" t="str">
        <f t="shared" si="2"/>
        <v/>
      </c>
      <c r="I117" s="2" t="str">
        <f>IF(A117="","",TEXT(RTD("cqg.rtd",,"ContractData",C117,"Open",,"T"),T117))</f>
        <v/>
      </c>
      <c r="J117" s="2" t="str">
        <f>IF(A117="","",TEXT(RTD("cqg.rtd",,"ContractData",C117,"High",,"T"),T117))</f>
        <v/>
      </c>
      <c r="K117" s="2" t="str">
        <f>IF(A117="","",TEXT(RTD("cqg.rtd",,"ContractData",C117,"Low",,"T"),T117))</f>
        <v/>
      </c>
      <c r="L117" t="str">
        <f>IF(A117="","",RTD("cqg.rtd", ,"ContractData", C117, "MT_LastBidVolume",, "T"))</f>
        <v/>
      </c>
      <c r="M117" s="2" t="str">
        <f>IF(A117="","",TEXT(RTD("cqg.rtd", ,"ContractData", C117, "Bid",, "T"),T117))</f>
        <v/>
      </c>
      <c r="N117" s="2" t="str">
        <f>IF(A117="","",TEXT(RTD("cqg.rtd", ,"ContractData", C117, "Ask",, "T"),T117))</f>
        <v/>
      </c>
      <c r="O117" t="str">
        <f>IF(A117="","",RTD("cqg.rtd", ,"ContractData", C117, "MT_LastAskVolume",, "T"))</f>
        <v/>
      </c>
      <c r="P117" t="str">
        <f>IF(A117="","",RTD("cqg.rtd", ,"ContractData", C117, "T_CVol",, "T"))</f>
        <v/>
      </c>
      <c r="Q117" s="1" t="str">
        <f>IF(A117="","",RTD("cqg.rtd",,"StudyData",C117,"PCB","BaseType=Index,Index=1","Close","A",,"all",,,,"T")/100)</f>
        <v/>
      </c>
      <c r="S117" s="14" t="str">
        <f>IF(A117="","",IF(LEN(RTD("cqg.rtd",,"ContractData","Tsize("&amp;C117&amp;")","LastQuoteToday",,"T"))=1,0,LEN(RTD("cqg.rtd",,"ContractData","Tsize("&amp;C117&amp;")","LastQuoteToday",,"T"))-2))</f>
        <v/>
      </c>
      <c r="T117" t="str" cm="1">
        <f t="array" ref="T117">IF(A117="","",_xlfn.IFS(S117=0,"#",S117=1,"#.0",S117=2,"#.00",S117=3,"#.000",S117=4,"#.0000",S117=5,"#.00000",S117=6,"#.000000",S117=7,"#.0000000"))</f>
        <v/>
      </c>
    </row>
    <row r="118" spans="2:20" x14ac:dyDescent="0.3">
      <c r="B118" s="1" t="str">
        <f>IF(A118="","",IFERROR(RTD("cqg.rtd",,"ContractData",A118,"PerCentNetLastTrade",,"T")/100,""))</f>
        <v/>
      </c>
      <c r="E118" t="str">
        <f>IF(A118="","",RTD("cqg.rtd",,"ContractData",C118,"LongDescription",,"T"))</f>
        <v/>
      </c>
      <c r="F118" s="2" t="str">
        <f>IF(A118="","",TEXT(RTD("cqg.rtd",,"ContractData",C118,"LastTrade",,"T"),T118))</f>
        <v/>
      </c>
      <c r="G118" s="2" t="str">
        <f>IF(A118="","",TEXT(RTD("cqg.rtd",,"ContractData",C118,"NetLastTrade",,"T"),T118))</f>
        <v/>
      </c>
      <c r="H118" s="1" t="str">
        <f t="shared" si="2"/>
        <v/>
      </c>
      <c r="I118" s="2" t="str">
        <f>IF(A118="","",TEXT(RTD("cqg.rtd",,"ContractData",C118,"Open",,"T"),T118))</f>
        <v/>
      </c>
      <c r="J118" s="2" t="str">
        <f>IF(A118="","",TEXT(RTD("cqg.rtd",,"ContractData",C118,"High",,"T"),T118))</f>
        <v/>
      </c>
      <c r="K118" s="2" t="str">
        <f>IF(A118="","",TEXT(RTD("cqg.rtd",,"ContractData",C118,"Low",,"T"),T118))</f>
        <v/>
      </c>
      <c r="L118" t="str">
        <f>IF(A118="","",RTD("cqg.rtd", ,"ContractData", C118, "MT_LastBidVolume",, "T"))</f>
        <v/>
      </c>
      <c r="M118" s="2" t="str">
        <f>IF(A118="","",TEXT(RTD("cqg.rtd", ,"ContractData", C118, "Bid",, "T"),T118))</f>
        <v/>
      </c>
      <c r="N118" s="2" t="str">
        <f>IF(A118="","",TEXT(RTD("cqg.rtd", ,"ContractData", C118, "Ask",, "T"),T118))</f>
        <v/>
      </c>
      <c r="O118" t="str">
        <f>IF(A118="","",RTD("cqg.rtd", ,"ContractData", C118, "MT_LastAskVolume",, "T"))</f>
        <v/>
      </c>
      <c r="P118" t="str">
        <f>IF(A118="","",RTD("cqg.rtd", ,"ContractData", C118, "T_CVol",, "T"))</f>
        <v/>
      </c>
      <c r="Q118" s="1" t="str">
        <f>IF(A118="","",RTD("cqg.rtd",,"StudyData",C118,"PCB","BaseType=Index,Index=1","Close","A",,"all",,,,"T")/100)</f>
        <v/>
      </c>
      <c r="S118" s="14" t="str">
        <f>IF(A118="","",IF(LEN(RTD("cqg.rtd",,"ContractData","Tsize("&amp;C118&amp;")","LastQuoteToday",,"T"))=1,0,LEN(RTD("cqg.rtd",,"ContractData","Tsize("&amp;C118&amp;")","LastQuoteToday",,"T"))-2))</f>
        <v/>
      </c>
      <c r="T118" t="str" cm="1">
        <f t="array" ref="T118">IF(A118="","",_xlfn.IFS(S118=0,"#",S118=1,"#.0",S118=2,"#.00",S118=3,"#.000",S118=4,"#.0000",S118=5,"#.00000",S118=6,"#.000000",S118=7,"#.0000000"))</f>
        <v/>
      </c>
    </row>
    <row r="119" spans="2:20" x14ac:dyDescent="0.3">
      <c r="B119" s="1" t="str">
        <f>IF(A119="","",IFERROR(RTD("cqg.rtd",,"ContractData",A119,"PerCentNetLastTrade",,"T")/100,""))</f>
        <v/>
      </c>
      <c r="E119" t="str">
        <f>IF(A119="","",RTD("cqg.rtd",,"ContractData",C119,"LongDescription",,"T"))</f>
        <v/>
      </c>
      <c r="F119" s="2" t="str">
        <f>IF(A119="","",TEXT(RTD("cqg.rtd",,"ContractData",C119,"LastTrade",,"T"),T119))</f>
        <v/>
      </c>
      <c r="G119" s="2" t="str">
        <f>IF(A119="","",TEXT(RTD("cqg.rtd",,"ContractData",C119,"NetLastTrade",,"T"),T119))</f>
        <v/>
      </c>
      <c r="H119" s="1" t="str">
        <f t="shared" si="2"/>
        <v/>
      </c>
      <c r="I119" s="2" t="str">
        <f>IF(A119="","",TEXT(RTD("cqg.rtd",,"ContractData",C119,"Open",,"T"),T119))</f>
        <v/>
      </c>
      <c r="J119" s="2" t="str">
        <f>IF(A119="","",TEXT(RTD("cqg.rtd",,"ContractData",C119,"High",,"T"),T119))</f>
        <v/>
      </c>
      <c r="K119" s="2" t="str">
        <f>IF(A119="","",TEXT(RTD("cqg.rtd",,"ContractData",C119,"Low",,"T"),T119))</f>
        <v/>
      </c>
      <c r="L119" t="str">
        <f>IF(A119="","",RTD("cqg.rtd", ,"ContractData", C119, "MT_LastBidVolume",, "T"))</f>
        <v/>
      </c>
      <c r="M119" s="2" t="str">
        <f>IF(A119="","",TEXT(RTD("cqg.rtd", ,"ContractData", C119, "Bid",, "T"),T119))</f>
        <v/>
      </c>
      <c r="N119" s="2" t="str">
        <f>IF(A119="","",TEXT(RTD("cqg.rtd", ,"ContractData", C119, "Ask",, "T"),T119))</f>
        <v/>
      </c>
      <c r="O119" t="str">
        <f>IF(A119="","",RTD("cqg.rtd", ,"ContractData", C119, "MT_LastAskVolume",, "T"))</f>
        <v/>
      </c>
      <c r="P119" t="str">
        <f>IF(A119="","",RTD("cqg.rtd", ,"ContractData", C119, "T_CVol",, "T"))</f>
        <v/>
      </c>
      <c r="Q119" s="1" t="str">
        <f>IF(A119="","",RTD("cqg.rtd",,"StudyData",C119,"PCB","BaseType=Index,Index=1","Close","A",,"all",,,,"T")/100)</f>
        <v/>
      </c>
      <c r="S119" s="14" t="str">
        <f>IF(A119="","",IF(LEN(RTD("cqg.rtd",,"ContractData","Tsize("&amp;C119&amp;")","LastQuoteToday",,"T"))=1,0,LEN(RTD("cqg.rtd",,"ContractData","Tsize("&amp;C119&amp;")","LastQuoteToday",,"T"))-2))</f>
        <v/>
      </c>
      <c r="T119" t="str" cm="1">
        <f t="array" ref="T119">IF(A119="","",_xlfn.IFS(S119=0,"#",S119=1,"#.0",S119=2,"#.00",S119=3,"#.000",S119=4,"#.0000",S119=5,"#.00000",S119=6,"#.000000",S119=7,"#.0000000"))</f>
        <v/>
      </c>
    </row>
    <row r="120" spans="2:20" x14ac:dyDescent="0.3">
      <c r="B120" s="1" t="str">
        <f>IF(A120="","",IFERROR(RTD("cqg.rtd",,"ContractData",A120,"PerCentNetLastTrade",,"T")/100,""))</f>
        <v/>
      </c>
      <c r="E120" t="str">
        <f>IF(A120="","",RTD("cqg.rtd",,"ContractData",C120,"LongDescription",,"T"))</f>
        <v/>
      </c>
      <c r="F120" s="2" t="str">
        <f>IF(A120="","",TEXT(RTD("cqg.rtd",,"ContractData",C120,"LastTrade",,"T"),T120))</f>
        <v/>
      </c>
      <c r="G120" s="2" t="str">
        <f>IF(A120="","",TEXT(RTD("cqg.rtd",,"ContractData",C120,"NetLastTrade",,"T"),T120))</f>
        <v/>
      </c>
      <c r="H120" s="1" t="str">
        <f t="shared" si="2"/>
        <v/>
      </c>
      <c r="I120" s="2" t="str">
        <f>IF(A120="","",TEXT(RTD("cqg.rtd",,"ContractData",C120,"Open",,"T"),T120))</f>
        <v/>
      </c>
      <c r="J120" s="2" t="str">
        <f>IF(A120="","",TEXT(RTD("cqg.rtd",,"ContractData",C120,"High",,"T"),T120))</f>
        <v/>
      </c>
      <c r="K120" s="2" t="str">
        <f>IF(A120="","",TEXT(RTD("cqg.rtd",,"ContractData",C120,"Low",,"T"),T120))</f>
        <v/>
      </c>
      <c r="L120" t="str">
        <f>IF(A120="","",RTD("cqg.rtd", ,"ContractData", C120, "MT_LastBidVolume",, "T"))</f>
        <v/>
      </c>
      <c r="M120" s="2" t="str">
        <f>IF(A120="","",TEXT(RTD("cqg.rtd", ,"ContractData", C120, "Bid",, "T"),T120))</f>
        <v/>
      </c>
      <c r="N120" s="2" t="str">
        <f>IF(A120="","",TEXT(RTD("cqg.rtd", ,"ContractData", C120, "Ask",, "T"),T120))</f>
        <v/>
      </c>
      <c r="O120" t="str">
        <f>IF(A120="","",RTD("cqg.rtd", ,"ContractData", C120, "MT_LastAskVolume",, "T"))</f>
        <v/>
      </c>
      <c r="P120" t="str">
        <f>IF(A120="","",RTD("cqg.rtd", ,"ContractData", C120, "T_CVol",, "T"))</f>
        <v/>
      </c>
      <c r="Q120" s="1" t="str">
        <f>IF(A120="","",RTD("cqg.rtd",,"StudyData",C120,"PCB","BaseType=Index,Index=1","Close","A",,"all",,,,"T")/100)</f>
        <v/>
      </c>
      <c r="S120" s="14" t="str">
        <f>IF(A120="","",IF(LEN(RTD("cqg.rtd",,"ContractData","Tsize("&amp;C120&amp;")","LastQuoteToday",,"T"))=1,0,LEN(RTD("cqg.rtd",,"ContractData","Tsize("&amp;C120&amp;")","LastQuoteToday",,"T"))-2))</f>
        <v/>
      </c>
      <c r="T120" t="str" cm="1">
        <f t="array" ref="T120">IF(A120="","",_xlfn.IFS(S120=0,"#",S120=1,"#.0",S120=2,"#.00",S120=3,"#.000",S120=4,"#.0000",S120=5,"#.00000",S120=6,"#.000000",S120=7,"#.0000000"))</f>
        <v/>
      </c>
    </row>
    <row r="121" spans="2:20" x14ac:dyDescent="0.3">
      <c r="B121" s="1" t="str">
        <f>IF(A121="","",IFERROR(RTD("cqg.rtd",,"ContractData",A121,"PerCentNetLastTrade",,"T")/100,""))</f>
        <v/>
      </c>
      <c r="E121" t="str">
        <f>IF(A121="","",RTD("cqg.rtd",,"ContractData",C121,"LongDescription",,"T"))</f>
        <v/>
      </c>
      <c r="F121" s="2" t="str">
        <f>IF(A121="","",TEXT(RTD("cqg.rtd",,"ContractData",C121,"LastTrade",,"T"),T121))</f>
        <v/>
      </c>
      <c r="G121" s="2" t="str">
        <f>IF(A121="","",TEXT(RTD("cqg.rtd",,"ContractData",C121,"NetLastTrade",,"T"),T121))</f>
        <v/>
      </c>
      <c r="H121" s="1" t="str">
        <f t="shared" si="2"/>
        <v/>
      </c>
      <c r="I121" s="2" t="str">
        <f>IF(A121="","",TEXT(RTD("cqg.rtd",,"ContractData",C121,"Open",,"T"),T121))</f>
        <v/>
      </c>
      <c r="J121" s="2" t="str">
        <f>IF(A121="","",TEXT(RTD("cqg.rtd",,"ContractData",C121,"High",,"T"),T121))</f>
        <v/>
      </c>
      <c r="K121" s="2" t="str">
        <f>IF(A121="","",TEXT(RTD("cqg.rtd",,"ContractData",C121,"Low",,"T"),T121))</f>
        <v/>
      </c>
      <c r="L121" t="str">
        <f>IF(A121="","",RTD("cqg.rtd", ,"ContractData", C121, "MT_LastBidVolume",, "T"))</f>
        <v/>
      </c>
      <c r="M121" s="2" t="str">
        <f>IF(A121="","",TEXT(RTD("cqg.rtd", ,"ContractData", C121, "Bid",, "T"),T121))</f>
        <v/>
      </c>
      <c r="N121" s="2" t="str">
        <f>IF(A121="","",TEXT(RTD("cqg.rtd", ,"ContractData", C121, "Ask",, "T"),T121))</f>
        <v/>
      </c>
      <c r="O121" t="str">
        <f>IF(A121="","",RTD("cqg.rtd", ,"ContractData", C121, "MT_LastAskVolume",, "T"))</f>
        <v/>
      </c>
      <c r="P121" t="str">
        <f>IF(A121="","",RTD("cqg.rtd", ,"ContractData", C121, "T_CVol",, "T"))</f>
        <v/>
      </c>
      <c r="Q121" s="1" t="str">
        <f>IF(A121="","",RTD("cqg.rtd",,"StudyData",C121,"PCB","BaseType=Index,Index=1","Close","A",,"all",,,,"T")/100)</f>
        <v/>
      </c>
      <c r="S121" s="14" t="str">
        <f>IF(A121="","",IF(LEN(RTD("cqg.rtd",,"ContractData","Tsize("&amp;C121&amp;")","LastQuoteToday",,"T"))=1,0,LEN(RTD("cqg.rtd",,"ContractData","Tsize("&amp;C121&amp;")","LastQuoteToday",,"T"))-2))</f>
        <v/>
      </c>
      <c r="T121" t="str" cm="1">
        <f t="array" ref="T121">IF(A121="","",_xlfn.IFS(S121=0,"#",S121=1,"#.0",S121=2,"#.00",S121=3,"#.000",S121=4,"#.0000",S121=5,"#.00000",S121=6,"#.000000",S121=7,"#.0000000"))</f>
        <v/>
      </c>
    </row>
    <row r="122" spans="2:20" x14ac:dyDescent="0.3">
      <c r="B122" s="1" t="str">
        <f>IF(A122="","",IFERROR(RTD("cqg.rtd",,"ContractData",A122,"PerCentNetLastTrade",,"T")/100,""))</f>
        <v/>
      </c>
      <c r="E122" t="str">
        <f>IF(A122="","",RTD("cqg.rtd",,"ContractData",C122,"LongDescription",,"T"))</f>
        <v/>
      </c>
      <c r="F122" s="2" t="str">
        <f>IF(A122="","",TEXT(RTD("cqg.rtd",,"ContractData",C122,"LastTrade",,"T"),T122))</f>
        <v/>
      </c>
      <c r="G122" s="2" t="str">
        <f>IF(A122="","",TEXT(RTD("cqg.rtd",,"ContractData",C122,"NetLastTrade",,"T"),T122))</f>
        <v/>
      </c>
      <c r="H122" s="1" t="str">
        <f t="shared" si="2"/>
        <v/>
      </c>
      <c r="I122" s="2" t="str">
        <f>IF(A122="","",TEXT(RTD("cqg.rtd",,"ContractData",C122,"Open",,"T"),T122))</f>
        <v/>
      </c>
      <c r="J122" s="2" t="str">
        <f>IF(A122="","",TEXT(RTD("cqg.rtd",,"ContractData",C122,"High",,"T"),T122))</f>
        <v/>
      </c>
      <c r="K122" s="2" t="str">
        <f>IF(A122="","",TEXT(RTD("cqg.rtd",,"ContractData",C122,"Low",,"T"),T122))</f>
        <v/>
      </c>
      <c r="L122" t="str">
        <f>IF(A122="","",RTD("cqg.rtd", ,"ContractData", C122, "MT_LastBidVolume",, "T"))</f>
        <v/>
      </c>
      <c r="M122" s="2" t="str">
        <f>IF(A122="","",TEXT(RTD("cqg.rtd", ,"ContractData", C122, "Bid",, "T"),T122))</f>
        <v/>
      </c>
      <c r="N122" s="2" t="str">
        <f>IF(A122="","",TEXT(RTD("cqg.rtd", ,"ContractData", C122, "Ask",, "T"),T122))</f>
        <v/>
      </c>
      <c r="O122" t="str">
        <f>IF(A122="","",RTD("cqg.rtd", ,"ContractData", C122, "MT_LastAskVolume",, "T"))</f>
        <v/>
      </c>
      <c r="P122" t="str">
        <f>IF(A122="","",RTD("cqg.rtd", ,"ContractData", C122, "T_CVol",, "T"))</f>
        <v/>
      </c>
      <c r="Q122" s="1" t="str">
        <f>IF(A122="","",RTD("cqg.rtd",,"StudyData",C122,"PCB","BaseType=Index,Index=1","Close","A",,"all",,,,"T")/100)</f>
        <v/>
      </c>
      <c r="S122" s="14" t="str">
        <f>IF(A122="","",IF(LEN(RTD("cqg.rtd",,"ContractData","Tsize("&amp;C122&amp;")","LastQuoteToday",,"T"))=1,0,LEN(RTD("cqg.rtd",,"ContractData","Tsize("&amp;C122&amp;")","LastQuoteToday",,"T"))-2))</f>
        <v/>
      </c>
      <c r="T122" t="str" cm="1">
        <f t="array" ref="T122">IF(A122="","",_xlfn.IFS(S122=0,"#",S122=1,"#.0",S122=2,"#.00",S122=3,"#.000",S122=4,"#.0000",S122=5,"#.00000",S122=6,"#.000000",S122=7,"#.0000000"))</f>
        <v/>
      </c>
    </row>
    <row r="123" spans="2:20" x14ac:dyDescent="0.3">
      <c r="B123" s="1" t="str">
        <f>IF(A123="","",IFERROR(RTD("cqg.rtd",,"ContractData",A123,"PerCentNetLastTrade",,"T")/100,""))</f>
        <v/>
      </c>
      <c r="E123" t="str">
        <f>IF(A123="","",RTD("cqg.rtd",,"ContractData",C123,"LongDescription",,"T"))</f>
        <v/>
      </c>
      <c r="F123" s="2" t="str">
        <f>IF(A123="","",TEXT(RTD("cqg.rtd",,"ContractData",C123,"LastTrade",,"T"),T123))</f>
        <v/>
      </c>
      <c r="G123" s="2" t="str">
        <f>IF(A123="","",TEXT(RTD("cqg.rtd",,"ContractData",C123,"NetLastTrade",,"T"),T123))</f>
        <v/>
      </c>
      <c r="H123" s="1" t="str">
        <f t="shared" si="2"/>
        <v/>
      </c>
      <c r="I123" s="2" t="str">
        <f>IF(A123="","",TEXT(RTD("cqg.rtd",,"ContractData",C123,"Open",,"T"),T123))</f>
        <v/>
      </c>
      <c r="J123" s="2" t="str">
        <f>IF(A123="","",TEXT(RTD("cqg.rtd",,"ContractData",C123,"High",,"T"),T123))</f>
        <v/>
      </c>
      <c r="K123" s="2" t="str">
        <f>IF(A123="","",TEXT(RTD("cqg.rtd",,"ContractData",C123,"Low",,"T"),T123))</f>
        <v/>
      </c>
      <c r="L123" t="str">
        <f>IF(A123="","",RTD("cqg.rtd", ,"ContractData", C123, "MT_LastBidVolume",, "T"))</f>
        <v/>
      </c>
      <c r="M123" s="2" t="str">
        <f>IF(A123="","",TEXT(RTD("cqg.rtd", ,"ContractData", C123, "Bid",, "T"),T123))</f>
        <v/>
      </c>
      <c r="N123" s="2" t="str">
        <f>IF(A123="","",TEXT(RTD("cqg.rtd", ,"ContractData", C123, "Ask",, "T"),T123))</f>
        <v/>
      </c>
      <c r="O123" t="str">
        <f>IF(A123="","",RTD("cqg.rtd", ,"ContractData", C123, "MT_LastAskVolume",, "T"))</f>
        <v/>
      </c>
      <c r="P123" t="str">
        <f>IF(A123="","",RTD("cqg.rtd", ,"ContractData", C123, "T_CVol",, "T"))</f>
        <v/>
      </c>
      <c r="Q123" s="1" t="str">
        <f>IF(A123="","",RTD("cqg.rtd",,"StudyData",C123,"PCB","BaseType=Index,Index=1","Close","A",,"all",,,,"T")/100)</f>
        <v/>
      </c>
      <c r="S123" s="14" t="str">
        <f>IF(A123="","",IF(LEN(RTD("cqg.rtd",,"ContractData","Tsize("&amp;C123&amp;")","LastQuoteToday",,"T"))=1,0,LEN(RTD("cqg.rtd",,"ContractData","Tsize("&amp;C123&amp;")","LastQuoteToday",,"T"))-2))</f>
        <v/>
      </c>
      <c r="T123" t="str" cm="1">
        <f t="array" ref="T123">IF(A123="","",_xlfn.IFS(S123=0,"#",S123=1,"#.0",S123=2,"#.00",S123=3,"#.000",S123=4,"#.0000",S123=5,"#.00000",S123=6,"#.000000",S123=7,"#.0000000"))</f>
        <v/>
      </c>
    </row>
    <row r="124" spans="2:20" x14ac:dyDescent="0.3">
      <c r="B124" s="1" t="str">
        <f>IF(A124="","",IFERROR(RTD("cqg.rtd",,"ContractData",A124,"PerCentNetLastTrade",,"T")/100,""))</f>
        <v/>
      </c>
      <c r="E124" t="str">
        <f>IF(A124="","",RTD("cqg.rtd",,"ContractData",C124,"LongDescription",,"T"))</f>
        <v/>
      </c>
      <c r="F124" s="2" t="str">
        <f>IF(A124="","",TEXT(RTD("cqg.rtd",,"ContractData",C124,"LastTrade",,"T"),T124))</f>
        <v/>
      </c>
      <c r="G124" s="2" t="str">
        <f>IF(A124="","",TEXT(RTD("cqg.rtd",,"ContractData",C124,"NetLastTrade",,"T"),T124))</f>
        <v/>
      </c>
      <c r="H124" s="1" t="str">
        <f t="shared" si="2"/>
        <v/>
      </c>
      <c r="I124" s="2" t="str">
        <f>IF(A124="","",TEXT(RTD("cqg.rtd",,"ContractData",C124,"Open",,"T"),T124))</f>
        <v/>
      </c>
      <c r="J124" s="2" t="str">
        <f>IF(A124="","",TEXT(RTD("cqg.rtd",,"ContractData",C124,"High",,"T"),T124))</f>
        <v/>
      </c>
      <c r="K124" s="2" t="str">
        <f>IF(A124="","",TEXT(RTD("cqg.rtd",,"ContractData",C124,"Low",,"T"),T124))</f>
        <v/>
      </c>
      <c r="L124" t="str">
        <f>IF(A124="","",RTD("cqg.rtd", ,"ContractData", C124, "MT_LastBidVolume",, "T"))</f>
        <v/>
      </c>
      <c r="M124" s="2" t="str">
        <f>IF(A124="","",TEXT(RTD("cqg.rtd", ,"ContractData", C124, "Bid",, "T"),T124))</f>
        <v/>
      </c>
      <c r="N124" s="2" t="str">
        <f>IF(A124="","",TEXT(RTD("cqg.rtd", ,"ContractData", C124, "Ask",, "T"),T124))</f>
        <v/>
      </c>
      <c r="O124" t="str">
        <f>IF(A124="","",RTD("cqg.rtd", ,"ContractData", C124, "MT_LastAskVolume",, "T"))</f>
        <v/>
      </c>
      <c r="P124" t="str">
        <f>IF(A124="","",RTD("cqg.rtd", ,"ContractData", C124, "T_CVol",, "T"))</f>
        <v/>
      </c>
      <c r="Q124" s="1" t="str">
        <f>IF(A124="","",RTD("cqg.rtd",,"StudyData",C124,"PCB","BaseType=Index,Index=1","Close","A",,"all",,,,"T")/100)</f>
        <v/>
      </c>
      <c r="S124" s="14" t="str">
        <f>IF(A124="","",IF(LEN(RTD("cqg.rtd",,"ContractData","Tsize("&amp;C124&amp;")","LastQuoteToday",,"T"))=1,0,LEN(RTD("cqg.rtd",,"ContractData","Tsize("&amp;C124&amp;")","LastQuoteToday",,"T"))-2))</f>
        <v/>
      </c>
      <c r="T124" t="str" cm="1">
        <f t="array" ref="T124">IF(A124="","",_xlfn.IFS(S124=0,"#",S124=1,"#.0",S124=2,"#.00",S124=3,"#.000",S124=4,"#.0000",S124=5,"#.00000",S124=6,"#.000000",S124=7,"#.0000000"))</f>
        <v/>
      </c>
    </row>
    <row r="125" spans="2:20" x14ac:dyDescent="0.3">
      <c r="B125" s="1" t="str">
        <f>IF(A125="","",IFERROR(RTD("cqg.rtd",,"ContractData",A125,"PerCentNetLastTrade",,"T")/100,""))</f>
        <v/>
      </c>
      <c r="E125" t="str">
        <f>IF(A125="","",RTD("cqg.rtd",,"ContractData",C125,"LongDescription",,"T"))</f>
        <v/>
      </c>
      <c r="F125" s="2" t="str">
        <f>IF(A125="","",TEXT(RTD("cqg.rtd",,"ContractData",C125,"LastTrade",,"T"),T125))</f>
        <v/>
      </c>
      <c r="G125" s="2" t="str">
        <f>IF(A125="","",TEXT(RTD("cqg.rtd",,"ContractData",C125,"NetLastTrade",,"T"),T125))</f>
        <v/>
      </c>
      <c r="H125" s="1" t="str">
        <f t="shared" si="2"/>
        <v/>
      </c>
      <c r="I125" s="2" t="str">
        <f>IF(A125="","",TEXT(RTD("cqg.rtd",,"ContractData",C125,"Open",,"T"),T125))</f>
        <v/>
      </c>
      <c r="J125" s="2" t="str">
        <f>IF(A125="","",TEXT(RTD("cqg.rtd",,"ContractData",C125,"High",,"T"),T125))</f>
        <v/>
      </c>
      <c r="K125" s="2" t="str">
        <f>IF(A125="","",TEXT(RTD("cqg.rtd",,"ContractData",C125,"Low",,"T"),T125))</f>
        <v/>
      </c>
      <c r="L125" t="str">
        <f>IF(A125="","",RTD("cqg.rtd", ,"ContractData", C125, "MT_LastBidVolume",, "T"))</f>
        <v/>
      </c>
      <c r="M125" s="2" t="str">
        <f>IF(A125="","",TEXT(RTD("cqg.rtd", ,"ContractData", C125, "Bid",, "T"),T125))</f>
        <v/>
      </c>
      <c r="N125" s="2" t="str">
        <f>IF(A125="","",TEXT(RTD("cqg.rtd", ,"ContractData", C125, "Ask",, "T"),T125))</f>
        <v/>
      </c>
      <c r="O125" t="str">
        <f>IF(A125="","",RTD("cqg.rtd", ,"ContractData", C125, "MT_LastAskVolume",, "T"))</f>
        <v/>
      </c>
      <c r="P125" t="str">
        <f>IF(A125="","",RTD("cqg.rtd", ,"ContractData", C125, "T_CVol",, "T"))</f>
        <v/>
      </c>
      <c r="Q125" s="1" t="str">
        <f>IF(A125="","",RTD("cqg.rtd",,"StudyData",C125,"PCB","BaseType=Index,Index=1","Close","A",,"all",,,,"T")/100)</f>
        <v/>
      </c>
      <c r="S125" s="14" t="str">
        <f>IF(A125="","",IF(LEN(RTD("cqg.rtd",,"ContractData","Tsize("&amp;C125&amp;")","LastQuoteToday",,"T"))=1,0,LEN(RTD("cqg.rtd",,"ContractData","Tsize("&amp;C125&amp;")","LastQuoteToday",,"T"))-2))</f>
        <v/>
      </c>
      <c r="T125" t="str" cm="1">
        <f t="array" ref="T125">IF(A125="","",_xlfn.IFS(S125=0,"#",S125=1,"#.0",S125=2,"#.00",S125=3,"#.000",S125=4,"#.0000",S125=5,"#.00000",S125=6,"#.000000",S125=7,"#.0000000"))</f>
        <v/>
      </c>
    </row>
    <row r="126" spans="2:20" x14ac:dyDescent="0.3">
      <c r="B126" s="1" t="str">
        <f>IF(A126="","",IFERROR(RTD("cqg.rtd",,"ContractData",A126,"PerCentNetLastTrade",,"T")/100,""))</f>
        <v/>
      </c>
      <c r="E126" t="str">
        <f>IF(A126="","",RTD("cqg.rtd",,"ContractData",C126,"LongDescription",,"T"))</f>
        <v/>
      </c>
      <c r="F126" s="2" t="str">
        <f>IF(A126="","",TEXT(RTD("cqg.rtd",,"ContractData",C126,"LastTrade",,"T"),T126))</f>
        <v/>
      </c>
      <c r="G126" s="2" t="str">
        <f>IF(A126="","",TEXT(RTD("cqg.rtd",,"ContractData",C126,"NetLastTrade",,"T"),T126))</f>
        <v/>
      </c>
      <c r="H126" s="1" t="str">
        <f t="shared" si="2"/>
        <v/>
      </c>
      <c r="I126" s="2" t="str">
        <f>IF(A126="","",TEXT(RTD("cqg.rtd",,"ContractData",C126,"Open",,"T"),T126))</f>
        <v/>
      </c>
      <c r="J126" s="2" t="str">
        <f>IF(A126="","",TEXT(RTD("cqg.rtd",,"ContractData",C126,"High",,"T"),T126))</f>
        <v/>
      </c>
      <c r="K126" s="2" t="str">
        <f>IF(A126="","",TEXT(RTD("cqg.rtd",,"ContractData",C126,"Low",,"T"),T126))</f>
        <v/>
      </c>
      <c r="L126" t="str">
        <f>IF(A126="","",RTD("cqg.rtd", ,"ContractData", C126, "MT_LastBidVolume",, "T"))</f>
        <v/>
      </c>
      <c r="M126" s="2" t="str">
        <f>IF(A126="","",TEXT(RTD("cqg.rtd", ,"ContractData", C126, "Bid",, "T"),T126))</f>
        <v/>
      </c>
      <c r="N126" s="2" t="str">
        <f>IF(A126="","",TEXT(RTD("cqg.rtd", ,"ContractData", C126, "Ask",, "T"),T126))</f>
        <v/>
      </c>
      <c r="O126" t="str">
        <f>IF(A126="","",RTD("cqg.rtd", ,"ContractData", C126, "MT_LastAskVolume",, "T"))</f>
        <v/>
      </c>
      <c r="P126" t="str">
        <f>IF(A126="","",RTD("cqg.rtd", ,"ContractData", C126, "T_CVol",, "T"))</f>
        <v/>
      </c>
      <c r="Q126" s="1" t="str">
        <f>IF(A126="","",RTD("cqg.rtd",,"StudyData",C126,"PCB","BaseType=Index,Index=1","Close","A",,"all",,,,"T")/100)</f>
        <v/>
      </c>
      <c r="S126" s="14" t="str">
        <f>IF(A126="","",IF(LEN(RTD("cqg.rtd",,"ContractData","Tsize("&amp;C126&amp;")","LastQuoteToday",,"T"))=1,0,LEN(RTD("cqg.rtd",,"ContractData","Tsize("&amp;C126&amp;")","LastQuoteToday",,"T"))-2))</f>
        <v/>
      </c>
      <c r="T126" t="str" cm="1">
        <f t="array" ref="T126">IF(A126="","",_xlfn.IFS(S126=0,"#",S126=1,"#.0",S126=2,"#.00",S126=3,"#.000",S126=4,"#.0000",S126=5,"#.00000",S126=6,"#.000000",S126=7,"#.0000000"))</f>
        <v/>
      </c>
    </row>
    <row r="127" spans="2:20" x14ac:dyDescent="0.3">
      <c r="B127" s="1" t="str">
        <f>IF(A127="","",IFERROR(RTD("cqg.rtd",,"ContractData",A127,"PerCentNetLastTrade",,"T")/100,""))</f>
        <v/>
      </c>
      <c r="E127" t="str">
        <f>IF(A127="","",RTD("cqg.rtd",,"ContractData",C127,"LongDescription",,"T"))</f>
        <v/>
      </c>
      <c r="F127" s="2" t="str">
        <f>IF(A127="","",TEXT(RTD("cqg.rtd",,"ContractData",C127,"LastTrade",,"T"),T127))</f>
        <v/>
      </c>
      <c r="G127" s="2" t="str">
        <f>IF(A127="","",TEXT(RTD("cqg.rtd",,"ContractData",C127,"NetLastTrade",,"T"),T127))</f>
        <v/>
      </c>
      <c r="H127" s="1" t="str">
        <f t="shared" si="2"/>
        <v/>
      </c>
      <c r="I127" s="2" t="str">
        <f>IF(A127="","",TEXT(RTD("cqg.rtd",,"ContractData",C127,"Open",,"T"),T127))</f>
        <v/>
      </c>
      <c r="J127" s="2" t="str">
        <f>IF(A127="","",TEXT(RTD("cqg.rtd",,"ContractData",C127,"High",,"T"),T127))</f>
        <v/>
      </c>
      <c r="K127" s="2" t="str">
        <f>IF(A127="","",TEXT(RTD("cqg.rtd",,"ContractData",C127,"Low",,"T"),T127))</f>
        <v/>
      </c>
      <c r="L127" t="str">
        <f>IF(A127="","",RTD("cqg.rtd", ,"ContractData", C127, "MT_LastBidVolume",, "T"))</f>
        <v/>
      </c>
      <c r="M127" s="2" t="str">
        <f>IF(A127="","",TEXT(RTD("cqg.rtd", ,"ContractData", C127, "Bid",, "T"),T127))</f>
        <v/>
      </c>
      <c r="N127" s="2" t="str">
        <f>IF(A127="","",TEXT(RTD("cqg.rtd", ,"ContractData", C127, "Ask",, "T"),T127))</f>
        <v/>
      </c>
      <c r="O127" t="str">
        <f>IF(A127="","",RTD("cqg.rtd", ,"ContractData", C127, "MT_LastAskVolume",, "T"))</f>
        <v/>
      </c>
      <c r="P127" t="str">
        <f>IF(A127="","",RTD("cqg.rtd", ,"ContractData", C127, "T_CVol",, "T"))</f>
        <v/>
      </c>
      <c r="Q127" s="1" t="str">
        <f>IF(A127="","",RTD("cqg.rtd",,"StudyData",C127,"PCB","BaseType=Index,Index=1","Close","A",,"all",,,,"T")/100)</f>
        <v/>
      </c>
      <c r="S127" s="14" t="str">
        <f>IF(A127="","",IF(LEN(RTD("cqg.rtd",,"ContractData","Tsize("&amp;C127&amp;")","LastQuoteToday",,"T"))=1,0,LEN(RTD("cqg.rtd",,"ContractData","Tsize("&amp;C127&amp;")","LastQuoteToday",,"T"))-2))</f>
        <v/>
      </c>
      <c r="T127" t="str" cm="1">
        <f t="array" ref="T127">IF(A127="","",_xlfn.IFS(S127=0,"#",S127=1,"#.0",S127=2,"#.00",S127=3,"#.000",S127=4,"#.0000",S127=5,"#.00000",S127=6,"#.000000",S127=7,"#.0000000"))</f>
        <v/>
      </c>
    </row>
    <row r="128" spans="2:20" x14ac:dyDescent="0.3">
      <c r="B128" s="1" t="str">
        <f>IF(A128="","",IFERROR(RTD("cqg.rtd",,"ContractData",A128,"PerCentNetLastTrade",,"T")/100,""))</f>
        <v/>
      </c>
      <c r="E128" t="str">
        <f>IF(A128="","",RTD("cqg.rtd",,"ContractData",C128,"LongDescription",,"T"))</f>
        <v/>
      </c>
      <c r="F128" s="2" t="str">
        <f>IF(A128="","",TEXT(RTD("cqg.rtd",,"ContractData",C128,"LastTrade",,"T"),T128))</f>
        <v/>
      </c>
      <c r="G128" s="2" t="str">
        <f>IF(A128="","",TEXT(RTD("cqg.rtd",,"ContractData",C128,"NetLastTrade",,"T"),T128))</f>
        <v/>
      </c>
      <c r="H128" s="1" t="str">
        <f t="shared" si="2"/>
        <v/>
      </c>
      <c r="I128" s="2" t="str">
        <f>IF(A128="","",TEXT(RTD("cqg.rtd",,"ContractData",C128,"Open",,"T"),T128))</f>
        <v/>
      </c>
      <c r="J128" s="2" t="str">
        <f>IF(A128="","",TEXT(RTD("cqg.rtd",,"ContractData",C128,"High",,"T"),T128))</f>
        <v/>
      </c>
      <c r="K128" s="2" t="str">
        <f>IF(A128="","",TEXT(RTD("cqg.rtd",,"ContractData",C128,"Low",,"T"),T128))</f>
        <v/>
      </c>
      <c r="L128" t="str">
        <f>IF(A128="","",RTD("cqg.rtd", ,"ContractData", C128, "MT_LastBidVolume",, "T"))</f>
        <v/>
      </c>
      <c r="M128" s="2" t="str">
        <f>IF(A128="","",TEXT(RTD("cqg.rtd", ,"ContractData", C128, "Bid",, "T"),T128))</f>
        <v/>
      </c>
      <c r="N128" s="2" t="str">
        <f>IF(A128="","",TEXT(RTD("cqg.rtd", ,"ContractData", C128, "Ask",, "T"),T128))</f>
        <v/>
      </c>
      <c r="O128" t="str">
        <f>IF(A128="","",RTD("cqg.rtd", ,"ContractData", C128, "MT_LastAskVolume",, "T"))</f>
        <v/>
      </c>
      <c r="P128" t="str">
        <f>IF(A128="","",RTD("cqg.rtd", ,"ContractData", C128, "T_CVol",, "T"))</f>
        <v/>
      </c>
      <c r="Q128" s="1" t="str">
        <f>IF(A128="","",RTD("cqg.rtd",,"StudyData",C128,"PCB","BaseType=Index,Index=1","Close","A",,"all",,,,"T")/100)</f>
        <v/>
      </c>
      <c r="S128" s="14" t="str">
        <f>IF(A128="","",IF(LEN(RTD("cqg.rtd",,"ContractData","Tsize("&amp;C128&amp;")","LastQuoteToday",,"T"))=1,0,LEN(RTD("cqg.rtd",,"ContractData","Tsize("&amp;C128&amp;")","LastQuoteToday",,"T"))-2))</f>
        <v/>
      </c>
      <c r="T128" t="str" cm="1">
        <f t="array" ref="T128">IF(A128="","",_xlfn.IFS(S128=0,"#",S128=1,"#.0",S128=2,"#.00",S128=3,"#.000",S128=4,"#.0000",S128=5,"#.00000",S128=6,"#.000000",S128=7,"#.0000000"))</f>
        <v/>
      </c>
    </row>
    <row r="129" spans="2:20" x14ac:dyDescent="0.3">
      <c r="B129" s="1" t="str">
        <f>IF(A129="","",IFERROR(RTD("cqg.rtd",,"ContractData",A129,"PerCentNetLastTrade",,"T")/100,""))</f>
        <v/>
      </c>
      <c r="E129" t="str">
        <f>IF(A129="","",RTD("cqg.rtd",,"ContractData",C129,"LongDescription",,"T"))</f>
        <v/>
      </c>
      <c r="F129" s="2" t="str">
        <f>IF(A129="","",TEXT(RTD("cqg.rtd",,"ContractData",C129,"LastTrade",,"T"),T129))</f>
        <v/>
      </c>
      <c r="G129" s="2" t="str">
        <f>IF(A129="","",TEXT(RTD("cqg.rtd",,"ContractData",C129,"NetLastTrade",,"T"),T129))</f>
        <v/>
      </c>
      <c r="H129" s="1" t="str">
        <f t="shared" si="2"/>
        <v/>
      </c>
      <c r="I129" s="2" t="str">
        <f>IF(A129="","",TEXT(RTD("cqg.rtd",,"ContractData",C129,"Open",,"T"),T129))</f>
        <v/>
      </c>
      <c r="J129" s="2" t="str">
        <f>IF(A129="","",TEXT(RTD("cqg.rtd",,"ContractData",C129,"High",,"T"),T129))</f>
        <v/>
      </c>
      <c r="K129" s="2" t="str">
        <f>IF(A129="","",TEXT(RTD("cqg.rtd",,"ContractData",C129,"Low",,"T"),T129))</f>
        <v/>
      </c>
      <c r="L129" t="str">
        <f>IF(A129="","",RTD("cqg.rtd", ,"ContractData", C129, "MT_LastBidVolume",, "T"))</f>
        <v/>
      </c>
      <c r="M129" s="2" t="str">
        <f>IF(A129="","",TEXT(RTD("cqg.rtd", ,"ContractData", C129, "Bid",, "T"),T129))</f>
        <v/>
      </c>
      <c r="N129" s="2" t="str">
        <f>IF(A129="","",TEXT(RTD("cqg.rtd", ,"ContractData", C129, "Ask",, "T"),T129))</f>
        <v/>
      </c>
      <c r="O129" t="str">
        <f>IF(A129="","",RTD("cqg.rtd", ,"ContractData", C129, "MT_LastAskVolume",, "T"))</f>
        <v/>
      </c>
      <c r="P129" t="str">
        <f>IF(A129="","",RTD("cqg.rtd", ,"ContractData", C129, "T_CVol",, "T"))</f>
        <v/>
      </c>
      <c r="Q129" s="1" t="str">
        <f>IF(A129="","",RTD("cqg.rtd",,"StudyData",C129,"PCB","BaseType=Index,Index=1","Close","A",,"all",,,,"T")/100)</f>
        <v/>
      </c>
      <c r="S129" s="14" t="str">
        <f>IF(A129="","",IF(LEN(RTD("cqg.rtd",,"ContractData","Tsize("&amp;C129&amp;")","LastQuoteToday",,"T"))=1,0,LEN(RTD("cqg.rtd",,"ContractData","Tsize("&amp;C129&amp;")","LastQuoteToday",,"T"))-2))</f>
        <v/>
      </c>
      <c r="T129" t="str" cm="1">
        <f t="array" ref="T129">IF(A129="","",_xlfn.IFS(S129=0,"#",S129=1,"#.0",S129=2,"#.00",S129=3,"#.000",S129=4,"#.0000",S129=5,"#.00000",S129=6,"#.000000",S129=7,"#.0000000"))</f>
        <v/>
      </c>
    </row>
    <row r="130" spans="2:20" x14ac:dyDescent="0.3">
      <c r="B130" s="1" t="str">
        <f>IF(A130="","",IFERROR(RTD("cqg.rtd",,"ContractData",A130,"PerCentNetLastTrade",,"T")/100,""))</f>
        <v/>
      </c>
      <c r="E130" t="str">
        <f>IF(A130="","",RTD("cqg.rtd",,"ContractData",C130,"LongDescription",,"T"))</f>
        <v/>
      </c>
      <c r="F130" s="2" t="str">
        <f>IF(A130="","",TEXT(RTD("cqg.rtd",,"ContractData",C130,"LastTrade",,"T"),T130))</f>
        <v/>
      </c>
      <c r="G130" s="2" t="str">
        <f>IF(A130="","",TEXT(RTD("cqg.rtd",,"ContractData",C130,"NetLastTrade",,"T"),T130))</f>
        <v/>
      </c>
      <c r="H130" s="1" t="str">
        <f t="shared" si="2"/>
        <v/>
      </c>
      <c r="I130" s="2" t="str">
        <f>IF(A130="","",TEXT(RTD("cqg.rtd",,"ContractData",C130,"Open",,"T"),T130))</f>
        <v/>
      </c>
      <c r="J130" s="2" t="str">
        <f>IF(A130="","",TEXT(RTD("cqg.rtd",,"ContractData",C130,"High",,"T"),T130))</f>
        <v/>
      </c>
      <c r="K130" s="2" t="str">
        <f>IF(A130="","",TEXT(RTD("cqg.rtd",,"ContractData",C130,"Low",,"T"),T130))</f>
        <v/>
      </c>
      <c r="L130" t="str">
        <f>IF(A130="","",RTD("cqg.rtd", ,"ContractData", C130, "MT_LastBidVolume",, "T"))</f>
        <v/>
      </c>
      <c r="M130" s="2" t="str">
        <f>IF(A130="","",TEXT(RTD("cqg.rtd", ,"ContractData", C130, "Bid",, "T"),T130))</f>
        <v/>
      </c>
      <c r="N130" s="2" t="str">
        <f>IF(A130="","",TEXT(RTD("cqg.rtd", ,"ContractData", C130, "Ask",, "T"),T130))</f>
        <v/>
      </c>
      <c r="O130" t="str">
        <f>IF(A130="","",RTD("cqg.rtd", ,"ContractData", C130, "MT_LastAskVolume",, "T"))</f>
        <v/>
      </c>
      <c r="P130" t="str">
        <f>IF(A130="","",RTD("cqg.rtd", ,"ContractData", C130, "T_CVol",, "T"))</f>
        <v/>
      </c>
      <c r="Q130" s="1" t="str">
        <f>IF(A130="","",RTD("cqg.rtd",,"StudyData",C130,"PCB","BaseType=Index,Index=1","Close","A",,"all",,,,"T")/100)</f>
        <v/>
      </c>
      <c r="S130" s="14" t="str">
        <f>IF(A130="","",IF(LEN(RTD("cqg.rtd",,"ContractData","Tsize("&amp;C130&amp;")","LastQuoteToday",,"T"))=1,0,LEN(RTD("cqg.rtd",,"ContractData","Tsize("&amp;C130&amp;")","LastQuoteToday",,"T"))-2))</f>
        <v/>
      </c>
      <c r="T130" t="str" cm="1">
        <f t="array" ref="T130">IF(A130="","",_xlfn.IFS(S130=0,"#",S130=1,"#.0",S130=2,"#.00",S130=3,"#.000",S130=4,"#.0000",S130=5,"#.00000",S130=6,"#.000000",S130=7,"#.0000000"))</f>
        <v/>
      </c>
    </row>
    <row r="131" spans="2:20" x14ac:dyDescent="0.3">
      <c r="B131" s="1" t="str">
        <f>IF(A131="","",IFERROR(RTD("cqg.rtd",,"ContractData",A131,"PerCentNetLastTrade",,"T")/100,""))</f>
        <v/>
      </c>
      <c r="E131" t="str">
        <f>IF(A131="","",RTD("cqg.rtd",,"ContractData",C131,"LongDescription",,"T"))</f>
        <v/>
      </c>
      <c r="F131" s="2" t="str">
        <f>IF(A131="","",TEXT(RTD("cqg.rtd",,"ContractData",C131,"LastTrade",,"T"),T131))</f>
        <v/>
      </c>
      <c r="G131" s="2" t="str">
        <f>IF(A131="","",TEXT(RTD("cqg.rtd",,"ContractData",C131,"NetLastTrade",,"T"),T131))</f>
        <v/>
      </c>
      <c r="H131" s="1" t="str">
        <f t="shared" si="2"/>
        <v/>
      </c>
      <c r="I131" s="2" t="str">
        <f>IF(A131="","",TEXT(RTD("cqg.rtd",,"ContractData",C131,"Open",,"T"),T131))</f>
        <v/>
      </c>
      <c r="J131" s="2" t="str">
        <f>IF(A131="","",TEXT(RTD("cqg.rtd",,"ContractData",C131,"High",,"T"),T131))</f>
        <v/>
      </c>
      <c r="K131" s="2" t="str">
        <f>IF(A131="","",TEXT(RTD("cqg.rtd",,"ContractData",C131,"Low",,"T"),T131))</f>
        <v/>
      </c>
      <c r="L131" t="str">
        <f>IF(A131="","",RTD("cqg.rtd", ,"ContractData", C131, "MT_LastBidVolume",, "T"))</f>
        <v/>
      </c>
      <c r="M131" s="2" t="str">
        <f>IF(A131="","",TEXT(RTD("cqg.rtd", ,"ContractData", C131, "Bid",, "T"),T131))</f>
        <v/>
      </c>
      <c r="N131" s="2" t="str">
        <f>IF(A131="","",TEXT(RTD("cqg.rtd", ,"ContractData", C131, "Ask",, "T"),T131))</f>
        <v/>
      </c>
      <c r="O131" t="str">
        <f>IF(A131="","",RTD("cqg.rtd", ,"ContractData", C131, "MT_LastAskVolume",, "T"))</f>
        <v/>
      </c>
      <c r="P131" t="str">
        <f>IF(A131="","",RTD("cqg.rtd", ,"ContractData", C131, "T_CVol",, "T"))</f>
        <v/>
      </c>
      <c r="Q131" s="1" t="str">
        <f>IF(A131="","",RTD("cqg.rtd",,"StudyData",C131,"PCB","BaseType=Index,Index=1","Close","A",,"all",,,,"T")/100)</f>
        <v/>
      </c>
      <c r="S131" s="14" t="str">
        <f>IF(A131="","",IF(LEN(RTD("cqg.rtd",,"ContractData","Tsize("&amp;C131&amp;")","LastQuoteToday",,"T"))=1,0,LEN(RTD("cqg.rtd",,"ContractData","Tsize("&amp;C131&amp;")","LastQuoteToday",,"T"))-2))</f>
        <v/>
      </c>
      <c r="T131" t="str" cm="1">
        <f t="array" ref="T131">IF(A131="","",_xlfn.IFS(S131=0,"#",S131=1,"#.0",S131=2,"#.00",S131=3,"#.000",S131=4,"#.0000",S131=5,"#.00000",S131=6,"#.000000",S131=7,"#.0000000"))</f>
        <v/>
      </c>
    </row>
    <row r="132" spans="2:20" x14ac:dyDescent="0.3">
      <c r="B132" s="1" t="str">
        <f>IF(A132="","",IFERROR(RTD("cqg.rtd",,"ContractData",A132,"PerCentNetLastTrade",,"T")/100,""))</f>
        <v/>
      </c>
      <c r="E132" t="str">
        <f>IF(A132="","",RTD("cqg.rtd",,"ContractData",C132,"LongDescription",,"T"))</f>
        <v/>
      </c>
      <c r="F132" s="2" t="str">
        <f>IF(A132="","",TEXT(RTD("cqg.rtd",,"ContractData",C132,"LastTrade",,"T"),T132))</f>
        <v/>
      </c>
      <c r="G132" s="2" t="str">
        <f>IF(A132="","",TEXT(RTD("cqg.rtd",,"ContractData",C132,"NetLastTrade",,"T"),T132))</f>
        <v/>
      </c>
      <c r="H132" s="1" t="str">
        <f t="shared" si="2"/>
        <v/>
      </c>
      <c r="I132" s="2" t="str">
        <f>IF(A132="","",TEXT(RTD("cqg.rtd",,"ContractData",C132,"Open",,"T"),T132))</f>
        <v/>
      </c>
      <c r="J132" s="2" t="str">
        <f>IF(A132="","",TEXT(RTD("cqg.rtd",,"ContractData",C132,"High",,"T"),T132))</f>
        <v/>
      </c>
      <c r="K132" s="2" t="str">
        <f>IF(A132="","",TEXT(RTD("cqg.rtd",,"ContractData",C132,"Low",,"T"),T132))</f>
        <v/>
      </c>
      <c r="L132" t="str">
        <f>IF(A132="","",RTD("cqg.rtd", ,"ContractData", C132, "MT_LastBidVolume",, "T"))</f>
        <v/>
      </c>
      <c r="M132" s="2" t="str">
        <f>IF(A132="","",TEXT(RTD("cqg.rtd", ,"ContractData", C132, "Bid",, "T"),T132))</f>
        <v/>
      </c>
      <c r="N132" s="2" t="str">
        <f>IF(A132="","",TEXT(RTD("cqg.rtd", ,"ContractData", C132, "Ask",, "T"),T132))</f>
        <v/>
      </c>
      <c r="O132" t="str">
        <f>IF(A132="","",RTD("cqg.rtd", ,"ContractData", C132, "MT_LastAskVolume",, "T"))</f>
        <v/>
      </c>
      <c r="P132" t="str">
        <f>IF(A132="","",RTD("cqg.rtd", ,"ContractData", C132, "T_CVol",, "T"))</f>
        <v/>
      </c>
      <c r="Q132" s="1" t="str">
        <f>IF(A132="","",RTD("cqg.rtd",,"StudyData",C132,"PCB","BaseType=Index,Index=1","Close","A",,"all",,,,"T")/100)</f>
        <v/>
      </c>
      <c r="S132" s="14" t="str">
        <f>IF(A132="","",IF(LEN(RTD("cqg.rtd",,"ContractData","Tsize("&amp;C132&amp;")","LastQuoteToday",,"T"))=1,0,LEN(RTD("cqg.rtd",,"ContractData","Tsize("&amp;C132&amp;")","LastQuoteToday",,"T"))-2))</f>
        <v/>
      </c>
      <c r="T132" t="str" cm="1">
        <f t="array" ref="T132">IF(A132="","",_xlfn.IFS(S132=0,"#",S132=1,"#.0",S132=2,"#.00",S132=3,"#.000",S132=4,"#.0000",S132=5,"#.00000",S132=6,"#.000000",S132=7,"#.0000000"))</f>
        <v/>
      </c>
    </row>
    <row r="133" spans="2:20" x14ac:dyDescent="0.3">
      <c r="B133" s="1" t="str">
        <f>IF(A133="","",IFERROR(RTD("cqg.rtd",,"ContractData",A133,"PerCentNetLastTrade",,"T")/100,""))</f>
        <v/>
      </c>
      <c r="E133" t="str">
        <f>IF(A133="","",RTD("cqg.rtd",,"ContractData",C133,"LongDescription",,"T"))</f>
        <v/>
      </c>
      <c r="F133" s="2" t="str">
        <f>IF(A133="","",TEXT(RTD("cqg.rtd",,"ContractData",C133,"LastTrade",,"T"),T133))</f>
        <v/>
      </c>
      <c r="G133" s="2" t="str">
        <f>IF(A133="","",TEXT(RTD("cqg.rtd",,"ContractData",C133,"NetLastTrade",,"T"),T133))</f>
        <v/>
      </c>
      <c r="H133" s="1" t="str">
        <f t="shared" si="2"/>
        <v/>
      </c>
      <c r="I133" s="2" t="str">
        <f>IF(A133="","",TEXT(RTD("cqg.rtd",,"ContractData",C133,"Open",,"T"),T133))</f>
        <v/>
      </c>
      <c r="J133" s="2" t="str">
        <f>IF(A133="","",TEXT(RTD("cqg.rtd",,"ContractData",C133,"High",,"T"),T133))</f>
        <v/>
      </c>
      <c r="K133" s="2" t="str">
        <f>IF(A133="","",TEXT(RTD("cqg.rtd",,"ContractData",C133,"Low",,"T"),T133))</f>
        <v/>
      </c>
      <c r="L133" t="str">
        <f>IF(A133="","",RTD("cqg.rtd", ,"ContractData", C133, "MT_LastBidVolume",, "T"))</f>
        <v/>
      </c>
      <c r="M133" s="2" t="str">
        <f>IF(A133="","",TEXT(RTD("cqg.rtd", ,"ContractData", C133, "Bid",, "T"),T133))</f>
        <v/>
      </c>
      <c r="N133" s="2" t="str">
        <f>IF(A133="","",TEXT(RTD("cqg.rtd", ,"ContractData", C133, "Ask",, "T"),T133))</f>
        <v/>
      </c>
      <c r="O133" t="str">
        <f>IF(A133="","",RTD("cqg.rtd", ,"ContractData", C133, "MT_LastAskVolume",, "T"))</f>
        <v/>
      </c>
      <c r="P133" t="str">
        <f>IF(A133="","",RTD("cqg.rtd", ,"ContractData", C133, "T_CVol",, "T"))</f>
        <v/>
      </c>
      <c r="Q133" s="1" t="str">
        <f>IF(A133="","",RTD("cqg.rtd",,"StudyData",C133,"PCB","BaseType=Index,Index=1","Close","A",,"all",,,,"T")/100)</f>
        <v/>
      </c>
      <c r="S133" s="14" t="str">
        <f>IF(A133="","",IF(LEN(RTD("cqg.rtd",,"ContractData","Tsize("&amp;C133&amp;")","LastQuoteToday",,"T"))=1,0,LEN(RTD("cqg.rtd",,"ContractData","Tsize("&amp;C133&amp;")","LastQuoteToday",,"T"))-2))</f>
        <v/>
      </c>
      <c r="T133" t="str" cm="1">
        <f t="array" ref="T133">IF(A133="","",_xlfn.IFS(S133=0,"#",S133=1,"#.0",S133=2,"#.00",S133=3,"#.000",S133=4,"#.0000",S133=5,"#.00000",S133=6,"#.000000",S133=7,"#.0000000"))</f>
        <v/>
      </c>
    </row>
    <row r="134" spans="2:20" x14ac:dyDescent="0.3">
      <c r="B134" s="1" t="str">
        <f>IF(A134="","",IFERROR(RTD("cqg.rtd",,"ContractData",A134,"PerCentNetLastTrade",,"T")/100,""))</f>
        <v/>
      </c>
      <c r="E134" t="str">
        <f>IF(A134="","",RTD("cqg.rtd",,"ContractData",C134,"LongDescription",,"T"))</f>
        <v/>
      </c>
      <c r="F134" s="2" t="str">
        <f>IF(A134="","",TEXT(RTD("cqg.rtd",,"ContractData",C134,"LastTrade",,"T"),T134))</f>
        <v/>
      </c>
      <c r="G134" s="2" t="str">
        <f>IF(A134="","",TEXT(RTD("cqg.rtd",,"ContractData",C134,"NetLastTrade",,"T"),T134))</f>
        <v/>
      </c>
      <c r="H134" s="1" t="str">
        <f t="shared" si="2"/>
        <v/>
      </c>
      <c r="I134" s="2" t="str">
        <f>IF(A134="","",TEXT(RTD("cqg.rtd",,"ContractData",C134,"Open",,"T"),T134))</f>
        <v/>
      </c>
      <c r="J134" s="2" t="str">
        <f>IF(A134="","",TEXT(RTD("cqg.rtd",,"ContractData",C134,"High",,"T"),T134))</f>
        <v/>
      </c>
      <c r="K134" s="2" t="str">
        <f>IF(A134="","",TEXT(RTD("cqg.rtd",,"ContractData",C134,"Low",,"T"),T134))</f>
        <v/>
      </c>
      <c r="L134" t="str">
        <f>IF(A134="","",RTD("cqg.rtd", ,"ContractData", C134, "MT_LastBidVolume",, "T"))</f>
        <v/>
      </c>
      <c r="M134" s="2" t="str">
        <f>IF(A134="","",TEXT(RTD("cqg.rtd", ,"ContractData", C134, "Bid",, "T"),T134))</f>
        <v/>
      </c>
      <c r="N134" s="2" t="str">
        <f>IF(A134="","",TEXT(RTD("cqg.rtd", ,"ContractData", C134, "Ask",, "T"),T134))</f>
        <v/>
      </c>
      <c r="O134" t="str">
        <f>IF(A134="","",RTD("cqg.rtd", ,"ContractData", C134, "MT_LastAskVolume",, "T"))</f>
        <v/>
      </c>
      <c r="P134" t="str">
        <f>IF(A134="","",RTD("cqg.rtd", ,"ContractData", C134, "T_CVol",, "T"))</f>
        <v/>
      </c>
      <c r="Q134" s="1" t="str">
        <f>IF(A134="","",RTD("cqg.rtd",,"StudyData",C134,"PCB","BaseType=Index,Index=1","Close","A",,"all",,,,"T")/100)</f>
        <v/>
      </c>
      <c r="S134" s="14" t="str">
        <f>IF(A134="","",IF(LEN(RTD("cqg.rtd",,"ContractData","Tsize("&amp;C134&amp;")","LastQuoteToday",,"T"))=1,0,LEN(RTD("cqg.rtd",,"ContractData","Tsize("&amp;C134&amp;")","LastQuoteToday",,"T"))-2))</f>
        <v/>
      </c>
      <c r="T134" t="str" cm="1">
        <f t="array" ref="T134">IF(A134="","",_xlfn.IFS(S134=0,"#",S134=1,"#.0",S134=2,"#.00",S134=3,"#.000",S134=4,"#.0000",S134=5,"#.00000",S134=6,"#.000000",S134=7,"#.0000000"))</f>
        <v/>
      </c>
    </row>
    <row r="135" spans="2:20" x14ac:dyDescent="0.3">
      <c r="B135" s="1" t="str">
        <f>IF(A135="","",IFERROR(RTD("cqg.rtd",,"ContractData",A135,"PerCentNetLastTrade",,"T")/100,""))</f>
        <v/>
      </c>
      <c r="E135" t="str">
        <f>IF(A135="","",RTD("cqg.rtd",,"ContractData",C135,"LongDescription",,"T"))</f>
        <v/>
      </c>
      <c r="F135" s="2" t="str">
        <f>IF(A135="","",TEXT(RTD("cqg.rtd",,"ContractData",C135,"LastTrade",,"T"),T135))</f>
        <v/>
      </c>
      <c r="G135" s="2" t="str">
        <f>IF(A135="","",TEXT(RTD("cqg.rtd",,"ContractData",C135,"NetLastTrade",,"T"),T135))</f>
        <v/>
      </c>
      <c r="H135" s="1" t="str">
        <f t="shared" si="2"/>
        <v/>
      </c>
      <c r="I135" s="2" t="str">
        <f>IF(A135="","",TEXT(RTD("cqg.rtd",,"ContractData",C135,"Open",,"T"),T135))</f>
        <v/>
      </c>
      <c r="J135" s="2" t="str">
        <f>IF(A135="","",TEXT(RTD("cqg.rtd",,"ContractData",C135,"High",,"T"),T135))</f>
        <v/>
      </c>
      <c r="K135" s="2" t="str">
        <f>IF(A135="","",TEXT(RTD("cqg.rtd",,"ContractData",C135,"Low",,"T"),T135))</f>
        <v/>
      </c>
      <c r="L135" t="str">
        <f>IF(A135="","",RTD("cqg.rtd", ,"ContractData", C135, "MT_LastBidVolume",, "T"))</f>
        <v/>
      </c>
      <c r="M135" s="2" t="str">
        <f>IF(A135="","",TEXT(RTD("cqg.rtd", ,"ContractData", C135, "Bid",, "T"),T135))</f>
        <v/>
      </c>
      <c r="N135" s="2" t="str">
        <f>IF(A135="","",TEXT(RTD("cqg.rtd", ,"ContractData", C135, "Ask",, "T"),T135))</f>
        <v/>
      </c>
      <c r="O135" t="str">
        <f>IF(A135="","",RTD("cqg.rtd", ,"ContractData", C135, "MT_LastAskVolume",, "T"))</f>
        <v/>
      </c>
      <c r="P135" t="str">
        <f>IF(A135="","",RTD("cqg.rtd", ,"ContractData", C135, "T_CVol",, "T"))</f>
        <v/>
      </c>
      <c r="Q135" s="1" t="str">
        <f>IF(A135="","",RTD("cqg.rtd",,"StudyData",C135,"PCB","BaseType=Index,Index=1","Close","A",,"all",,,,"T")/100)</f>
        <v/>
      </c>
      <c r="S135" s="14" t="str">
        <f>IF(A135="","",IF(LEN(RTD("cqg.rtd",,"ContractData","Tsize("&amp;C135&amp;")","LastQuoteToday",,"T"))=1,0,LEN(RTD("cqg.rtd",,"ContractData","Tsize("&amp;C135&amp;")","LastQuoteToday",,"T"))-2))</f>
        <v/>
      </c>
      <c r="T135" t="str" cm="1">
        <f t="array" ref="T135">IF(A135="","",_xlfn.IFS(S135=0,"#",S135=1,"#.0",S135=2,"#.00",S135=3,"#.000",S135=4,"#.0000",S135=5,"#.00000",S135=6,"#.000000",S135=7,"#.0000000"))</f>
        <v/>
      </c>
    </row>
    <row r="136" spans="2:20" x14ac:dyDescent="0.3">
      <c r="B136" s="1" t="str">
        <f>IF(A136="","",IFERROR(RTD("cqg.rtd",,"ContractData",A136,"PerCentNetLastTrade",,"T")/100,""))</f>
        <v/>
      </c>
      <c r="E136" t="str">
        <f>IF(A136="","",RTD("cqg.rtd",,"ContractData",C136,"LongDescription",,"T"))</f>
        <v/>
      </c>
      <c r="F136" s="2" t="str">
        <f>IF(A136="","",TEXT(RTD("cqg.rtd",,"ContractData",C136,"LastTrade",,"T"),T136))</f>
        <v/>
      </c>
      <c r="G136" s="2" t="str">
        <f>IF(A136="","",TEXT(RTD("cqg.rtd",,"ContractData",C136,"NetLastTrade",,"T"),T136))</f>
        <v/>
      </c>
      <c r="H136" s="1" t="str">
        <f t="shared" si="2"/>
        <v/>
      </c>
      <c r="I136" s="2" t="str">
        <f>IF(A136="","",TEXT(RTD("cqg.rtd",,"ContractData",C136,"Open",,"T"),T136))</f>
        <v/>
      </c>
      <c r="J136" s="2" t="str">
        <f>IF(A136="","",TEXT(RTD("cqg.rtd",,"ContractData",C136,"High",,"T"),T136))</f>
        <v/>
      </c>
      <c r="K136" s="2" t="str">
        <f>IF(A136="","",TEXT(RTD("cqg.rtd",,"ContractData",C136,"Low",,"T"),T136))</f>
        <v/>
      </c>
      <c r="L136" t="str">
        <f>IF(A136="","",RTD("cqg.rtd", ,"ContractData", C136, "MT_LastBidVolume",, "T"))</f>
        <v/>
      </c>
      <c r="M136" s="2" t="str">
        <f>IF(A136="","",TEXT(RTD("cqg.rtd", ,"ContractData", C136, "Bid",, "T"),T136))</f>
        <v/>
      </c>
      <c r="N136" s="2" t="str">
        <f>IF(A136="","",TEXT(RTD("cqg.rtd", ,"ContractData", C136, "Ask",, "T"),T136))</f>
        <v/>
      </c>
      <c r="O136" t="str">
        <f>IF(A136="","",RTD("cqg.rtd", ,"ContractData", C136, "MT_LastAskVolume",, "T"))</f>
        <v/>
      </c>
      <c r="P136" t="str">
        <f>IF(A136="","",RTD("cqg.rtd", ,"ContractData", C136, "T_CVol",, "T"))</f>
        <v/>
      </c>
      <c r="Q136" s="1" t="str">
        <f>IF(A136="","",RTD("cqg.rtd",,"StudyData",C136,"PCB","BaseType=Index,Index=1","Close","A",,"all",,,,"T")/100)</f>
        <v/>
      </c>
      <c r="S136" s="14" t="str">
        <f>IF(A136="","",IF(LEN(RTD("cqg.rtd",,"ContractData","Tsize("&amp;C136&amp;")","LastQuoteToday",,"T"))=1,0,LEN(RTD("cqg.rtd",,"ContractData","Tsize("&amp;C136&amp;")","LastQuoteToday",,"T"))-2))</f>
        <v/>
      </c>
      <c r="T136" t="str" cm="1">
        <f t="array" ref="T136">IF(A136="","",_xlfn.IFS(S136=0,"#",S136=1,"#.0",S136=2,"#.00",S136=3,"#.000",S136=4,"#.0000",S136=5,"#.00000",S136=6,"#.000000",S136=7,"#.0000000"))</f>
        <v/>
      </c>
    </row>
    <row r="137" spans="2:20" x14ac:dyDescent="0.3">
      <c r="B137" s="1" t="str">
        <f>IF(A137="","",IFERROR(RTD("cqg.rtd",,"ContractData",A137,"PerCentNetLastTrade",,"T")/100,""))</f>
        <v/>
      </c>
      <c r="E137" t="str">
        <f>IF(A137="","",RTD("cqg.rtd",,"ContractData",C137,"LongDescription",,"T"))</f>
        <v/>
      </c>
      <c r="F137" s="2" t="str">
        <f>IF(A137="","",TEXT(RTD("cqg.rtd",,"ContractData",C137,"LastTrade",,"T"),T137))</f>
        <v/>
      </c>
      <c r="G137" s="2" t="str">
        <f>IF(A137="","",TEXT(RTD("cqg.rtd",,"ContractData",C137,"NetLastTrade",,"T"),T137))</f>
        <v/>
      </c>
      <c r="H137" s="1" t="str">
        <f t="shared" si="2"/>
        <v/>
      </c>
      <c r="I137" s="2" t="str">
        <f>IF(A137="","",TEXT(RTD("cqg.rtd",,"ContractData",C137,"Open",,"T"),T137))</f>
        <v/>
      </c>
      <c r="J137" s="2" t="str">
        <f>IF(A137="","",TEXT(RTD("cqg.rtd",,"ContractData",C137,"High",,"T"),T137))</f>
        <v/>
      </c>
      <c r="K137" s="2" t="str">
        <f>IF(A137="","",TEXT(RTD("cqg.rtd",,"ContractData",C137,"Low",,"T"),T137))</f>
        <v/>
      </c>
      <c r="L137" t="str">
        <f>IF(A137="","",RTD("cqg.rtd", ,"ContractData", C137, "MT_LastBidVolume",, "T"))</f>
        <v/>
      </c>
      <c r="M137" s="2" t="str">
        <f>IF(A137="","",TEXT(RTD("cqg.rtd", ,"ContractData", C137, "Bid",, "T"),T137))</f>
        <v/>
      </c>
      <c r="N137" s="2" t="str">
        <f>IF(A137="","",TEXT(RTD("cqg.rtd", ,"ContractData", C137, "Ask",, "T"),T137))</f>
        <v/>
      </c>
      <c r="O137" t="str">
        <f>IF(A137="","",RTD("cqg.rtd", ,"ContractData", C137, "MT_LastAskVolume",, "T"))</f>
        <v/>
      </c>
      <c r="P137" t="str">
        <f>IF(A137="","",RTD("cqg.rtd", ,"ContractData", C137, "T_CVol",, "T"))</f>
        <v/>
      </c>
      <c r="Q137" s="1" t="str">
        <f>IF(A137="","",RTD("cqg.rtd",,"StudyData",C137,"PCB","BaseType=Index,Index=1","Close","A",,"all",,,,"T")/100)</f>
        <v/>
      </c>
      <c r="S137" s="14" t="str">
        <f>IF(A137="","",IF(LEN(RTD("cqg.rtd",,"ContractData","Tsize("&amp;C137&amp;")","LastQuoteToday",,"T"))=1,0,LEN(RTD("cqg.rtd",,"ContractData","Tsize("&amp;C137&amp;")","LastQuoteToday",,"T"))-2))</f>
        <v/>
      </c>
      <c r="T137" t="str" cm="1">
        <f t="array" ref="T137">IF(A137="","",_xlfn.IFS(S137=0,"#",S137=1,"#.0",S137=2,"#.00",S137=3,"#.000",S137=4,"#.0000",S137=5,"#.00000",S137=6,"#.000000",S137=7,"#.0000000"))</f>
        <v/>
      </c>
    </row>
    <row r="138" spans="2:20" x14ac:dyDescent="0.3">
      <c r="B138" s="1" t="str">
        <f>IF(A138="","",IFERROR(RTD("cqg.rtd",,"ContractData",A138,"PerCentNetLastTrade",,"T")/100,""))</f>
        <v/>
      </c>
      <c r="E138" t="str">
        <f>IF(A138="","",RTD("cqg.rtd",,"ContractData",C138,"LongDescription",,"T"))</f>
        <v/>
      </c>
      <c r="F138" s="2" t="str">
        <f>IF(A138="","",TEXT(RTD("cqg.rtd",,"ContractData",C138,"LastTrade",,"T"),T138))</f>
        <v/>
      </c>
      <c r="G138" s="2" t="str">
        <f>IF(A138="","",TEXT(RTD("cqg.rtd",,"ContractData",C138,"NetLastTrade",,"T"),T138))</f>
        <v/>
      </c>
      <c r="H138" s="1" t="str">
        <f t="shared" si="2"/>
        <v/>
      </c>
      <c r="I138" s="2" t="str">
        <f>IF(A138="","",TEXT(RTD("cqg.rtd",,"ContractData",C138,"Open",,"T"),T138))</f>
        <v/>
      </c>
      <c r="J138" s="2" t="str">
        <f>IF(A138="","",TEXT(RTD("cqg.rtd",,"ContractData",C138,"High",,"T"),T138))</f>
        <v/>
      </c>
      <c r="K138" s="2" t="str">
        <f>IF(A138="","",TEXT(RTD("cqg.rtd",,"ContractData",C138,"Low",,"T"),T138))</f>
        <v/>
      </c>
      <c r="L138" t="str">
        <f>IF(A138="","",RTD("cqg.rtd", ,"ContractData", C138, "MT_LastBidVolume",, "T"))</f>
        <v/>
      </c>
      <c r="M138" s="2" t="str">
        <f>IF(A138="","",TEXT(RTD("cqg.rtd", ,"ContractData", C138, "Bid",, "T"),T138))</f>
        <v/>
      </c>
      <c r="N138" s="2" t="str">
        <f>IF(A138="","",TEXT(RTD("cqg.rtd", ,"ContractData", C138, "Ask",, "T"),T138))</f>
        <v/>
      </c>
      <c r="O138" t="str">
        <f>IF(A138="","",RTD("cqg.rtd", ,"ContractData", C138, "MT_LastAskVolume",, "T"))</f>
        <v/>
      </c>
      <c r="P138" t="str">
        <f>IF(A138="","",RTD("cqg.rtd", ,"ContractData", C138, "T_CVol",, "T"))</f>
        <v/>
      </c>
      <c r="Q138" s="1" t="str">
        <f>IF(A138="","",RTD("cqg.rtd",,"StudyData",C138,"PCB","BaseType=Index,Index=1","Close","A",,"all",,,,"T")/100)</f>
        <v/>
      </c>
      <c r="S138" s="14" t="str">
        <f>IF(A138="","",IF(LEN(RTD("cqg.rtd",,"ContractData","Tsize("&amp;C138&amp;")","LastQuoteToday",,"T"))=1,0,LEN(RTD("cqg.rtd",,"ContractData","Tsize("&amp;C138&amp;")","LastQuoteToday",,"T"))-2))</f>
        <v/>
      </c>
      <c r="T138" t="str" cm="1">
        <f t="array" ref="T138">IF(A138="","",_xlfn.IFS(S138=0,"#",S138=1,"#.0",S138=2,"#.00",S138=3,"#.000",S138=4,"#.0000",S138=5,"#.00000",S138=6,"#.000000",S138=7,"#.0000000"))</f>
        <v/>
      </c>
    </row>
    <row r="139" spans="2:20" x14ac:dyDescent="0.3">
      <c r="B139" s="1" t="str">
        <f>IF(A139="","",IFERROR(RTD("cqg.rtd",,"ContractData",A139,"PerCentNetLastTrade",,"T")/100,""))</f>
        <v/>
      </c>
      <c r="E139" t="str">
        <f>IF(A139="","",RTD("cqg.rtd",,"ContractData",C139,"LongDescription",,"T"))</f>
        <v/>
      </c>
      <c r="F139" s="2" t="str">
        <f>IF(A139="","",TEXT(RTD("cqg.rtd",,"ContractData",C139,"LastTrade",,"T"),T139))</f>
        <v/>
      </c>
      <c r="G139" s="2" t="str">
        <f>IF(A139="","",TEXT(RTD("cqg.rtd",,"ContractData",C139,"NetLastTrade",,"T"),T139))</f>
        <v/>
      </c>
      <c r="H139" s="1" t="str">
        <f t="shared" si="2"/>
        <v/>
      </c>
      <c r="I139" s="2" t="str">
        <f>IF(A139="","",TEXT(RTD("cqg.rtd",,"ContractData",C139,"Open",,"T"),T139))</f>
        <v/>
      </c>
      <c r="J139" s="2" t="str">
        <f>IF(A139="","",TEXT(RTD("cqg.rtd",,"ContractData",C139,"High",,"T"),T139))</f>
        <v/>
      </c>
      <c r="K139" s="2" t="str">
        <f>IF(A139="","",TEXT(RTD("cqg.rtd",,"ContractData",C139,"Low",,"T"),T139))</f>
        <v/>
      </c>
      <c r="L139" t="str">
        <f>IF(A139="","",RTD("cqg.rtd", ,"ContractData", C139, "MT_LastBidVolume",, "T"))</f>
        <v/>
      </c>
      <c r="M139" s="2" t="str">
        <f>IF(A139="","",TEXT(RTD("cqg.rtd", ,"ContractData", C139, "Bid",, "T"),T139))</f>
        <v/>
      </c>
      <c r="N139" s="2" t="str">
        <f>IF(A139="","",TEXT(RTD("cqg.rtd", ,"ContractData", C139, "Ask",, "T"),T139))</f>
        <v/>
      </c>
      <c r="O139" t="str">
        <f>IF(A139="","",RTD("cqg.rtd", ,"ContractData", C139, "MT_LastAskVolume",, "T"))</f>
        <v/>
      </c>
      <c r="P139" t="str">
        <f>IF(A139="","",RTD("cqg.rtd", ,"ContractData", C139, "T_CVol",, "T"))</f>
        <v/>
      </c>
      <c r="Q139" s="1" t="str">
        <f>IF(A139="","",RTD("cqg.rtd",,"StudyData",C139,"PCB","BaseType=Index,Index=1","Close","A",,"all",,,,"T")/100)</f>
        <v/>
      </c>
      <c r="S139" s="14" t="str">
        <f>IF(A139="","",IF(LEN(RTD("cqg.rtd",,"ContractData","Tsize("&amp;C139&amp;")","LastQuoteToday",,"T"))=1,0,LEN(RTD("cqg.rtd",,"ContractData","Tsize("&amp;C139&amp;")","LastQuoteToday",,"T"))-2))</f>
        <v/>
      </c>
      <c r="T139" t="str" cm="1">
        <f t="array" ref="T139">IF(A139="","",_xlfn.IFS(S139=0,"#",S139=1,"#.0",S139=2,"#.00",S139=3,"#.000",S139=4,"#.0000",S139=5,"#.00000",S139=6,"#.000000",S139=7,"#.0000000"))</f>
        <v/>
      </c>
    </row>
    <row r="140" spans="2:20" x14ac:dyDescent="0.3">
      <c r="B140" s="1" t="str">
        <f>IF(A140="","",IFERROR(RTD("cqg.rtd",,"ContractData",A140,"PerCentNetLastTrade",,"T")/100,""))</f>
        <v/>
      </c>
      <c r="E140" t="str">
        <f>IF(A140="","",RTD("cqg.rtd",,"ContractData",C140,"LongDescription",,"T"))</f>
        <v/>
      </c>
      <c r="F140" s="2" t="str">
        <f>IF(A140="","",TEXT(RTD("cqg.rtd",,"ContractData",C140,"LastTrade",,"T"),T140))</f>
        <v/>
      </c>
      <c r="G140" s="2" t="str">
        <f>IF(A140="","",TEXT(RTD("cqg.rtd",,"ContractData",C140,"NetLastTrade",,"T"),T140))</f>
        <v/>
      </c>
      <c r="H140" s="1" t="str">
        <f t="shared" si="2"/>
        <v/>
      </c>
      <c r="I140" s="2" t="str">
        <f>IF(A140="","",TEXT(RTD("cqg.rtd",,"ContractData",C140,"Open",,"T"),T140))</f>
        <v/>
      </c>
      <c r="J140" s="2" t="str">
        <f>IF(A140="","",TEXT(RTD("cqg.rtd",,"ContractData",C140,"High",,"T"),T140))</f>
        <v/>
      </c>
      <c r="K140" s="2" t="str">
        <f>IF(A140="","",TEXT(RTD("cqg.rtd",,"ContractData",C140,"Low",,"T"),T140))</f>
        <v/>
      </c>
      <c r="L140" t="str">
        <f>IF(A140="","",RTD("cqg.rtd", ,"ContractData", C140, "MT_LastBidVolume",, "T"))</f>
        <v/>
      </c>
      <c r="M140" s="2" t="str">
        <f>IF(A140="","",TEXT(RTD("cqg.rtd", ,"ContractData", C140, "Bid",, "T"),T140))</f>
        <v/>
      </c>
      <c r="N140" s="2" t="str">
        <f>IF(A140="","",TEXT(RTD("cqg.rtd", ,"ContractData", C140, "Ask",, "T"),T140))</f>
        <v/>
      </c>
      <c r="O140" t="str">
        <f>IF(A140="","",RTD("cqg.rtd", ,"ContractData", C140, "MT_LastAskVolume",, "T"))</f>
        <v/>
      </c>
      <c r="P140" t="str">
        <f>IF(A140="","",RTD("cqg.rtd", ,"ContractData", C140, "T_CVol",, "T"))</f>
        <v/>
      </c>
      <c r="Q140" s="1" t="str">
        <f>IF(A140="","",RTD("cqg.rtd",,"StudyData",C140,"PCB","BaseType=Index,Index=1","Close","A",,"all",,,,"T")/100)</f>
        <v/>
      </c>
      <c r="S140" s="14" t="str">
        <f>IF(A140="","",IF(LEN(RTD("cqg.rtd",,"ContractData","Tsize("&amp;C140&amp;")","LastQuoteToday",,"T"))=1,0,LEN(RTD("cqg.rtd",,"ContractData","Tsize("&amp;C140&amp;")","LastQuoteToday",,"T"))-2))</f>
        <v/>
      </c>
      <c r="T140" t="str" cm="1">
        <f t="array" ref="T140">IF(A140="","",_xlfn.IFS(S140=0,"#",S140=1,"#.0",S140=2,"#.00",S140=3,"#.000",S140=4,"#.0000",S140=5,"#.00000",S140=6,"#.000000",S140=7,"#.0000000"))</f>
        <v/>
      </c>
    </row>
    <row r="141" spans="2:20" x14ac:dyDescent="0.3">
      <c r="B141" s="1" t="str">
        <f>IF(A141="","",IFERROR(RTD("cqg.rtd",,"ContractData",A141,"PerCentNetLastTrade",,"T")/100,""))</f>
        <v/>
      </c>
      <c r="E141" t="str">
        <f>IF(A141="","",RTD("cqg.rtd",,"ContractData",C141,"LongDescription",,"T"))</f>
        <v/>
      </c>
      <c r="F141" s="2" t="str">
        <f>IF(A141="","",TEXT(RTD("cqg.rtd",,"ContractData",C141,"LastTrade",,"T"),T141))</f>
        <v/>
      </c>
      <c r="G141" s="2" t="str">
        <f>IF(A141="","",TEXT(RTD("cqg.rtd",,"ContractData",C141,"NetLastTrade",,"T"),T141))</f>
        <v/>
      </c>
      <c r="H141" s="1" t="str">
        <f t="shared" si="2"/>
        <v/>
      </c>
      <c r="I141" s="2" t="str">
        <f>IF(A141="","",TEXT(RTD("cqg.rtd",,"ContractData",C141,"Open",,"T"),T141))</f>
        <v/>
      </c>
      <c r="J141" s="2" t="str">
        <f>IF(A141="","",TEXT(RTD("cqg.rtd",,"ContractData",C141,"High",,"T"),T141))</f>
        <v/>
      </c>
      <c r="K141" s="2" t="str">
        <f>IF(A141="","",TEXT(RTD("cqg.rtd",,"ContractData",C141,"Low",,"T"),T141))</f>
        <v/>
      </c>
      <c r="L141" t="str">
        <f>IF(A141="","",RTD("cqg.rtd", ,"ContractData", C141, "MT_LastBidVolume",, "T"))</f>
        <v/>
      </c>
      <c r="M141" s="2" t="str">
        <f>IF(A141="","",TEXT(RTD("cqg.rtd", ,"ContractData", C141, "Bid",, "T"),T141))</f>
        <v/>
      </c>
      <c r="N141" s="2" t="str">
        <f>IF(A141="","",TEXT(RTD("cqg.rtd", ,"ContractData", C141, "Ask",, "T"),T141))</f>
        <v/>
      </c>
      <c r="O141" t="str">
        <f>IF(A141="","",RTD("cqg.rtd", ,"ContractData", C141, "MT_LastAskVolume",, "T"))</f>
        <v/>
      </c>
      <c r="P141" t="str">
        <f>IF(A141="","",RTD("cqg.rtd", ,"ContractData", C141, "T_CVol",, "T"))</f>
        <v/>
      </c>
      <c r="Q141" s="1" t="str">
        <f>IF(A141="","",RTD("cqg.rtd",,"StudyData",C141,"PCB","BaseType=Index,Index=1","Close","A",,"all",,,,"T")/100)</f>
        <v/>
      </c>
      <c r="S141" s="14" t="str">
        <f>IF(A141="","",IF(LEN(RTD("cqg.rtd",,"ContractData","Tsize("&amp;C141&amp;")","LastQuoteToday",,"T"))=1,0,LEN(RTD("cqg.rtd",,"ContractData","Tsize("&amp;C141&amp;")","LastQuoteToday",,"T"))-2))</f>
        <v/>
      </c>
      <c r="T141" t="str" cm="1">
        <f t="array" ref="T141">IF(A141="","",_xlfn.IFS(S141=0,"#",S141=1,"#.0",S141=2,"#.00",S141=3,"#.000",S141=4,"#.0000",S141=5,"#.00000",S141=6,"#.000000",S141=7,"#.0000000"))</f>
        <v/>
      </c>
    </row>
    <row r="142" spans="2:20" x14ac:dyDescent="0.3">
      <c r="B142" s="1" t="str">
        <f>IF(A142="","",IFERROR(RTD("cqg.rtd",,"ContractData",A142,"PerCentNetLastTrade",,"T")/100,""))</f>
        <v/>
      </c>
      <c r="E142" t="str">
        <f>IF(A142="","",RTD("cqg.rtd",,"ContractData",C142,"LongDescription",,"T"))</f>
        <v/>
      </c>
      <c r="F142" s="2" t="str">
        <f>IF(A142="","",TEXT(RTD("cqg.rtd",,"ContractData",C142,"LastTrade",,"T"),T142))</f>
        <v/>
      </c>
      <c r="G142" s="2" t="str">
        <f>IF(A142="","",TEXT(RTD("cqg.rtd",,"ContractData",C142,"NetLastTrade",,"T"),T142))</f>
        <v/>
      </c>
      <c r="H142" s="1" t="str">
        <f t="shared" si="2"/>
        <v/>
      </c>
      <c r="I142" s="2" t="str">
        <f>IF(A142="","",TEXT(RTD("cqg.rtd",,"ContractData",C142,"Open",,"T"),T142))</f>
        <v/>
      </c>
      <c r="J142" s="2" t="str">
        <f>IF(A142="","",TEXT(RTD("cqg.rtd",,"ContractData",C142,"High",,"T"),T142))</f>
        <v/>
      </c>
      <c r="K142" s="2" t="str">
        <f>IF(A142="","",TEXT(RTD("cqg.rtd",,"ContractData",C142,"Low",,"T"),T142))</f>
        <v/>
      </c>
      <c r="L142" t="str">
        <f>IF(A142="","",RTD("cqg.rtd", ,"ContractData", C142, "MT_LastBidVolume",, "T"))</f>
        <v/>
      </c>
      <c r="M142" s="2" t="str">
        <f>IF(A142="","",TEXT(RTD("cqg.rtd", ,"ContractData", C142, "Bid",, "T"),T142))</f>
        <v/>
      </c>
      <c r="N142" s="2" t="str">
        <f>IF(A142="","",TEXT(RTD("cqg.rtd", ,"ContractData", C142, "Ask",, "T"),T142))</f>
        <v/>
      </c>
      <c r="O142" t="str">
        <f>IF(A142="","",RTD("cqg.rtd", ,"ContractData", C142, "MT_LastAskVolume",, "T"))</f>
        <v/>
      </c>
      <c r="P142" t="str">
        <f>IF(A142="","",RTD("cqg.rtd", ,"ContractData", C142, "T_CVol",, "T"))</f>
        <v/>
      </c>
      <c r="Q142" s="1" t="str">
        <f>IF(A142="","",RTD("cqg.rtd",,"StudyData",C142,"PCB","BaseType=Index,Index=1","Close","A",,"all",,,,"T")/100)</f>
        <v/>
      </c>
      <c r="S142" s="14" t="str">
        <f>IF(A142="","",IF(LEN(RTD("cqg.rtd",,"ContractData","Tsize("&amp;C142&amp;")","LastQuoteToday",,"T"))=1,0,LEN(RTD("cqg.rtd",,"ContractData","Tsize("&amp;C142&amp;")","LastQuoteToday",,"T"))-2))</f>
        <v/>
      </c>
      <c r="T142" t="str" cm="1">
        <f t="array" ref="T142">IF(A142="","",_xlfn.IFS(S142=0,"#",S142=1,"#.0",S142=2,"#.00",S142=3,"#.000",S142=4,"#.0000",S142=5,"#.00000",S142=6,"#.000000",S142=7,"#.0000000"))</f>
        <v/>
      </c>
    </row>
    <row r="143" spans="2:20" x14ac:dyDescent="0.3">
      <c r="B143" s="1" t="str">
        <f>IF(A143="","",IFERROR(RTD("cqg.rtd",,"ContractData",A143,"PerCentNetLastTrade",,"T")/100,""))</f>
        <v/>
      </c>
      <c r="E143" t="str">
        <f>IF(A143="","",RTD("cqg.rtd",,"ContractData",C143,"LongDescription",,"T"))</f>
        <v/>
      </c>
      <c r="F143" s="2" t="str">
        <f>IF(A143="","",TEXT(RTD("cqg.rtd",,"ContractData",C143,"LastTrade",,"T"),T143))</f>
        <v/>
      </c>
      <c r="G143" s="2" t="str">
        <f>IF(A143="","",TEXT(RTD("cqg.rtd",,"ContractData",C143,"NetLastTrade",,"T"),T143))</f>
        <v/>
      </c>
      <c r="H143" s="1" t="str">
        <f t="shared" si="2"/>
        <v/>
      </c>
      <c r="I143" s="2" t="str">
        <f>IF(A143="","",TEXT(RTD("cqg.rtd",,"ContractData",C143,"Open",,"T"),T143))</f>
        <v/>
      </c>
      <c r="J143" s="2" t="str">
        <f>IF(A143="","",TEXT(RTD("cqg.rtd",,"ContractData",C143,"High",,"T"),T143))</f>
        <v/>
      </c>
      <c r="K143" s="2" t="str">
        <f>IF(A143="","",TEXT(RTD("cqg.rtd",,"ContractData",C143,"Low",,"T"),T143))</f>
        <v/>
      </c>
      <c r="L143" t="str">
        <f>IF(A143="","",RTD("cqg.rtd", ,"ContractData", C143, "MT_LastBidVolume",, "T"))</f>
        <v/>
      </c>
      <c r="M143" s="2" t="str">
        <f>IF(A143="","",TEXT(RTD("cqg.rtd", ,"ContractData", C143, "Bid",, "T"),T143))</f>
        <v/>
      </c>
      <c r="N143" s="2" t="str">
        <f>IF(A143="","",TEXT(RTD("cqg.rtd", ,"ContractData", C143, "Ask",, "T"),T143))</f>
        <v/>
      </c>
      <c r="O143" t="str">
        <f>IF(A143="","",RTD("cqg.rtd", ,"ContractData", C143, "MT_LastAskVolume",, "T"))</f>
        <v/>
      </c>
      <c r="P143" t="str">
        <f>IF(A143="","",RTD("cqg.rtd", ,"ContractData", C143, "T_CVol",, "T"))</f>
        <v/>
      </c>
      <c r="Q143" s="1" t="str">
        <f>IF(A143="","",RTD("cqg.rtd",,"StudyData",C143,"PCB","BaseType=Index,Index=1","Close","A",,"all",,,,"T")/100)</f>
        <v/>
      </c>
      <c r="S143" s="14" t="str">
        <f>IF(A143="","",IF(LEN(RTD("cqg.rtd",,"ContractData","Tsize("&amp;C143&amp;")","LastQuoteToday",,"T"))=1,0,LEN(RTD("cqg.rtd",,"ContractData","Tsize("&amp;C143&amp;")","LastQuoteToday",,"T"))-2))</f>
        <v/>
      </c>
      <c r="T143" t="str" cm="1">
        <f t="array" ref="T143">IF(A143="","",_xlfn.IFS(S143=0,"#",S143=1,"#.0",S143=2,"#.00",S143=3,"#.000",S143=4,"#.0000",S143=5,"#.00000",S143=6,"#.000000",S143=7,"#.0000000"))</f>
        <v/>
      </c>
    </row>
    <row r="144" spans="2:20" x14ac:dyDescent="0.3">
      <c r="B144" s="1" t="str">
        <f>IF(A144="","",IFERROR(RTD("cqg.rtd",,"ContractData",A144,"PerCentNetLastTrade",,"T")/100,""))</f>
        <v/>
      </c>
      <c r="E144" t="str">
        <f>IF(A144="","",RTD("cqg.rtd",,"ContractData",C144,"LongDescription",,"T"))</f>
        <v/>
      </c>
      <c r="F144" s="2" t="str">
        <f>IF(A144="","",TEXT(RTD("cqg.rtd",,"ContractData",C144,"LastTrade",,"T"),T144))</f>
        <v/>
      </c>
      <c r="G144" s="2" t="str">
        <f>IF(A144="","",TEXT(RTD("cqg.rtd",,"ContractData",C144,"NetLastTrade",,"T"),T144))</f>
        <v/>
      </c>
      <c r="H144" s="1" t="str">
        <f t="shared" si="2"/>
        <v/>
      </c>
      <c r="I144" s="2" t="str">
        <f>IF(A144="","",TEXT(RTD("cqg.rtd",,"ContractData",C144,"Open",,"T"),T144))</f>
        <v/>
      </c>
      <c r="J144" s="2" t="str">
        <f>IF(A144="","",TEXT(RTD("cqg.rtd",,"ContractData",C144,"High",,"T"),T144))</f>
        <v/>
      </c>
      <c r="K144" s="2" t="str">
        <f>IF(A144="","",TEXT(RTD("cqg.rtd",,"ContractData",C144,"Low",,"T"),T144))</f>
        <v/>
      </c>
      <c r="L144" t="str">
        <f>IF(A144="","",RTD("cqg.rtd", ,"ContractData", C144, "MT_LastBidVolume",, "T"))</f>
        <v/>
      </c>
      <c r="M144" s="2" t="str">
        <f>IF(A144="","",TEXT(RTD("cqg.rtd", ,"ContractData", C144, "Bid",, "T"),T144))</f>
        <v/>
      </c>
      <c r="N144" s="2" t="str">
        <f>IF(A144="","",TEXT(RTD("cqg.rtd", ,"ContractData", C144, "Ask",, "T"),T144))</f>
        <v/>
      </c>
      <c r="O144" t="str">
        <f>IF(A144="","",RTD("cqg.rtd", ,"ContractData", C144, "MT_LastAskVolume",, "T"))</f>
        <v/>
      </c>
      <c r="P144" t="str">
        <f>IF(A144="","",RTD("cqg.rtd", ,"ContractData", C144, "T_CVol",, "T"))</f>
        <v/>
      </c>
      <c r="Q144" s="1" t="str">
        <f>IF(A144="","",RTD("cqg.rtd",,"StudyData",C144,"PCB","BaseType=Index,Index=1","Close","A",,"all",,,,"T")/100)</f>
        <v/>
      </c>
      <c r="S144" s="14" t="str">
        <f>IF(A144="","",IF(LEN(RTD("cqg.rtd",,"ContractData","Tsize("&amp;C144&amp;")","LastQuoteToday",,"T"))=1,0,LEN(RTD("cqg.rtd",,"ContractData","Tsize("&amp;C144&amp;")","LastQuoteToday",,"T"))-2))</f>
        <v/>
      </c>
      <c r="T144" t="str" cm="1">
        <f t="array" ref="T144">IF(A144="","",_xlfn.IFS(S144=0,"#",S144=1,"#.0",S144=2,"#.00",S144=3,"#.000",S144=4,"#.0000",S144=5,"#.00000",S144=6,"#.000000",S144=7,"#.0000000"))</f>
        <v/>
      </c>
    </row>
    <row r="145" spans="2:20" x14ac:dyDescent="0.3">
      <c r="B145" s="1" t="str">
        <f>IF(A145="","",IFERROR(RTD("cqg.rtd",,"ContractData",A145,"PerCentNetLastTrade",,"T")/100,""))</f>
        <v/>
      </c>
      <c r="E145" t="str">
        <f>IF(A145="","",RTD("cqg.rtd",,"ContractData",C145,"LongDescription",,"T"))</f>
        <v/>
      </c>
      <c r="F145" s="2" t="str">
        <f>IF(A145="","",TEXT(RTD("cqg.rtd",,"ContractData",C145,"LastTrade",,"T"),T145))</f>
        <v/>
      </c>
      <c r="G145" s="2" t="str">
        <f>IF(A145="","",TEXT(RTD("cqg.rtd",,"ContractData",C145,"NetLastTrade",,"T"),T145))</f>
        <v/>
      </c>
      <c r="H145" s="1" t="str">
        <f t="shared" si="2"/>
        <v/>
      </c>
      <c r="I145" s="2" t="str">
        <f>IF(A145="","",TEXT(RTD("cqg.rtd",,"ContractData",C145,"Open",,"T"),T145))</f>
        <v/>
      </c>
      <c r="J145" s="2" t="str">
        <f>IF(A145="","",TEXT(RTD("cqg.rtd",,"ContractData",C145,"High",,"T"),T145))</f>
        <v/>
      </c>
      <c r="K145" s="2" t="str">
        <f>IF(A145="","",TEXT(RTD("cqg.rtd",,"ContractData",C145,"Low",,"T"),T145))</f>
        <v/>
      </c>
      <c r="L145" t="str">
        <f>IF(A145="","",RTD("cqg.rtd", ,"ContractData", C145, "MT_LastBidVolume",, "T"))</f>
        <v/>
      </c>
      <c r="M145" s="2" t="str">
        <f>IF(A145="","",TEXT(RTD("cqg.rtd", ,"ContractData", C145, "Bid",, "T"),T145))</f>
        <v/>
      </c>
      <c r="N145" s="2" t="str">
        <f>IF(A145="","",TEXT(RTD("cqg.rtd", ,"ContractData", C145, "Ask",, "T"),T145))</f>
        <v/>
      </c>
      <c r="O145" t="str">
        <f>IF(A145="","",RTD("cqg.rtd", ,"ContractData", C145, "MT_LastAskVolume",, "T"))</f>
        <v/>
      </c>
      <c r="P145" t="str">
        <f>IF(A145="","",RTD("cqg.rtd", ,"ContractData", C145, "T_CVol",, "T"))</f>
        <v/>
      </c>
      <c r="Q145" s="1" t="str">
        <f>IF(A145="","",RTD("cqg.rtd",,"StudyData",C145,"PCB","BaseType=Index,Index=1","Close","A",,"all",,,,"T")/100)</f>
        <v/>
      </c>
      <c r="S145" s="14" t="str">
        <f>IF(A145="","",IF(LEN(RTD("cqg.rtd",,"ContractData","Tsize("&amp;C145&amp;")","LastQuoteToday",,"T"))=1,0,LEN(RTD("cqg.rtd",,"ContractData","Tsize("&amp;C145&amp;")","LastQuoteToday",,"T"))-2))</f>
        <v/>
      </c>
      <c r="T145" t="str" cm="1">
        <f t="array" ref="T145">IF(A145="","",_xlfn.IFS(S145=0,"#",S145=1,"#.0",S145=2,"#.00",S145=3,"#.000",S145=4,"#.0000",S145=5,"#.00000",S145=6,"#.000000",S145=7,"#.0000000"))</f>
        <v/>
      </c>
    </row>
    <row r="146" spans="2:20" x14ac:dyDescent="0.3">
      <c r="B146" s="1" t="str">
        <f>IF(A146="","",IFERROR(RTD("cqg.rtd",,"ContractData",A146,"PerCentNetLastTrade",,"T")/100,""))</f>
        <v/>
      </c>
      <c r="E146" t="str">
        <f>IF(A146="","",RTD("cqg.rtd",,"ContractData",C146,"LongDescription",,"T"))</f>
        <v/>
      </c>
      <c r="F146" s="2" t="str">
        <f>IF(A146="","",TEXT(RTD("cqg.rtd",,"ContractData",C146,"LastTrade",,"T"),T146))</f>
        <v/>
      </c>
      <c r="G146" s="2" t="str">
        <f>IF(A146="","",TEXT(RTD("cqg.rtd",,"ContractData",C146,"NetLastTrade",,"T"),T146))</f>
        <v/>
      </c>
      <c r="H146" s="1" t="str">
        <f t="shared" si="2"/>
        <v/>
      </c>
      <c r="I146" s="2" t="str">
        <f>IF(A146="","",TEXT(RTD("cqg.rtd",,"ContractData",C146,"Open",,"T"),T146))</f>
        <v/>
      </c>
      <c r="J146" s="2" t="str">
        <f>IF(A146="","",TEXT(RTD("cqg.rtd",,"ContractData",C146,"High",,"T"),T146))</f>
        <v/>
      </c>
      <c r="K146" s="2" t="str">
        <f>IF(A146="","",TEXT(RTD("cqg.rtd",,"ContractData",C146,"Low",,"T"),T146))</f>
        <v/>
      </c>
      <c r="L146" t="str">
        <f>IF(A146="","",RTD("cqg.rtd", ,"ContractData", C146, "MT_LastBidVolume",, "T"))</f>
        <v/>
      </c>
      <c r="M146" s="2" t="str">
        <f>IF(A146="","",TEXT(RTD("cqg.rtd", ,"ContractData", C146, "Bid",, "T"),T146))</f>
        <v/>
      </c>
      <c r="N146" s="2" t="str">
        <f>IF(A146="","",TEXT(RTD("cqg.rtd", ,"ContractData", C146, "Ask",, "T"),T146))</f>
        <v/>
      </c>
      <c r="O146" t="str">
        <f>IF(A146="","",RTD("cqg.rtd", ,"ContractData", C146, "MT_LastAskVolume",, "T"))</f>
        <v/>
      </c>
      <c r="P146" t="str">
        <f>IF(A146="","",RTD("cqg.rtd", ,"ContractData", C146, "T_CVol",, "T"))</f>
        <v/>
      </c>
      <c r="Q146" s="1" t="str">
        <f>IF(A146="","",RTD("cqg.rtd",,"StudyData",C146,"PCB","BaseType=Index,Index=1","Close","A",,"all",,,,"T")/100)</f>
        <v/>
      </c>
      <c r="S146" s="14" t="str">
        <f>IF(A146="","",IF(LEN(RTD("cqg.rtd",,"ContractData","Tsize("&amp;C146&amp;")","LastQuoteToday",,"T"))=1,0,LEN(RTD("cqg.rtd",,"ContractData","Tsize("&amp;C146&amp;")","LastQuoteToday",,"T"))-2))</f>
        <v/>
      </c>
      <c r="T146" t="str" cm="1">
        <f t="array" ref="T146">IF(A146="","",_xlfn.IFS(S146=0,"#",S146=1,"#.0",S146=2,"#.00",S146=3,"#.000",S146=4,"#.0000",S146=5,"#.00000",S146=6,"#.000000",S146=7,"#.0000000"))</f>
        <v/>
      </c>
    </row>
    <row r="147" spans="2:20" x14ac:dyDescent="0.3">
      <c r="B147" s="1" t="str">
        <f>IF(A147="","",IFERROR(RTD("cqg.rtd",,"ContractData",A147,"PerCentNetLastTrade",,"T")/100,""))</f>
        <v/>
      </c>
      <c r="E147" t="str">
        <f>IF(A147="","",RTD("cqg.rtd",,"ContractData",C147,"LongDescription",,"T"))</f>
        <v/>
      </c>
      <c r="F147" s="2" t="str">
        <f>IF(A147="","",TEXT(RTD("cqg.rtd",,"ContractData",C147,"LastTrade",,"T"),T147))</f>
        <v/>
      </c>
      <c r="G147" s="2" t="str">
        <f>IF(A147="","",TEXT(RTD("cqg.rtd",,"ContractData",C147,"NetLastTrade",,"T"),T147))</f>
        <v/>
      </c>
      <c r="H147" s="1" t="str">
        <f t="shared" si="2"/>
        <v/>
      </c>
      <c r="I147" s="2" t="str">
        <f>IF(A147="","",TEXT(RTD("cqg.rtd",,"ContractData",C147,"Open",,"T"),T147))</f>
        <v/>
      </c>
      <c r="J147" s="2" t="str">
        <f>IF(A147="","",TEXT(RTD("cqg.rtd",,"ContractData",C147,"High",,"T"),T147))</f>
        <v/>
      </c>
      <c r="K147" s="2" t="str">
        <f>IF(A147="","",TEXT(RTD("cqg.rtd",,"ContractData",C147,"Low",,"T"),T147))</f>
        <v/>
      </c>
      <c r="L147" t="str">
        <f>IF(A147="","",RTD("cqg.rtd", ,"ContractData", C147, "MT_LastBidVolume",, "T"))</f>
        <v/>
      </c>
      <c r="M147" s="2" t="str">
        <f>IF(A147="","",TEXT(RTD("cqg.rtd", ,"ContractData", C147, "Bid",, "T"),T147))</f>
        <v/>
      </c>
      <c r="N147" s="2" t="str">
        <f>IF(A147="","",TEXT(RTD("cqg.rtd", ,"ContractData", C147, "Ask",, "T"),T147))</f>
        <v/>
      </c>
      <c r="O147" t="str">
        <f>IF(A147="","",RTD("cqg.rtd", ,"ContractData", C147, "MT_LastAskVolume",, "T"))</f>
        <v/>
      </c>
      <c r="P147" t="str">
        <f>IF(A147="","",RTD("cqg.rtd", ,"ContractData", C147, "T_CVol",, "T"))</f>
        <v/>
      </c>
      <c r="Q147" s="1" t="str">
        <f>IF(A147="","",RTD("cqg.rtd",,"StudyData",C147,"PCB","BaseType=Index,Index=1","Close","A",,"all",,,,"T")/100)</f>
        <v/>
      </c>
      <c r="S147" s="14" t="str">
        <f>IF(A147="","",IF(LEN(RTD("cqg.rtd",,"ContractData","Tsize("&amp;C147&amp;")","LastQuoteToday",,"T"))=1,0,LEN(RTD("cqg.rtd",,"ContractData","Tsize("&amp;C147&amp;")","LastQuoteToday",,"T"))-2))</f>
        <v/>
      </c>
      <c r="T147" t="str" cm="1">
        <f t="array" ref="T147">IF(A147="","",_xlfn.IFS(S147=0,"#",S147=1,"#.0",S147=2,"#.00",S147=3,"#.000",S147=4,"#.0000",S147=5,"#.00000",S147=6,"#.000000",S147=7,"#.0000000"))</f>
        <v/>
      </c>
    </row>
    <row r="148" spans="2:20" x14ac:dyDescent="0.3">
      <c r="B148" s="1" t="str">
        <f>IF(A148="","",IFERROR(RTD("cqg.rtd",,"ContractData",A148,"PerCentNetLastTrade",,"T")/100,""))</f>
        <v/>
      </c>
      <c r="E148" t="str">
        <f>IF(A148="","",RTD("cqg.rtd",,"ContractData",C148,"LongDescription",,"T"))</f>
        <v/>
      </c>
      <c r="F148" s="2" t="str">
        <f>IF(A148="","",TEXT(RTD("cqg.rtd",,"ContractData",C148,"LastTrade",,"T"),T148))</f>
        <v/>
      </c>
      <c r="G148" s="2" t="str">
        <f>IF(A148="","",TEXT(RTD("cqg.rtd",,"ContractData",C148,"NetLastTrade",,"T"),T148))</f>
        <v/>
      </c>
      <c r="H148" s="1" t="str">
        <f t="shared" ref="H148:H189" si="3">IF(A148="","",D148)</f>
        <v/>
      </c>
      <c r="I148" s="2" t="str">
        <f>IF(A148="","",TEXT(RTD("cqg.rtd",,"ContractData",C148,"Open",,"T"),T148))</f>
        <v/>
      </c>
      <c r="J148" s="2" t="str">
        <f>IF(A148="","",TEXT(RTD("cqg.rtd",,"ContractData",C148,"High",,"T"),T148))</f>
        <v/>
      </c>
      <c r="K148" s="2" t="str">
        <f>IF(A148="","",TEXT(RTD("cqg.rtd",,"ContractData",C148,"Low",,"T"),T148))</f>
        <v/>
      </c>
      <c r="L148" t="str">
        <f>IF(A148="","",RTD("cqg.rtd", ,"ContractData", C148, "MT_LastBidVolume",, "T"))</f>
        <v/>
      </c>
      <c r="M148" s="2" t="str">
        <f>IF(A148="","",TEXT(RTD("cqg.rtd", ,"ContractData", C148, "Bid",, "T"),T148))</f>
        <v/>
      </c>
      <c r="N148" s="2" t="str">
        <f>IF(A148="","",TEXT(RTD("cqg.rtd", ,"ContractData", C148, "Ask",, "T"),T148))</f>
        <v/>
      </c>
      <c r="O148" t="str">
        <f>IF(A148="","",RTD("cqg.rtd", ,"ContractData", C148, "MT_LastAskVolume",, "T"))</f>
        <v/>
      </c>
      <c r="P148" t="str">
        <f>IF(A148="","",RTD("cqg.rtd", ,"ContractData", C148, "T_CVol",, "T"))</f>
        <v/>
      </c>
      <c r="Q148" s="1" t="str">
        <f>IF(A148="","",RTD("cqg.rtd",,"StudyData",C148,"PCB","BaseType=Index,Index=1","Close","A",,"all",,,,"T")/100)</f>
        <v/>
      </c>
      <c r="S148" s="14" t="str">
        <f>IF(A148="","",IF(LEN(RTD("cqg.rtd",,"ContractData","Tsize("&amp;C148&amp;")","LastQuoteToday",,"T"))=1,0,LEN(RTD("cqg.rtd",,"ContractData","Tsize("&amp;C148&amp;")","LastQuoteToday",,"T"))-2))</f>
        <v/>
      </c>
      <c r="T148" t="str" cm="1">
        <f t="array" ref="T148">IF(A148="","",_xlfn.IFS(S148=0,"#",S148=1,"#.0",S148=2,"#.00",S148=3,"#.000",S148=4,"#.0000",S148=5,"#.00000",S148=6,"#.000000",S148=7,"#.0000000"))</f>
        <v/>
      </c>
    </row>
    <row r="149" spans="2:20" x14ac:dyDescent="0.3">
      <c r="B149" s="1" t="str">
        <f>IF(A149="","",IFERROR(RTD("cqg.rtd",,"ContractData",A149,"PerCentNetLastTrade",,"T")/100,""))</f>
        <v/>
      </c>
      <c r="E149" t="str">
        <f>IF(A149="","",RTD("cqg.rtd",,"ContractData",C149,"LongDescription",,"T"))</f>
        <v/>
      </c>
      <c r="F149" s="2" t="str">
        <f>IF(A149="","",TEXT(RTD("cqg.rtd",,"ContractData",C149,"LastTrade",,"T"),T149))</f>
        <v/>
      </c>
      <c r="G149" s="2" t="str">
        <f>IF(A149="","",TEXT(RTD("cqg.rtd",,"ContractData",C149,"NetLastTrade",,"T"),T149))</f>
        <v/>
      </c>
      <c r="H149" s="1" t="str">
        <f t="shared" si="3"/>
        <v/>
      </c>
      <c r="I149" s="2" t="str">
        <f>IF(A149="","",TEXT(RTD("cqg.rtd",,"ContractData",C149,"Open",,"T"),T149))</f>
        <v/>
      </c>
      <c r="J149" s="2" t="str">
        <f>IF(A149="","",TEXT(RTD("cqg.rtd",,"ContractData",C149,"High",,"T"),T149))</f>
        <v/>
      </c>
      <c r="K149" s="2" t="str">
        <f>IF(A149="","",TEXT(RTD("cqg.rtd",,"ContractData",C149,"Low",,"T"),T149))</f>
        <v/>
      </c>
      <c r="L149" t="str">
        <f>IF(A149="","",RTD("cqg.rtd", ,"ContractData", C149, "MT_LastBidVolume",, "T"))</f>
        <v/>
      </c>
      <c r="M149" s="2" t="str">
        <f>IF(A149="","",TEXT(RTD("cqg.rtd", ,"ContractData", C149, "Bid",, "T"),T149))</f>
        <v/>
      </c>
      <c r="N149" s="2" t="str">
        <f>IF(A149="","",TEXT(RTD("cqg.rtd", ,"ContractData", C149, "Ask",, "T"),T149))</f>
        <v/>
      </c>
      <c r="O149" t="str">
        <f>IF(A149="","",RTD("cqg.rtd", ,"ContractData", C149, "MT_LastAskVolume",, "T"))</f>
        <v/>
      </c>
      <c r="P149" t="str">
        <f>IF(A149="","",RTD("cqg.rtd", ,"ContractData", C149, "T_CVol",, "T"))</f>
        <v/>
      </c>
      <c r="Q149" s="1" t="str">
        <f>IF(A149="","",RTD("cqg.rtd",,"StudyData",C149,"PCB","BaseType=Index,Index=1","Close","A",,"all",,,,"T")/100)</f>
        <v/>
      </c>
      <c r="S149" s="14" t="str">
        <f>IF(A149="","",IF(LEN(RTD("cqg.rtd",,"ContractData","Tsize("&amp;C149&amp;")","LastQuoteToday",,"T"))=1,0,LEN(RTD("cqg.rtd",,"ContractData","Tsize("&amp;C149&amp;")","LastQuoteToday",,"T"))-2))</f>
        <v/>
      </c>
      <c r="T149" t="str" cm="1">
        <f t="array" ref="T149">IF(A149="","",_xlfn.IFS(S149=0,"#",S149=1,"#.0",S149=2,"#.00",S149=3,"#.000",S149=4,"#.0000",S149=5,"#.00000",S149=6,"#.000000",S149=7,"#.0000000"))</f>
        <v/>
      </c>
    </row>
    <row r="150" spans="2:20" x14ac:dyDescent="0.3">
      <c r="B150" s="1" t="str">
        <f>IF(A150="","",IFERROR(RTD("cqg.rtd",,"ContractData",A150,"PerCentNetLastTrade",,"T")/100,""))</f>
        <v/>
      </c>
      <c r="E150" t="str">
        <f>IF(A150="","",RTD("cqg.rtd",,"ContractData",C150,"LongDescription",,"T"))</f>
        <v/>
      </c>
      <c r="F150" s="2" t="str">
        <f>IF(A150="","",TEXT(RTD("cqg.rtd",,"ContractData",C150,"LastTrade",,"T"),T150))</f>
        <v/>
      </c>
      <c r="G150" s="2" t="str">
        <f>IF(A150="","",TEXT(RTD("cqg.rtd",,"ContractData",C150,"NetLastTrade",,"T"),T150))</f>
        <v/>
      </c>
      <c r="H150" s="1" t="str">
        <f t="shared" si="3"/>
        <v/>
      </c>
      <c r="I150" s="2" t="str">
        <f>IF(A150="","",TEXT(RTD("cqg.rtd",,"ContractData",C150,"Open",,"T"),T150))</f>
        <v/>
      </c>
      <c r="J150" s="2" t="str">
        <f>IF(A150="","",TEXT(RTD("cqg.rtd",,"ContractData",C150,"High",,"T"),T150))</f>
        <v/>
      </c>
      <c r="K150" s="2" t="str">
        <f>IF(A150="","",TEXT(RTD("cqg.rtd",,"ContractData",C150,"Low",,"T"),T150))</f>
        <v/>
      </c>
      <c r="L150" t="str">
        <f>IF(A150="","",RTD("cqg.rtd", ,"ContractData", C150, "MT_LastBidVolume",, "T"))</f>
        <v/>
      </c>
      <c r="M150" s="2" t="str">
        <f>IF(A150="","",TEXT(RTD("cqg.rtd", ,"ContractData", C150, "Bid",, "T"),T150))</f>
        <v/>
      </c>
      <c r="N150" s="2" t="str">
        <f>IF(A150="","",TEXT(RTD("cqg.rtd", ,"ContractData", C150, "Ask",, "T"),T150))</f>
        <v/>
      </c>
      <c r="O150" t="str">
        <f>IF(A150="","",RTD("cqg.rtd", ,"ContractData", C150, "MT_LastAskVolume",, "T"))</f>
        <v/>
      </c>
      <c r="P150" t="str">
        <f>IF(A150="","",RTD("cqg.rtd", ,"ContractData", C150, "T_CVol",, "T"))</f>
        <v/>
      </c>
      <c r="Q150" s="1" t="str">
        <f>IF(A150="","",RTD("cqg.rtd",,"StudyData",C150,"PCB","BaseType=Index,Index=1","Close","A",,"all",,,,"T")/100)</f>
        <v/>
      </c>
      <c r="S150" s="14" t="str">
        <f>IF(A150="","",IF(LEN(RTD("cqg.rtd",,"ContractData","Tsize("&amp;C150&amp;")","LastQuoteToday",,"T"))=1,0,LEN(RTD("cqg.rtd",,"ContractData","Tsize("&amp;C150&amp;")","LastQuoteToday",,"T"))-2))</f>
        <v/>
      </c>
      <c r="T150" t="str" cm="1">
        <f t="array" ref="T150">IF(A150="","",_xlfn.IFS(S150=0,"#",S150=1,"#.0",S150=2,"#.00",S150=3,"#.000",S150=4,"#.0000",S150=5,"#.00000",S150=6,"#.000000",S150=7,"#.0000000"))</f>
        <v/>
      </c>
    </row>
    <row r="151" spans="2:20" x14ac:dyDescent="0.3">
      <c r="B151" s="1" t="str">
        <f>IF(A151="","",IFERROR(RTD("cqg.rtd",,"ContractData",A151,"PerCentNetLastTrade",,"T")/100,""))</f>
        <v/>
      </c>
      <c r="E151" t="str">
        <f>IF(A151="","",RTD("cqg.rtd",,"ContractData",C151,"LongDescription",,"T"))</f>
        <v/>
      </c>
      <c r="F151" s="2" t="str">
        <f>IF(A151="","",TEXT(RTD("cqg.rtd",,"ContractData",C151,"LastTrade",,"T"),T151))</f>
        <v/>
      </c>
      <c r="G151" s="2" t="str">
        <f>IF(A151="","",TEXT(RTD("cqg.rtd",,"ContractData",C151,"NetLastTrade",,"T"),T151))</f>
        <v/>
      </c>
      <c r="H151" s="1" t="str">
        <f t="shared" si="3"/>
        <v/>
      </c>
      <c r="I151" s="2" t="str">
        <f>IF(A151="","",TEXT(RTD("cqg.rtd",,"ContractData",C151,"Open",,"T"),T151))</f>
        <v/>
      </c>
      <c r="J151" s="2" t="str">
        <f>IF(A151="","",TEXT(RTD("cqg.rtd",,"ContractData",C151,"High",,"T"),T151))</f>
        <v/>
      </c>
      <c r="K151" s="2" t="str">
        <f>IF(A151="","",TEXT(RTD("cqg.rtd",,"ContractData",C151,"Low",,"T"),T151))</f>
        <v/>
      </c>
      <c r="L151" t="str">
        <f>IF(A151="","",RTD("cqg.rtd", ,"ContractData", C151, "MT_LastBidVolume",, "T"))</f>
        <v/>
      </c>
      <c r="M151" s="2" t="str">
        <f>IF(A151="","",TEXT(RTD("cqg.rtd", ,"ContractData", C151, "Bid",, "T"),T151))</f>
        <v/>
      </c>
      <c r="N151" s="2" t="str">
        <f>IF(A151="","",TEXT(RTD("cqg.rtd", ,"ContractData", C151, "Ask",, "T"),T151))</f>
        <v/>
      </c>
      <c r="O151" t="str">
        <f>IF(A151="","",RTD("cqg.rtd", ,"ContractData", C151, "MT_LastAskVolume",, "T"))</f>
        <v/>
      </c>
      <c r="P151" t="str">
        <f>IF(A151="","",RTD("cqg.rtd", ,"ContractData", C151, "T_CVol",, "T"))</f>
        <v/>
      </c>
      <c r="Q151" s="1" t="str">
        <f>IF(A151="","",RTD("cqg.rtd",,"StudyData",C151,"PCB","BaseType=Index,Index=1","Close","A",,"all",,,,"T")/100)</f>
        <v/>
      </c>
      <c r="S151" s="14" t="str">
        <f>IF(A151="","",IF(LEN(RTD("cqg.rtd",,"ContractData","Tsize("&amp;C151&amp;")","LastQuoteToday",,"T"))=1,0,LEN(RTD("cqg.rtd",,"ContractData","Tsize("&amp;C151&amp;")","LastQuoteToday",,"T"))-2))</f>
        <v/>
      </c>
      <c r="T151" t="str" cm="1">
        <f t="array" ref="T151">IF(A151="","",_xlfn.IFS(S151=0,"#",S151=1,"#.0",S151=2,"#.00",S151=3,"#.000",S151=4,"#.0000",S151=5,"#.00000",S151=6,"#.000000",S151=7,"#.0000000"))</f>
        <v/>
      </c>
    </row>
    <row r="152" spans="2:20" x14ac:dyDescent="0.3">
      <c r="B152" s="1" t="str">
        <f>IF(A152="","",IFERROR(RTD("cqg.rtd",,"ContractData",A152,"PerCentNetLastTrade",,"T")/100,""))</f>
        <v/>
      </c>
      <c r="E152" t="str">
        <f>IF(A152="","",RTD("cqg.rtd",,"ContractData",C152,"LongDescription",,"T"))</f>
        <v/>
      </c>
      <c r="F152" s="2" t="str">
        <f>IF(A152="","",TEXT(RTD("cqg.rtd",,"ContractData",C152,"LastTrade",,"T"),T152))</f>
        <v/>
      </c>
      <c r="G152" s="2" t="str">
        <f>IF(A152="","",TEXT(RTD("cqg.rtd",,"ContractData",C152,"NetLastTrade",,"T"),T152))</f>
        <v/>
      </c>
      <c r="H152" s="1" t="str">
        <f t="shared" si="3"/>
        <v/>
      </c>
      <c r="I152" s="2" t="str">
        <f>IF(A152="","",TEXT(RTD("cqg.rtd",,"ContractData",C152,"Open",,"T"),T152))</f>
        <v/>
      </c>
      <c r="J152" s="2" t="str">
        <f>IF(A152="","",TEXT(RTD("cqg.rtd",,"ContractData",C152,"High",,"T"),T152))</f>
        <v/>
      </c>
      <c r="K152" s="2" t="str">
        <f>IF(A152="","",TEXT(RTD("cqg.rtd",,"ContractData",C152,"Low",,"T"),T152))</f>
        <v/>
      </c>
      <c r="L152" t="str">
        <f>IF(A152="","",RTD("cqg.rtd", ,"ContractData", C152, "MT_LastBidVolume",, "T"))</f>
        <v/>
      </c>
      <c r="M152" s="2" t="str">
        <f>IF(A152="","",TEXT(RTD("cqg.rtd", ,"ContractData", C152, "Bid",, "T"),T152))</f>
        <v/>
      </c>
      <c r="N152" s="2" t="str">
        <f>IF(A152="","",TEXT(RTD("cqg.rtd", ,"ContractData", C152, "Ask",, "T"),T152))</f>
        <v/>
      </c>
      <c r="O152" t="str">
        <f>IF(A152="","",RTD("cqg.rtd", ,"ContractData", C152, "MT_LastAskVolume",, "T"))</f>
        <v/>
      </c>
      <c r="P152" t="str">
        <f>IF(A152="","",RTD("cqg.rtd", ,"ContractData", C152, "T_CVol",, "T"))</f>
        <v/>
      </c>
      <c r="Q152" s="1" t="str">
        <f>IF(A152="","",RTD("cqg.rtd",,"StudyData",C152,"PCB","BaseType=Index,Index=1","Close","A",,"all",,,,"T")/100)</f>
        <v/>
      </c>
      <c r="S152" s="14" t="str">
        <f>IF(A152="","",IF(LEN(RTD("cqg.rtd",,"ContractData","Tsize("&amp;C152&amp;")","LastQuoteToday",,"T"))=1,0,LEN(RTD("cqg.rtd",,"ContractData","Tsize("&amp;C152&amp;")","LastQuoteToday",,"T"))-2))</f>
        <v/>
      </c>
      <c r="T152" t="str" cm="1">
        <f t="array" ref="T152">IF(A152="","",_xlfn.IFS(S152=0,"#",S152=1,"#.0",S152=2,"#.00",S152=3,"#.000",S152=4,"#.0000",S152=5,"#.00000",S152=6,"#.000000",S152=7,"#.0000000"))</f>
        <v/>
      </c>
    </row>
    <row r="153" spans="2:20" x14ac:dyDescent="0.3">
      <c r="B153" s="1" t="str">
        <f>IF(A153="","",IFERROR(RTD("cqg.rtd",,"ContractData",A153,"PerCentNetLastTrade",,"T")/100,""))</f>
        <v/>
      </c>
      <c r="E153" t="str">
        <f>IF(A153="","",RTD("cqg.rtd",,"ContractData",C153,"LongDescription",,"T"))</f>
        <v/>
      </c>
      <c r="F153" s="2" t="str">
        <f>IF(A153="","",TEXT(RTD("cqg.rtd",,"ContractData",C153,"LastTrade",,"T"),T153))</f>
        <v/>
      </c>
      <c r="G153" s="2" t="str">
        <f>IF(A153="","",TEXT(RTD("cqg.rtd",,"ContractData",C153,"NetLastTrade",,"T"),T153))</f>
        <v/>
      </c>
      <c r="H153" s="1" t="str">
        <f t="shared" si="3"/>
        <v/>
      </c>
      <c r="I153" s="2" t="str">
        <f>IF(A153="","",TEXT(RTD("cqg.rtd",,"ContractData",C153,"Open",,"T"),T153))</f>
        <v/>
      </c>
      <c r="J153" s="2" t="str">
        <f>IF(A153="","",TEXT(RTD("cqg.rtd",,"ContractData",C153,"High",,"T"),T153))</f>
        <v/>
      </c>
      <c r="K153" s="2" t="str">
        <f>IF(A153="","",TEXT(RTD("cqg.rtd",,"ContractData",C153,"Low",,"T"),T153))</f>
        <v/>
      </c>
      <c r="L153" t="str">
        <f>IF(A153="","",RTD("cqg.rtd", ,"ContractData", C153, "MT_LastBidVolume",, "T"))</f>
        <v/>
      </c>
      <c r="M153" s="2" t="str">
        <f>IF(A153="","",TEXT(RTD("cqg.rtd", ,"ContractData", C153, "Bid",, "T"),T153))</f>
        <v/>
      </c>
      <c r="N153" s="2" t="str">
        <f>IF(A153="","",TEXT(RTD("cqg.rtd", ,"ContractData", C153, "Ask",, "T"),T153))</f>
        <v/>
      </c>
      <c r="O153" t="str">
        <f>IF(A153="","",RTD("cqg.rtd", ,"ContractData", C153, "MT_LastAskVolume",, "T"))</f>
        <v/>
      </c>
      <c r="P153" t="str">
        <f>IF(A153="","",RTD("cqg.rtd", ,"ContractData", C153, "T_CVol",, "T"))</f>
        <v/>
      </c>
      <c r="Q153" s="1" t="str">
        <f>IF(A153="","",RTD("cqg.rtd",,"StudyData",C153,"PCB","BaseType=Index,Index=1","Close","A",,"all",,,,"T")/100)</f>
        <v/>
      </c>
      <c r="S153" s="14" t="str">
        <f>IF(A153="","",IF(LEN(RTD("cqg.rtd",,"ContractData","Tsize("&amp;C153&amp;")","LastQuoteToday",,"T"))=1,0,LEN(RTD("cqg.rtd",,"ContractData","Tsize("&amp;C153&amp;")","LastQuoteToday",,"T"))-2))</f>
        <v/>
      </c>
      <c r="T153" t="str" cm="1">
        <f t="array" ref="T153">IF(A153="","",_xlfn.IFS(S153=0,"#",S153=1,"#.0",S153=2,"#.00",S153=3,"#.000",S153=4,"#.0000",S153=5,"#.00000",S153=6,"#.000000",S153=7,"#.0000000"))</f>
        <v/>
      </c>
    </row>
    <row r="154" spans="2:20" x14ac:dyDescent="0.3">
      <c r="B154" s="1" t="str">
        <f>IF(A154="","",IFERROR(RTD("cqg.rtd",,"ContractData",A154,"PerCentNetLastTrade",,"T")/100,""))</f>
        <v/>
      </c>
      <c r="E154" t="str">
        <f>IF(A154="","",RTD("cqg.rtd",,"ContractData",C154,"LongDescription",,"T"))</f>
        <v/>
      </c>
      <c r="F154" s="2" t="str">
        <f>IF(A154="","",TEXT(RTD("cqg.rtd",,"ContractData",C154,"LastTrade",,"T"),T154))</f>
        <v/>
      </c>
      <c r="G154" s="2" t="str">
        <f>IF(A154="","",TEXT(RTD("cqg.rtd",,"ContractData",C154,"NetLastTrade",,"T"),T154))</f>
        <v/>
      </c>
      <c r="H154" s="1" t="str">
        <f t="shared" si="3"/>
        <v/>
      </c>
      <c r="I154" s="2" t="str">
        <f>IF(A154="","",TEXT(RTD("cqg.rtd",,"ContractData",C154,"Open",,"T"),T154))</f>
        <v/>
      </c>
      <c r="J154" s="2" t="str">
        <f>IF(A154="","",TEXT(RTD("cqg.rtd",,"ContractData",C154,"High",,"T"),T154))</f>
        <v/>
      </c>
      <c r="K154" s="2" t="str">
        <f>IF(A154="","",TEXT(RTD("cqg.rtd",,"ContractData",C154,"Low",,"T"),T154))</f>
        <v/>
      </c>
      <c r="L154" t="str">
        <f>IF(A154="","",RTD("cqg.rtd", ,"ContractData", C154, "MT_LastBidVolume",, "T"))</f>
        <v/>
      </c>
      <c r="M154" s="2" t="str">
        <f>IF(A154="","",TEXT(RTD("cqg.rtd", ,"ContractData", C154, "Bid",, "T"),T154))</f>
        <v/>
      </c>
      <c r="N154" s="2" t="str">
        <f>IF(A154="","",TEXT(RTD("cqg.rtd", ,"ContractData", C154, "Ask",, "T"),T154))</f>
        <v/>
      </c>
      <c r="O154" t="str">
        <f>IF(A154="","",RTD("cqg.rtd", ,"ContractData", C154, "MT_LastAskVolume",, "T"))</f>
        <v/>
      </c>
      <c r="P154" t="str">
        <f>IF(A154="","",RTD("cqg.rtd", ,"ContractData", C154, "T_CVol",, "T"))</f>
        <v/>
      </c>
      <c r="Q154" s="1" t="str">
        <f>IF(A154="","",RTD("cqg.rtd",,"StudyData",C154,"PCB","BaseType=Index,Index=1","Close","A",,"all",,,,"T")/100)</f>
        <v/>
      </c>
      <c r="S154" s="14" t="str">
        <f>IF(A154="","",IF(LEN(RTD("cqg.rtd",,"ContractData","Tsize("&amp;C154&amp;")","LastQuoteToday",,"T"))=1,0,LEN(RTD("cqg.rtd",,"ContractData","Tsize("&amp;C154&amp;")","LastQuoteToday",,"T"))-2))</f>
        <v/>
      </c>
      <c r="T154" t="str" cm="1">
        <f t="array" ref="T154">IF(A154="","",_xlfn.IFS(S154=0,"#",S154=1,"#.0",S154=2,"#.00",S154=3,"#.000",S154=4,"#.0000",S154=5,"#.00000",S154=6,"#.000000",S154=7,"#.0000000"))</f>
        <v/>
      </c>
    </row>
    <row r="155" spans="2:20" x14ac:dyDescent="0.3">
      <c r="B155" s="1" t="str">
        <f>IF(A155="","",IFERROR(RTD("cqg.rtd",,"ContractData",A155,"PerCentNetLastTrade",,"T")/100,""))</f>
        <v/>
      </c>
      <c r="E155" t="str">
        <f>IF(A155="","",RTD("cqg.rtd",,"ContractData",C155,"LongDescription",,"T"))</f>
        <v/>
      </c>
      <c r="F155" s="2" t="str">
        <f>IF(A155="","",TEXT(RTD("cqg.rtd",,"ContractData",C155,"LastTrade",,"T"),T155))</f>
        <v/>
      </c>
      <c r="G155" s="2" t="str">
        <f>IF(A155="","",TEXT(RTD("cqg.rtd",,"ContractData",C155,"NetLastTrade",,"T"),T155))</f>
        <v/>
      </c>
      <c r="H155" s="1" t="str">
        <f t="shared" si="3"/>
        <v/>
      </c>
      <c r="I155" s="2" t="str">
        <f>IF(A155="","",TEXT(RTD("cqg.rtd",,"ContractData",C155,"Open",,"T"),T155))</f>
        <v/>
      </c>
      <c r="J155" s="2" t="str">
        <f>IF(A155="","",TEXT(RTD("cqg.rtd",,"ContractData",C155,"High",,"T"),T155))</f>
        <v/>
      </c>
      <c r="K155" s="2" t="str">
        <f>IF(A155="","",TEXT(RTD("cqg.rtd",,"ContractData",C155,"Low",,"T"),T155))</f>
        <v/>
      </c>
      <c r="L155" t="str">
        <f>IF(A155="","",RTD("cqg.rtd", ,"ContractData", C155, "MT_LastBidVolume",, "T"))</f>
        <v/>
      </c>
      <c r="M155" s="2" t="str">
        <f>IF(A155="","",TEXT(RTD("cqg.rtd", ,"ContractData", C155, "Bid",, "T"),T155))</f>
        <v/>
      </c>
      <c r="N155" s="2" t="str">
        <f>IF(A155="","",TEXT(RTD("cqg.rtd", ,"ContractData", C155, "Ask",, "T"),T155))</f>
        <v/>
      </c>
      <c r="O155" t="str">
        <f>IF(A155="","",RTD("cqg.rtd", ,"ContractData", C155, "MT_LastAskVolume",, "T"))</f>
        <v/>
      </c>
      <c r="P155" t="str">
        <f>IF(A155="","",RTD("cqg.rtd", ,"ContractData", C155, "T_CVol",, "T"))</f>
        <v/>
      </c>
      <c r="Q155" s="1" t="str">
        <f>IF(A155="","",RTD("cqg.rtd",,"StudyData",C155,"PCB","BaseType=Index,Index=1","Close","A",,"all",,,,"T")/100)</f>
        <v/>
      </c>
      <c r="S155" s="14" t="str">
        <f>IF(A155="","",IF(LEN(RTD("cqg.rtd",,"ContractData","Tsize("&amp;C155&amp;")","LastQuoteToday",,"T"))=1,0,LEN(RTD("cqg.rtd",,"ContractData","Tsize("&amp;C155&amp;")","LastQuoteToday",,"T"))-2))</f>
        <v/>
      </c>
      <c r="T155" t="str" cm="1">
        <f t="array" ref="T155">IF(A155="","",_xlfn.IFS(S155=0,"#",S155=1,"#.0",S155=2,"#.00",S155=3,"#.000",S155=4,"#.0000",S155=5,"#.00000",S155=6,"#.000000",S155=7,"#.0000000"))</f>
        <v/>
      </c>
    </row>
    <row r="156" spans="2:20" x14ac:dyDescent="0.3">
      <c r="B156" s="1" t="str">
        <f>IF(A156="","",IFERROR(RTD("cqg.rtd",,"ContractData",A156,"PerCentNetLastTrade",,"T")/100,""))</f>
        <v/>
      </c>
      <c r="E156" t="str">
        <f>IF(A156="","",RTD("cqg.rtd",,"ContractData",C156,"LongDescription",,"T"))</f>
        <v/>
      </c>
      <c r="F156" s="2" t="str">
        <f>IF(A156="","",TEXT(RTD("cqg.rtd",,"ContractData",C156,"LastTrade",,"T"),T156))</f>
        <v/>
      </c>
      <c r="G156" s="2" t="str">
        <f>IF(A156="","",TEXT(RTD("cqg.rtd",,"ContractData",C156,"NetLastTrade",,"T"),T156))</f>
        <v/>
      </c>
      <c r="H156" s="1" t="str">
        <f t="shared" si="3"/>
        <v/>
      </c>
      <c r="I156" s="2" t="str">
        <f>IF(A156="","",TEXT(RTD("cqg.rtd",,"ContractData",C156,"Open",,"T"),T156))</f>
        <v/>
      </c>
      <c r="J156" s="2" t="str">
        <f>IF(A156="","",TEXT(RTD("cqg.rtd",,"ContractData",C156,"High",,"T"),T156))</f>
        <v/>
      </c>
      <c r="K156" s="2" t="str">
        <f>IF(A156="","",TEXT(RTD("cqg.rtd",,"ContractData",C156,"Low",,"T"),T156))</f>
        <v/>
      </c>
      <c r="L156" t="str">
        <f>IF(A156="","",RTD("cqg.rtd", ,"ContractData", C156, "MT_LastBidVolume",, "T"))</f>
        <v/>
      </c>
      <c r="M156" s="2" t="str">
        <f>IF(A156="","",TEXT(RTD("cqg.rtd", ,"ContractData", C156, "Bid",, "T"),T156))</f>
        <v/>
      </c>
      <c r="N156" s="2" t="str">
        <f>IF(A156="","",TEXT(RTD("cqg.rtd", ,"ContractData", C156, "Ask",, "T"),T156))</f>
        <v/>
      </c>
      <c r="O156" t="str">
        <f>IF(A156="","",RTD("cqg.rtd", ,"ContractData", C156, "MT_LastAskVolume",, "T"))</f>
        <v/>
      </c>
      <c r="P156" t="str">
        <f>IF(A156="","",RTD("cqg.rtd", ,"ContractData", C156, "T_CVol",, "T"))</f>
        <v/>
      </c>
      <c r="Q156" s="1" t="str">
        <f>IF(A156="","",RTD("cqg.rtd",,"StudyData",C156,"PCB","BaseType=Index,Index=1","Close","A",,"all",,,,"T")/100)</f>
        <v/>
      </c>
      <c r="S156" s="14" t="str">
        <f>IF(A156="","",IF(LEN(RTD("cqg.rtd",,"ContractData","Tsize("&amp;C156&amp;")","LastQuoteToday",,"T"))=1,0,LEN(RTD("cqg.rtd",,"ContractData","Tsize("&amp;C156&amp;")","LastQuoteToday",,"T"))-2))</f>
        <v/>
      </c>
      <c r="T156" t="str" cm="1">
        <f t="array" ref="T156">IF(A156="","",_xlfn.IFS(S156=0,"#",S156=1,"#.0",S156=2,"#.00",S156=3,"#.000",S156=4,"#.0000",S156=5,"#.00000",S156=6,"#.000000",S156=7,"#.0000000"))</f>
        <v/>
      </c>
    </row>
    <row r="157" spans="2:20" x14ac:dyDescent="0.3">
      <c r="B157" s="1" t="str">
        <f>IF(A157="","",IFERROR(RTD("cqg.rtd",,"ContractData",A157,"PerCentNetLastTrade",,"T")/100,""))</f>
        <v/>
      </c>
      <c r="E157" t="str">
        <f>IF(A157="","",RTD("cqg.rtd",,"ContractData",C157,"LongDescription",,"T"))</f>
        <v/>
      </c>
      <c r="F157" s="2" t="str">
        <f>IF(A157="","",TEXT(RTD("cqg.rtd",,"ContractData",C157,"LastTrade",,"T"),T157))</f>
        <v/>
      </c>
      <c r="G157" s="2" t="str">
        <f>IF(A157="","",TEXT(RTD("cqg.rtd",,"ContractData",C157,"NetLastTrade",,"T"),T157))</f>
        <v/>
      </c>
      <c r="H157" s="1" t="str">
        <f t="shared" si="3"/>
        <v/>
      </c>
      <c r="I157" s="2" t="str">
        <f>IF(A157="","",TEXT(RTD("cqg.rtd",,"ContractData",C157,"Open",,"T"),T157))</f>
        <v/>
      </c>
      <c r="J157" s="2" t="str">
        <f>IF(A157="","",TEXT(RTD("cqg.rtd",,"ContractData",C157,"High",,"T"),T157))</f>
        <v/>
      </c>
      <c r="K157" s="2" t="str">
        <f>IF(A157="","",TEXT(RTD("cqg.rtd",,"ContractData",C157,"Low",,"T"),T157))</f>
        <v/>
      </c>
      <c r="L157" t="str">
        <f>IF(A157="","",RTD("cqg.rtd", ,"ContractData", C157, "MT_LastBidVolume",, "T"))</f>
        <v/>
      </c>
      <c r="M157" s="2" t="str">
        <f>IF(A157="","",TEXT(RTD("cqg.rtd", ,"ContractData", C157, "Bid",, "T"),T157))</f>
        <v/>
      </c>
      <c r="N157" s="2" t="str">
        <f>IF(A157="","",TEXT(RTD("cqg.rtd", ,"ContractData", C157, "Ask",, "T"),T157))</f>
        <v/>
      </c>
      <c r="O157" t="str">
        <f>IF(A157="","",RTD("cqg.rtd", ,"ContractData", C157, "MT_LastAskVolume",, "T"))</f>
        <v/>
      </c>
      <c r="P157" t="str">
        <f>IF(A157="","",RTD("cqg.rtd", ,"ContractData", C157, "T_CVol",, "T"))</f>
        <v/>
      </c>
      <c r="Q157" s="1" t="str">
        <f>IF(A157="","",RTD("cqg.rtd",,"StudyData",C157,"PCB","BaseType=Index,Index=1","Close","A",,"all",,,,"T")/100)</f>
        <v/>
      </c>
      <c r="S157" s="14" t="str">
        <f>IF(A157="","",IF(LEN(RTD("cqg.rtd",,"ContractData","Tsize("&amp;C157&amp;")","LastQuoteToday",,"T"))=1,0,LEN(RTD("cqg.rtd",,"ContractData","Tsize("&amp;C157&amp;")","LastQuoteToday",,"T"))-2))</f>
        <v/>
      </c>
      <c r="T157" t="str" cm="1">
        <f t="array" ref="T157">IF(A157="","",_xlfn.IFS(S157=0,"#",S157=1,"#.0",S157=2,"#.00",S157=3,"#.000",S157=4,"#.0000",S157=5,"#.00000",S157=6,"#.000000",S157=7,"#.0000000"))</f>
        <v/>
      </c>
    </row>
    <row r="158" spans="2:20" x14ac:dyDescent="0.3">
      <c r="B158" s="1" t="str">
        <f>IF(A158="","",IFERROR(RTD("cqg.rtd",,"ContractData",A158,"PerCentNetLastTrade",,"T")/100,""))</f>
        <v/>
      </c>
      <c r="E158" t="str">
        <f>IF(A158="","",RTD("cqg.rtd",,"ContractData",C158,"LongDescription",,"T"))</f>
        <v/>
      </c>
      <c r="F158" s="2" t="str">
        <f>IF(A158="","",TEXT(RTD("cqg.rtd",,"ContractData",C158,"LastTrade",,"T"),T158))</f>
        <v/>
      </c>
      <c r="G158" s="2" t="str">
        <f>IF(A158="","",TEXT(RTD("cqg.rtd",,"ContractData",C158,"NetLastTrade",,"T"),T158))</f>
        <v/>
      </c>
      <c r="H158" s="1" t="str">
        <f t="shared" si="3"/>
        <v/>
      </c>
      <c r="I158" s="2" t="str">
        <f>IF(A158="","",TEXT(RTD("cqg.rtd",,"ContractData",C158,"Open",,"T"),T158))</f>
        <v/>
      </c>
      <c r="J158" s="2" t="str">
        <f>IF(A158="","",TEXT(RTD("cqg.rtd",,"ContractData",C158,"High",,"T"),T158))</f>
        <v/>
      </c>
      <c r="K158" s="2" t="str">
        <f>IF(A158="","",TEXT(RTD("cqg.rtd",,"ContractData",C158,"Low",,"T"),T158))</f>
        <v/>
      </c>
      <c r="L158" t="str">
        <f>IF(A158="","",RTD("cqg.rtd", ,"ContractData", C158, "MT_LastBidVolume",, "T"))</f>
        <v/>
      </c>
      <c r="M158" s="2" t="str">
        <f>IF(A158="","",TEXT(RTD("cqg.rtd", ,"ContractData", C158, "Bid",, "T"),T158))</f>
        <v/>
      </c>
      <c r="N158" s="2" t="str">
        <f>IF(A158="","",TEXT(RTD("cqg.rtd", ,"ContractData", C158, "Ask",, "T"),T158))</f>
        <v/>
      </c>
      <c r="O158" t="str">
        <f>IF(A158="","",RTD("cqg.rtd", ,"ContractData", C158, "MT_LastAskVolume",, "T"))</f>
        <v/>
      </c>
      <c r="P158" t="str">
        <f>IF(A158="","",RTD("cqg.rtd", ,"ContractData", C158, "T_CVol",, "T"))</f>
        <v/>
      </c>
      <c r="Q158" s="1" t="str">
        <f>IF(A158="","",RTD("cqg.rtd",,"StudyData",C158,"PCB","BaseType=Index,Index=1","Close","A",,"all",,,,"T")/100)</f>
        <v/>
      </c>
      <c r="S158" s="14" t="str">
        <f>IF(A158="","",IF(LEN(RTD("cqg.rtd",,"ContractData","Tsize("&amp;C158&amp;")","LastQuoteToday",,"T"))=1,0,LEN(RTD("cqg.rtd",,"ContractData","Tsize("&amp;C158&amp;")","LastQuoteToday",,"T"))-2))</f>
        <v/>
      </c>
      <c r="T158" t="str" cm="1">
        <f t="array" ref="T158">IF(A158="","",_xlfn.IFS(S158=0,"#",S158=1,"#.0",S158=2,"#.00",S158=3,"#.000",S158=4,"#.0000",S158=5,"#.00000",S158=6,"#.000000",S158=7,"#.0000000"))</f>
        <v/>
      </c>
    </row>
    <row r="159" spans="2:20" x14ac:dyDescent="0.3">
      <c r="B159" s="1" t="str">
        <f>IF(A159="","",IFERROR(RTD("cqg.rtd",,"ContractData",A159,"PerCentNetLastTrade",,"T")/100,""))</f>
        <v/>
      </c>
      <c r="E159" t="str">
        <f>IF(A159="","",RTD("cqg.rtd",,"ContractData",C159,"LongDescription",,"T"))</f>
        <v/>
      </c>
      <c r="F159" s="2" t="str">
        <f>IF(A159="","",TEXT(RTD("cqg.rtd",,"ContractData",C159,"LastTrade",,"T"),T159))</f>
        <v/>
      </c>
      <c r="G159" s="2" t="str">
        <f>IF(A159="","",TEXT(RTD("cqg.rtd",,"ContractData",C159,"NetLastTrade",,"T"),T159))</f>
        <v/>
      </c>
      <c r="H159" s="1" t="str">
        <f t="shared" si="3"/>
        <v/>
      </c>
      <c r="I159" s="2" t="str">
        <f>IF(A159="","",TEXT(RTD("cqg.rtd",,"ContractData",C159,"Open",,"T"),T159))</f>
        <v/>
      </c>
      <c r="J159" s="2" t="str">
        <f>IF(A159="","",TEXT(RTD("cqg.rtd",,"ContractData",C159,"High",,"T"),T159))</f>
        <v/>
      </c>
      <c r="K159" s="2" t="str">
        <f>IF(A159="","",TEXT(RTD("cqg.rtd",,"ContractData",C159,"Low",,"T"),T159))</f>
        <v/>
      </c>
      <c r="L159" t="str">
        <f>IF(A159="","",RTD("cqg.rtd", ,"ContractData", C159, "MT_LastBidVolume",, "T"))</f>
        <v/>
      </c>
      <c r="M159" s="2" t="str">
        <f>IF(A159="","",TEXT(RTD("cqg.rtd", ,"ContractData", C159, "Bid",, "T"),T159))</f>
        <v/>
      </c>
      <c r="N159" s="2" t="str">
        <f>IF(A159="","",TEXT(RTD("cqg.rtd", ,"ContractData", C159, "Ask",, "T"),T159))</f>
        <v/>
      </c>
      <c r="O159" t="str">
        <f>IF(A159="","",RTD("cqg.rtd", ,"ContractData", C159, "MT_LastAskVolume",, "T"))</f>
        <v/>
      </c>
      <c r="P159" t="str">
        <f>IF(A159="","",RTD("cqg.rtd", ,"ContractData", C159, "T_CVol",, "T"))</f>
        <v/>
      </c>
      <c r="Q159" s="1" t="str">
        <f>IF(A159="","",RTD("cqg.rtd",,"StudyData",C159,"PCB","BaseType=Index,Index=1","Close","A",,"all",,,,"T")/100)</f>
        <v/>
      </c>
      <c r="S159" s="14" t="str">
        <f>IF(A159="","",IF(LEN(RTD("cqg.rtd",,"ContractData","Tsize("&amp;C159&amp;")","LastQuoteToday",,"T"))=1,0,LEN(RTD("cqg.rtd",,"ContractData","Tsize("&amp;C159&amp;")","LastQuoteToday",,"T"))-2))</f>
        <v/>
      </c>
      <c r="T159" t="str" cm="1">
        <f t="array" ref="T159">IF(A159="","",_xlfn.IFS(S159=0,"#",S159=1,"#.0",S159=2,"#.00",S159=3,"#.000",S159=4,"#.0000",S159=5,"#.00000",S159=6,"#.000000",S159=7,"#.0000000"))</f>
        <v/>
      </c>
    </row>
    <row r="160" spans="2:20" x14ac:dyDescent="0.3">
      <c r="B160" s="1" t="str">
        <f>IF(A160="","",IFERROR(RTD("cqg.rtd",,"ContractData",A160,"PerCentNetLastTrade",,"T")/100,""))</f>
        <v/>
      </c>
      <c r="E160" t="str">
        <f>IF(A160="","",RTD("cqg.rtd",,"ContractData",C160,"LongDescription",,"T"))</f>
        <v/>
      </c>
      <c r="F160" s="2" t="str">
        <f>IF(A160="","",TEXT(RTD("cqg.rtd",,"ContractData",C160,"LastTrade",,"T"),T160))</f>
        <v/>
      </c>
      <c r="G160" s="2" t="str">
        <f>IF(A160="","",TEXT(RTD("cqg.rtd",,"ContractData",C160,"NetLastTrade",,"T"),T160))</f>
        <v/>
      </c>
      <c r="H160" s="1" t="str">
        <f t="shared" si="3"/>
        <v/>
      </c>
      <c r="I160" s="2" t="str">
        <f>IF(A160="","",TEXT(RTD("cqg.rtd",,"ContractData",C160,"Open",,"T"),T160))</f>
        <v/>
      </c>
      <c r="J160" s="2" t="str">
        <f>IF(A160="","",TEXT(RTD("cqg.rtd",,"ContractData",C160,"High",,"T"),T160))</f>
        <v/>
      </c>
      <c r="K160" s="2" t="str">
        <f>IF(A160="","",TEXT(RTD("cqg.rtd",,"ContractData",C160,"Low",,"T"),T160))</f>
        <v/>
      </c>
      <c r="L160" t="str">
        <f>IF(A160="","",RTD("cqg.rtd", ,"ContractData", C160, "MT_LastBidVolume",, "T"))</f>
        <v/>
      </c>
      <c r="M160" s="2" t="str">
        <f>IF(A160="","",TEXT(RTD("cqg.rtd", ,"ContractData", C160, "Bid",, "T"),T160))</f>
        <v/>
      </c>
      <c r="N160" s="2" t="str">
        <f>IF(A160="","",TEXT(RTD("cqg.rtd", ,"ContractData", C160, "Ask",, "T"),T160))</f>
        <v/>
      </c>
      <c r="O160" t="str">
        <f>IF(A160="","",RTD("cqg.rtd", ,"ContractData", C160, "MT_LastAskVolume",, "T"))</f>
        <v/>
      </c>
      <c r="P160" t="str">
        <f>IF(A160="","",RTD("cqg.rtd", ,"ContractData", C160, "T_CVol",, "T"))</f>
        <v/>
      </c>
      <c r="Q160" s="1" t="str">
        <f>IF(A160="","",RTD("cqg.rtd",,"StudyData",C160,"PCB","BaseType=Index,Index=1","Close","A",,"all",,,,"T")/100)</f>
        <v/>
      </c>
      <c r="S160" s="14" t="str">
        <f>IF(A160="","",IF(LEN(RTD("cqg.rtd",,"ContractData","Tsize("&amp;C160&amp;")","LastQuoteToday",,"T"))=1,0,LEN(RTD("cqg.rtd",,"ContractData","Tsize("&amp;C160&amp;")","LastQuoteToday",,"T"))-2))</f>
        <v/>
      </c>
      <c r="T160" t="str" cm="1">
        <f t="array" ref="T160">IF(A160="","",_xlfn.IFS(S160=0,"#",S160=1,"#.0",S160=2,"#.00",S160=3,"#.000",S160=4,"#.0000",S160=5,"#.00000",S160=6,"#.000000",S160=7,"#.0000000"))</f>
        <v/>
      </c>
    </row>
    <row r="161" spans="2:20" x14ac:dyDescent="0.3">
      <c r="B161" s="1" t="str">
        <f>IF(A161="","",IFERROR(RTD("cqg.rtd",,"ContractData",A161,"PerCentNetLastTrade",,"T")/100,""))</f>
        <v/>
      </c>
      <c r="E161" t="str">
        <f>IF(A161="","",RTD("cqg.rtd",,"ContractData",C161,"LongDescription",,"T"))</f>
        <v/>
      </c>
      <c r="F161" s="2" t="str">
        <f>IF(A161="","",TEXT(RTD("cqg.rtd",,"ContractData",C161,"LastTrade",,"T"),T161))</f>
        <v/>
      </c>
      <c r="G161" s="2" t="str">
        <f>IF(A161="","",TEXT(RTD("cqg.rtd",,"ContractData",C161,"NetLastTrade",,"T"),T161))</f>
        <v/>
      </c>
      <c r="H161" s="1" t="str">
        <f t="shared" si="3"/>
        <v/>
      </c>
      <c r="I161" s="2" t="str">
        <f>IF(A161="","",TEXT(RTD("cqg.rtd",,"ContractData",C161,"Open",,"T"),T161))</f>
        <v/>
      </c>
      <c r="J161" s="2" t="str">
        <f>IF(A161="","",TEXT(RTD("cqg.rtd",,"ContractData",C161,"High",,"T"),T161))</f>
        <v/>
      </c>
      <c r="K161" s="2" t="str">
        <f>IF(A161="","",TEXT(RTD("cqg.rtd",,"ContractData",C161,"Low",,"T"),T161))</f>
        <v/>
      </c>
      <c r="L161" t="str">
        <f>IF(A161="","",RTD("cqg.rtd", ,"ContractData", C161, "MT_LastBidVolume",, "T"))</f>
        <v/>
      </c>
      <c r="M161" s="2" t="str">
        <f>IF(A161="","",TEXT(RTD("cqg.rtd", ,"ContractData", C161, "Bid",, "T"),T161))</f>
        <v/>
      </c>
      <c r="N161" s="2" t="str">
        <f>IF(A161="","",TEXT(RTD("cqg.rtd", ,"ContractData", C161, "Ask",, "T"),T161))</f>
        <v/>
      </c>
      <c r="O161" t="str">
        <f>IF(A161="","",RTD("cqg.rtd", ,"ContractData", C161, "MT_LastAskVolume",, "T"))</f>
        <v/>
      </c>
      <c r="P161" t="str">
        <f>IF(A161="","",RTD("cqg.rtd", ,"ContractData", C161, "T_CVol",, "T"))</f>
        <v/>
      </c>
      <c r="Q161" s="1" t="str">
        <f>IF(A161="","",RTD("cqg.rtd",,"StudyData",C161,"PCB","BaseType=Index,Index=1","Close","A",,"all",,,,"T")/100)</f>
        <v/>
      </c>
      <c r="S161" s="14" t="str">
        <f>IF(A161="","",IF(LEN(RTD("cqg.rtd",,"ContractData","Tsize("&amp;C161&amp;")","LastQuoteToday",,"T"))=1,0,LEN(RTD("cqg.rtd",,"ContractData","Tsize("&amp;C161&amp;")","LastQuoteToday",,"T"))-2))</f>
        <v/>
      </c>
      <c r="T161" t="str" cm="1">
        <f t="array" ref="T161">IF(A161="","",_xlfn.IFS(S161=0,"#",S161=1,"#.0",S161=2,"#.00",S161=3,"#.000",S161=4,"#.0000",S161=5,"#.00000",S161=6,"#.000000",S161=7,"#.0000000"))</f>
        <v/>
      </c>
    </row>
    <row r="162" spans="2:20" x14ac:dyDescent="0.3">
      <c r="B162" s="1" t="str">
        <f>IF(A162="","",IFERROR(RTD("cqg.rtd",,"ContractData",A162,"PerCentNetLastTrade",,"T")/100,""))</f>
        <v/>
      </c>
      <c r="E162" t="str">
        <f>IF(A162="","",RTD("cqg.rtd",,"ContractData",C162,"LongDescription",,"T"))</f>
        <v/>
      </c>
      <c r="F162" s="2" t="str">
        <f>IF(A162="","",TEXT(RTD("cqg.rtd",,"ContractData",C162,"LastTrade",,"T"),T162))</f>
        <v/>
      </c>
      <c r="G162" s="2" t="str">
        <f>IF(A162="","",TEXT(RTD("cqg.rtd",,"ContractData",C162,"NetLastTrade",,"T"),T162))</f>
        <v/>
      </c>
      <c r="H162" s="1" t="str">
        <f t="shared" si="3"/>
        <v/>
      </c>
      <c r="I162" s="2" t="str">
        <f>IF(A162="","",TEXT(RTD("cqg.rtd",,"ContractData",C162,"Open",,"T"),T162))</f>
        <v/>
      </c>
      <c r="J162" s="2" t="str">
        <f>IF(A162="","",TEXT(RTD("cqg.rtd",,"ContractData",C162,"High",,"T"),T162))</f>
        <v/>
      </c>
      <c r="K162" s="2" t="str">
        <f>IF(A162="","",TEXT(RTD("cqg.rtd",,"ContractData",C162,"Low",,"T"),T162))</f>
        <v/>
      </c>
      <c r="L162" t="str">
        <f>IF(A162="","",RTD("cqg.rtd", ,"ContractData", C162, "MT_LastBidVolume",, "T"))</f>
        <v/>
      </c>
      <c r="M162" s="2" t="str">
        <f>IF(A162="","",TEXT(RTD("cqg.rtd", ,"ContractData", C162, "Bid",, "T"),T162))</f>
        <v/>
      </c>
      <c r="N162" s="2" t="str">
        <f>IF(A162="","",TEXT(RTD("cqg.rtd", ,"ContractData", C162, "Ask",, "T"),T162))</f>
        <v/>
      </c>
      <c r="O162" t="str">
        <f>IF(A162="","",RTD("cqg.rtd", ,"ContractData", C162, "MT_LastAskVolume",, "T"))</f>
        <v/>
      </c>
      <c r="P162" t="str">
        <f>IF(A162="","",RTD("cqg.rtd", ,"ContractData", C162, "T_CVol",, "T"))</f>
        <v/>
      </c>
      <c r="Q162" s="1" t="str">
        <f>IF(A162="","",RTD("cqg.rtd",,"StudyData",C162,"PCB","BaseType=Index,Index=1","Close","A",,"all",,,,"T")/100)</f>
        <v/>
      </c>
      <c r="S162" s="14" t="str">
        <f>IF(A162="","",IF(LEN(RTD("cqg.rtd",,"ContractData","Tsize("&amp;C162&amp;")","LastQuoteToday",,"T"))=1,0,LEN(RTD("cqg.rtd",,"ContractData","Tsize("&amp;C162&amp;")","LastQuoteToday",,"T"))-2))</f>
        <v/>
      </c>
      <c r="T162" t="str" cm="1">
        <f t="array" ref="T162">IF(A162="","",_xlfn.IFS(S162=0,"#",S162=1,"#.0",S162=2,"#.00",S162=3,"#.000",S162=4,"#.0000",S162=5,"#.00000",S162=6,"#.000000",S162=7,"#.0000000"))</f>
        <v/>
      </c>
    </row>
    <row r="163" spans="2:20" x14ac:dyDescent="0.3">
      <c r="B163" s="1" t="str">
        <f>IF(A163="","",IFERROR(RTD("cqg.rtd",,"ContractData",A163,"PerCentNetLastTrade",,"T")/100,""))</f>
        <v/>
      </c>
      <c r="E163" t="str">
        <f>IF(A163="","",RTD("cqg.rtd",,"ContractData",C163,"LongDescription",,"T"))</f>
        <v/>
      </c>
      <c r="F163" s="2" t="str">
        <f>IF(A163="","",TEXT(RTD("cqg.rtd",,"ContractData",C163,"LastTrade",,"T"),T163))</f>
        <v/>
      </c>
      <c r="G163" s="2" t="str">
        <f>IF(A163="","",TEXT(RTD("cqg.rtd",,"ContractData",C163,"NetLastTrade",,"T"),T163))</f>
        <v/>
      </c>
      <c r="H163" s="1" t="str">
        <f t="shared" si="3"/>
        <v/>
      </c>
      <c r="I163" s="2" t="str">
        <f>IF(A163="","",TEXT(RTD("cqg.rtd",,"ContractData",C163,"Open",,"T"),T163))</f>
        <v/>
      </c>
      <c r="J163" s="2" t="str">
        <f>IF(A163="","",TEXT(RTD("cqg.rtd",,"ContractData",C163,"High",,"T"),T163))</f>
        <v/>
      </c>
      <c r="K163" s="2" t="str">
        <f>IF(A163="","",TEXT(RTD("cqg.rtd",,"ContractData",C163,"Low",,"T"),T163))</f>
        <v/>
      </c>
      <c r="L163" t="str">
        <f>IF(A163="","",RTD("cqg.rtd", ,"ContractData", C163, "MT_LastBidVolume",, "T"))</f>
        <v/>
      </c>
      <c r="M163" s="2" t="str">
        <f>IF(A163="","",TEXT(RTD("cqg.rtd", ,"ContractData", C163, "Bid",, "T"),T163))</f>
        <v/>
      </c>
      <c r="N163" s="2" t="str">
        <f>IF(A163="","",TEXT(RTD("cqg.rtd", ,"ContractData", C163, "Ask",, "T"),T163))</f>
        <v/>
      </c>
      <c r="O163" t="str">
        <f>IF(A163="","",RTD("cqg.rtd", ,"ContractData", C163, "MT_LastAskVolume",, "T"))</f>
        <v/>
      </c>
      <c r="P163" t="str">
        <f>IF(A163="","",RTD("cqg.rtd", ,"ContractData", C163, "T_CVol",, "T"))</f>
        <v/>
      </c>
      <c r="Q163" s="1" t="str">
        <f>IF(A163="","",RTD("cqg.rtd",,"StudyData",C163,"PCB","BaseType=Index,Index=1","Close","A",,"all",,,,"T")/100)</f>
        <v/>
      </c>
      <c r="S163" s="14" t="str">
        <f>IF(A163="","",IF(LEN(RTD("cqg.rtd",,"ContractData","Tsize("&amp;C163&amp;")","LastQuoteToday",,"T"))=1,0,LEN(RTD("cqg.rtd",,"ContractData","Tsize("&amp;C163&amp;")","LastQuoteToday",,"T"))-2))</f>
        <v/>
      </c>
      <c r="T163" t="str" cm="1">
        <f t="array" ref="T163">IF(A163="","",_xlfn.IFS(S163=0,"#",S163=1,"#.0",S163=2,"#.00",S163=3,"#.000",S163=4,"#.0000",S163=5,"#.00000",S163=6,"#.000000",S163=7,"#.0000000"))</f>
        <v/>
      </c>
    </row>
    <row r="164" spans="2:20" x14ac:dyDescent="0.3">
      <c r="B164" s="1" t="str">
        <f>IF(A164="","",IFERROR(RTD("cqg.rtd",,"ContractData",A164,"PerCentNetLastTrade",,"T")/100,""))</f>
        <v/>
      </c>
      <c r="E164" t="str">
        <f>IF(A164="","",RTD("cqg.rtd",,"ContractData",C164,"LongDescription",,"T"))</f>
        <v/>
      </c>
      <c r="F164" s="2" t="str">
        <f>IF(A164="","",TEXT(RTD("cqg.rtd",,"ContractData",C164,"LastTrade",,"T"),T164))</f>
        <v/>
      </c>
      <c r="G164" s="2" t="str">
        <f>IF(A164="","",TEXT(RTD("cqg.rtd",,"ContractData",C164,"NetLastTrade",,"T"),T164))</f>
        <v/>
      </c>
      <c r="H164" s="1" t="str">
        <f t="shared" si="3"/>
        <v/>
      </c>
      <c r="I164" s="2" t="str">
        <f>IF(A164="","",TEXT(RTD("cqg.rtd",,"ContractData",C164,"Open",,"T"),T164))</f>
        <v/>
      </c>
      <c r="J164" s="2" t="str">
        <f>IF(A164="","",TEXT(RTD("cqg.rtd",,"ContractData",C164,"High",,"T"),T164))</f>
        <v/>
      </c>
      <c r="K164" s="2" t="str">
        <f>IF(A164="","",TEXT(RTD("cqg.rtd",,"ContractData",C164,"Low",,"T"),T164))</f>
        <v/>
      </c>
      <c r="L164" t="str">
        <f>IF(A164="","",RTD("cqg.rtd", ,"ContractData", C164, "MT_LastBidVolume",, "T"))</f>
        <v/>
      </c>
      <c r="M164" s="2" t="str">
        <f>IF(A164="","",TEXT(RTD("cqg.rtd", ,"ContractData", C164, "Bid",, "T"),T164))</f>
        <v/>
      </c>
      <c r="N164" s="2" t="str">
        <f>IF(A164="","",TEXT(RTD("cqg.rtd", ,"ContractData", C164, "Ask",, "T"),T164))</f>
        <v/>
      </c>
      <c r="O164" t="str">
        <f>IF(A164="","",RTD("cqg.rtd", ,"ContractData", C164, "MT_LastAskVolume",, "T"))</f>
        <v/>
      </c>
      <c r="P164" t="str">
        <f>IF(A164="","",RTD("cqg.rtd", ,"ContractData", C164, "T_CVol",, "T"))</f>
        <v/>
      </c>
      <c r="Q164" s="1" t="str">
        <f>IF(A164="","",RTD("cqg.rtd",,"StudyData",C164,"PCB","BaseType=Index,Index=1","Close","A",,"all",,,,"T")/100)</f>
        <v/>
      </c>
      <c r="S164" s="14" t="str">
        <f>IF(A164="","",IF(LEN(RTD("cqg.rtd",,"ContractData","Tsize("&amp;C164&amp;")","LastQuoteToday",,"T"))=1,0,LEN(RTD("cqg.rtd",,"ContractData","Tsize("&amp;C164&amp;")","LastQuoteToday",,"T"))-2))</f>
        <v/>
      </c>
      <c r="T164" t="str" cm="1">
        <f t="array" ref="T164">IF(A164="","",_xlfn.IFS(S164=0,"#",S164=1,"#.0",S164=2,"#.00",S164=3,"#.000",S164=4,"#.0000",S164=5,"#.00000",S164=6,"#.000000",S164=7,"#.0000000"))</f>
        <v/>
      </c>
    </row>
    <row r="165" spans="2:20" x14ac:dyDescent="0.3">
      <c r="B165" s="1" t="str">
        <f>IF(A165="","",IFERROR(RTD("cqg.rtd",,"ContractData",A165,"PerCentNetLastTrade",,"T")/100,""))</f>
        <v/>
      </c>
      <c r="E165" t="str">
        <f>IF(A165="","",RTD("cqg.rtd",,"ContractData",C165,"LongDescription",,"T"))</f>
        <v/>
      </c>
      <c r="F165" s="2" t="str">
        <f>IF(A165="","",TEXT(RTD("cqg.rtd",,"ContractData",C165,"LastTrade",,"T"),T165))</f>
        <v/>
      </c>
      <c r="G165" s="2" t="str">
        <f>IF(A165="","",TEXT(RTD("cqg.rtd",,"ContractData",C165,"NetLastTrade",,"T"),T165))</f>
        <v/>
      </c>
      <c r="H165" s="1" t="str">
        <f t="shared" si="3"/>
        <v/>
      </c>
      <c r="I165" s="2" t="str">
        <f>IF(A165="","",TEXT(RTD("cqg.rtd",,"ContractData",C165,"Open",,"T"),T165))</f>
        <v/>
      </c>
      <c r="J165" s="2" t="str">
        <f>IF(A165="","",TEXT(RTD("cqg.rtd",,"ContractData",C165,"High",,"T"),T165))</f>
        <v/>
      </c>
      <c r="K165" s="2" t="str">
        <f>IF(A165="","",TEXT(RTD("cqg.rtd",,"ContractData",C165,"Low",,"T"),T165))</f>
        <v/>
      </c>
      <c r="L165" t="str">
        <f>IF(A165="","",RTD("cqg.rtd", ,"ContractData", C165, "MT_LastBidVolume",, "T"))</f>
        <v/>
      </c>
      <c r="M165" s="2" t="str">
        <f>IF(A165="","",TEXT(RTD("cqg.rtd", ,"ContractData", C165, "Bid",, "T"),T165))</f>
        <v/>
      </c>
      <c r="N165" s="2" t="str">
        <f>IF(A165="","",TEXT(RTD("cqg.rtd", ,"ContractData", C165, "Ask",, "T"),T165))</f>
        <v/>
      </c>
      <c r="O165" t="str">
        <f>IF(A165="","",RTD("cqg.rtd", ,"ContractData", C165, "MT_LastAskVolume",, "T"))</f>
        <v/>
      </c>
      <c r="P165" t="str">
        <f>IF(A165="","",RTD("cqg.rtd", ,"ContractData", C165, "T_CVol",, "T"))</f>
        <v/>
      </c>
      <c r="Q165" s="1" t="str">
        <f>IF(A165="","",RTD("cqg.rtd",,"StudyData",C165,"PCB","BaseType=Index,Index=1","Close","A",,"all",,,,"T")/100)</f>
        <v/>
      </c>
      <c r="S165" s="14" t="str">
        <f>IF(A165="","",IF(LEN(RTD("cqg.rtd",,"ContractData","Tsize("&amp;C165&amp;")","LastQuoteToday",,"T"))=1,0,LEN(RTD("cqg.rtd",,"ContractData","Tsize("&amp;C165&amp;")","LastQuoteToday",,"T"))-2))</f>
        <v/>
      </c>
      <c r="T165" t="str" cm="1">
        <f t="array" ref="T165">IF(A165="","",_xlfn.IFS(S165=0,"#",S165=1,"#.0",S165=2,"#.00",S165=3,"#.000",S165=4,"#.0000",S165=5,"#.00000",S165=6,"#.000000",S165=7,"#.0000000"))</f>
        <v/>
      </c>
    </row>
    <row r="166" spans="2:20" x14ac:dyDescent="0.3">
      <c r="B166" s="1" t="str">
        <f>IF(A166="","",IFERROR(RTD("cqg.rtd",,"ContractData",A166,"PerCentNetLastTrade",,"T")/100,""))</f>
        <v/>
      </c>
      <c r="E166" t="str">
        <f>IF(A166="","",RTD("cqg.rtd",,"ContractData",C166,"LongDescription",,"T"))</f>
        <v/>
      </c>
      <c r="F166" s="2" t="str">
        <f>IF(A166="","",TEXT(RTD("cqg.rtd",,"ContractData",C166,"LastTrade",,"T"),T166))</f>
        <v/>
      </c>
      <c r="G166" s="2" t="str">
        <f>IF(A166="","",TEXT(RTD("cqg.rtd",,"ContractData",C166,"NetLastTrade",,"T"),T166))</f>
        <v/>
      </c>
      <c r="H166" s="1" t="str">
        <f t="shared" si="3"/>
        <v/>
      </c>
      <c r="I166" s="2" t="str">
        <f>IF(A166="","",TEXT(RTD("cqg.rtd",,"ContractData",C166,"Open",,"T"),T166))</f>
        <v/>
      </c>
      <c r="J166" s="2" t="str">
        <f>IF(A166="","",TEXT(RTD("cqg.rtd",,"ContractData",C166,"High",,"T"),T166))</f>
        <v/>
      </c>
      <c r="K166" s="2" t="str">
        <f>IF(A166="","",TEXT(RTD("cqg.rtd",,"ContractData",C166,"Low",,"T"),T166))</f>
        <v/>
      </c>
      <c r="L166" t="str">
        <f>IF(A166="","",RTD("cqg.rtd", ,"ContractData", C166, "MT_LastBidVolume",, "T"))</f>
        <v/>
      </c>
      <c r="M166" s="2" t="str">
        <f>IF(A166="","",TEXT(RTD("cqg.rtd", ,"ContractData", C166, "Bid",, "T"),T166))</f>
        <v/>
      </c>
      <c r="N166" s="2" t="str">
        <f>IF(A166="","",TEXT(RTD("cqg.rtd", ,"ContractData", C166, "Ask",, "T"),T166))</f>
        <v/>
      </c>
      <c r="O166" t="str">
        <f>IF(A166="","",RTD("cqg.rtd", ,"ContractData", C166, "MT_LastAskVolume",, "T"))</f>
        <v/>
      </c>
      <c r="P166" t="str">
        <f>IF(A166="","",RTD("cqg.rtd", ,"ContractData", C166, "T_CVol",, "T"))</f>
        <v/>
      </c>
      <c r="Q166" s="1" t="str">
        <f>IF(A166="","",RTD("cqg.rtd",,"StudyData",C166,"PCB","BaseType=Index,Index=1","Close","A",,"all",,,,"T")/100)</f>
        <v/>
      </c>
      <c r="S166" s="14" t="str">
        <f>IF(A166="","",IF(LEN(RTD("cqg.rtd",,"ContractData","Tsize("&amp;C166&amp;")","LastQuoteToday",,"T"))=1,0,LEN(RTD("cqg.rtd",,"ContractData","Tsize("&amp;C166&amp;")","LastQuoteToday",,"T"))-2))</f>
        <v/>
      </c>
      <c r="T166" t="str" cm="1">
        <f t="array" ref="T166">IF(A166="","",_xlfn.IFS(S166=0,"#",S166=1,"#.0",S166=2,"#.00",S166=3,"#.000",S166=4,"#.0000",S166=5,"#.00000",S166=6,"#.000000",S166=7,"#.0000000"))</f>
        <v/>
      </c>
    </row>
    <row r="167" spans="2:20" x14ac:dyDescent="0.3">
      <c r="B167" s="1" t="str">
        <f>IF(A167="","",IFERROR(RTD("cqg.rtd",,"ContractData",A167,"PerCentNetLastTrade",,"T")/100,""))</f>
        <v/>
      </c>
      <c r="E167" t="str">
        <f>IF(A167="","",RTD("cqg.rtd",,"ContractData",C167,"LongDescription",,"T"))</f>
        <v/>
      </c>
      <c r="F167" s="2" t="str">
        <f>IF(A167="","",TEXT(RTD("cqg.rtd",,"ContractData",C167,"LastTrade",,"T"),T167))</f>
        <v/>
      </c>
      <c r="G167" s="2" t="str">
        <f>IF(A167="","",TEXT(RTD("cqg.rtd",,"ContractData",C167,"NetLastTrade",,"T"),T167))</f>
        <v/>
      </c>
      <c r="H167" s="1" t="str">
        <f t="shared" si="3"/>
        <v/>
      </c>
      <c r="I167" s="2" t="str">
        <f>IF(A167="","",TEXT(RTD("cqg.rtd",,"ContractData",C167,"Open",,"T"),T167))</f>
        <v/>
      </c>
      <c r="J167" s="2" t="str">
        <f>IF(A167="","",TEXT(RTD("cqg.rtd",,"ContractData",C167,"High",,"T"),T167))</f>
        <v/>
      </c>
      <c r="K167" s="2" t="str">
        <f>IF(A167="","",TEXT(RTD("cqg.rtd",,"ContractData",C167,"Low",,"T"),T167))</f>
        <v/>
      </c>
      <c r="L167" t="str">
        <f>IF(A167="","",RTD("cqg.rtd", ,"ContractData", C167, "MT_LastBidVolume",, "T"))</f>
        <v/>
      </c>
      <c r="M167" s="2" t="str">
        <f>IF(A167="","",TEXT(RTD("cqg.rtd", ,"ContractData", C167, "Bid",, "T"),T167))</f>
        <v/>
      </c>
      <c r="N167" s="2" t="str">
        <f>IF(A167="","",TEXT(RTD("cqg.rtd", ,"ContractData", C167, "Ask",, "T"),T167))</f>
        <v/>
      </c>
      <c r="O167" t="str">
        <f>IF(A167="","",RTD("cqg.rtd", ,"ContractData", C167, "MT_LastAskVolume",, "T"))</f>
        <v/>
      </c>
      <c r="P167" t="str">
        <f>IF(A167="","",RTD("cqg.rtd", ,"ContractData", C167, "T_CVol",, "T"))</f>
        <v/>
      </c>
      <c r="Q167" s="1" t="str">
        <f>IF(A167="","",RTD("cqg.rtd",,"StudyData",C167,"PCB","BaseType=Index,Index=1","Close","A",,"all",,,,"T")/100)</f>
        <v/>
      </c>
      <c r="S167" s="14" t="str">
        <f>IF(A167="","",IF(LEN(RTD("cqg.rtd",,"ContractData","Tsize("&amp;C167&amp;")","LastQuoteToday",,"T"))=1,0,LEN(RTD("cqg.rtd",,"ContractData","Tsize("&amp;C167&amp;")","LastQuoteToday",,"T"))-2))</f>
        <v/>
      </c>
      <c r="T167" t="str" cm="1">
        <f t="array" ref="T167">IF(A167="","",_xlfn.IFS(S167=0,"#",S167=1,"#.0",S167=2,"#.00",S167=3,"#.000",S167=4,"#.0000",S167=5,"#.00000",S167=6,"#.000000",S167=7,"#.0000000"))</f>
        <v/>
      </c>
    </row>
    <row r="168" spans="2:20" x14ac:dyDescent="0.3">
      <c r="B168" s="1" t="str">
        <f>IF(A168="","",IFERROR(RTD("cqg.rtd",,"ContractData",A168,"PerCentNetLastTrade",,"T")/100,""))</f>
        <v/>
      </c>
      <c r="E168" t="str">
        <f>IF(A168="","",RTD("cqg.rtd",,"ContractData",C168,"LongDescription",,"T"))</f>
        <v/>
      </c>
      <c r="F168" s="2" t="str">
        <f>IF(A168="","",TEXT(RTD("cqg.rtd",,"ContractData",C168,"LastTrade",,"T"),T168))</f>
        <v/>
      </c>
      <c r="G168" s="2" t="str">
        <f>IF(A168="","",TEXT(RTD("cqg.rtd",,"ContractData",C168,"NetLastTrade",,"T"),T168))</f>
        <v/>
      </c>
      <c r="H168" s="1" t="str">
        <f t="shared" si="3"/>
        <v/>
      </c>
      <c r="I168" s="2" t="str">
        <f>IF(A168="","",TEXT(RTD("cqg.rtd",,"ContractData",C168,"Open",,"T"),T168))</f>
        <v/>
      </c>
      <c r="J168" s="2" t="str">
        <f>IF(A168="","",TEXT(RTD("cqg.rtd",,"ContractData",C168,"High",,"T"),T168))</f>
        <v/>
      </c>
      <c r="K168" s="2" t="str">
        <f>IF(A168="","",TEXT(RTD("cqg.rtd",,"ContractData",C168,"Low",,"T"),T168))</f>
        <v/>
      </c>
      <c r="L168" t="str">
        <f>IF(A168="","",RTD("cqg.rtd", ,"ContractData", C168, "MT_LastBidVolume",, "T"))</f>
        <v/>
      </c>
      <c r="M168" s="2" t="str">
        <f>IF(A168="","",TEXT(RTD("cqg.rtd", ,"ContractData", C168, "Bid",, "T"),T168))</f>
        <v/>
      </c>
      <c r="N168" s="2" t="str">
        <f>IF(A168="","",TEXT(RTD("cqg.rtd", ,"ContractData", C168, "Ask",, "T"),T168))</f>
        <v/>
      </c>
      <c r="O168" t="str">
        <f>IF(A168="","",RTD("cqg.rtd", ,"ContractData", C168, "MT_LastAskVolume",, "T"))</f>
        <v/>
      </c>
      <c r="P168" t="str">
        <f>IF(A168="","",RTD("cqg.rtd", ,"ContractData", C168, "T_CVol",, "T"))</f>
        <v/>
      </c>
      <c r="Q168" s="1" t="str">
        <f>IF(A168="","",RTD("cqg.rtd",,"StudyData",C168,"PCB","BaseType=Index,Index=1","Close","A",,"all",,,,"T")/100)</f>
        <v/>
      </c>
      <c r="S168" s="14" t="str">
        <f>IF(A168="","",IF(LEN(RTD("cqg.rtd",,"ContractData","Tsize("&amp;C168&amp;")","LastQuoteToday",,"T"))=1,0,LEN(RTD("cqg.rtd",,"ContractData","Tsize("&amp;C168&amp;")","LastQuoteToday",,"T"))-2))</f>
        <v/>
      </c>
      <c r="T168" t="str" cm="1">
        <f t="array" ref="T168">IF(A168="","",_xlfn.IFS(S168=0,"#",S168=1,"#.0",S168=2,"#.00",S168=3,"#.000",S168=4,"#.0000",S168=5,"#.00000",S168=6,"#.000000",S168=7,"#.0000000"))</f>
        <v/>
      </c>
    </row>
    <row r="169" spans="2:20" x14ac:dyDescent="0.3">
      <c r="B169" s="1" t="str">
        <f>IF(A169="","",IFERROR(RTD("cqg.rtd",,"ContractData",A169,"PerCentNetLastTrade",,"T")/100,""))</f>
        <v/>
      </c>
      <c r="E169" t="str">
        <f>IF(A169="","",RTD("cqg.rtd",,"ContractData",C169,"LongDescription",,"T"))</f>
        <v/>
      </c>
      <c r="F169" s="2" t="str">
        <f>IF(A169="","",TEXT(RTD("cqg.rtd",,"ContractData",C169,"LastTrade",,"T"),T169))</f>
        <v/>
      </c>
      <c r="G169" s="2" t="str">
        <f>IF(A169="","",TEXT(RTD("cqg.rtd",,"ContractData",C169,"NetLastTrade",,"T"),T169))</f>
        <v/>
      </c>
      <c r="H169" s="1" t="str">
        <f t="shared" si="3"/>
        <v/>
      </c>
      <c r="I169" s="2" t="str">
        <f>IF(A169="","",TEXT(RTD("cqg.rtd",,"ContractData",C169,"Open",,"T"),T169))</f>
        <v/>
      </c>
      <c r="J169" s="2" t="str">
        <f>IF(A169="","",TEXT(RTD("cqg.rtd",,"ContractData",C169,"High",,"T"),T169))</f>
        <v/>
      </c>
      <c r="K169" s="2" t="str">
        <f>IF(A169="","",TEXT(RTD("cqg.rtd",,"ContractData",C169,"Low",,"T"),T169))</f>
        <v/>
      </c>
      <c r="L169" t="str">
        <f>IF(A169="","",RTD("cqg.rtd", ,"ContractData", C169, "MT_LastBidVolume",, "T"))</f>
        <v/>
      </c>
      <c r="M169" s="2" t="str">
        <f>IF(A169="","",TEXT(RTD("cqg.rtd", ,"ContractData", C169, "Bid",, "T"),T169))</f>
        <v/>
      </c>
      <c r="N169" s="2" t="str">
        <f>IF(A169="","",TEXT(RTD("cqg.rtd", ,"ContractData", C169, "Ask",, "T"),T169))</f>
        <v/>
      </c>
      <c r="O169" t="str">
        <f>IF(A169="","",RTD("cqg.rtd", ,"ContractData", C169, "MT_LastAskVolume",, "T"))</f>
        <v/>
      </c>
      <c r="P169" t="str">
        <f>IF(A169="","",RTD("cqg.rtd", ,"ContractData", C169, "T_CVol",, "T"))</f>
        <v/>
      </c>
      <c r="Q169" s="1" t="str">
        <f>IF(A169="","",RTD("cqg.rtd",,"StudyData",C169,"PCB","BaseType=Index,Index=1","Close","A",,"all",,,,"T")/100)</f>
        <v/>
      </c>
      <c r="S169" s="14" t="str">
        <f>IF(A169="","",IF(LEN(RTD("cqg.rtd",,"ContractData","Tsize("&amp;C169&amp;")","LastQuoteToday",,"T"))=1,0,LEN(RTD("cqg.rtd",,"ContractData","Tsize("&amp;C169&amp;")","LastQuoteToday",,"T"))-2))</f>
        <v/>
      </c>
      <c r="T169" t="str" cm="1">
        <f t="array" ref="T169">IF(A169="","",_xlfn.IFS(S169=0,"#",S169=1,"#.0",S169=2,"#.00",S169=3,"#.000",S169=4,"#.0000",S169=5,"#.00000",S169=6,"#.000000",S169=7,"#.0000000"))</f>
        <v/>
      </c>
    </row>
    <row r="170" spans="2:20" x14ac:dyDescent="0.3">
      <c r="B170" s="1" t="str">
        <f>IF(A170="","",IFERROR(RTD("cqg.rtd",,"ContractData",A170,"PerCentNetLastTrade",,"T")/100,""))</f>
        <v/>
      </c>
      <c r="E170" t="str">
        <f>IF(A170="","",RTD("cqg.rtd",,"ContractData",C170,"LongDescription",,"T"))</f>
        <v/>
      </c>
      <c r="F170" s="2" t="str">
        <f>IF(A170="","",TEXT(RTD("cqg.rtd",,"ContractData",C170,"LastTrade",,"T"),T170))</f>
        <v/>
      </c>
      <c r="G170" s="2" t="str">
        <f>IF(A170="","",TEXT(RTD("cqg.rtd",,"ContractData",C170,"NetLastTrade",,"T"),T170))</f>
        <v/>
      </c>
      <c r="H170" s="1" t="str">
        <f t="shared" si="3"/>
        <v/>
      </c>
      <c r="I170" s="2" t="str">
        <f>IF(A170="","",TEXT(RTD("cqg.rtd",,"ContractData",C170,"Open",,"T"),T170))</f>
        <v/>
      </c>
      <c r="J170" s="2" t="str">
        <f>IF(A170="","",TEXT(RTD("cqg.rtd",,"ContractData",C170,"High",,"T"),T170))</f>
        <v/>
      </c>
      <c r="K170" s="2" t="str">
        <f>IF(A170="","",TEXT(RTD("cqg.rtd",,"ContractData",C170,"Low",,"T"),T170))</f>
        <v/>
      </c>
      <c r="L170" t="str">
        <f>IF(A170="","",RTD("cqg.rtd", ,"ContractData", C170, "MT_LastBidVolume",, "T"))</f>
        <v/>
      </c>
      <c r="M170" s="2" t="str">
        <f>IF(A170="","",TEXT(RTD("cqg.rtd", ,"ContractData", C170, "Bid",, "T"),T170))</f>
        <v/>
      </c>
      <c r="N170" s="2" t="str">
        <f>IF(A170="","",TEXT(RTD("cqg.rtd", ,"ContractData", C170, "Ask",, "T"),T170))</f>
        <v/>
      </c>
      <c r="O170" t="str">
        <f>IF(A170="","",RTD("cqg.rtd", ,"ContractData", C170, "MT_LastAskVolume",, "T"))</f>
        <v/>
      </c>
      <c r="P170" t="str">
        <f>IF(A170="","",RTD("cqg.rtd", ,"ContractData", C170, "T_CVol",, "T"))</f>
        <v/>
      </c>
      <c r="Q170" s="1" t="str">
        <f>IF(A170="","",RTD("cqg.rtd",,"StudyData",C170,"PCB","BaseType=Index,Index=1","Close","A",,"all",,,,"T")/100)</f>
        <v/>
      </c>
      <c r="S170" s="14" t="str">
        <f>IF(A170="","",IF(LEN(RTD("cqg.rtd",,"ContractData","Tsize("&amp;C170&amp;")","LastQuoteToday",,"T"))=1,0,LEN(RTD("cqg.rtd",,"ContractData","Tsize("&amp;C170&amp;")","LastQuoteToday",,"T"))-2))</f>
        <v/>
      </c>
      <c r="T170" t="str" cm="1">
        <f t="array" ref="T170">IF(A170="","",_xlfn.IFS(S170=0,"#",S170=1,"#.0",S170=2,"#.00",S170=3,"#.000",S170=4,"#.0000",S170=5,"#.00000",S170=6,"#.000000",S170=7,"#.0000000"))</f>
        <v/>
      </c>
    </row>
    <row r="171" spans="2:20" x14ac:dyDescent="0.3">
      <c r="B171" s="1" t="str">
        <f>IF(A171="","",IFERROR(RTD("cqg.rtd",,"ContractData",A171,"PerCentNetLastTrade",,"T")/100,""))</f>
        <v/>
      </c>
      <c r="E171" t="str">
        <f>IF(A171="","",RTD("cqg.rtd",,"ContractData",C171,"LongDescription",,"T"))</f>
        <v/>
      </c>
      <c r="F171" s="2" t="str">
        <f>IF(A171="","",TEXT(RTD("cqg.rtd",,"ContractData",C171,"LastTrade",,"T"),T171))</f>
        <v/>
      </c>
      <c r="G171" s="2" t="str">
        <f>IF(A171="","",TEXT(RTD("cqg.rtd",,"ContractData",C171,"NetLastTrade",,"T"),T171))</f>
        <v/>
      </c>
      <c r="H171" s="1" t="str">
        <f t="shared" si="3"/>
        <v/>
      </c>
      <c r="I171" s="2" t="str">
        <f>IF(A171="","",TEXT(RTD("cqg.rtd",,"ContractData",C171,"Open",,"T"),T171))</f>
        <v/>
      </c>
      <c r="J171" s="2" t="str">
        <f>IF(A171="","",TEXT(RTD("cqg.rtd",,"ContractData",C171,"High",,"T"),T171))</f>
        <v/>
      </c>
      <c r="K171" s="2" t="str">
        <f>IF(A171="","",TEXT(RTD("cqg.rtd",,"ContractData",C171,"Low",,"T"),T171))</f>
        <v/>
      </c>
      <c r="L171" t="str">
        <f>IF(A171="","",RTD("cqg.rtd", ,"ContractData", C171, "MT_LastBidVolume",, "T"))</f>
        <v/>
      </c>
      <c r="M171" s="2" t="str">
        <f>IF(A171="","",TEXT(RTD("cqg.rtd", ,"ContractData", C171, "Bid",, "T"),T171))</f>
        <v/>
      </c>
      <c r="N171" s="2" t="str">
        <f>IF(A171="","",TEXT(RTD("cqg.rtd", ,"ContractData", C171, "Ask",, "T"),T171))</f>
        <v/>
      </c>
      <c r="O171" t="str">
        <f>IF(A171="","",RTD("cqg.rtd", ,"ContractData", C171, "MT_LastAskVolume",, "T"))</f>
        <v/>
      </c>
      <c r="P171" t="str">
        <f>IF(A171="","",RTD("cqg.rtd", ,"ContractData", C171, "T_CVol",, "T"))</f>
        <v/>
      </c>
      <c r="Q171" s="1" t="str">
        <f>IF(A171="","",RTD("cqg.rtd",,"StudyData",C171,"PCB","BaseType=Index,Index=1","Close","A",,"all",,,,"T")/100)</f>
        <v/>
      </c>
      <c r="S171" s="14" t="str">
        <f>IF(A171="","",IF(LEN(RTD("cqg.rtd",,"ContractData","Tsize("&amp;C171&amp;")","LastQuoteToday",,"T"))=1,0,LEN(RTD("cqg.rtd",,"ContractData","Tsize("&amp;C171&amp;")","LastQuoteToday",,"T"))-2))</f>
        <v/>
      </c>
      <c r="T171" t="str" cm="1">
        <f t="array" ref="T171">IF(A171="","",_xlfn.IFS(S171=0,"#",S171=1,"#.0",S171=2,"#.00",S171=3,"#.000",S171=4,"#.0000",S171=5,"#.00000",S171=6,"#.000000",S171=7,"#.0000000"))</f>
        <v/>
      </c>
    </row>
    <row r="172" spans="2:20" x14ac:dyDescent="0.3">
      <c r="B172" s="1" t="str">
        <f>IF(A172="","",IFERROR(RTD("cqg.rtd",,"ContractData",A172,"PerCentNetLastTrade",,"T")/100,""))</f>
        <v/>
      </c>
      <c r="E172" t="str">
        <f>IF(A172="","",RTD("cqg.rtd",,"ContractData",C172,"LongDescription",,"T"))</f>
        <v/>
      </c>
      <c r="F172" s="2" t="str">
        <f>IF(A172="","",TEXT(RTD("cqg.rtd",,"ContractData",C172,"LastTrade",,"T"),T172))</f>
        <v/>
      </c>
      <c r="G172" s="2" t="str">
        <f>IF(A172="","",TEXT(RTD("cqg.rtd",,"ContractData",C172,"NetLastTrade",,"T"),T172))</f>
        <v/>
      </c>
      <c r="H172" s="1" t="str">
        <f t="shared" si="3"/>
        <v/>
      </c>
      <c r="I172" s="2" t="str">
        <f>IF(A172="","",TEXT(RTD("cqg.rtd",,"ContractData",C172,"Open",,"T"),T172))</f>
        <v/>
      </c>
      <c r="J172" s="2" t="str">
        <f>IF(A172="","",TEXT(RTD("cqg.rtd",,"ContractData",C172,"High",,"T"),T172))</f>
        <v/>
      </c>
      <c r="K172" s="2" t="str">
        <f>IF(A172="","",TEXT(RTD("cqg.rtd",,"ContractData",C172,"Low",,"T"),T172))</f>
        <v/>
      </c>
      <c r="L172" t="str">
        <f>IF(A172="","",RTD("cqg.rtd", ,"ContractData", C172, "MT_LastBidVolume",, "T"))</f>
        <v/>
      </c>
      <c r="M172" s="2" t="str">
        <f>IF(A172="","",TEXT(RTD("cqg.rtd", ,"ContractData", C172, "Bid",, "T"),T172))</f>
        <v/>
      </c>
      <c r="N172" s="2" t="str">
        <f>IF(A172="","",TEXT(RTD("cqg.rtd", ,"ContractData", C172, "Ask",, "T"),T172))</f>
        <v/>
      </c>
      <c r="O172" t="str">
        <f>IF(A172="","",RTD("cqg.rtd", ,"ContractData", C172, "MT_LastAskVolume",, "T"))</f>
        <v/>
      </c>
      <c r="P172" t="str">
        <f>IF(A172="","",RTD("cqg.rtd", ,"ContractData", C172, "T_CVol",, "T"))</f>
        <v/>
      </c>
      <c r="Q172" s="1" t="str">
        <f>IF(A172="","",RTD("cqg.rtd",,"StudyData",C172,"PCB","BaseType=Index,Index=1","Close","A",,"all",,,,"T")/100)</f>
        <v/>
      </c>
      <c r="S172" s="14" t="str">
        <f>IF(A172="","",IF(LEN(RTD("cqg.rtd",,"ContractData","Tsize("&amp;C172&amp;")","LastQuoteToday",,"T"))=1,0,LEN(RTD("cqg.rtd",,"ContractData","Tsize("&amp;C172&amp;")","LastQuoteToday",,"T"))-2))</f>
        <v/>
      </c>
      <c r="T172" t="str" cm="1">
        <f t="array" ref="T172">IF(A172="","",_xlfn.IFS(S172=0,"#",S172=1,"#.0",S172=2,"#.00",S172=3,"#.000",S172=4,"#.0000",S172=5,"#.00000",S172=6,"#.000000",S172=7,"#.0000000"))</f>
        <v/>
      </c>
    </row>
    <row r="173" spans="2:20" x14ac:dyDescent="0.3">
      <c r="B173" s="1" t="str">
        <f>IF(A173="","",IFERROR(RTD("cqg.rtd",,"ContractData",A173,"PerCentNetLastTrade",,"T")/100,""))</f>
        <v/>
      </c>
      <c r="E173" t="str">
        <f>IF(A173="","",RTD("cqg.rtd",,"ContractData",C173,"LongDescription",,"T"))</f>
        <v/>
      </c>
      <c r="F173" s="2" t="str">
        <f>IF(A173="","",TEXT(RTD("cqg.rtd",,"ContractData",C173,"LastTrade",,"T"),T173))</f>
        <v/>
      </c>
      <c r="G173" s="2" t="str">
        <f>IF(A173="","",TEXT(RTD("cqg.rtd",,"ContractData",C173,"NetLastTrade",,"T"),T173))</f>
        <v/>
      </c>
      <c r="H173" s="1" t="str">
        <f t="shared" si="3"/>
        <v/>
      </c>
      <c r="I173" s="2" t="str">
        <f>IF(A173="","",TEXT(RTD("cqg.rtd",,"ContractData",C173,"Open",,"T"),T173))</f>
        <v/>
      </c>
      <c r="J173" s="2" t="str">
        <f>IF(A173="","",TEXT(RTD("cqg.rtd",,"ContractData",C173,"High",,"T"),T173))</f>
        <v/>
      </c>
      <c r="K173" s="2" t="str">
        <f>IF(A173="","",TEXT(RTD("cqg.rtd",,"ContractData",C173,"Low",,"T"),T173))</f>
        <v/>
      </c>
      <c r="L173" t="str">
        <f>IF(A173="","",RTD("cqg.rtd", ,"ContractData", C173, "MT_LastBidVolume",, "T"))</f>
        <v/>
      </c>
      <c r="M173" s="2" t="str">
        <f>IF(A173="","",TEXT(RTD("cqg.rtd", ,"ContractData", C173, "Bid",, "T"),T173))</f>
        <v/>
      </c>
      <c r="N173" s="2" t="str">
        <f>IF(A173="","",TEXT(RTD("cqg.rtd", ,"ContractData", C173, "Ask",, "T"),T173))</f>
        <v/>
      </c>
      <c r="O173" t="str">
        <f>IF(A173="","",RTD("cqg.rtd", ,"ContractData", C173, "MT_LastAskVolume",, "T"))</f>
        <v/>
      </c>
      <c r="P173" t="str">
        <f>IF(A173="","",RTD("cqg.rtd", ,"ContractData", C173, "T_CVol",, "T"))</f>
        <v/>
      </c>
      <c r="Q173" s="1" t="str">
        <f>IF(A173="","",RTD("cqg.rtd",,"StudyData",C173,"PCB","BaseType=Index,Index=1","Close","A",,"all",,,,"T")/100)</f>
        <v/>
      </c>
      <c r="S173" s="14" t="str">
        <f>IF(A173="","",IF(LEN(RTD("cqg.rtd",,"ContractData","Tsize("&amp;C173&amp;")","LastQuoteToday",,"T"))=1,0,LEN(RTD("cqg.rtd",,"ContractData","Tsize("&amp;C173&amp;")","LastQuoteToday",,"T"))-2))</f>
        <v/>
      </c>
      <c r="T173" t="str" cm="1">
        <f t="array" ref="T173">IF(A173="","",_xlfn.IFS(S173=0,"#",S173=1,"#.0",S173=2,"#.00",S173=3,"#.000",S173=4,"#.0000",S173=5,"#.00000",S173=6,"#.000000",S173=7,"#.0000000"))</f>
        <v/>
      </c>
    </row>
    <row r="174" spans="2:20" x14ac:dyDescent="0.3">
      <c r="B174" s="1" t="str">
        <f>IF(A174="","",IFERROR(RTD("cqg.rtd",,"ContractData",A174,"PerCentNetLastTrade",,"T")/100,""))</f>
        <v/>
      </c>
      <c r="E174" t="str">
        <f>IF(A174="","",RTD("cqg.rtd",,"ContractData",C174,"LongDescription",,"T"))</f>
        <v/>
      </c>
      <c r="F174" s="2" t="str">
        <f>IF(A174="","",TEXT(RTD("cqg.rtd",,"ContractData",C174,"LastTrade",,"T"),T174))</f>
        <v/>
      </c>
      <c r="G174" s="2" t="str">
        <f>IF(A174="","",TEXT(RTD("cqg.rtd",,"ContractData",C174,"NetLastTrade",,"T"),T174))</f>
        <v/>
      </c>
      <c r="H174" s="1" t="str">
        <f t="shared" si="3"/>
        <v/>
      </c>
      <c r="I174" s="2" t="str">
        <f>IF(A174="","",TEXT(RTD("cqg.rtd",,"ContractData",C174,"Open",,"T"),T174))</f>
        <v/>
      </c>
      <c r="J174" s="2" t="str">
        <f>IF(A174="","",TEXT(RTD("cqg.rtd",,"ContractData",C174,"High",,"T"),T174))</f>
        <v/>
      </c>
      <c r="K174" s="2" t="str">
        <f>IF(A174="","",TEXT(RTD("cqg.rtd",,"ContractData",C174,"Low",,"T"),T174))</f>
        <v/>
      </c>
      <c r="L174" t="str">
        <f>IF(A174="","",RTD("cqg.rtd", ,"ContractData", C174, "MT_LastBidVolume",, "T"))</f>
        <v/>
      </c>
      <c r="M174" s="2" t="str">
        <f>IF(A174="","",TEXT(RTD("cqg.rtd", ,"ContractData", C174, "Bid",, "T"),T174))</f>
        <v/>
      </c>
      <c r="N174" s="2" t="str">
        <f>IF(A174="","",TEXT(RTD("cqg.rtd", ,"ContractData", C174, "Ask",, "T"),T174))</f>
        <v/>
      </c>
      <c r="O174" t="str">
        <f>IF(A174="","",RTD("cqg.rtd", ,"ContractData", C174, "MT_LastAskVolume",, "T"))</f>
        <v/>
      </c>
      <c r="P174" t="str">
        <f>IF(A174="","",RTD("cqg.rtd", ,"ContractData", C174, "T_CVol",, "T"))</f>
        <v/>
      </c>
      <c r="Q174" s="1" t="str">
        <f>IF(A174="","",RTD("cqg.rtd",,"StudyData",C174,"PCB","BaseType=Index,Index=1","Close","A",,"all",,,,"T")/100)</f>
        <v/>
      </c>
      <c r="S174" s="14" t="str">
        <f>IF(A174="","",IF(LEN(RTD("cqg.rtd",,"ContractData","Tsize("&amp;C174&amp;")","LastQuoteToday",,"T"))=1,0,LEN(RTD("cqg.rtd",,"ContractData","Tsize("&amp;C174&amp;")","LastQuoteToday",,"T"))-2))</f>
        <v/>
      </c>
      <c r="T174" t="str" cm="1">
        <f t="array" ref="T174">IF(A174="","",_xlfn.IFS(S174=0,"#",S174=1,"#.0",S174=2,"#.00",S174=3,"#.000",S174=4,"#.0000",S174=5,"#.00000",S174=6,"#.000000",S174=7,"#.0000000"))</f>
        <v/>
      </c>
    </row>
    <row r="175" spans="2:20" x14ac:dyDescent="0.3">
      <c r="B175" s="1" t="str">
        <f>IF(A175="","",IFERROR(RTD("cqg.rtd",,"ContractData",A175,"PerCentNetLastTrade",,"T")/100,""))</f>
        <v/>
      </c>
      <c r="E175" t="str">
        <f>IF(A175="","",RTD("cqg.rtd",,"ContractData",C175,"LongDescription",,"T"))</f>
        <v/>
      </c>
      <c r="F175" s="2" t="str">
        <f>IF(A175="","",TEXT(RTD("cqg.rtd",,"ContractData",C175,"LastTrade",,"T"),T175))</f>
        <v/>
      </c>
      <c r="G175" s="2" t="str">
        <f>IF(A175="","",TEXT(RTD("cqg.rtd",,"ContractData",C175,"NetLastTrade",,"T"),T175))</f>
        <v/>
      </c>
      <c r="H175" s="1" t="str">
        <f t="shared" si="3"/>
        <v/>
      </c>
      <c r="I175" s="2" t="str">
        <f>IF(A175="","",TEXT(RTD("cqg.rtd",,"ContractData",C175,"Open",,"T"),T175))</f>
        <v/>
      </c>
      <c r="J175" s="2" t="str">
        <f>IF(A175="","",TEXT(RTD("cqg.rtd",,"ContractData",C175,"High",,"T"),T175))</f>
        <v/>
      </c>
      <c r="K175" s="2" t="str">
        <f>IF(A175="","",TEXT(RTD("cqg.rtd",,"ContractData",C175,"Low",,"T"),T175))</f>
        <v/>
      </c>
      <c r="L175" t="str">
        <f>IF(A175="","",RTD("cqg.rtd", ,"ContractData", C175, "MT_LastBidVolume",, "T"))</f>
        <v/>
      </c>
      <c r="M175" s="2" t="str">
        <f>IF(A175="","",TEXT(RTD("cqg.rtd", ,"ContractData", C175, "Bid",, "T"),T175))</f>
        <v/>
      </c>
      <c r="N175" s="2" t="str">
        <f>IF(A175="","",TEXT(RTD("cqg.rtd", ,"ContractData", C175, "Ask",, "T"),T175))</f>
        <v/>
      </c>
      <c r="O175" t="str">
        <f>IF(A175="","",RTD("cqg.rtd", ,"ContractData", C175, "MT_LastAskVolume",, "T"))</f>
        <v/>
      </c>
      <c r="P175" t="str">
        <f>IF(A175="","",RTD("cqg.rtd", ,"ContractData", C175, "T_CVol",, "T"))</f>
        <v/>
      </c>
      <c r="Q175" s="1" t="str">
        <f>IF(A175="","",RTD("cqg.rtd",,"StudyData",C175,"PCB","BaseType=Index,Index=1","Close","A",,"all",,,,"T")/100)</f>
        <v/>
      </c>
      <c r="S175" s="14" t="str">
        <f>IF(A175="","",IF(LEN(RTD("cqg.rtd",,"ContractData","Tsize("&amp;C175&amp;")","LastQuoteToday",,"T"))=1,0,LEN(RTD("cqg.rtd",,"ContractData","Tsize("&amp;C175&amp;")","LastQuoteToday",,"T"))-2))</f>
        <v/>
      </c>
      <c r="T175" t="str" cm="1">
        <f t="array" ref="T175">IF(A175="","",_xlfn.IFS(S175=0,"#",S175=1,"#.0",S175=2,"#.00",S175=3,"#.000",S175=4,"#.0000",S175=5,"#.00000",S175=6,"#.000000",S175=7,"#.0000000"))</f>
        <v/>
      </c>
    </row>
    <row r="176" spans="2:20" x14ac:dyDescent="0.3">
      <c r="B176" s="1" t="str">
        <f>IF(A176="","",IFERROR(RTD("cqg.rtd",,"ContractData",A176,"PerCentNetLastTrade",,"T")/100,""))</f>
        <v/>
      </c>
      <c r="E176" t="str">
        <f>IF(A176="","",RTD("cqg.rtd",,"ContractData",C176,"LongDescription",,"T"))</f>
        <v/>
      </c>
      <c r="F176" s="2" t="str">
        <f>IF(A176="","",TEXT(RTD("cqg.rtd",,"ContractData",C176,"LastTrade",,"T"),T176))</f>
        <v/>
      </c>
      <c r="G176" s="2" t="str">
        <f>IF(A176="","",TEXT(RTD("cqg.rtd",,"ContractData",C176,"NetLastTrade",,"T"),T176))</f>
        <v/>
      </c>
      <c r="H176" s="1" t="str">
        <f t="shared" si="3"/>
        <v/>
      </c>
      <c r="I176" s="2" t="str">
        <f>IF(A176="","",TEXT(RTD("cqg.rtd",,"ContractData",C176,"Open",,"T"),T176))</f>
        <v/>
      </c>
      <c r="J176" s="2" t="str">
        <f>IF(A176="","",TEXT(RTD("cqg.rtd",,"ContractData",C176,"High",,"T"),T176))</f>
        <v/>
      </c>
      <c r="K176" s="2" t="str">
        <f>IF(A176="","",TEXT(RTD("cqg.rtd",,"ContractData",C176,"Low",,"T"),T176))</f>
        <v/>
      </c>
      <c r="L176" t="str">
        <f>IF(A176="","",RTD("cqg.rtd", ,"ContractData", C176, "MT_LastBidVolume",, "T"))</f>
        <v/>
      </c>
      <c r="M176" s="2" t="str">
        <f>IF(A176="","",TEXT(RTD("cqg.rtd", ,"ContractData", C176, "Bid",, "T"),T176))</f>
        <v/>
      </c>
      <c r="N176" s="2" t="str">
        <f>IF(A176="","",TEXT(RTD("cqg.rtd", ,"ContractData", C176, "Ask",, "T"),T176))</f>
        <v/>
      </c>
      <c r="O176" t="str">
        <f>IF(A176="","",RTD("cqg.rtd", ,"ContractData", C176, "MT_LastAskVolume",, "T"))</f>
        <v/>
      </c>
      <c r="P176" t="str">
        <f>IF(A176="","",RTD("cqg.rtd", ,"ContractData", C176, "T_CVol",, "T"))</f>
        <v/>
      </c>
      <c r="Q176" s="1" t="str">
        <f>IF(A176="","",RTD("cqg.rtd",,"StudyData",C176,"PCB","BaseType=Index,Index=1","Close","A",,"all",,,,"T")/100)</f>
        <v/>
      </c>
      <c r="S176" s="14" t="str">
        <f>IF(A176="","",IF(LEN(RTD("cqg.rtd",,"ContractData","Tsize("&amp;C176&amp;")","LastQuoteToday",,"T"))=1,0,LEN(RTD("cqg.rtd",,"ContractData","Tsize("&amp;C176&amp;")","LastQuoteToday",,"T"))-2))</f>
        <v/>
      </c>
      <c r="T176" t="str" cm="1">
        <f t="array" ref="T176">IF(A176="","",_xlfn.IFS(S176=0,"#",S176=1,"#.0",S176=2,"#.00",S176=3,"#.000",S176=4,"#.0000",S176=5,"#.00000",S176=6,"#.000000",S176=7,"#.0000000"))</f>
        <v/>
      </c>
    </row>
    <row r="177" spans="2:20" x14ac:dyDescent="0.3">
      <c r="B177" s="1" t="str">
        <f>IF(A177="","",IFERROR(RTD("cqg.rtd",,"ContractData",A177,"PerCentNetLastTrade",,"T")/100,""))</f>
        <v/>
      </c>
      <c r="E177" t="str">
        <f>IF(A177="","",RTD("cqg.rtd",,"ContractData",C177,"LongDescription",,"T"))</f>
        <v/>
      </c>
      <c r="F177" s="2" t="str">
        <f>IF(A177="","",TEXT(RTD("cqg.rtd",,"ContractData",C177,"LastTrade",,"T"),T177))</f>
        <v/>
      </c>
      <c r="G177" s="2" t="str">
        <f>IF(A177="","",TEXT(RTD("cqg.rtd",,"ContractData",C177,"NetLastTrade",,"T"),T177))</f>
        <v/>
      </c>
      <c r="H177" s="1" t="str">
        <f t="shared" si="3"/>
        <v/>
      </c>
      <c r="I177" s="2" t="str">
        <f>IF(A177="","",TEXT(RTD("cqg.rtd",,"ContractData",C177,"Open",,"T"),T177))</f>
        <v/>
      </c>
      <c r="J177" s="2" t="str">
        <f>IF(A177="","",TEXT(RTD("cqg.rtd",,"ContractData",C177,"High",,"T"),T177))</f>
        <v/>
      </c>
      <c r="K177" s="2" t="str">
        <f>IF(A177="","",TEXT(RTD("cqg.rtd",,"ContractData",C177,"Low",,"T"),T177))</f>
        <v/>
      </c>
      <c r="L177" t="str">
        <f>IF(A177="","",RTD("cqg.rtd", ,"ContractData", C177, "MT_LastBidVolume",, "T"))</f>
        <v/>
      </c>
      <c r="M177" s="2" t="str">
        <f>IF(A177="","",TEXT(RTD("cqg.rtd", ,"ContractData", C177, "Bid",, "T"),T177))</f>
        <v/>
      </c>
      <c r="N177" s="2" t="str">
        <f>IF(A177="","",TEXT(RTD("cqg.rtd", ,"ContractData", C177, "Ask",, "T"),T177))</f>
        <v/>
      </c>
      <c r="O177" t="str">
        <f>IF(A177="","",RTD("cqg.rtd", ,"ContractData", C177, "MT_LastAskVolume",, "T"))</f>
        <v/>
      </c>
      <c r="P177" t="str">
        <f>IF(A177="","",RTD("cqg.rtd", ,"ContractData", C177, "T_CVol",, "T"))</f>
        <v/>
      </c>
      <c r="Q177" s="1" t="str">
        <f>IF(A177="","",RTD("cqg.rtd",,"StudyData",C177,"PCB","BaseType=Index,Index=1","Close","A",,"all",,,,"T")/100)</f>
        <v/>
      </c>
      <c r="S177" s="14" t="str">
        <f>IF(A177="","",IF(LEN(RTD("cqg.rtd",,"ContractData","Tsize("&amp;C177&amp;")","LastQuoteToday",,"T"))=1,0,LEN(RTD("cqg.rtd",,"ContractData","Tsize("&amp;C177&amp;")","LastQuoteToday",,"T"))-2))</f>
        <v/>
      </c>
      <c r="T177" t="str" cm="1">
        <f t="array" ref="T177">IF(A177="","",_xlfn.IFS(S177=0,"#",S177=1,"#.0",S177=2,"#.00",S177=3,"#.000",S177=4,"#.0000",S177=5,"#.00000",S177=6,"#.000000",S177=7,"#.0000000"))</f>
        <v/>
      </c>
    </row>
    <row r="178" spans="2:20" x14ac:dyDescent="0.3">
      <c r="B178" s="1" t="str">
        <f>IF(A178="","",IFERROR(RTD("cqg.rtd",,"ContractData",A178,"PerCentNetLastTrade",,"T")/100,""))</f>
        <v/>
      </c>
      <c r="E178" t="str">
        <f>IF(A178="","",RTD("cqg.rtd",,"ContractData",C178,"LongDescription",,"T"))</f>
        <v/>
      </c>
      <c r="F178" s="2" t="str">
        <f>IF(A178="","",TEXT(RTD("cqg.rtd",,"ContractData",C178,"LastTrade",,"T"),T178))</f>
        <v/>
      </c>
      <c r="G178" s="2" t="str">
        <f>IF(A178="","",TEXT(RTD("cqg.rtd",,"ContractData",C178,"NetLastTrade",,"T"),T178))</f>
        <v/>
      </c>
      <c r="H178" s="1" t="str">
        <f t="shared" si="3"/>
        <v/>
      </c>
      <c r="I178" s="2" t="str">
        <f>IF(A178="","",TEXT(RTD("cqg.rtd",,"ContractData",C178,"Open",,"T"),T178))</f>
        <v/>
      </c>
      <c r="J178" s="2" t="str">
        <f>IF(A178="","",TEXT(RTD("cqg.rtd",,"ContractData",C178,"High",,"T"),T178))</f>
        <v/>
      </c>
      <c r="K178" s="2" t="str">
        <f>IF(A178="","",TEXT(RTD("cqg.rtd",,"ContractData",C178,"Low",,"T"),T178))</f>
        <v/>
      </c>
      <c r="L178" t="str">
        <f>IF(A178="","",RTD("cqg.rtd", ,"ContractData", C178, "MT_LastBidVolume",, "T"))</f>
        <v/>
      </c>
      <c r="M178" s="2" t="str">
        <f>IF(A178="","",TEXT(RTD("cqg.rtd", ,"ContractData", C178, "Bid",, "T"),T178))</f>
        <v/>
      </c>
      <c r="N178" s="2" t="str">
        <f>IF(A178="","",TEXT(RTD("cqg.rtd", ,"ContractData", C178, "Ask",, "T"),T178))</f>
        <v/>
      </c>
      <c r="O178" t="str">
        <f>IF(A178="","",RTD("cqg.rtd", ,"ContractData", C178, "MT_LastAskVolume",, "T"))</f>
        <v/>
      </c>
      <c r="P178" t="str">
        <f>IF(A178="","",RTD("cqg.rtd", ,"ContractData", C178, "T_CVol",, "T"))</f>
        <v/>
      </c>
      <c r="Q178" s="1" t="str">
        <f>IF(A178="","",RTD("cqg.rtd",,"StudyData",C178,"PCB","BaseType=Index,Index=1","Close","A",,"all",,,,"T")/100)</f>
        <v/>
      </c>
      <c r="S178" s="14" t="str">
        <f>IF(A178="","",IF(LEN(RTD("cqg.rtd",,"ContractData","Tsize("&amp;C178&amp;")","LastQuoteToday",,"T"))=1,0,LEN(RTD("cqg.rtd",,"ContractData","Tsize("&amp;C178&amp;")","LastQuoteToday",,"T"))-2))</f>
        <v/>
      </c>
      <c r="T178" t="str" cm="1">
        <f t="array" ref="T178">IF(A178="","",_xlfn.IFS(S178=0,"#",S178=1,"#.0",S178=2,"#.00",S178=3,"#.000",S178=4,"#.0000",S178=5,"#.00000",S178=6,"#.000000",S178=7,"#.0000000"))</f>
        <v/>
      </c>
    </row>
    <row r="179" spans="2:20" x14ac:dyDescent="0.3">
      <c r="B179" s="1" t="str">
        <f>IF(A179="","",IFERROR(RTD("cqg.rtd",,"ContractData",A179,"PerCentNetLastTrade",,"T")/100,""))</f>
        <v/>
      </c>
      <c r="E179" t="str">
        <f>IF(A179="","",RTD("cqg.rtd",,"ContractData",C179,"LongDescription",,"T"))</f>
        <v/>
      </c>
      <c r="F179" s="2" t="str">
        <f>IF(A179="","",TEXT(RTD("cqg.rtd",,"ContractData",C179,"LastTrade",,"T"),T179))</f>
        <v/>
      </c>
      <c r="G179" s="2" t="str">
        <f>IF(A179="","",TEXT(RTD("cqg.rtd",,"ContractData",C179,"NetLastTrade",,"T"),T179))</f>
        <v/>
      </c>
      <c r="H179" s="1" t="str">
        <f t="shared" si="3"/>
        <v/>
      </c>
      <c r="I179" s="2" t="str">
        <f>IF(A179="","",TEXT(RTD("cqg.rtd",,"ContractData",C179,"Open",,"T"),T179))</f>
        <v/>
      </c>
      <c r="J179" s="2" t="str">
        <f>IF(A179="","",TEXT(RTD("cqg.rtd",,"ContractData",C179,"High",,"T"),T179))</f>
        <v/>
      </c>
      <c r="K179" s="2" t="str">
        <f>IF(A179="","",TEXT(RTD("cqg.rtd",,"ContractData",C179,"Low",,"T"),T179))</f>
        <v/>
      </c>
      <c r="L179" t="str">
        <f>IF(A179="","",RTD("cqg.rtd", ,"ContractData", C179, "MT_LastBidVolume",, "T"))</f>
        <v/>
      </c>
      <c r="M179" s="2" t="str">
        <f>IF(A179="","",TEXT(RTD("cqg.rtd", ,"ContractData", C179, "Bid",, "T"),T179))</f>
        <v/>
      </c>
      <c r="N179" s="2" t="str">
        <f>IF(A179="","",TEXT(RTD("cqg.rtd", ,"ContractData", C179, "Ask",, "T"),T179))</f>
        <v/>
      </c>
      <c r="O179" t="str">
        <f>IF(A179="","",RTD("cqg.rtd", ,"ContractData", C179, "MT_LastAskVolume",, "T"))</f>
        <v/>
      </c>
      <c r="P179" t="str">
        <f>IF(A179="","",RTD("cqg.rtd", ,"ContractData", C179, "T_CVol",, "T"))</f>
        <v/>
      </c>
      <c r="Q179" s="1" t="str">
        <f>IF(A179="","",RTD("cqg.rtd",,"StudyData",C179,"PCB","BaseType=Index,Index=1","Close","A",,"all",,,,"T")/100)</f>
        <v/>
      </c>
      <c r="S179" s="14" t="str">
        <f>IF(A179="","",IF(LEN(RTD("cqg.rtd",,"ContractData","Tsize("&amp;C179&amp;")","LastQuoteToday",,"T"))=1,0,LEN(RTD("cqg.rtd",,"ContractData","Tsize("&amp;C179&amp;")","LastQuoteToday",,"T"))-2))</f>
        <v/>
      </c>
      <c r="T179" t="str" cm="1">
        <f t="array" ref="T179">IF(A179="","",_xlfn.IFS(S179=0,"#",S179=1,"#.0",S179=2,"#.00",S179=3,"#.000",S179=4,"#.0000",S179=5,"#.00000",S179=6,"#.000000",S179=7,"#.0000000"))</f>
        <v/>
      </c>
    </row>
    <row r="180" spans="2:20" x14ac:dyDescent="0.3">
      <c r="B180" s="1" t="str">
        <f>IF(A180="","",IFERROR(RTD("cqg.rtd",,"ContractData",A180,"PerCentNetLastTrade",,"T")/100,""))</f>
        <v/>
      </c>
      <c r="E180" t="str">
        <f>IF(A180="","",RTD("cqg.rtd",,"ContractData",C180,"LongDescription",,"T"))</f>
        <v/>
      </c>
      <c r="F180" s="2" t="str">
        <f>IF(A180="","",TEXT(RTD("cqg.rtd",,"ContractData",C180,"LastTrade",,"T"),T180))</f>
        <v/>
      </c>
      <c r="G180" s="2" t="str">
        <f>IF(A180="","",TEXT(RTD("cqg.rtd",,"ContractData",C180,"NetLastTrade",,"T"),T180))</f>
        <v/>
      </c>
      <c r="H180" s="1" t="str">
        <f t="shared" si="3"/>
        <v/>
      </c>
      <c r="I180" s="2" t="str">
        <f>IF(A180="","",TEXT(RTD("cqg.rtd",,"ContractData",C180,"Open",,"T"),T180))</f>
        <v/>
      </c>
      <c r="J180" s="2" t="str">
        <f>IF(A180="","",TEXT(RTD("cqg.rtd",,"ContractData",C180,"High",,"T"),T180))</f>
        <v/>
      </c>
      <c r="K180" s="2" t="str">
        <f>IF(A180="","",TEXT(RTD("cqg.rtd",,"ContractData",C180,"Low",,"T"),T180))</f>
        <v/>
      </c>
      <c r="L180" t="str">
        <f>IF(A180="","",RTD("cqg.rtd", ,"ContractData", C180, "MT_LastBidVolume",, "T"))</f>
        <v/>
      </c>
      <c r="M180" s="2" t="str">
        <f>IF(A180="","",TEXT(RTD("cqg.rtd", ,"ContractData", C180, "Bid",, "T"),T180))</f>
        <v/>
      </c>
      <c r="N180" s="2" t="str">
        <f>IF(A180="","",TEXT(RTD("cqg.rtd", ,"ContractData", C180, "Ask",, "T"),T180))</f>
        <v/>
      </c>
      <c r="O180" t="str">
        <f>IF(A180="","",RTD("cqg.rtd", ,"ContractData", C180, "MT_LastAskVolume",, "T"))</f>
        <v/>
      </c>
      <c r="P180" t="str">
        <f>IF(A180="","",RTD("cqg.rtd", ,"ContractData", C180, "T_CVol",, "T"))</f>
        <v/>
      </c>
      <c r="Q180" s="1" t="str">
        <f>IF(A180="","",RTD("cqg.rtd",,"StudyData",C180,"PCB","BaseType=Index,Index=1","Close","A",,"all",,,,"T")/100)</f>
        <v/>
      </c>
      <c r="S180" s="14" t="str">
        <f>IF(A180="","",IF(LEN(RTD("cqg.rtd",,"ContractData","Tsize("&amp;C180&amp;")","LastQuoteToday",,"T"))=1,0,LEN(RTD("cqg.rtd",,"ContractData","Tsize("&amp;C180&amp;")","LastQuoteToday",,"T"))-2))</f>
        <v/>
      </c>
      <c r="T180" t="str" cm="1">
        <f t="array" ref="T180">IF(A180="","",_xlfn.IFS(S180=0,"#",S180=1,"#.0",S180=2,"#.00",S180=3,"#.000",S180=4,"#.0000",S180=5,"#.00000",S180=6,"#.000000",S180=7,"#.0000000"))</f>
        <v/>
      </c>
    </row>
    <row r="181" spans="2:20" x14ac:dyDescent="0.3">
      <c r="B181" s="1" t="str">
        <f>IF(A181="","",IFERROR(RTD("cqg.rtd",,"ContractData",A181,"PerCentNetLastTrade",,"T")/100,""))</f>
        <v/>
      </c>
      <c r="E181" t="str">
        <f>IF(A181="","",RTD("cqg.rtd",,"ContractData",C181,"LongDescription",,"T"))</f>
        <v/>
      </c>
      <c r="F181" s="2" t="str">
        <f>IF(A181="","",TEXT(RTD("cqg.rtd",,"ContractData",C181,"LastTrade",,"T"),T181))</f>
        <v/>
      </c>
      <c r="G181" s="2" t="str">
        <f>IF(A181="","",TEXT(RTD("cqg.rtd",,"ContractData",C181,"NetLastTrade",,"T"),T181))</f>
        <v/>
      </c>
      <c r="H181" s="1" t="str">
        <f t="shared" si="3"/>
        <v/>
      </c>
      <c r="I181" s="2" t="str">
        <f>IF(A181="","",TEXT(RTD("cqg.rtd",,"ContractData",C181,"Open",,"T"),T181))</f>
        <v/>
      </c>
      <c r="J181" s="2" t="str">
        <f>IF(A181="","",TEXT(RTD("cqg.rtd",,"ContractData",C181,"High",,"T"),T181))</f>
        <v/>
      </c>
      <c r="K181" s="2" t="str">
        <f>IF(A181="","",TEXT(RTD("cqg.rtd",,"ContractData",C181,"Low",,"T"),T181))</f>
        <v/>
      </c>
      <c r="L181" t="str">
        <f>IF(A181="","",RTD("cqg.rtd", ,"ContractData", C181, "MT_LastBidVolume",, "T"))</f>
        <v/>
      </c>
      <c r="M181" s="2" t="str">
        <f>IF(A181="","",TEXT(RTD("cqg.rtd", ,"ContractData", C181, "Bid",, "T"),T181))</f>
        <v/>
      </c>
      <c r="N181" s="2" t="str">
        <f>IF(A181="","",TEXT(RTD("cqg.rtd", ,"ContractData", C181, "Ask",, "T"),T181))</f>
        <v/>
      </c>
      <c r="O181" t="str">
        <f>IF(A181="","",RTD("cqg.rtd", ,"ContractData", C181, "MT_LastAskVolume",, "T"))</f>
        <v/>
      </c>
      <c r="P181" t="str">
        <f>IF(A181="","",RTD("cqg.rtd", ,"ContractData", C181, "T_CVol",, "T"))</f>
        <v/>
      </c>
      <c r="Q181" s="1" t="str">
        <f>IF(A181="","",RTD("cqg.rtd",,"StudyData",C181,"PCB","BaseType=Index,Index=1","Close","A",,"all",,,,"T")/100)</f>
        <v/>
      </c>
      <c r="S181" s="14" t="str">
        <f>IF(A181="","",IF(LEN(RTD("cqg.rtd",,"ContractData","Tsize("&amp;C181&amp;")","LastQuoteToday",,"T"))=1,0,LEN(RTD("cqg.rtd",,"ContractData","Tsize("&amp;C181&amp;")","LastQuoteToday",,"T"))-2))</f>
        <v/>
      </c>
      <c r="T181" t="str" cm="1">
        <f t="array" ref="T181">IF(A181="","",_xlfn.IFS(S181=0,"#",S181=1,"#.0",S181=2,"#.00",S181=3,"#.000",S181=4,"#.0000",S181=5,"#.00000",S181=6,"#.000000",S181=7,"#.0000000"))</f>
        <v/>
      </c>
    </row>
    <row r="182" spans="2:20" x14ac:dyDescent="0.3">
      <c r="B182" s="1" t="str">
        <f>IF(A182="","",IFERROR(RTD("cqg.rtd",,"ContractData",A182,"PerCentNetLastTrade",,"T")/100,""))</f>
        <v/>
      </c>
      <c r="E182" t="str">
        <f>IF(A182="","",RTD("cqg.rtd",,"ContractData",C182,"LongDescription",,"T"))</f>
        <v/>
      </c>
      <c r="F182" s="2" t="str">
        <f>IF(A182="","",TEXT(RTD("cqg.rtd",,"ContractData",C182,"LastTrade",,"T"),T182))</f>
        <v/>
      </c>
      <c r="G182" s="2" t="str">
        <f>IF(A182="","",TEXT(RTD("cqg.rtd",,"ContractData",C182,"NetLastTrade",,"T"),T182))</f>
        <v/>
      </c>
      <c r="H182" s="1" t="str">
        <f t="shared" si="3"/>
        <v/>
      </c>
      <c r="I182" s="2" t="str">
        <f>IF(A182="","",TEXT(RTD("cqg.rtd",,"ContractData",C182,"Open",,"T"),T182))</f>
        <v/>
      </c>
      <c r="J182" s="2" t="str">
        <f>IF(A182="","",TEXT(RTD("cqg.rtd",,"ContractData",C182,"High",,"T"),T182))</f>
        <v/>
      </c>
      <c r="K182" s="2" t="str">
        <f>IF(A182="","",TEXT(RTD("cqg.rtd",,"ContractData",C182,"Low",,"T"),T182))</f>
        <v/>
      </c>
      <c r="L182" t="str">
        <f>IF(A182="","",RTD("cqg.rtd", ,"ContractData", C182, "MT_LastBidVolume",, "T"))</f>
        <v/>
      </c>
      <c r="M182" s="2" t="str">
        <f>IF(A182="","",TEXT(RTD("cqg.rtd", ,"ContractData", C182, "Bid",, "T"),T182))</f>
        <v/>
      </c>
      <c r="N182" s="2" t="str">
        <f>IF(A182="","",TEXT(RTD("cqg.rtd", ,"ContractData", C182, "Ask",, "T"),T182))</f>
        <v/>
      </c>
      <c r="O182" t="str">
        <f>IF(A182="","",RTD("cqg.rtd", ,"ContractData", C182, "MT_LastAskVolume",, "T"))</f>
        <v/>
      </c>
      <c r="P182" t="str">
        <f>IF(A182="","",RTD("cqg.rtd", ,"ContractData", C182, "T_CVol",, "T"))</f>
        <v/>
      </c>
      <c r="Q182" s="1" t="str">
        <f>IF(A182="","",RTD("cqg.rtd",,"StudyData",C182,"PCB","BaseType=Index,Index=1","Close","A",,"all",,,,"T")/100)</f>
        <v/>
      </c>
      <c r="S182" s="14" t="str">
        <f>IF(A182="","",IF(LEN(RTD("cqg.rtd",,"ContractData","Tsize("&amp;C182&amp;")","LastQuoteToday",,"T"))=1,0,LEN(RTD("cqg.rtd",,"ContractData","Tsize("&amp;C182&amp;")","LastQuoteToday",,"T"))-2))</f>
        <v/>
      </c>
      <c r="T182" t="str" cm="1">
        <f t="array" ref="T182">IF(A182="","",_xlfn.IFS(S182=0,"#",S182=1,"#.0",S182=2,"#.00",S182=3,"#.000",S182=4,"#.0000",S182=5,"#.00000",S182=6,"#.000000",S182=7,"#.0000000"))</f>
        <v/>
      </c>
    </row>
    <row r="183" spans="2:20" x14ac:dyDescent="0.3">
      <c r="B183" s="1" t="str">
        <f>IF(A183="","",IFERROR(RTD("cqg.rtd",,"ContractData",A183,"PerCentNetLastTrade",,"T")/100,""))</f>
        <v/>
      </c>
      <c r="E183" t="str">
        <f>IF(A183="","",RTD("cqg.rtd",,"ContractData",C183,"LongDescription",,"T"))</f>
        <v/>
      </c>
      <c r="F183" s="2" t="str">
        <f>IF(A183="","",TEXT(RTD("cqg.rtd",,"ContractData",C183,"LastTrade",,"T"),T183))</f>
        <v/>
      </c>
      <c r="G183" s="2" t="str">
        <f>IF(A183="","",TEXT(RTD("cqg.rtd",,"ContractData",C183,"NetLastTrade",,"T"),T183))</f>
        <v/>
      </c>
      <c r="H183" s="1" t="str">
        <f t="shared" si="3"/>
        <v/>
      </c>
      <c r="I183" s="2" t="str">
        <f>IF(A183="","",TEXT(RTD("cqg.rtd",,"ContractData",C183,"Open",,"T"),T183))</f>
        <v/>
      </c>
      <c r="J183" s="2" t="str">
        <f>IF(A183="","",TEXT(RTD("cqg.rtd",,"ContractData",C183,"High",,"T"),T183))</f>
        <v/>
      </c>
      <c r="K183" s="2" t="str">
        <f>IF(A183="","",TEXT(RTD("cqg.rtd",,"ContractData",C183,"Low",,"T"),T183))</f>
        <v/>
      </c>
      <c r="L183" t="str">
        <f>IF(A183="","",RTD("cqg.rtd", ,"ContractData", C183, "MT_LastBidVolume",, "T"))</f>
        <v/>
      </c>
      <c r="M183" s="2" t="str">
        <f>IF(A183="","",TEXT(RTD("cqg.rtd", ,"ContractData", C183, "Bid",, "T"),T183))</f>
        <v/>
      </c>
      <c r="N183" s="2" t="str">
        <f>IF(A183="","",TEXT(RTD("cqg.rtd", ,"ContractData", C183, "Ask",, "T"),T183))</f>
        <v/>
      </c>
      <c r="O183" t="str">
        <f>IF(A183="","",RTD("cqg.rtd", ,"ContractData", C183, "MT_LastAskVolume",, "T"))</f>
        <v/>
      </c>
      <c r="P183" t="str">
        <f>IF(A183="","",RTD("cqg.rtd", ,"ContractData", C183, "T_CVol",, "T"))</f>
        <v/>
      </c>
      <c r="Q183" s="1" t="str">
        <f>IF(A183="","",RTD("cqg.rtd",,"StudyData",C183,"PCB","BaseType=Index,Index=1","Close","A",,"all",,,,"T")/100)</f>
        <v/>
      </c>
      <c r="S183" s="14" t="str">
        <f>IF(A183="","",IF(LEN(RTD("cqg.rtd",,"ContractData","Tsize("&amp;C183&amp;")","LastQuoteToday",,"T"))=1,0,LEN(RTD("cqg.rtd",,"ContractData","Tsize("&amp;C183&amp;")","LastQuoteToday",,"T"))-2))</f>
        <v/>
      </c>
      <c r="T183" t="str" cm="1">
        <f t="array" ref="T183">IF(A183="","",_xlfn.IFS(S183=0,"#",S183=1,"#.0",S183=2,"#.00",S183=3,"#.000",S183=4,"#.0000",S183=5,"#.00000",S183=6,"#.000000",S183=7,"#.0000000"))</f>
        <v/>
      </c>
    </row>
    <row r="184" spans="2:20" x14ac:dyDescent="0.3">
      <c r="B184" s="1" t="str">
        <f>IF(A184="","",IFERROR(RTD("cqg.rtd",,"ContractData",A184,"PerCentNetLastTrade",,"T")/100,""))</f>
        <v/>
      </c>
      <c r="E184" t="str">
        <f>IF(A184="","",RTD("cqg.rtd",,"ContractData",C184,"LongDescription",,"T"))</f>
        <v/>
      </c>
      <c r="F184" s="2" t="str">
        <f>IF(A184="","",TEXT(RTD("cqg.rtd",,"ContractData",C184,"LastTrade",,"T"),T184))</f>
        <v/>
      </c>
      <c r="G184" s="2" t="str">
        <f>IF(A184="","",TEXT(RTD("cqg.rtd",,"ContractData",C184,"NetLastTrade",,"T"),T184))</f>
        <v/>
      </c>
      <c r="H184" s="1" t="str">
        <f t="shared" si="3"/>
        <v/>
      </c>
      <c r="I184" s="2" t="str">
        <f>IF(A184="","",TEXT(RTD("cqg.rtd",,"ContractData",C184,"Open",,"T"),T184))</f>
        <v/>
      </c>
      <c r="J184" s="2" t="str">
        <f>IF(A184="","",TEXT(RTD("cqg.rtd",,"ContractData",C184,"High",,"T"),T184))</f>
        <v/>
      </c>
      <c r="K184" s="2" t="str">
        <f>IF(A184="","",TEXT(RTD("cqg.rtd",,"ContractData",C184,"Low",,"T"),T184))</f>
        <v/>
      </c>
      <c r="L184" t="str">
        <f>IF(A184="","",RTD("cqg.rtd", ,"ContractData", C184, "MT_LastBidVolume",, "T"))</f>
        <v/>
      </c>
      <c r="M184" s="2" t="str">
        <f>IF(A184="","",TEXT(RTD("cqg.rtd", ,"ContractData", C184, "Bid",, "T"),T184))</f>
        <v/>
      </c>
      <c r="N184" s="2" t="str">
        <f>IF(A184="","",TEXT(RTD("cqg.rtd", ,"ContractData", C184, "Ask",, "T"),T184))</f>
        <v/>
      </c>
      <c r="O184" t="str">
        <f>IF(A184="","",RTD("cqg.rtd", ,"ContractData", C184, "MT_LastAskVolume",, "T"))</f>
        <v/>
      </c>
      <c r="P184" t="str">
        <f>IF(A184="","",RTD("cqg.rtd", ,"ContractData", C184, "T_CVol",, "T"))</f>
        <v/>
      </c>
      <c r="Q184" s="1" t="str">
        <f>IF(A184="","",RTD("cqg.rtd",,"StudyData",C184,"PCB","BaseType=Index,Index=1","Close","A",,"all",,,,"T")/100)</f>
        <v/>
      </c>
      <c r="S184" s="14" t="str">
        <f>IF(A184="","",IF(LEN(RTD("cqg.rtd",,"ContractData","Tsize("&amp;C184&amp;")","LastQuoteToday",,"T"))=1,0,LEN(RTD("cqg.rtd",,"ContractData","Tsize("&amp;C184&amp;")","LastQuoteToday",,"T"))-2))</f>
        <v/>
      </c>
      <c r="T184" t="str" cm="1">
        <f t="array" ref="T184">IF(A184="","",_xlfn.IFS(S184=0,"#",S184=1,"#.0",S184=2,"#.00",S184=3,"#.000",S184=4,"#.0000",S184=5,"#.00000",S184=6,"#.000000",S184=7,"#.0000000"))</f>
        <v/>
      </c>
    </row>
    <row r="185" spans="2:20" x14ac:dyDescent="0.3">
      <c r="B185" s="1" t="str">
        <f>IF(A185="","",IFERROR(RTD("cqg.rtd",,"ContractData",A185,"PerCentNetLastTrade",,"T")/100,""))</f>
        <v/>
      </c>
      <c r="E185" t="str">
        <f>IF(A185="","",RTD("cqg.rtd",,"ContractData",C185,"LongDescription",,"T"))</f>
        <v/>
      </c>
      <c r="F185" s="2" t="str">
        <f>IF(A185="","",TEXT(RTD("cqg.rtd",,"ContractData",C185,"LastTrade",,"T"),T185))</f>
        <v/>
      </c>
      <c r="G185" s="2" t="str">
        <f>IF(A185="","",TEXT(RTD("cqg.rtd",,"ContractData",C185,"NetLastTrade",,"T"),T185))</f>
        <v/>
      </c>
      <c r="H185" s="1" t="str">
        <f t="shared" si="3"/>
        <v/>
      </c>
      <c r="I185" s="2" t="str">
        <f>IF(A185="","",TEXT(RTD("cqg.rtd",,"ContractData",C185,"Open",,"T"),T185))</f>
        <v/>
      </c>
      <c r="J185" s="2" t="str">
        <f>IF(A185="","",TEXT(RTD("cqg.rtd",,"ContractData",C185,"High",,"T"),T185))</f>
        <v/>
      </c>
      <c r="K185" s="2" t="str">
        <f>IF(A185="","",TEXT(RTD("cqg.rtd",,"ContractData",C185,"Low",,"T"),T185))</f>
        <v/>
      </c>
      <c r="L185" t="str">
        <f>IF(A185="","",RTD("cqg.rtd", ,"ContractData", C185, "MT_LastBidVolume",, "T"))</f>
        <v/>
      </c>
      <c r="M185" s="2" t="str">
        <f>IF(A185="","",TEXT(RTD("cqg.rtd", ,"ContractData", C185, "Bid",, "T"),T185))</f>
        <v/>
      </c>
      <c r="N185" s="2" t="str">
        <f>IF(A185="","",TEXT(RTD("cqg.rtd", ,"ContractData", C185, "Ask",, "T"),T185))</f>
        <v/>
      </c>
      <c r="O185" t="str">
        <f>IF(A185="","",RTD("cqg.rtd", ,"ContractData", C185, "MT_LastAskVolume",, "T"))</f>
        <v/>
      </c>
      <c r="P185" t="str">
        <f>IF(A185="","",RTD("cqg.rtd", ,"ContractData", C185, "T_CVol",, "T"))</f>
        <v/>
      </c>
      <c r="Q185" s="1" t="str">
        <f>IF(A185="","",RTD("cqg.rtd",,"StudyData",C185,"PCB","BaseType=Index,Index=1","Close","A",,"all",,,,"T")/100)</f>
        <v/>
      </c>
      <c r="S185" s="14" t="str">
        <f>IF(A185="","",IF(LEN(RTD("cqg.rtd",,"ContractData","Tsize("&amp;C185&amp;")","LastQuoteToday",,"T"))=1,0,LEN(RTD("cqg.rtd",,"ContractData","Tsize("&amp;C185&amp;")","LastQuoteToday",,"T"))-2))</f>
        <v/>
      </c>
      <c r="T185" t="str" cm="1">
        <f t="array" ref="T185">IF(A185="","",_xlfn.IFS(S185=0,"#",S185=1,"#.0",S185=2,"#.00",S185=3,"#.000",S185=4,"#.0000",S185=5,"#.00000",S185=6,"#.000000",S185=7,"#.0000000"))</f>
        <v/>
      </c>
    </row>
    <row r="186" spans="2:20" x14ac:dyDescent="0.3">
      <c r="B186" s="1" t="str">
        <f>IF(A186="","",IFERROR(RTD("cqg.rtd",,"ContractData",A186,"PerCentNetLastTrade",,"T")/100,""))</f>
        <v/>
      </c>
      <c r="E186" t="str">
        <f>IF(A186="","",RTD("cqg.rtd",,"ContractData",C186,"LongDescription",,"T"))</f>
        <v/>
      </c>
      <c r="F186" s="2" t="str">
        <f>IF(A186="","",TEXT(RTD("cqg.rtd",,"ContractData",C186,"LastTrade",,"T"),T186))</f>
        <v/>
      </c>
      <c r="G186" s="2" t="str">
        <f>IF(A186="","",TEXT(RTD("cqg.rtd",,"ContractData",C186,"NetLastTrade",,"T"),T186))</f>
        <v/>
      </c>
      <c r="H186" s="1" t="str">
        <f t="shared" si="3"/>
        <v/>
      </c>
      <c r="I186" s="2" t="str">
        <f>IF(A186="","",TEXT(RTD("cqg.rtd",,"ContractData",C186,"Open",,"T"),T186))</f>
        <v/>
      </c>
      <c r="J186" s="2" t="str">
        <f>IF(A186="","",TEXT(RTD("cqg.rtd",,"ContractData",C186,"High",,"T"),T186))</f>
        <v/>
      </c>
      <c r="K186" s="2" t="str">
        <f>IF(A186="","",TEXT(RTD("cqg.rtd",,"ContractData",C186,"Low",,"T"),T186))</f>
        <v/>
      </c>
      <c r="L186" t="str">
        <f>IF(A186="","",RTD("cqg.rtd", ,"ContractData", C186, "MT_LastBidVolume",, "T"))</f>
        <v/>
      </c>
      <c r="M186" s="2" t="str">
        <f>IF(A186="","",TEXT(RTD("cqg.rtd", ,"ContractData", C186, "Bid",, "T"),T186))</f>
        <v/>
      </c>
      <c r="N186" s="2" t="str">
        <f>IF(A186="","",TEXT(RTD("cqg.rtd", ,"ContractData", C186, "Ask",, "T"),T186))</f>
        <v/>
      </c>
      <c r="O186" t="str">
        <f>IF(A186="","",RTD("cqg.rtd", ,"ContractData", C186, "MT_LastAskVolume",, "T"))</f>
        <v/>
      </c>
      <c r="P186" t="str">
        <f>IF(A186="","",RTD("cqg.rtd", ,"ContractData", C186, "T_CVol",, "T"))</f>
        <v/>
      </c>
      <c r="Q186" s="1" t="str">
        <f>IF(A186="","",RTD("cqg.rtd",,"StudyData",C186,"PCB","BaseType=Index,Index=1","Close","A",,"all",,,,"T")/100)</f>
        <v/>
      </c>
      <c r="S186" s="14" t="str">
        <f>IF(A186="","",IF(LEN(RTD("cqg.rtd",,"ContractData","Tsize("&amp;C186&amp;")","LastQuoteToday",,"T"))=1,0,LEN(RTD("cqg.rtd",,"ContractData","Tsize("&amp;C186&amp;")","LastQuoteToday",,"T"))-2))</f>
        <v/>
      </c>
      <c r="T186" t="str" cm="1">
        <f t="array" ref="T186">IF(A186="","",_xlfn.IFS(S186=0,"#",S186=1,"#.0",S186=2,"#.00",S186=3,"#.000",S186=4,"#.0000",S186=5,"#.00000",S186=6,"#.000000",S186=7,"#.0000000"))</f>
        <v/>
      </c>
    </row>
    <row r="187" spans="2:20" x14ac:dyDescent="0.3">
      <c r="B187" s="1" t="str">
        <f>IF(A187="","",IFERROR(RTD("cqg.rtd",,"ContractData",A187,"PerCentNetLastTrade",,"T")/100,""))</f>
        <v/>
      </c>
      <c r="E187" t="str">
        <f>IF(A187="","",RTD("cqg.rtd",,"ContractData",C187,"LongDescription",,"T"))</f>
        <v/>
      </c>
      <c r="F187" s="2" t="str">
        <f>IF(A187="","",TEXT(RTD("cqg.rtd",,"ContractData",C187,"LastTrade",,"T"),T187))</f>
        <v/>
      </c>
      <c r="G187" s="2" t="str">
        <f>IF(A187="","",TEXT(RTD("cqg.rtd",,"ContractData",C187,"NetLastTrade",,"T"),T187))</f>
        <v/>
      </c>
      <c r="H187" s="1" t="str">
        <f t="shared" si="3"/>
        <v/>
      </c>
      <c r="I187" s="2" t="str">
        <f>IF(A187="","",TEXT(RTD("cqg.rtd",,"ContractData",C187,"Open",,"T"),T187))</f>
        <v/>
      </c>
      <c r="J187" s="2" t="str">
        <f>IF(A187="","",TEXT(RTD("cqg.rtd",,"ContractData",C187,"High",,"T"),T187))</f>
        <v/>
      </c>
      <c r="K187" s="2" t="str">
        <f>IF(A187="","",TEXT(RTD("cqg.rtd",,"ContractData",C187,"Low",,"T"),T187))</f>
        <v/>
      </c>
      <c r="L187" t="str">
        <f>IF(A187="","",RTD("cqg.rtd", ,"ContractData", C187, "MT_LastBidVolume",, "T"))</f>
        <v/>
      </c>
      <c r="M187" s="2" t="str">
        <f>IF(A187="","",TEXT(RTD("cqg.rtd", ,"ContractData", C187, "Bid",, "T"),T187))</f>
        <v/>
      </c>
      <c r="N187" s="2" t="str">
        <f>IF(A187="","",TEXT(RTD("cqg.rtd", ,"ContractData", C187, "Ask",, "T"),T187))</f>
        <v/>
      </c>
      <c r="O187" t="str">
        <f>IF(A187="","",RTD("cqg.rtd", ,"ContractData", C187, "MT_LastAskVolume",, "T"))</f>
        <v/>
      </c>
      <c r="P187" t="str">
        <f>IF(A187="","",RTD("cqg.rtd", ,"ContractData", C187, "T_CVol",, "T"))</f>
        <v/>
      </c>
      <c r="Q187" s="1" t="str">
        <f>IF(A187="","",RTD("cqg.rtd",,"StudyData",C187,"PCB","BaseType=Index,Index=1","Close","A",,"all",,,,"T")/100)</f>
        <v/>
      </c>
      <c r="S187" s="14" t="str">
        <f>IF(A187="","",IF(LEN(RTD("cqg.rtd",,"ContractData","Tsize("&amp;C187&amp;")","LastQuoteToday",,"T"))=1,0,LEN(RTD("cqg.rtd",,"ContractData","Tsize("&amp;C187&amp;")","LastQuoteToday",,"T"))-2))</f>
        <v/>
      </c>
      <c r="T187" t="str" cm="1">
        <f t="array" ref="T187">IF(A187="","",_xlfn.IFS(S187=0,"#",S187=1,"#.0",S187=2,"#.00",S187=3,"#.000",S187=4,"#.0000",S187=5,"#.00000",S187=6,"#.000000",S187=7,"#.0000000"))</f>
        <v/>
      </c>
    </row>
    <row r="188" spans="2:20" x14ac:dyDescent="0.3">
      <c r="B188" s="1" t="str">
        <f>IF(A188="","",IFERROR(RTD("cqg.rtd",,"ContractData",A188,"PerCentNetLastTrade",,"T")/100,""))</f>
        <v/>
      </c>
      <c r="E188" t="str">
        <f>IF(A188="","",RTD("cqg.rtd",,"ContractData",C188,"LongDescription",,"T"))</f>
        <v/>
      </c>
      <c r="F188" s="2" t="str">
        <f>IF(A188="","",TEXT(RTD("cqg.rtd",,"ContractData",C188,"LastTrade",,"T"),T188))</f>
        <v/>
      </c>
      <c r="G188" s="2" t="str">
        <f>IF(A188="","",TEXT(RTD("cqg.rtd",,"ContractData",C188,"NetLastTrade",,"T"),T188))</f>
        <v/>
      </c>
      <c r="H188" s="1" t="str">
        <f t="shared" si="3"/>
        <v/>
      </c>
      <c r="I188" s="2" t="str">
        <f>IF(A188="","",TEXT(RTD("cqg.rtd",,"ContractData",C188,"Open",,"T"),T188))</f>
        <v/>
      </c>
      <c r="J188" s="2" t="str">
        <f>IF(A188="","",TEXT(RTD("cqg.rtd",,"ContractData",C188,"High",,"T"),T188))</f>
        <v/>
      </c>
      <c r="K188" s="2" t="str">
        <f>IF(A188="","",TEXT(RTD("cqg.rtd",,"ContractData",C188,"Low",,"T"),T188))</f>
        <v/>
      </c>
      <c r="L188" t="str">
        <f>IF(A188="","",RTD("cqg.rtd", ,"ContractData", C188, "MT_LastBidVolume",, "T"))</f>
        <v/>
      </c>
      <c r="M188" s="2" t="str">
        <f>IF(A188="","",TEXT(RTD("cqg.rtd", ,"ContractData", C188, "Bid",, "T"),T188))</f>
        <v/>
      </c>
      <c r="N188" s="2" t="str">
        <f>IF(A188="","",TEXT(RTD("cqg.rtd", ,"ContractData", C188, "Ask",, "T"),T188))</f>
        <v/>
      </c>
      <c r="O188" t="str">
        <f>IF(A188="","",RTD("cqg.rtd", ,"ContractData", C188, "MT_LastAskVolume",, "T"))</f>
        <v/>
      </c>
      <c r="P188" t="str">
        <f>IF(A188="","",RTD("cqg.rtd", ,"ContractData", C188, "T_CVol",, "T"))</f>
        <v/>
      </c>
      <c r="Q188" s="1" t="str">
        <f>IF(A188="","",RTD("cqg.rtd",,"StudyData",C188,"PCB","BaseType=Index,Index=1","Close","A",,"all",,,,"T")/100)</f>
        <v/>
      </c>
      <c r="S188" s="14" t="str">
        <f>IF(A188="","",IF(LEN(RTD("cqg.rtd",,"ContractData","Tsize("&amp;C188&amp;")","LastQuoteToday",,"T"))=1,0,LEN(RTD("cqg.rtd",,"ContractData","Tsize("&amp;C188&amp;")","LastQuoteToday",,"T"))-2))</f>
        <v/>
      </c>
      <c r="T188" t="str" cm="1">
        <f t="array" ref="T188">IF(A188="","",_xlfn.IFS(S188=0,"#",S188=1,"#.0",S188=2,"#.00",S188=3,"#.000",S188=4,"#.0000",S188=5,"#.00000",S188=6,"#.000000",S188=7,"#.0000000"))</f>
        <v/>
      </c>
    </row>
    <row r="189" spans="2:20" x14ac:dyDescent="0.3">
      <c r="B189" s="1" t="str">
        <f>IF(A189="","",IFERROR(RTD("cqg.rtd",,"ContractData",A189,"PerCentNetLastTrade",,"T")/100,""))</f>
        <v/>
      </c>
      <c r="E189" t="str">
        <f>IF(A189="","",RTD("cqg.rtd",,"ContractData",C189,"LongDescription",,"T"))</f>
        <v/>
      </c>
      <c r="F189" s="2" t="str">
        <f>IF(A189="","",TEXT(RTD("cqg.rtd",,"ContractData",C189,"LastTrade",,"T"),T189))</f>
        <v/>
      </c>
      <c r="G189" s="2" t="str">
        <f>IF(A189="","",TEXT(RTD("cqg.rtd",,"ContractData",C189,"NetLastTrade",,"T"),T189))</f>
        <v/>
      </c>
      <c r="H189" s="1" t="str">
        <f t="shared" si="3"/>
        <v/>
      </c>
      <c r="I189" s="2" t="str">
        <f>IF(A189="","",TEXT(RTD("cqg.rtd",,"ContractData",C189,"Open",,"T"),T189))</f>
        <v/>
      </c>
      <c r="J189" s="2" t="str">
        <f>IF(A189="","",TEXT(RTD("cqg.rtd",,"ContractData",C189,"High",,"T"),T189))</f>
        <v/>
      </c>
      <c r="K189" s="2" t="str">
        <f>IF(A189="","",TEXT(RTD("cqg.rtd",,"ContractData",C189,"Low",,"T"),T189))</f>
        <v/>
      </c>
      <c r="L189" t="str">
        <f>IF(A189="","",RTD("cqg.rtd", ,"ContractData", C189, "MT_LastBidVolume",, "T"))</f>
        <v/>
      </c>
      <c r="M189" s="2" t="str">
        <f>IF(A189="","",TEXT(RTD("cqg.rtd", ,"ContractData", C189, "Bid",, "T"),T189))</f>
        <v/>
      </c>
      <c r="N189" s="2" t="str">
        <f>IF(A189="","",TEXT(RTD("cqg.rtd", ,"ContractData", C189, "Ask",, "T"),T189))</f>
        <v/>
      </c>
      <c r="O189" t="str">
        <f>IF(A189="","",RTD("cqg.rtd", ,"ContractData", C189, "MT_LastAskVolume",, "T"))</f>
        <v/>
      </c>
      <c r="P189" t="str">
        <f>IF(A189="","",RTD("cqg.rtd", ,"ContractData", C189, "T_CVol",, "T"))</f>
        <v/>
      </c>
      <c r="Q189" s="1" t="str">
        <f>IF(A189="","",RTD("cqg.rtd",,"StudyData",C189,"PCB","BaseType=Index,Index=1","Close","A",,"all",,,,"T")/100)</f>
        <v/>
      </c>
      <c r="S189" s="14" t="str">
        <f>IF(A189="","",IF(LEN(RTD("cqg.rtd",,"ContractData","Tsize("&amp;C189&amp;")","LastQuoteToday",,"T"))=1,0,LEN(RTD("cqg.rtd",,"ContractData","Tsize("&amp;C189&amp;")","LastQuoteToday",,"T"))-2))</f>
        <v/>
      </c>
      <c r="T189" t="str" cm="1">
        <f t="array" ref="T189">IF(A189="","",_xlfn.IFS(S189=0,"#",S189=1,"#.0",S189=2,"#.00",S189=3,"#.000",S189=4,"#.0000",S189=5,"#.00000",S189=6,"#.000000",S189=7,"#.0000000"))</f>
        <v/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34139-B167-4148-819C-BFF49464CDDA}">
  <dimension ref="A2:C25"/>
  <sheetViews>
    <sheetView workbookViewId="0">
      <selection activeCell="A2" sqref="A2"/>
    </sheetView>
  </sheetViews>
  <sheetFormatPr defaultRowHeight="16.5" x14ac:dyDescent="0.3"/>
  <sheetData>
    <row r="2" spans="1:3" x14ac:dyDescent="0.3">
      <c r="A2" t="str" cm="1">
        <f t="array" ref="A2:A25">_xlfn.IFS(Display!Q3="Communication Services Select Sector",_xlfn._TRO_ALL(XLC!A:A),Display!Q3="Consumer Discretionary Select Sector",_xlfn._TRO_ALL(XLY!A:A),Display!Q3="Consumer Staples Select Sector",_xlfn._TRO_ALL(XLP!A:A),Display!Q3="Energy Select Sector",_xlfn._TRO_ALL(XLE!A:A),Display!Q3="Financial Select Sector",_xlfn._TRO_ALL(XLF!A:A),Display!Q3="Health Care Select Sector",_xlfn._TRO_ALL(XLV!A:A),Display!Q3="Industrial Select Sector",_xlfn._TRO_ALL(XLI!A:A),Display!Q3="Materials Select Sector",_xlfn._TRO_ALL(XLB!A:A),Display!Q3="Real Estate Select Sector",_xlfn._TRO_ALL(XLRE!A:A),Display!Q3="Technology Sector",_xlfn._TRO_ALL(XLK!A:A),Display!Q3="Utilities Select Sector",_xlfn._TRO_ALL(XLU!A:A))</f>
        <v>S.META</v>
      </c>
      <c r="C2" s="18"/>
    </row>
    <row r="3" spans="1:3" x14ac:dyDescent="0.3">
      <c r="A3" t="str">
        <v>S.GOOGL</v>
      </c>
    </row>
    <row r="4" spans="1:3" x14ac:dyDescent="0.3">
      <c r="A4" t="str">
        <v>S.GOOG</v>
      </c>
    </row>
    <row r="5" spans="1:3" x14ac:dyDescent="0.3">
      <c r="A5" t="str">
        <v>S.NFLX</v>
      </c>
    </row>
    <row r="6" spans="1:3" x14ac:dyDescent="0.3">
      <c r="A6" t="str">
        <v>S.WBD</v>
      </c>
    </row>
    <row r="7" spans="1:3" x14ac:dyDescent="0.3">
      <c r="A7" t="str">
        <v>S.VZ</v>
      </c>
    </row>
    <row r="8" spans="1:3" x14ac:dyDescent="0.3">
      <c r="A8" t="str">
        <v>S.EA</v>
      </c>
    </row>
    <row r="9" spans="1:3" x14ac:dyDescent="0.3">
      <c r="A9" t="str">
        <v>S.TTWO</v>
      </c>
    </row>
    <row r="10" spans="1:3" x14ac:dyDescent="0.3">
      <c r="A10" t="str">
        <v>S.CMCSA</v>
      </c>
    </row>
    <row r="11" spans="1:3" x14ac:dyDescent="0.3">
      <c r="A11" t="str">
        <v>S.DIS</v>
      </c>
    </row>
    <row r="12" spans="1:3" x14ac:dyDescent="0.3">
      <c r="A12" t="str">
        <v>S.CHTR</v>
      </c>
    </row>
    <row r="13" spans="1:3" x14ac:dyDescent="0.3">
      <c r="A13" t="str">
        <v>S.TMUS</v>
      </c>
    </row>
    <row r="14" spans="1:3" x14ac:dyDescent="0.3">
      <c r="A14" t="str">
        <v>S.T</v>
      </c>
    </row>
    <row r="15" spans="1:3" x14ac:dyDescent="0.3">
      <c r="A15" t="str">
        <v>S.LYV</v>
      </c>
    </row>
    <row r="16" spans="1:3" x14ac:dyDescent="0.3">
      <c r="A16" t="str">
        <v>S.TTD</v>
      </c>
    </row>
    <row r="17" spans="1:1" x14ac:dyDescent="0.3">
      <c r="A17" t="str">
        <v>S.OMC</v>
      </c>
    </row>
    <row r="18" spans="1:1" x14ac:dyDescent="0.3">
      <c r="A18" t="str">
        <v>S.TKO</v>
      </c>
    </row>
    <row r="19" spans="1:1" x14ac:dyDescent="0.3">
      <c r="A19" t="str">
        <v>S.FOXA</v>
      </c>
    </row>
    <row r="20" spans="1:1" x14ac:dyDescent="0.3">
      <c r="A20" t="str">
        <v>S.NWSA</v>
      </c>
    </row>
    <row r="21" spans="1:1" x14ac:dyDescent="0.3">
      <c r="A21" t="str">
        <v>S.IPG</v>
      </c>
    </row>
    <row r="22" spans="1:1" x14ac:dyDescent="0.3">
      <c r="A22" t="str">
        <v>S.FOX</v>
      </c>
    </row>
    <row r="23" spans="1:1" x14ac:dyDescent="0.3">
      <c r="A23" t="str">
        <v>S.MTCH</v>
      </c>
    </row>
    <row r="24" spans="1:1" x14ac:dyDescent="0.3">
      <c r="A24" t="str">
        <v>S.PSKY</v>
      </c>
    </row>
    <row r="25" spans="1:1" x14ac:dyDescent="0.3">
      <c r="A25" t="str">
        <v>S.NWS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8AA40-5F16-454D-99E8-72D20FD12775}">
  <dimension ref="A1:J26"/>
  <sheetViews>
    <sheetView workbookViewId="0">
      <selection activeCell="V11" sqref="V11"/>
    </sheetView>
  </sheetViews>
  <sheetFormatPr defaultRowHeight="16.5" x14ac:dyDescent="0.3"/>
  <sheetData>
    <row r="1" spans="1:10" x14ac:dyDescent="0.3">
      <c r="A1" t="s">
        <v>24</v>
      </c>
      <c r="E1" t="str">
        <f>RTD("cqg.rtd", ,"ContractData", "S.XLC", "LongDescription",, "T")</f>
        <v>Communication Services Select Sector SPDR</v>
      </c>
      <c r="J1" t="s">
        <v>48</v>
      </c>
    </row>
    <row r="2" spans="1:10" x14ac:dyDescent="0.3">
      <c r="A2" t="s">
        <v>25</v>
      </c>
    </row>
    <row r="3" spans="1:10" x14ac:dyDescent="0.3">
      <c r="A3" t="s">
        <v>26</v>
      </c>
      <c r="I3" s="15"/>
    </row>
    <row r="4" spans="1:10" x14ac:dyDescent="0.3">
      <c r="A4" t="s">
        <v>27</v>
      </c>
      <c r="I4" s="15"/>
    </row>
    <row r="5" spans="1:10" x14ac:dyDescent="0.3">
      <c r="A5" t="s">
        <v>28</v>
      </c>
      <c r="I5" s="15"/>
    </row>
    <row r="6" spans="1:10" x14ac:dyDescent="0.3">
      <c r="A6" t="s">
        <v>29</v>
      </c>
      <c r="I6" s="15"/>
    </row>
    <row r="7" spans="1:10" x14ac:dyDescent="0.3">
      <c r="A7" t="s">
        <v>30</v>
      </c>
      <c r="I7" s="15"/>
    </row>
    <row r="8" spans="1:10" x14ac:dyDescent="0.3">
      <c r="A8" t="s">
        <v>31</v>
      </c>
      <c r="I8" s="15"/>
    </row>
    <row r="9" spans="1:10" x14ac:dyDescent="0.3">
      <c r="A9" t="s">
        <v>32</v>
      </c>
      <c r="I9" s="15"/>
    </row>
    <row r="10" spans="1:10" x14ac:dyDescent="0.3">
      <c r="A10" t="s">
        <v>33</v>
      </c>
      <c r="I10" s="15"/>
    </row>
    <row r="11" spans="1:10" x14ac:dyDescent="0.3">
      <c r="A11" t="s">
        <v>34</v>
      </c>
      <c r="I11" s="15"/>
    </row>
    <row r="12" spans="1:10" x14ac:dyDescent="0.3">
      <c r="A12" t="s">
        <v>35</v>
      </c>
      <c r="I12" s="15"/>
    </row>
    <row r="13" spans="1:10" x14ac:dyDescent="0.3">
      <c r="A13" t="s">
        <v>36</v>
      </c>
      <c r="I13" s="15"/>
    </row>
    <row r="14" spans="1:10" x14ac:dyDescent="0.3">
      <c r="A14" t="s">
        <v>37</v>
      </c>
      <c r="I14" s="15"/>
    </row>
    <row r="15" spans="1:10" x14ac:dyDescent="0.3">
      <c r="A15" t="s">
        <v>38</v>
      </c>
      <c r="I15" s="15"/>
    </row>
    <row r="16" spans="1:10" x14ac:dyDescent="0.3">
      <c r="A16" t="s">
        <v>39</v>
      </c>
      <c r="I16" s="15"/>
    </row>
    <row r="17" spans="1:9" x14ac:dyDescent="0.3">
      <c r="A17" t="s">
        <v>40</v>
      </c>
      <c r="I17" s="15"/>
    </row>
    <row r="18" spans="1:9" x14ac:dyDescent="0.3">
      <c r="A18" t="s">
        <v>41</v>
      </c>
      <c r="I18" s="15"/>
    </row>
    <row r="19" spans="1:9" x14ac:dyDescent="0.3">
      <c r="A19" t="s">
        <v>42</v>
      </c>
      <c r="I19" s="15"/>
    </row>
    <row r="20" spans="1:9" x14ac:dyDescent="0.3">
      <c r="A20" t="s">
        <v>43</v>
      </c>
      <c r="I20" s="15"/>
    </row>
    <row r="21" spans="1:9" x14ac:dyDescent="0.3">
      <c r="A21" t="s">
        <v>44</v>
      </c>
      <c r="I21" s="15"/>
    </row>
    <row r="22" spans="1:9" x14ac:dyDescent="0.3">
      <c r="A22" t="s">
        <v>45</v>
      </c>
      <c r="I22" s="15"/>
    </row>
    <row r="23" spans="1:9" x14ac:dyDescent="0.3">
      <c r="A23" t="s">
        <v>46</v>
      </c>
      <c r="I23" s="15"/>
    </row>
    <row r="24" spans="1:9" x14ac:dyDescent="0.3">
      <c r="A24" t="s">
        <v>47</v>
      </c>
      <c r="I24" s="15"/>
    </row>
    <row r="25" spans="1:9" x14ac:dyDescent="0.3">
      <c r="I25" s="15"/>
    </row>
    <row r="26" spans="1:9" x14ac:dyDescent="0.3">
      <c r="I26" s="1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20BEE-78F4-4B53-8B27-0CDC391A9D2B}">
  <dimension ref="A1:J50"/>
  <sheetViews>
    <sheetView workbookViewId="0">
      <selection activeCell="E2" sqref="E2"/>
    </sheetView>
  </sheetViews>
  <sheetFormatPr defaultRowHeight="16.5" x14ac:dyDescent="0.3"/>
  <sheetData>
    <row r="1" spans="1:10" x14ac:dyDescent="0.3">
      <c r="A1" t="s">
        <v>49</v>
      </c>
      <c r="E1" t="str">
        <f>RTD("cqg.rtd", ,"ContractData", "S.XLY", "LongDescription",, "T")</f>
        <v>Consumer Discretionary Select SectorSPDR</v>
      </c>
      <c r="J1" t="s">
        <v>48</v>
      </c>
    </row>
    <row r="2" spans="1:10" x14ac:dyDescent="0.3">
      <c r="A2" t="s">
        <v>50</v>
      </c>
    </row>
    <row r="3" spans="1:10" x14ac:dyDescent="0.3">
      <c r="A3" t="s">
        <v>51</v>
      </c>
    </row>
    <row r="4" spans="1:10" x14ac:dyDescent="0.3">
      <c r="A4" t="s">
        <v>52</v>
      </c>
    </row>
    <row r="5" spans="1:10" x14ac:dyDescent="0.3">
      <c r="A5" t="s">
        <v>53</v>
      </c>
    </row>
    <row r="6" spans="1:10" x14ac:dyDescent="0.3">
      <c r="A6" t="s">
        <v>54</v>
      </c>
    </row>
    <row r="7" spans="1:10" x14ac:dyDescent="0.3">
      <c r="A7" t="s">
        <v>55</v>
      </c>
    </row>
    <row r="8" spans="1:10" x14ac:dyDescent="0.3">
      <c r="A8" t="s">
        <v>56</v>
      </c>
    </row>
    <row r="9" spans="1:10" x14ac:dyDescent="0.3">
      <c r="A9" t="s">
        <v>57</v>
      </c>
    </row>
    <row r="10" spans="1:10" x14ac:dyDescent="0.3">
      <c r="A10" t="s">
        <v>58</v>
      </c>
    </row>
    <row r="11" spans="1:10" x14ac:dyDescent="0.3">
      <c r="A11" t="s">
        <v>59</v>
      </c>
    </row>
    <row r="12" spans="1:10" x14ac:dyDescent="0.3">
      <c r="A12" t="s">
        <v>60</v>
      </c>
    </row>
    <row r="13" spans="1:10" x14ac:dyDescent="0.3">
      <c r="A13" t="s">
        <v>61</v>
      </c>
    </row>
    <row r="14" spans="1:10" x14ac:dyDescent="0.3">
      <c r="A14" t="s">
        <v>62</v>
      </c>
    </row>
    <row r="15" spans="1:10" x14ac:dyDescent="0.3">
      <c r="A15" t="s">
        <v>63</v>
      </c>
    </row>
    <row r="16" spans="1:10" x14ac:dyDescent="0.3">
      <c r="A16" t="s">
        <v>64</v>
      </c>
    </row>
    <row r="17" spans="1:1" x14ac:dyDescent="0.3">
      <c r="A17" t="s">
        <v>65</v>
      </c>
    </row>
    <row r="18" spans="1:1" x14ac:dyDescent="0.3">
      <c r="A18" t="s">
        <v>66</v>
      </c>
    </row>
    <row r="19" spans="1:1" x14ac:dyDescent="0.3">
      <c r="A19" t="s">
        <v>67</v>
      </c>
    </row>
    <row r="20" spans="1:1" x14ac:dyDescent="0.3">
      <c r="A20" t="s">
        <v>68</v>
      </c>
    </row>
    <row r="21" spans="1:1" x14ac:dyDescent="0.3">
      <c r="A21" t="s">
        <v>69</v>
      </c>
    </row>
    <row r="22" spans="1:1" x14ac:dyDescent="0.3">
      <c r="A22" t="s">
        <v>70</v>
      </c>
    </row>
    <row r="23" spans="1:1" x14ac:dyDescent="0.3">
      <c r="A23" t="s">
        <v>71</v>
      </c>
    </row>
    <row r="24" spans="1:1" x14ac:dyDescent="0.3">
      <c r="A24" t="s">
        <v>72</v>
      </c>
    </row>
    <row r="25" spans="1:1" x14ac:dyDescent="0.3">
      <c r="A25" t="s">
        <v>73</v>
      </c>
    </row>
    <row r="26" spans="1:1" x14ac:dyDescent="0.3">
      <c r="A26" t="s">
        <v>74</v>
      </c>
    </row>
    <row r="27" spans="1:1" x14ac:dyDescent="0.3">
      <c r="A27" t="s">
        <v>75</v>
      </c>
    </row>
    <row r="28" spans="1:1" x14ac:dyDescent="0.3">
      <c r="A28" t="s">
        <v>76</v>
      </c>
    </row>
    <row r="29" spans="1:1" x14ac:dyDescent="0.3">
      <c r="A29" t="s">
        <v>77</v>
      </c>
    </row>
    <row r="30" spans="1:1" x14ac:dyDescent="0.3">
      <c r="A30" t="s">
        <v>78</v>
      </c>
    </row>
    <row r="31" spans="1:1" x14ac:dyDescent="0.3">
      <c r="A31" t="s">
        <v>79</v>
      </c>
    </row>
    <row r="32" spans="1:1" x14ac:dyDescent="0.3">
      <c r="A32" t="s">
        <v>80</v>
      </c>
    </row>
    <row r="33" spans="1:1" x14ac:dyDescent="0.3">
      <c r="A33" t="s">
        <v>81</v>
      </c>
    </row>
    <row r="34" spans="1:1" x14ac:dyDescent="0.3">
      <c r="A34" t="s">
        <v>82</v>
      </c>
    </row>
    <row r="35" spans="1:1" x14ac:dyDescent="0.3">
      <c r="A35" t="s">
        <v>83</v>
      </c>
    </row>
    <row r="36" spans="1:1" x14ac:dyDescent="0.3">
      <c r="A36" t="s">
        <v>84</v>
      </c>
    </row>
    <row r="37" spans="1:1" x14ac:dyDescent="0.3">
      <c r="A37" t="s">
        <v>85</v>
      </c>
    </row>
    <row r="38" spans="1:1" x14ac:dyDescent="0.3">
      <c r="A38" t="s">
        <v>86</v>
      </c>
    </row>
    <row r="39" spans="1:1" x14ac:dyDescent="0.3">
      <c r="A39" t="s">
        <v>87</v>
      </c>
    </row>
    <row r="40" spans="1:1" x14ac:dyDescent="0.3">
      <c r="A40" t="s">
        <v>88</v>
      </c>
    </row>
    <row r="41" spans="1:1" x14ac:dyDescent="0.3">
      <c r="A41" t="s">
        <v>89</v>
      </c>
    </row>
    <row r="42" spans="1:1" x14ac:dyDescent="0.3">
      <c r="A42" t="s">
        <v>90</v>
      </c>
    </row>
    <row r="43" spans="1:1" x14ac:dyDescent="0.3">
      <c r="A43" t="s">
        <v>91</v>
      </c>
    </row>
    <row r="44" spans="1:1" x14ac:dyDescent="0.3">
      <c r="A44" t="s">
        <v>92</v>
      </c>
    </row>
    <row r="45" spans="1:1" x14ac:dyDescent="0.3">
      <c r="A45" t="s">
        <v>93</v>
      </c>
    </row>
    <row r="46" spans="1:1" x14ac:dyDescent="0.3">
      <c r="A46" t="s">
        <v>94</v>
      </c>
    </row>
    <row r="47" spans="1:1" x14ac:dyDescent="0.3">
      <c r="A47" t="s">
        <v>95</v>
      </c>
    </row>
    <row r="48" spans="1:1" x14ac:dyDescent="0.3">
      <c r="A48" t="s">
        <v>96</v>
      </c>
    </row>
    <row r="49" spans="1:1" x14ac:dyDescent="0.3">
      <c r="A49" t="s">
        <v>97</v>
      </c>
    </row>
    <row r="50" spans="1:1" x14ac:dyDescent="0.3">
      <c r="A50" t="s">
        <v>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D9691-E915-446A-B473-042B1BA5D4F3}">
  <dimension ref="A1:J37"/>
  <sheetViews>
    <sheetView workbookViewId="0">
      <selection activeCell="E2" sqref="E2"/>
    </sheetView>
  </sheetViews>
  <sheetFormatPr defaultRowHeight="16.5" x14ac:dyDescent="0.3"/>
  <sheetData>
    <row r="1" spans="1:10" x14ac:dyDescent="0.3">
      <c r="A1" s="15" t="s">
        <v>99</v>
      </c>
      <c r="E1" t="str">
        <f>RTD("cqg.rtd", ,"ContractData", "S.XLP", "LongDescription",, "T")</f>
        <v>Consumer Staples Select Sector SPDR</v>
      </c>
      <c r="J1" t="s">
        <v>48</v>
      </c>
    </row>
    <row r="2" spans="1:10" x14ac:dyDescent="0.3">
      <c r="A2" s="15" t="s">
        <v>100</v>
      </c>
    </row>
    <row r="3" spans="1:10" x14ac:dyDescent="0.3">
      <c r="A3" s="15" t="s">
        <v>101</v>
      </c>
    </row>
    <row r="4" spans="1:10" x14ac:dyDescent="0.3">
      <c r="A4" s="15" t="s">
        <v>102</v>
      </c>
    </row>
    <row r="5" spans="1:10" x14ac:dyDescent="0.3">
      <c r="A5" s="15" t="s">
        <v>103</v>
      </c>
    </row>
    <row r="6" spans="1:10" x14ac:dyDescent="0.3">
      <c r="A6" s="15" t="s">
        <v>104</v>
      </c>
    </row>
    <row r="7" spans="1:10" x14ac:dyDescent="0.3">
      <c r="A7" s="15" t="s">
        <v>105</v>
      </c>
    </row>
    <row r="8" spans="1:10" x14ac:dyDescent="0.3">
      <c r="A8" s="15" t="s">
        <v>106</v>
      </c>
    </row>
    <row r="9" spans="1:10" x14ac:dyDescent="0.3">
      <c r="A9" s="15" t="s">
        <v>107</v>
      </c>
    </row>
    <row r="10" spans="1:10" x14ac:dyDescent="0.3">
      <c r="A10" s="15" t="s">
        <v>108</v>
      </c>
    </row>
    <row r="11" spans="1:10" x14ac:dyDescent="0.3">
      <c r="A11" s="15" t="s">
        <v>109</v>
      </c>
    </row>
    <row r="12" spans="1:10" x14ac:dyDescent="0.3">
      <c r="A12" s="15" t="s">
        <v>110</v>
      </c>
    </row>
    <row r="13" spans="1:10" x14ac:dyDescent="0.3">
      <c r="A13" s="15" t="s">
        <v>111</v>
      </c>
    </row>
    <row r="14" spans="1:10" x14ac:dyDescent="0.3">
      <c r="A14" s="15" t="s">
        <v>112</v>
      </c>
    </row>
    <row r="15" spans="1:10" x14ac:dyDescent="0.3">
      <c r="A15" s="15" t="s">
        <v>113</v>
      </c>
    </row>
    <row r="16" spans="1:10" x14ac:dyDescent="0.3">
      <c r="A16" s="15" t="s">
        <v>114</v>
      </c>
    </row>
    <row r="17" spans="1:1" x14ac:dyDescent="0.3">
      <c r="A17" s="15" t="s">
        <v>115</v>
      </c>
    </row>
    <row r="18" spans="1:1" x14ac:dyDescent="0.3">
      <c r="A18" s="15" t="s">
        <v>116</v>
      </c>
    </row>
    <row r="19" spans="1:1" x14ac:dyDescent="0.3">
      <c r="A19" s="15" t="s">
        <v>117</v>
      </c>
    </row>
    <row r="20" spans="1:1" x14ac:dyDescent="0.3">
      <c r="A20" s="15" t="s">
        <v>118</v>
      </c>
    </row>
    <row r="21" spans="1:1" x14ac:dyDescent="0.3">
      <c r="A21" s="15" t="s">
        <v>119</v>
      </c>
    </row>
    <row r="22" spans="1:1" x14ac:dyDescent="0.3">
      <c r="A22" s="15" t="s">
        <v>120</v>
      </c>
    </row>
    <row r="23" spans="1:1" x14ac:dyDescent="0.3">
      <c r="A23" s="15" t="s">
        <v>121</v>
      </c>
    </row>
    <row r="24" spans="1:1" x14ac:dyDescent="0.3">
      <c r="A24" s="15" t="s">
        <v>122</v>
      </c>
    </row>
    <row r="25" spans="1:1" x14ac:dyDescent="0.3">
      <c r="A25" s="15" t="s">
        <v>123</v>
      </c>
    </row>
    <row r="26" spans="1:1" x14ac:dyDescent="0.3">
      <c r="A26" s="15" t="s">
        <v>124</v>
      </c>
    </row>
    <row r="27" spans="1:1" x14ac:dyDescent="0.3">
      <c r="A27" s="15" t="s">
        <v>125</v>
      </c>
    </row>
    <row r="28" spans="1:1" x14ac:dyDescent="0.3">
      <c r="A28" s="15" t="s">
        <v>126</v>
      </c>
    </row>
    <row r="29" spans="1:1" x14ac:dyDescent="0.3">
      <c r="A29" s="15" t="s">
        <v>127</v>
      </c>
    </row>
    <row r="30" spans="1:1" x14ac:dyDescent="0.3">
      <c r="A30" s="15" t="s">
        <v>128</v>
      </c>
    </row>
    <row r="31" spans="1:1" x14ac:dyDescent="0.3">
      <c r="A31" s="15" t="s">
        <v>129</v>
      </c>
    </row>
    <row r="32" spans="1:1" x14ac:dyDescent="0.3">
      <c r="A32" s="15" t="s">
        <v>130</v>
      </c>
    </row>
    <row r="33" spans="1:1" x14ac:dyDescent="0.3">
      <c r="A33" s="15" t="s">
        <v>131</v>
      </c>
    </row>
    <row r="34" spans="1:1" x14ac:dyDescent="0.3">
      <c r="A34" s="15" t="s">
        <v>132</v>
      </c>
    </row>
    <row r="35" spans="1:1" x14ac:dyDescent="0.3">
      <c r="A35" s="15" t="s">
        <v>133</v>
      </c>
    </row>
    <row r="36" spans="1:1" x14ac:dyDescent="0.3">
      <c r="A36" s="15" t="s">
        <v>134</v>
      </c>
    </row>
    <row r="37" spans="1:1" x14ac:dyDescent="0.3">
      <c r="A37" s="15" t="s">
        <v>135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AC0B1-CAA5-4F32-A12E-F44CBD65B9E2}">
  <dimension ref="A1:J22"/>
  <sheetViews>
    <sheetView workbookViewId="0">
      <selection activeCell="E2" sqref="E2"/>
    </sheetView>
  </sheetViews>
  <sheetFormatPr defaultRowHeight="16.5" x14ac:dyDescent="0.3"/>
  <sheetData>
    <row r="1" spans="1:10" x14ac:dyDescent="0.3">
      <c r="A1" t="s">
        <v>136</v>
      </c>
      <c r="C1" s="15"/>
      <c r="E1" t="str">
        <f>RTD("cqg.rtd", ,"ContractData", "S.XLE", "LongDescription",, "T")</f>
        <v>Energy Select Sector SPDR</v>
      </c>
      <c r="J1" t="s">
        <v>48</v>
      </c>
    </row>
    <row r="2" spans="1:10" x14ac:dyDescent="0.3">
      <c r="A2" t="s">
        <v>137</v>
      </c>
      <c r="C2" s="15"/>
    </row>
    <row r="3" spans="1:10" x14ac:dyDescent="0.3">
      <c r="A3" t="s">
        <v>138</v>
      </c>
      <c r="C3" s="15"/>
    </row>
    <row r="4" spans="1:10" x14ac:dyDescent="0.3">
      <c r="A4" t="s">
        <v>139</v>
      </c>
      <c r="C4" s="15"/>
    </row>
    <row r="5" spans="1:10" x14ac:dyDescent="0.3">
      <c r="A5" t="s">
        <v>140</v>
      </c>
      <c r="C5" s="15"/>
    </row>
    <row r="6" spans="1:10" x14ac:dyDescent="0.3">
      <c r="A6" t="s">
        <v>141</v>
      </c>
      <c r="C6" s="15"/>
    </row>
    <row r="7" spans="1:10" x14ac:dyDescent="0.3">
      <c r="A7" t="s">
        <v>142</v>
      </c>
      <c r="C7" s="15"/>
    </row>
    <row r="8" spans="1:10" x14ac:dyDescent="0.3">
      <c r="A8" t="s">
        <v>143</v>
      </c>
      <c r="C8" s="15"/>
    </row>
    <row r="9" spans="1:10" x14ac:dyDescent="0.3">
      <c r="A9" t="s">
        <v>144</v>
      </c>
      <c r="C9" s="15"/>
    </row>
    <row r="10" spans="1:10" x14ac:dyDescent="0.3">
      <c r="A10" t="s">
        <v>145</v>
      </c>
      <c r="C10" s="15"/>
    </row>
    <row r="11" spans="1:10" x14ac:dyDescent="0.3">
      <c r="A11" t="s">
        <v>146</v>
      </c>
      <c r="C11" s="15"/>
    </row>
    <row r="12" spans="1:10" x14ac:dyDescent="0.3">
      <c r="A12" t="s">
        <v>147</v>
      </c>
      <c r="C12" s="15"/>
    </row>
    <row r="13" spans="1:10" x14ac:dyDescent="0.3">
      <c r="A13" t="s">
        <v>148</v>
      </c>
      <c r="C13" s="15"/>
    </row>
    <row r="14" spans="1:10" x14ac:dyDescent="0.3">
      <c r="A14" t="s">
        <v>149</v>
      </c>
      <c r="C14" s="15"/>
    </row>
    <row r="15" spans="1:10" x14ac:dyDescent="0.3">
      <c r="A15" t="s">
        <v>150</v>
      </c>
      <c r="C15" s="15"/>
    </row>
    <row r="16" spans="1:10" x14ac:dyDescent="0.3">
      <c r="A16" t="s">
        <v>151</v>
      </c>
      <c r="C16" s="15"/>
    </row>
    <row r="17" spans="1:3" x14ac:dyDescent="0.3">
      <c r="A17" t="s">
        <v>152</v>
      </c>
      <c r="C17" s="15"/>
    </row>
    <row r="18" spans="1:3" x14ac:dyDescent="0.3">
      <c r="A18" t="s">
        <v>153</v>
      </c>
      <c r="C18" s="15"/>
    </row>
    <row r="19" spans="1:3" x14ac:dyDescent="0.3">
      <c r="A19" t="s">
        <v>154</v>
      </c>
      <c r="C19" s="15"/>
    </row>
    <row r="20" spans="1:3" x14ac:dyDescent="0.3">
      <c r="A20" t="s">
        <v>155</v>
      </c>
      <c r="C20" s="15"/>
    </row>
    <row r="21" spans="1:3" x14ac:dyDescent="0.3">
      <c r="A21" t="s">
        <v>156</v>
      </c>
      <c r="C21" s="15"/>
    </row>
    <row r="22" spans="1:3" x14ac:dyDescent="0.3">
      <c r="A22" t="s">
        <v>157</v>
      </c>
      <c r="C22" s="1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D0D3C-71BC-4411-8676-71D8BFBDC8C7}">
  <dimension ref="A1:J75"/>
  <sheetViews>
    <sheetView topLeftCell="A46" workbookViewId="0">
      <selection activeCell="E3" sqref="E3"/>
    </sheetView>
  </sheetViews>
  <sheetFormatPr defaultRowHeight="16.5" x14ac:dyDescent="0.3"/>
  <sheetData>
    <row r="1" spans="1:10" x14ac:dyDescent="0.3">
      <c r="A1" s="15" t="s">
        <v>158</v>
      </c>
      <c r="E1" t="str">
        <f>RTD("cqg.rtd", ,"ContractData", "S.XLF", "LongDescription",, "T")</f>
        <v>Financial Select Sector SPDR</v>
      </c>
      <c r="J1" t="s">
        <v>48</v>
      </c>
    </row>
    <row r="2" spans="1:10" x14ac:dyDescent="0.3">
      <c r="A2" s="15" t="s">
        <v>159</v>
      </c>
    </row>
    <row r="3" spans="1:10" x14ac:dyDescent="0.3">
      <c r="A3" s="15" t="s">
        <v>160</v>
      </c>
    </row>
    <row r="4" spans="1:10" x14ac:dyDescent="0.3">
      <c r="A4" s="15" t="s">
        <v>161</v>
      </c>
    </row>
    <row r="5" spans="1:10" x14ac:dyDescent="0.3">
      <c r="A5" s="15" t="s">
        <v>162</v>
      </c>
    </row>
    <row r="6" spans="1:10" x14ac:dyDescent="0.3">
      <c r="A6" s="15" t="s">
        <v>163</v>
      </c>
    </row>
    <row r="7" spans="1:10" x14ac:dyDescent="0.3">
      <c r="A7" s="15" t="s">
        <v>164</v>
      </c>
    </row>
    <row r="8" spans="1:10" x14ac:dyDescent="0.3">
      <c r="A8" s="15" t="s">
        <v>165</v>
      </c>
    </row>
    <row r="9" spans="1:10" x14ac:dyDescent="0.3">
      <c r="A9" s="15" t="s">
        <v>166</v>
      </c>
    </row>
    <row r="10" spans="1:10" x14ac:dyDescent="0.3">
      <c r="A10" s="15" t="s">
        <v>167</v>
      </c>
    </row>
    <row r="11" spans="1:10" x14ac:dyDescent="0.3">
      <c r="A11" s="15" t="s">
        <v>168</v>
      </c>
    </row>
    <row r="12" spans="1:10" x14ac:dyDescent="0.3">
      <c r="A12" s="15" t="s">
        <v>169</v>
      </c>
    </row>
    <row r="13" spans="1:10" x14ac:dyDescent="0.3">
      <c r="A13" s="15" t="s">
        <v>170</v>
      </c>
    </row>
    <row r="14" spans="1:10" x14ac:dyDescent="0.3">
      <c r="A14" s="15" t="s">
        <v>171</v>
      </c>
    </row>
    <row r="15" spans="1:10" x14ac:dyDescent="0.3">
      <c r="A15" s="15" t="s">
        <v>172</v>
      </c>
    </row>
    <row r="16" spans="1:10" x14ac:dyDescent="0.3">
      <c r="A16" s="15" t="s">
        <v>173</v>
      </c>
    </row>
    <row r="17" spans="1:1" x14ac:dyDescent="0.3">
      <c r="A17" s="15" t="s">
        <v>174</v>
      </c>
    </row>
    <row r="18" spans="1:1" x14ac:dyDescent="0.3">
      <c r="A18" s="15" t="s">
        <v>175</v>
      </c>
    </row>
    <row r="19" spans="1:1" x14ac:dyDescent="0.3">
      <c r="A19" s="15" t="s">
        <v>176</v>
      </c>
    </row>
    <row r="20" spans="1:1" x14ac:dyDescent="0.3">
      <c r="A20" s="15" t="s">
        <v>177</v>
      </c>
    </row>
    <row r="21" spans="1:1" x14ac:dyDescent="0.3">
      <c r="A21" s="15" t="s">
        <v>178</v>
      </c>
    </row>
    <row r="22" spans="1:1" x14ac:dyDescent="0.3">
      <c r="A22" s="15" t="s">
        <v>179</v>
      </c>
    </row>
    <row r="23" spans="1:1" x14ac:dyDescent="0.3">
      <c r="A23" s="15" t="s">
        <v>180</v>
      </c>
    </row>
    <row r="24" spans="1:1" x14ac:dyDescent="0.3">
      <c r="A24" s="15" t="s">
        <v>181</v>
      </c>
    </row>
    <row r="25" spans="1:1" x14ac:dyDescent="0.3">
      <c r="A25" s="15" t="s">
        <v>182</v>
      </c>
    </row>
    <row r="26" spans="1:1" x14ac:dyDescent="0.3">
      <c r="A26" s="15" t="s">
        <v>183</v>
      </c>
    </row>
    <row r="27" spans="1:1" x14ac:dyDescent="0.3">
      <c r="A27" s="15" t="s">
        <v>184</v>
      </c>
    </row>
    <row r="28" spans="1:1" x14ac:dyDescent="0.3">
      <c r="A28" s="15" t="s">
        <v>185</v>
      </c>
    </row>
    <row r="29" spans="1:1" x14ac:dyDescent="0.3">
      <c r="A29" s="15" t="s">
        <v>186</v>
      </c>
    </row>
    <row r="30" spans="1:1" x14ac:dyDescent="0.3">
      <c r="A30" s="15" t="s">
        <v>187</v>
      </c>
    </row>
    <row r="31" spans="1:1" x14ac:dyDescent="0.3">
      <c r="A31" s="15" t="s">
        <v>188</v>
      </c>
    </row>
    <row r="32" spans="1:1" x14ac:dyDescent="0.3">
      <c r="A32" s="15" t="s">
        <v>189</v>
      </c>
    </row>
    <row r="33" spans="1:1" x14ac:dyDescent="0.3">
      <c r="A33" s="15" t="s">
        <v>190</v>
      </c>
    </row>
    <row r="34" spans="1:1" x14ac:dyDescent="0.3">
      <c r="A34" s="15" t="s">
        <v>191</v>
      </c>
    </row>
    <row r="35" spans="1:1" x14ac:dyDescent="0.3">
      <c r="A35" s="15" t="s">
        <v>192</v>
      </c>
    </row>
    <row r="36" spans="1:1" x14ac:dyDescent="0.3">
      <c r="A36" s="15" t="s">
        <v>193</v>
      </c>
    </row>
    <row r="37" spans="1:1" x14ac:dyDescent="0.3">
      <c r="A37" s="15" t="s">
        <v>194</v>
      </c>
    </row>
    <row r="38" spans="1:1" x14ac:dyDescent="0.3">
      <c r="A38" s="15" t="s">
        <v>195</v>
      </c>
    </row>
    <row r="39" spans="1:1" x14ac:dyDescent="0.3">
      <c r="A39" s="15" t="s">
        <v>196</v>
      </c>
    </row>
    <row r="40" spans="1:1" x14ac:dyDescent="0.3">
      <c r="A40" s="15" t="s">
        <v>197</v>
      </c>
    </row>
    <row r="41" spans="1:1" x14ac:dyDescent="0.3">
      <c r="A41" s="15" t="s">
        <v>198</v>
      </c>
    </row>
    <row r="42" spans="1:1" x14ac:dyDescent="0.3">
      <c r="A42" s="15" t="s">
        <v>199</v>
      </c>
    </row>
    <row r="43" spans="1:1" x14ac:dyDescent="0.3">
      <c r="A43" s="15" t="s">
        <v>200</v>
      </c>
    </row>
    <row r="44" spans="1:1" x14ac:dyDescent="0.3">
      <c r="A44" s="15" t="s">
        <v>201</v>
      </c>
    </row>
    <row r="45" spans="1:1" x14ac:dyDescent="0.3">
      <c r="A45" s="15" t="s">
        <v>202</v>
      </c>
    </row>
    <row r="46" spans="1:1" x14ac:dyDescent="0.3">
      <c r="A46" s="15" t="s">
        <v>203</v>
      </c>
    </row>
    <row r="47" spans="1:1" x14ac:dyDescent="0.3">
      <c r="A47" s="15" t="s">
        <v>204</v>
      </c>
    </row>
    <row r="48" spans="1:1" x14ac:dyDescent="0.3">
      <c r="A48" s="15" t="s">
        <v>205</v>
      </c>
    </row>
    <row r="49" spans="1:1" x14ac:dyDescent="0.3">
      <c r="A49" s="15" t="s">
        <v>206</v>
      </c>
    </row>
    <row r="50" spans="1:1" x14ac:dyDescent="0.3">
      <c r="A50" s="15" t="s">
        <v>207</v>
      </c>
    </row>
    <row r="51" spans="1:1" x14ac:dyDescent="0.3">
      <c r="A51" s="15" t="s">
        <v>208</v>
      </c>
    </row>
    <row r="52" spans="1:1" x14ac:dyDescent="0.3">
      <c r="A52" s="15" t="s">
        <v>209</v>
      </c>
    </row>
    <row r="53" spans="1:1" x14ac:dyDescent="0.3">
      <c r="A53" s="15" t="s">
        <v>210</v>
      </c>
    </row>
    <row r="54" spans="1:1" x14ac:dyDescent="0.3">
      <c r="A54" s="15" t="s">
        <v>211</v>
      </c>
    </row>
    <row r="55" spans="1:1" x14ac:dyDescent="0.3">
      <c r="A55" s="15" t="s">
        <v>212</v>
      </c>
    </row>
    <row r="56" spans="1:1" x14ac:dyDescent="0.3">
      <c r="A56" s="15" t="s">
        <v>213</v>
      </c>
    </row>
    <row r="57" spans="1:1" x14ac:dyDescent="0.3">
      <c r="A57" s="15" t="s">
        <v>214</v>
      </c>
    </row>
    <row r="58" spans="1:1" x14ac:dyDescent="0.3">
      <c r="A58" s="15" t="s">
        <v>215</v>
      </c>
    </row>
    <row r="59" spans="1:1" x14ac:dyDescent="0.3">
      <c r="A59" s="15" t="s">
        <v>216</v>
      </c>
    </row>
    <row r="60" spans="1:1" x14ac:dyDescent="0.3">
      <c r="A60" s="15" t="s">
        <v>217</v>
      </c>
    </row>
    <row r="61" spans="1:1" x14ac:dyDescent="0.3">
      <c r="A61" s="15" t="s">
        <v>218</v>
      </c>
    </row>
    <row r="62" spans="1:1" x14ac:dyDescent="0.3">
      <c r="A62" s="15" t="s">
        <v>219</v>
      </c>
    </row>
    <row r="63" spans="1:1" x14ac:dyDescent="0.3">
      <c r="A63" s="15" t="s">
        <v>220</v>
      </c>
    </row>
    <row r="64" spans="1:1" x14ac:dyDescent="0.3">
      <c r="A64" s="15" t="s">
        <v>221</v>
      </c>
    </row>
    <row r="65" spans="1:1" x14ac:dyDescent="0.3">
      <c r="A65" s="15" t="s">
        <v>222</v>
      </c>
    </row>
    <row r="66" spans="1:1" x14ac:dyDescent="0.3">
      <c r="A66" s="15" t="s">
        <v>223</v>
      </c>
    </row>
    <row r="67" spans="1:1" x14ac:dyDescent="0.3">
      <c r="A67" s="15" t="s">
        <v>224</v>
      </c>
    </row>
    <row r="68" spans="1:1" x14ac:dyDescent="0.3">
      <c r="A68" s="15" t="s">
        <v>225</v>
      </c>
    </row>
    <row r="69" spans="1:1" x14ac:dyDescent="0.3">
      <c r="A69" s="15" t="s">
        <v>226</v>
      </c>
    </row>
    <row r="70" spans="1:1" x14ac:dyDescent="0.3">
      <c r="A70" s="15" t="s">
        <v>227</v>
      </c>
    </row>
    <row r="71" spans="1:1" x14ac:dyDescent="0.3">
      <c r="A71" s="15" t="s">
        <v>228</v>
      </c>
    </row>
    <row r="72" spans="1:1" x14ac:dyDescent="0.3">
      <c r="A72" s="15" t="s">
        <v>229</v>
      </c>
    </row>
    <row r="73" spans="1:1" x14ac:dyDescent="0.3">
      <c r="A73" s="15" t="s">
        <v>230</v>
      </c>
    </row>
    <row r="74" spans="1:1" x14ac:dyDescent="0.3">
      <c r="A74" s="15" t="s">
        <v>231</v>
      </c>
    </row>
    <row r="75" spans="1:1" x14ac:dyDescent="0.3">
      <c r="A75" s="15" t="s">
        <v>232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Display</vt:lpstr>
      <vt:lpstr>Sectors</vt:lpstr>
      <vt:lpstr>Calculations</vt:lpstr>
      <vt:lpstr>Symbols</vt:lpstr>
      <vt:lpstr>XLC</vt:lpstr>
      <vt:lpstr>XLY</vt:lpstr>
      <vt:lpstr>XLP</vt:lpstr>
      <vt:lpstr>XLE</vt:lpstr>
      <vt:lpstr>XLF</vt:lpstr>
      <vt:lpstr>XLV</vt:lpstr>
      <vt:lpstr>XLI</vt:lpstr>
      <vt:lpstr>XLB</vt:lpstr>
      <vt:lpstr>XLRE</vt:lpstr>
      <vt:lpstr>XLK</vt:lpstr>
      <vt:lpstr>XLU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2025-10-01T21:06:02Z</dcterms:created>
  <dcterms:modified xsi:type="dcterms:W3CDTF">2025-10-07T14:16:57Z</dcterms:modified>
</cp:coreProperties>
</file>