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Reduce and Text Formatting/"/>
    </mc:Choice>
  </mc:AlternateContent>
  <xr:revisionPtr revIDLastSave="9" documentId="8_{5FA32B1D-B54F-4EDB-8886-0FB376D5D5D1}" xr6:coauthVersionLast="47" xr6:coauthVersionMax="47" xr10:uidLastSave="{0EEC7EEA-3602-4641-A4E1-600C77B03F83}"/>
  <bookViews>
    <workbookView xWindow="-120" yWindow="-120" windowWidth="29040" windowHeight="16440" xr2:uid="{E05A3297-E0CF-4F16-A010-79F9D2CC6FAD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J3" i="1"/>
  <c r="D31" i="1"/>
  <c r="G31" i="1"/>
  <c r="H31" i="1"/>
  <c r="I31" i="1" a="1"/>
  <c r="I31" i="1" s="1"/>
  <c r="C31" i="1" s="1"/>
  <c r="D32" i="1"/>
  <c r="G32" i="1"/>
  <c r="H32" i="1"/>
  <c r="I32" i="1" a="1"/>
  <c r="I32" i="1" s="1"/>
  <c r="C32" i="1" s="1"/>
  <c r="I30" i="1" a="1"/>
  <c r="I30" i="1" s="1"/>
  <c r="C30" i="1" s="1"/>
  <c r="I29" i="1" a="1"/>
  <c r="I29" i="1" s="1"/>
  <c r="C29" i="1" s="1"/>
  <c r="I28" i="1" a="1"/>
  <c r="I28" i="1" s="1"/>
  <c r="C28" i="1" s="1"/>
  <c r="I27" i="1" a="1"/>
  <c r="I27" i="1" s="1"/>
  <c r="C27" i="1" s="1"/>
  <c r="I26" i="1" a="1"/>
  <c r="I26" i="1" s="1"/>
  <c r="C26" i="1" s="1"/>
  <c r="I25" i="1" a="1"/>
  <c r="I25" i="1" s="1"/>
  <c r="C25" i="1" s="1"/>
  <c r="I24" i="1" a="1"/>
  <c r="I24" i="1" s="1"/>
  <c r="I23" i="1" a="1"/>
  <c r="I23" i="1" s="1"/>
  <c r="C23" i="1" s="1"/>
  <c r="I22" i="1" a="1"/>
  <c r="I22" i="1" s="1"/>
  <c r="C22" i="1" s="1"/>
  <c r="I21" i="1" a="1"/>
  <c r="I21" i="1" s="1"/>
  <c r="C21" i="1" s="1"/>
  <c r="I20" i="1" a="1"/>
  <c r="I20" i="1" s="1"/>
  <c r="C20" i="1" s="1"/>
  <c r="I19" i="1" a="1"/>
  <c r="I19" i="1" s="1"/>
  <c r="C19" i="1" s="1"/>
  <c r="I18" i="1" a="1"/>
  <c r="I18" i="1" s="1"/>
  <c r="C18" i="1" s="1"/>
  <c r="I17" i="1" a="1"/>
  <c r="I17" i="1" s="1"/>
  <c r="C17" i="1" s="1"/>
  <c r="I16" i="1" a="1"/>
  <c r="I16" i="1" s="1"/>
  <c r="C16" i="1" s="1"/>
  <c r="I15" i="1" a="1"/>
  <c r="I15" i="1" s="1"/>
  <c r="C15" i="1" s="1"/>
  <c r="I14" i="1" a="1"/>
  <c r="I14" i="1" s="1"/>
  <c r="C14" i="1" s="1"/>
  <c r="I13" i="1" a="1"/>
  <c r="I13" i="1" s="1"/>
  <c r="C13" i="1" s="1"/>
  <c r="I12" i="1" a="1"/>
  <c r="I12" i="1" s="1"/>
  <c r="C12" i="1" s="1"/>
  <c r="I11" i="1" a="1"/>
  <c r="I11" i="1" s="1"/>
  <c r="C11" i="1" s="1"/>
  <c r="I10" i="1" a="1"/>
  <c r="I10" i="1" s="1"/>
  <c r="C10" i="1" s="1"/>
  <c r="I9" i="1" a="1"/>
  <c r="I9" i="1" s="1"/>
  <c r="C9" i="1" s="1"/>
  <c r="I8" i="1" a="1"/>
  <c r="I8" i="1" s="1"/>
  <c r="C8" i="1" s="1"/>
  <c r="I7" i="1" a="1"/>
  <c r="I7" i="1" s="1"/>
  <c r="C7" i="1" s="1"/>
  <c r="I6" i="1" a="1"/>
  <c r="I6" i="1" s="1"/>
  <c r="C6" i="1" s="1"/>
  <c r="I5" i="1" a="1"/>
  <c r="I5" i="1" s="1"/>
  <c r="C5" i="1" s="1"/>
  <c r="I4" i="1" a="1"/>
  <c r="I4" i="1" s="1"/>
  <c r="C4" i="1" s="1"/>
  <c r="I3" i="1" a="1"/>
  <c r="I3" i="1" s="1"/>
  <c r="C3" i="1" s="1"/>
  <c r="I2" i="1" a="1"/>
  <c r="I2" i="1" s="1"/>
  <c r="C2" i="1" s="1"/>
  <c r="T37" i="1"/>
  <c r="D30" i="1"/>
  <c r="G30" i="1"/>
  <c r="H30" i="1"/>
  <c r="D29" i="1"/>
  <c r="G29" i="1"/>
  <c r="H29" i="1"/>
  <c r="D28" i="1"/>
  <c r="G28" i="1"/>
  <c r="H28" i="1"/>
  <c r="D27" i="1"/>
  <c r="G27" i="1"/>
  <c r="H27" i="1"/>
  <c r="D26" i="1"/>
  <c r="G26" i="1"/>
  <c r="H26" i="1"/>
  <c r="D25" i="1"/>
  <c r="G25" i="1"/>
  <c r="H25" i="1"/>
  <c r="H24" i="1"/>
  <c r="G24" i="1"/>
  <c r="D24" i="1"/>
  <c r="H23" i="1"/>
  <c r="G23" i="1"/>
  <c r="D23" i="1"/>
  <c r="H22" i="1"/>
  <c r="G22" i="1"/>
  <c r="D22" i="1"/>
  <c r="H21" i="1"/>
  <c r="G21" i="1"/>
  <c r="D21" i="1"/>
  <c r="H20" i="1"/>
  <c r="G20" i="1"/>
  <c r="D20" i="1"/>
  <c r="H19" i="1"/>
  <c r="G19" i="1"/>
  <c r="D19" i="1"/>
  <c r="H18" i="1"/>
  <c r="G18" i="1"/>
  <c r="D18" i="1"/>
  <c r="H17" i="1"/>
  <c r="G17" i="1"/>
  <c r="D17" i="1"/>
  <c r="H16" i="1"/>
  <c r="G16" i="1"/>
  <c r="D16" i="1"/>
  <c r="H15" i="1"/>
  <c r="G15" i="1"/>
  <c r="D15" i="1"/>
  <c r="H14" i="1"/>
  <c r="G14" i="1"/>
  <c r="D14" i="1"/>
  <c r="H13" i="1"/>
  <c r="G13" i="1"/>
  <c r="D13" i="1"/>
  <c r="H12" i="1"/>
  <c r="G12" i="1"/>
  <c r="D12" i="1"/>
  <c r="H11" i="1"/>
  <c r="G11" i="1"/>
  <c r="D11" i="1"/>
  <c r="H10" i="1"/>
  <c r="G10" i="1"/>
  <c r="D10" i="1"/>
  <c r="H9" i="1"/>
  <c r="G9" i="1"/>
  <c r="D9" i="1"/>
  <c r="H8" i="1"/>
  <c r="G8" i="1"/>
  <c r="D8" i="1"/>
  <c r="H7" i="1"/>
  <c r="G7" i="1"/>
  <c r="D7" i="1"/>
  <c r="H6" i="1"/>
  <c r="G6" i="1"/>
  <c r="D6" i="1"/>
  <c r="H5" i="1"/>
  <c r="G5" i="1"/>
  <c r="D5" i="1"/>
  <c r="H4" i="1"/>
  <c r="G4" i="1"/>
  <c r="D4" i="1"/>
  <c r="H3" i="1"/>
  <c r="G3" i="1"/>
  <c r="D3" i="1"/>
  <c r="H2" i="1"/>
  <c r="G2" i="1"/>
  <c r="D2" i="1"/>
  <c r="E24" i="1" l="1"/>
  <c r="C24" i="1"/>
  <c r="F6" i="1"/>
  <c r="E6" i="1"/>
  <c r="L3" i="1"/>
  <c r="J4" i="1"/>
  <c r="F31" i="1"/>
  <c r="E31" i="1"/>
  <c r="E32" i="1"/>
  <c r="F32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E8" i="1"/>
  <c r="F8" i="1"/>
  <c r="F7" i="1"/>
  <c r="E7" i="1"/>
  <c r="F5" i="1"/>
  <c r="E5" i="1"/>
  <c r="E4" i="1"/>
  <c r="F4" i="1"/>
  <c r="F3" i="1"/>
  <c r="E3" i="1"/>
  <c r="E2" i="1"/>
  <c r="F2" i="1"/>
  <c r="L4" i="1" l="1"/>
  <c r="J5" i="1"/>
  <c r="L5" i="1" l="1"/>
  <c r="J6" i="1"/>
  <c r="L6" i="1" l="1"/>
  <c r="J7" i="1"/>
  <c r="L7" i="1" l="1"/>
  <c r="J8" i="1"/>
  <c r="L8" i="1" l="1"/>
  <c r="J9" i="1"/>
  <c r="L9" i="1" l="1"/>
  <c r="J10" i="1"/>
  <c r="L10" i="1" l="1"/>
  <c r="J11" i="1"/>
  <c r="L11" i="1" l="1"/>
  <c r="J12" i="1"/>
  <c r="L12" i="1" l="1"/>
  <c r="J13" i="1"/>
  <c r="L13" i="1" l="1"/>
  <c r="J14" i="1"/>
  <c r="L14" i="1" l="1"/>
  <c r="J15" i="1"/>
  <c r="L15" i="1" l="1"/>
  <c r="J16" i="1"/>
  <c r="L16" i="1" l="1"/>
  <c r="J17" i="1"/>
  <c r="L17" i="1" l="1"/>
  <c r="J18" i="1"/>
  <c r="L18" i="1" l="1"/>
  <c r="J19" i="1"/>
  <c r="L19" i="1" l="1"/>
  <c r="J20" i="1"/>
  <c r="L20" i="1" l="1"/>
  <c r="J21" i="1"/>
  <c r="L21" i="1" l="1"/>
  <c r="J22" i="1"/>
  <c r="L22" i="1" l="1"/>
  <c r="J23" i="1"/>
  <c r="L23" i="1" l="1"/>
  <c r="J24" i="1"/>
  <c r="J25" i="1" l="1"/>
  <c r="L24" i="1"/>
  <c r="J26" i="1" l="1"/>
  <c r="L25" i="1"/>
  <c r="J27" i="1" l="1"/>
  <c r="L26" i="1"/>
  <c r="J28" i="1" l="1"/>
  <c r="L27" i="1"/>
  <c r="J29" i="1" l="1"/>
  <c r="L28" i="1"/>
  <c r="J30" i="1" l="1"/>
  <c r="L29" i="1"/>
  <c r="J31" i="1" l="1"/>
  <c r="L30" i="1"/>
  <c r="J32" i="1" l="1"/>
  <c r="L32" i="1" s="1"/>
  <c r="L31" i="1"/>
  <c r="M2" i="1" l="1" a="1"/>
  <c r="M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<sst xmlns="http://schemas.openxmlformats.org/spreadsheetml/2006/main" count="43" uniqueCount="43">
  <si>
    <t>Symbol</t>
  </si>
  <si>
    <t>Long Description</t>
  </si>
  <si>
    <t>Bid Vol</t>
  </si>
  <si>
    <t>Best Bid</t>
  </si>
  <si>
    <t>Best Ask</t>
  </si>
  <si>
    <t>Ask Vol</t>
  </si>
  <si>
    <t>C_Volume</t>
  </si>
  <si>
    <t>EP?</t>
  </si>
  <si>
    <t>ENQ?</t>
  </si>
  <si>
    <t>YM?</t>
  </si>
  <si>
    <t>Equities</t>
  </si>
  <si>
    <t>Energy</t>
  </si>
  <si>
    <t>CLE?2</t>
  </si>
  <si>
    <t>CLE?3</t>
  </si>
  <si>
    <t>HOE?2</t>
  </si>
  <si>
    <t>CLE?12</t>
  </si>
  <si>
    <t>HOE?3</t>
  </si>
  <si>
    <t>HOE?4</t>
  </si>
  <si>
    <t>HOE?12</t>
  </si>
  <si>
    <t>RBE?2</t>
  </si>
  <si>
    <t>RBE?3</t>
  </si>
  <si>
    <t>RBE?4</t>
  </si>
  <si>
    <t>NGE?2</t>
  </si>
  <si>
    <t>NGE?3</t>
  </si>
  <si>
    <t>NGE?4</t>
  </si>
  <si>
    <t>NGE?12</t>
  </si>
  <si>
    <t>NGE?1</t>
  </si>
  <si>
    <t>RBE?12</t>
  </si>
  <si>
    <t>ZME?3</t>
  </si>
  <si>
    <t>ZLE?3</t>
  </si>
  <si>
    <t>ZLE?4</t>
  </si>
  <si>
    <t>ZWA?2</t>
  </si>
  <si>
    <t>ZWA?3</t>
  </si>
  <si>
    <t>Grains</t>
  </si>
  <si>
    <t>ZSE?7</t>
  </si>
  <si>
    <t>ZSE?4</t>
  </si>
  <si>
    <t>ZCE?6</t>
  </si>
  <si>
    <t>ZCE?7</t>
  </si>
  <si>
    <t>ZME?5</t>
  </si>
  <si>
    <t>Month</t>
  </si>
  <si>
    <t>Contract    Last Trade     NC    (%NC)</t>
  </si>
  <si>
    <t>CLE?27</t>
  </si>
  <si>
    <t>RBE?5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</si>
</sst>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"/>
    <numFmt numFmtId="165" formatCode="[$-F400]h:mm:ss\ AM/PM"/>
    <numFmt numFmtId="166" formatCode="[$-409]mmm\-yy;@"/>
  </numFmts>
  <fonts count="3" x14ac:knownFonts="1">
    <font>
      <sz val="11"/>
      <color theme="1"/>
      <name val="Century Gothic"/>
      <family val="2"/>
    </font>
    <font>
      <sz val="14"/>
      <color theme="0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</fills>
  <borders count="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/>
    <xf numFmtId="16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3" fontId="0" fillId="0" borderId="0" xfId="0" applyNumberFormat="1" applyAlignment="1">
      <alignment horizontal="center" shrinkToFit="1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2" fillId="0" borderId="2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/>
    <xf numFmtId="165" fontId="1" fillId="2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173285</v>
        <stp/>
        <stp>ContractData</stp>
        <stp>EP?</stp>
        <stp>T_CVol</stp>
        <stp/>
        <stp>T</stp>
        <tr r="H2" s="1"/>
      </tp>
      <tp>
        <v>19295</v>
        <stp/>
        <stp>ContractData</stp>
        <stp>YM?</stp>
        <stp>T_CVol</stp>
        <stp/>
        <stp>T</stp>
        <tr r="H4" s="1"/>
      </tp>
      <tp>
        <v>4.2969999999999997</v>
        <stp/>
        <stp>ContractData</stp>
        <stp>NGE?12</stp>
        <stp>LastTrade</stp>
        <stp/>
        <stp>T</stp>
        <tr r="C22" s="1"/>
      </tp>
      <tp>
        <v>5</v>
        <stp/>
        <stp>ContractData</stp>
        <stp>EP?</stp>
        <stp>MT_LastBidVolume</stp>
        <stp/>
        <stp>T</stp>
        <tr r="D2" s="1"/>
      </tp>
      <tp>
        <v>1148.25</v>
        <stp/>
        <stp>ContractData</stp>
        <stp>ZSE?4</stp>
        <stp>Ask</stp>
        <stp/>
        <stp>T</stp>
        <tr r="F23" s="1"/>
      </tp>
      <tp>
        <v>1121.5</v>
        <stp/>
        <stp>ContractData</stp>
        <stp>ZSE?7</stp>
        <stp>Ask</stp>
        <stp/>
        <stp>T</stp>
        <tr r="F24" s="1"/>
      </tp>
      <tp>
        <v>1121.25</v>
        <stp/>
        <stp>ContractData</stp>
        <stp>ZSE?7</stp>
        <stp>Bid</stp>
        <stp/>
        <stp>T</stp>
        <tr r="E24" s="1"/>
      </tp>
      <tp>
        <v>1147.75</v>
        <stp/>
        <stp>ContractData</stp>
        <stp>ZSE?4</stp>
        <stp>Bid</stp>
        <stp/>
        <stp>T</stp>
        <tr r="E23" s="1"/>
      </tp>
      <tp>
        <v>584</v>
        <stp/>
        <stp>ContractData</stp>
        <stp>ZWA?3</stp>
        <stp>Ask</stp>
        <stp/>
        <stp>T</stp>
        <tr r="F30" s="1"/>
      </tp>
      <tp>
        <v>576.5</v>
        <stp/>
        <stp>ContractData</stp>
        <stp>ZWA?2</stp>
        <stp>Ask</stp>
        <stp/>
        <stp>T</stp>
        <tr r="F29" s="1"/>
      </tp>
      <tp>
        <v>576.25</v>
        <stp/>
        <stp>ContractData</stp>
        <stp>ZWA?2</stp>
        <stp>Bid</stp>
        <stp/>
        <stp>T</stp>
        <tr r="E29" s="1"/>
      </tp>
      <tp>
        <v>583.75</v>
        <stp/>
        <stp>ContractData</stp>
        <stp>ZWA?3</stp>
        <stp>Bid</stp>
        <stp/>
        <stp>T</stp>
        <tr r="E30" s="1"/>
      </tp>
      <tp>
        <v>3</v>
        <stp/>
        <stp>ContractData</stp>
        <stp>YM?</stp>
        <stp>MT_LastAskVolume</stp>
        <stp/>
        <stp>T</stp>
        <tr r="G4" s="1"/>
      </tp>
      <tp>
        <v>2.3170999999999999</v>
        <stp/>
        <stp>ContractData</stp>
        <stp>HOE?12</stp>
        <stp>LastTrade</stp>
        <stp/>
        <stp>T</stp>
        <tr r="C12" s="1"/>
      </tp>
      <tp>
        <v>97613</v>
        <stp/>
        <stp>ContractData</stp>
        <stp>ENQ?</stp>
        <stp>T_CVol</stp>
        <stp/>
        <stp>T</stp>
        <tr r="H3" s="1"/>
      </tp>
      <tp>
        <v>4</v>
        <stp/>
        <stp>ContractData</stp>
        <stp>ZME?3</stp>
        <stp>MT_LastAskVolume</stp>
        <stp/>
        <stp>T</stp>
        <tr r="G25" s="1"/>
      </tp>
      <tp>
        <v>1</v>
        <stp/>
        <stp>ContractData</stp>
        <stp>ZLE?3</stp>
        <stp>MT_LastAskVolume</stp>
        <stp/>
        <stp>T</stp>
        <tr r="G27" s="1"/>
      </tp>
      <tp>
        <v>23</v>
        <stp/>
        <stp>ContractData</stp>
        <stp>ZCE?6</stp>
        <stp>MT_LastAskVolume</stp>
        <stp/>
        <stp>T</stp>
        <tr r="G31" s="1"/>
      </tp>
      <tp>
        <v>36</v>
        <stp/>
        <stp>ContractData</stp>
        <stp>ZCE?7</stp>
        <stp>MT_LastAskVolume</stp>
        <stp/>
        <stp>T</stp>
        <tr r="G32" s="1"/>
      </tp>
      <tp>
        <v>1</v>
        <stp/>
        <stp>ContractData</stp>
        <stp>ZSE?7</stp>
        <stp>MT_LastAskVolume</stp>
        <stp/>
        <stp>T</stp>
        <tr r="G24" s="1"/>
      </tp>
      <tp>
        <v>7</v>
        <stp/>
        <stp>ContractData</stp>
        <stp>ZLE?4</stp>
        <stp>MT_LastAskVolume</stp>
        <stp/>
        <stp>T</stp>
        <tr r="G28" s="1"/>
      </tp>
      <tp>
        <v>16</v>
        <stp/>
        <stp>ContractData</stp>
        <stp>ZSE?4</stp>
        <stp>MT_LastAskVolume</stp>
        <stp/>
        <stp>T</stp>
        <tr r="G23" s="1"/>
      </tp>
      <tp>
        <v>4</v>
        <stp/>
        <stp>ContractData</stp>
        <stp>ZME?5</stp>
        <stp>MT_LastAskVolume</stp>
        <stp/>
        <stp>T</stp>
        <tr r="G26" s="1"/>
      </tp>
      <tp>
        <v>2</v>
        <stp/>
        <stp>ContractData</stp>
        <stp>RBE?2</stp>
        <stp>MT_LastAskVolume</stp>
        <stp/>
        <stp>T</stp>
        <tr r="G13" s="1"/>
      </tp>
      <tp>
        <v>2</v>
        <stp/>
        <stp>ContractData</stp>
        <stp>RBE?3</stp>
        <stp>MT_LastAskVolume</stp>
        <stp/>
        <stp>T</stp>
        <tr r="G14" s="1"/>
      </tp>
      <tp>
        <v>1</v>
        <stp/>
        <stp>ContractData</stp>
        <stp>RBE?4</stp>
        <stp>MT_LastAskVolume</stp>
        <stp/>
        <stp>T</stp>
        <tr r="G15" s="1"/>
      </tp>
      <tp>
        <v>1</v>
        <stp/>
        <stp>ContractData</stp>
        <stp>RBE?5</stp>
        <stp>MT_LastAskVolume</stp>
        <stp/>
        <stp>T</stp>
        <tr r="G16" s="1"/>
      </tp>
      <tp>
        <v>5</v>
        <stp/>
        <stp>ContractData</stp>
        <stp>NGE?4</stp>
        <stp>MT_LastAskVolume</stp>
        <stp/>
        <stp>T</stp>
        <tr r="G21" s="1"/>
      </tp>
      <tp>
        <v>1</v>
        <stp/>
        <stp>ContractData</stp>
        <stp>HOE?2</stp>
        <stp>MT_LastAskVolume</stp>
        <stp/>
        <stp>T</stp>
        <tr r="G9" s="1"/>
      </tp>
      <tp>
        <v>1</v>
        <stp/>
        <stp>ContractData</stp>
        <stp>HOE?3</stp>
        <stp>MT_LastAskVolume</stp>
        <stp/>
        <stp>T</stp>
        <tr r="G10" s="1"/>
      </tp>
      <tp>
        <v>5</v>
        <stp/>
        <stp>ContractData</stp>
        <stp>NGE?2</stp>
        <stp>MT_LastAskVolume</stp>
        <stp/>
        <stp>T</stp>
        <tr r="G19" s="1"/>
      </tp>
      <tp>
        <v>3</v>
        <stp/>
        <stp>ContractData</stp>
        <stp>HOE?4</stp>
        <stp>MT_LastAskVolume</stp>
        <stp/>
        <stp>T</stp>
        <tr r="G11" s="1"/>
      </tp>
      <tp>
        <v>1</v>
        <stp/>
        <stp>ContractData</stp>
        <stp>NGE?3</stp>
        <stp>MT_LastAskVolume</stp>
        <stp/>
        <stp>T</stp>
        <tr r="G20" s="1"/>
      </tp>
      <tp>
        <v>13</v>
        <stp/>
        <stp>ContractData</stp>
        <stp>NGE?1</stp>
        <stp>MT_LastAskVolume</stp>
        <stp/>
        <stp>T</stp>
        <tr r="G18" s="1"/>
      </tp>
      <tp>
        <v>16</v>
        <stp/>
        <stp>ContractData</stp>
        <stp>CLE?3</stp>
        <stp>MT_LastAskVolume</stp>
        <stp/>
        <stp>T</stp>
        <tr r="G6" s="1"/>
      </tp>
      <tp>
        <v>24</v>
        <stp/>
        <stp>ContractData</stp>
        <stp>CLE?2</stp>
        <stp>MT_LastAskVolume</stp>
        <stp/>
        <stp>T</stp>
        <tr r="G5" s="1"/>
      </tp>
      <tp>
        <v>-0.5957446808510638</v>
        <stp/>
        <stp>ContractData</stp>
        <stp>ZWA?3</stp>
        <stp>PerCentNetLastTrade</stp>
        <stp/>
        <stp>T</stp>
        <tr r="C30" s="1"/>
        <tr r="C30" s="1"/>
      </tp>
      <tp>
        <v>-0.64627315812149932</v>
        <stp/>
        <stp>ContractData</stp>
        <stp>ZWA?2</stp>
        <stp>PerCentNetLastTrade</stp>
        <stp/>
        <stp>T</stp>
        <tr r="C29" s="1"/>
        <tr r="C29" s="1"/>
      </tp>
      <tp t="s">
        <v>E-mini Dow ($5), Mar 26</v>
        <stp/>
        <stp>ContractData</stp>
        <stp>YM?</stp>
        <stp>LongDescription</stp>
        <stp/>
        <stp>T</stp>
        <tr r="C4" s="1"/>
        <tr r="C4" s="1"/>
        <tr r="C4" s="1"/>
      </tp>
      <tp t="s">
        <v>E-Mini S&amp;P 500, Mar 26</v>
        <stp/>
        <stp>ContractData</stp>
        <stp>EP?</stp>
        <stp>LongDescription</stp>
        <stp/>
        <stp>T</stp>
        <tr r="C2" s="1"/>
        <tr r="C2" s="1"/>
        <tr r="C2" s="1"/>
      </tp>
      <tp>
        <v>62.5</v>
        <stp/>
        <stp>ContractData</stp>
        <stp>CLE?12</stp>
        <stp>LastTrade</stp>
        <stp/>
        <stp>T</stp>
        <tr r="C7" s="1"/>
      </tp>
      <tp>
        <v>61.59</v>
        <stp/>
        <stp>ContractData</stp>
        <stp>CLE?27</stp>
        <stp>LastTrade</stp>
        <stp/>
        <stp>T</stp>
        <tr r="C8" s="1"/>
      </tp>
      <tp>
        <v>49405</v>
        <stp/>
        <stp>ContractData</stp>
        <stp>YM?</stp>
        <stp>LastTrade</stp>
        <stp/>
        <stp>T</stp>
        <tr r="C4" s="1"/>
      </tp>
      <tp>
        <v>15</v>
        <stp/>
        <stp>ContractData</stp>
        <stp>ZWA?2</stp>
        <stp>MT_LastAskVolume</stp>
        <stp/>
        <stp>T</stp>
        <tr r="G29" s="1"/>
      </tp>
      <tp>
        <v>46</v>
        <stp/>
        <stp>ContractData</stp>
        <stp>ZWA?3</stp>
        <stp>MT_LastAskVolume</stp>
        <stp/>
        <stp>T</stp>
        <tr r="G30" s="1"/>
      </tp>
      <tp>
        <v>-0.69204152249134943</v>
        <stp/>
        <stp>ContractData</stp>
        <stp>ZSE?4</stp>
        <stp>PerCentNetLastTrade</stp>
        <stp/>
        <stp>T</stp>
        <tr r="C23" s="1"/>
        <tr r="C23" s="1"/>
      </tp>
      <tp>
        <v>-0.37760995113282986</v>
        <stp/>
        <stp>ContractData</stp>
        <stp>ZSE?7</stp>
        <stp>PerCentNetLastTrade</stp>
        <stp/>
        <stp>T</stp>
        <tr r="C24" s="1"/>
        <tr r="C24" s="1"/>
      </tp>
      <tp>
        <v>481.25</v>
        <stp/>
        <stp>ContractData</stp>
        <stp>ZCE?7</stp>
        <stp>Ask</stp>
        <stp/>
        <stp>T</stp>
        <tr r="F32" s="1"/>
      </tp>
      <tp>
        <v>474.75</v>
        <stp/>
        <stp>ContractData</stp>
        <stp>ZCE?6</stp>
        <stp>Ask</stp>
        <stp/>
        <stp>T</stp>
        <tr r="F31" s="1"/>
      </tp>
      <tp>
        <v>-1.2670256572695597</v>
        <stp/>
        <stp>ContractData</stp>
        <stp>ZME?5</stp>
        <stp>PerCentNetLastTrade</stp>
        <stp/>
        <stp>T</stp>
        <tr r="C26" s="1"/>
        <tr r="C26" s="1"/>
      </tp>
      <tp>
        <v>-1.5099087763447625</v>
        <stp/>
        <stp>ContractData</stp>
        <stp>ZME?3</stp>
        <stp>PerCentNetLastTrade</stp>
        <stp/>
        <stp>T</stp>
        <tr r="C25" s="1"/>
        <tr r="C25" s="1"/>
      </tp>
      <tp>
        <v>474.5</v>
        <stp/>
        <stp>ContractData</stp>
        <stp>ZCE?6</stp>
        <stp>Bid</stp>
        <stp/>
        <stp>T</stp>
        <tr r="E31" s="1"/>
      </tp>
      <tp>
        <v>480.75</v>
        <stp/>
        <stp>ContractData</stp>
        <stp>ZCE?7</stp>
        <stp>Bid</stp>
        <stp/>
        <stp>T</stp>
        <tr r="E32" s="1"/>
      </tp>
      <tp>
        <v>5</v>
        <stp/>
        <stp>ContractData</stp>
        <stp>ZLE?3</stp>
        <stp>MT_LastBidVolume</stp>
        <stp/>
        <stp>T</stp>
        <tr r="D27" s="1"/>
      </tp>
      <tp>
        <v>25</v>
        <stp/>
        <stp>ContractData</stp>
        <stp>ZME?3</stp>
        <stp>MT_LastBidVolume</stp>
        <stp/>
        <stp>T</stp>
        <tr r="D25" s="1"/>
      </tp>
      <tp>
        <v>26</v>
        <stp/>
        <stp>ContractData</stp>
        <stp>ZCE?6</stp>
        <stp>MT_LastBidVolume</stp>
        <stp/>
        <stp>T</stp>
        <tr r="D31" s="1"/>
      </tp>
      <tp>
        <v>22</v>
        <stp/>
        <stp>ContractData</stp>
        <stp>ZCE?7</stp>
        <stp>MT_LastBidVolume</stp>
        <stp/>
        <stp>T</stp>
        <tr r="D32" s="1"/>
      </tp>
      <tp>
        <v>2</v>
        <stp/>
        <stp>ContractData</stp>
        <stp>ZSE?7</stp>
        <stp>MT_LastBidVolume</stp>
        <stp/>
        <stp>T</stp>
        <tr r="D24" s="1"/>
      </tp>
      <tp>
        <v>5</v>
        <stp/>
        <stp>ContractData</stp>
        <stp>ZLE?4</stp>
        <stp>MT_LastBidVolume</stp>
        <stp/>
        <stp>T</stp>
        <tr r="D28" s="1"/>
      </tp>
      <tp>
        <v>40</v>
        <stp/>
        <stp>ContractData</stp>
        <stp>ZSE?4</stp>
        <stp>MT_LastBidVolume</stp>
        <stp/>
        <stp>T</stp>
        <tr r="D23" s="1"/>
      </tp>
      <tp>
        <v>3</v>
        <stp/>
        <stp>ContractData</stp>
        <stp>ZME?5</stp>
        <stp>MT_LastBidVolume</stp>
        <stp/>
        <stp>T</stp>
        <tr r="D26" s="1"/>
      </tp>
      <tp>
        <v>5</v>
        <stp/>
        <stp>ContractData</stp>
        <stp>RBE?2</stp>
        <stp>MT_LastBidVolume</stp>
        <stp/>
        <stp>T</stp>
        <tr r="D13" s="1"/>
      </tp>
      <tp>
        <v>6</v>
        <stp/>
        <stp>ContractData</stp>
        <stp>RBE?3</stp>
        <stp>MT_LastBidVolume</stp>
        <stp/>
        <stp>T</stp>
        <tr r="D14" s="1"/>
      </tp>
      <tp>
        <v>10</v>
        <stp/>
        <stp>ContractData</stp>
        <stp>RBE?4</stp>
        <stp>MT_LastBidVolume</stp>
        <stp/>
        <stp>T</stp>
        <tr r="D15" s="1"/>
      </tp>
      <tp>
        <v>10</v>
        <stp/>
        <stp>ContractData</stp>
        <stp>RBE?5</stp>
        <stp>MT_LastBidVolume</stp>
        <stp/>
        <stp>T</stp>
        <tr r="D16" s="1"/>
      </tp>
      <tp>
        <v>2</v>
        <stp/>
        <stp>ContractData</stp>
        <stp>NGE?4</stp>
        <stp>MT_LastBidVolume</stp>
        <stp/>
        <stp>T</stp>
        <tr r="D21" s="1"/>
      </tp>
      <tp>
        <v>5</v>
        <stp/>
        <stp>ContractData</stp>
        <stp>HOE?2</stp>
        <stp>MT_LastBidVolume</stp>
        <stp/>
        <stp>T</stp>
        <tr r="D9" s="1"/>
      </tp>
      <tp>
        <v>3</v>
        <stp/>
        <stp>ContractData</stp>
        <stp>HOE?3</stp>
        <stp>MT_LastBidVolume</stp>
        <stp/>
        <stp>T</stp>
        <tr r="D10" s="1"/>
      </tp>
      <tp>
        <v>1</v>
        <stp/>
        <stp>ContractData</stp>
        <stp>NGE?2</stp>
        <stp>MT_LastBidVolume</stp>
        <stp/>
        <stp>T</stp>
        <tr r="D19" s="1"/>
      </tp>
      <tp>
        <v>3</v>
        <stp/>
        <stp>ContractData</stp>
        <stp>HOE?4</stp>
        <stp>MT_LastBidVolume</stp>
        <stp/>
        <stp>T</stp>
        <tr r="D11" s="1"/>
      </tp>
      <tp>
        <v>5</v>
        <stp/>
        <stp>ContractData</stp>
        <stp>NGE?3</stp>
        <stp>MT_LastBidVolume</stp>
        <stp/>
        <stp>T</stp>
        <tr r="D20" s="1"/>
      </tp>
      <tp>
        <v>3</v>
        <stp/>
        <stp>ContractData</stp>
        <stp>NGE?1</stp>
        <stp>MT_LastBidVolume</stp>
        <stp/>
        <stp>T</stp>
        <tr r="D18" s="1"/>
      </tp>
      <tp>
        <v>15</v>
        <stp/>
        <stp>ContractData</stp>
        <stp>CLE?3</stp>
        <stp>MT_LastBidVolume</stp>
        <stp/>
        <stp>T</stp>
        <tr r="D6" s="1"/>
      </tp>
      <tp>
        <v>7</v>
        <stp/>
        <stp>ContractData</stp>
        <stp>CLE?2</stp>
        <stp>MT_LastBidVolume</stp>
        <stp/>
        <stp>T</stp>
        <tr r="D5" s="1"/>
      </tp>
      <tp>
        <v>2.2225000000000001</v>
        <stp/>
        <stp>ContractData</stp>
        <stp>RBE?5</stp>
        <stp>Ask</stp>
        <stp/>
        <stp>T</stp>
        <tr r="F16" s="1"/>
      </tp>
      <tp>
        <v>2.2440000000000002</v>
        <stp/>
        <stp>ContractData</stp>
        <stp>RBE?4</stp>
        <stp>Ask</stp>
        <stp/>
        <stp>T</stp>
        <tr r="F15" s="1"/>
      </tp>
      <tp>
        <v>2.2538</v>
        <stp/>
        <stp>ContractData</stp>
        <stp>RBE?3</stp>
        <stp>Ask</stp>
        <stp/>
        <stp>T</stp>
        <tr r="F14" s="1"/>
      </tp>
      <tp>
        <v>2.2459000000000002</v>
        <stp/>
        <stp>ContractData</stp>
        <stp>RBE?2</stp>
        <stp>Ask</stp>
        <stp/>
        <stp>T</stp>
        <tr r="F13" s="1"/>
      </tp>
      <tp>
        <v>0.3170289855072464</v>
        <stp/>
        <stp>ContractData</stp>
        <stp>CLE?2</stp>
        <stp>PerCentNetLastTrade</stp>
        <stp/>
        <stp>T</stp>
        <tr r="C5" s="1"/>
        <tr r="C5" s="1"/>
      </tp>
      <tp>
        <v>0.31876138433515483</v>
        <stp/>
        <stp>ContractData</stp>
        <stp>CLE?3</stp>
        <stp>PerCentNetLastTrade</stp>
        <stp/>
        <stp>T</stp>
        <tr r="C6" s="1"/>
        <tr r="C6" s="1"/>
      </tp>
      <tp>
        <v>0.44015574741831726</v>
        <stp/>
        <stp>ContractData</stp>
        <stp>ZLE?4</stp>
        <stp>PerCentNetLastTrade</stp>
        <stp/>
        <stp>T</stp>
        <tr r="C28" s="1"/>
        <tr r="C28" s="1"/>
      </tp>
      <tp>
        <v>0.50471063257065951</v>
        <stp/>
        <stp>ContractData</stp>
        <stp>ZLE?3</stp>
        <stp>PerCentNetLastTrade</stp>
        <stp/>
        <stp>T</stp>
        <tr r="C27" s="1"/>
        <tr r="C27" s="1"/>
      </tp>
      <tp>
        <v>2.2455000000000003</v>
        <stp/>
        <stp>ContractData</stp>
        <stp>RBE?2</stp>
        <stp>Bid</stp>
        <stp/>
        <stp>T</stp>
        <tr r="E13" s="1"/>
      </tp>
      <tp>
        <v>2.2533000000000003</v>
        <stp/>
        <stp>ContractData</stp>
        <stp>RBE?3</stp>
        <stp>Bid</stp>
        <stp/>
        <stp>T</stp>
        <tr r="E14" s="1"/>
      </tp>
      <tp>
        <v>2.2435</v>
        <stp/>
        <stp>ContractData</stp>
        <stp>RBE?4</stp>
        <stp>Bid</stp>
        <stp/>
        <stp>T</stp>
        <tr r="E15" s="1"/>
      </tp>
      <tp>
        <v>2.222</v>
        <stp/>
        <stp>ContractData</stp>
        <stp>RBE?5</stp>
        <stp>Bid</stp>
        <stp/>
        <stp>T</stp>
        <tr r="E16" s="1"/>
      </tp>
      <tp>
        <v>0.69722778891115567</v>
        <stp/>
        <stp>ContractData</stp>
        <stp>HOE?4</stp>
        <stp>PerCentNetLastTrade</stp>
        <stp/>
        <stp>T</stp>
        <tr r="C11" s="1"/>
        <tr r="C11" s="1"/>
      </tp>
      <tp>
        <v>0.96387527289203778</v>
        <stp/>
        <stp>ContractData</stp>
        <stp>HOE?3</stp>
        <stp>PerCentNetLastTrade</stp>
        <stp/>
        <stp>T</stp>
        <tr r="C10" s="1"/>
        <tr r="C10" s="1"/>
      </tp>
      <tp>
        <v>1.424478431056051</v>
        <stp/>
        <stp>ContractData</stp>
        <stp>HOE?2</stp>
        <stp>PerCentNetLastTrade</stp>
        <stp/>
        <stp>T</stp>
        <tr r="C9" s="1"/>
        <tr r="C9" s="1"/>
      </tp>
      <tp>
        <v>6889</v>
        <stp/>
        <stp>ContractData</stp>
        <stp>EP?</stp>
        <stp>LastTrade</stp>
        <stp/>
        <stp>T</stp>
        <tr r="C2" s="1"/>
      </tp>
      <tp>
        <v>1.4999999999996128E-3</v>
        <stp/>
        <stp>ContractData</stp>
        <stp>HOE?12</stp>
        <stp>NetLastTrade</stp>
        <stp/>
        <stp>T</stp>
        <tr r="C12" s="1"/>
        <tr r="C12" s="1"/>
      </tp>
      <tp>
        <v>2.2999999999999687E-2</v>
        <stp/>
        <stp>ContractData</stp>
        <stp>NGE?12</stp>
        <stp>NetLastTrade</stp>
        <stp/>
        <stp>T</stp>
        <tr r="C22" s="1"/>
        <tr r="C22" s="1"/>
      </tp>
      <tp>
        <v>0.28999999999999915</v>
        <stp/>
        <stp>ContractData</stp>
        <stp>CLE?12</stp>
        <stp>NetLastTrade</stp>
        <stp/>
        <stp>T</stp>
        <tr r="C7" s="1"/>
        <tr r="C7" s="1"/>
      </tp>
      <tp>
        <v>0.17000000000000171</v>
        <stp/>
        <stp>ContractData</stp>
        <stp>CLE?27</stp>
        <stp>NetLastTrade</stp>
        <stp/>
        <stp>T</stp>
        <tr r="C8" s="1"/>
        <tr r="C8" s="1"/>
      </tp>
      <tp>
        <v>-1.9000000000000128E-3</v>
        <stp/>
        <stp>ContractData</stp>
        <stp>RBE?12</stp>
        <stp>NetLastTrade</stp>
        <stp/>
        <stp>T</stp>
        <tr r="C17" s="1"/>
        <tr r="C17" s="1"/>
      </tp>
      <tp>
        <v>3.1280000000000001</v>
        <stp/>
        <stp>ContractData</stp>
        <stp>NGE?1</stp>
        <stp>Ask</stp>
        <stp/>
        <stp>T</stp>
        <tr r="F18" s="1"/>
      </tp>
      <tp>
        <v>3.0710000000000002</v>
        <stp/>
        <stp>ContractData</stp>
        <stp>NGE?3</stp>
        <stp>Ask</stp>
        <stp/>
        <stp>T</stp>
        <tr r="F20" s="1"/>
      </tp>
      <tp>
        <v>3.056</v>
        <stp/>
        <stp>ContractData</stp>
        <stp>NGE?2</stp>
        <stp>Ask</stp>
        <stp/>
        <stp>T</stp>
        <tr r="F19" s="1"/>
      </tp>
      <tp>
        <v>3.238</v>
        <stp/>
        <stp>ContractData</stp>
        <stp>NGE?4</stp>
        <stp>Ask</stp>
        <stp/>
        <stp>T</stp>
        <tr r="F21" s="1"/>
      </tp>
      <tp>
        <v>3.2360000000000002</v>
        <stp/>
        <stp>ContractData</stp>
        <stp>NGE?4</stp>
        <stp>Bid</stp>
        <stp/>
        <stp>T</stp>
        <tr r="E21" s="1"/>
      </tp>
      <tp>
        <v>3.0550000000000002</v>
        <stp/>
        <stp>ContractData</stp>
        <stp>NGE?2</stp>
        <stp>Bid</stp>
        <stp/>
        <stp>T</stp>
        <tr r="E19" s="1"/>
      </tp>
      <tp>
        <v>3.069</v>
        <stp/>
        <stp>ContractData</stp>
        <stp>NGE?3</stp>
        <stp>Bid</stp>
        <stp/>
        <stp>T</stp>
        <tr r="E20" s="1"/>
      </tp>
      <tp>
        <v>3.125</v>
        <stp/>
        <stp>ContractData</stp>
        <stp>NGE?1</stp>
        <stp>Bid</stp>
        <stp/>
        <stp>T</stp>
        <tr r="E18" s="1"/>
      </tp>
      <tp>
        <v>76</v>
        <stp/>
        <stp>ContractData</stp>
        <stp>ZWA?2</stp>
        <stp>MT_LastBidVolume</stp>
        <stp/>
        <stp>T</stp>
        <tr r="D29" s="1"/>
      </tp>
      <tp>
        <v>9</v>
        <stp/>
        <stp>ContractData</stp>
        <stp>ZWA?3</stp>
        <stp>MT_LastBidVolume</stp>
        <stp/>
        <stp>T</stp>
        <tr r="D30" s="1"/>
      </tp>
      <tp>
        <v>0.25</v>
        <stp/>
        <stp>ContractData</stp>
        <stp>ENQ?</stp>
        <stp>TickSize</stp>
        <stp/>
        <stp>T</stp>
        <tr r="I3" s="1"/>
        <tr r="I3" s="1"/>
        <tr r="I3" s="1"/>
        <tr r="I3" s="1"/>
        <tr r="I3" s="1"/>
        <tr r="I3" s="1"/>
        <tr r="I3" s="1"/>
        <tr r="I3" s="1"/>
      </tp>
      <tp>
        <v>7</v>
        <stp/>
        <stp>ContractData</stp>
        <stp>EP?</stp>
        <stp>MT_LastAskVolume</stp>
        <stp/>
        <stp>T</stp>
        <tr r="G2" s="1"/>
      </tp>
      <tp>
        <v>2.6255333114538892</v>
        <stp/>
        <stp>ContractData</stp>
        <stp>NGE?1</stp>
        <stp>PerCentNetLastTrade</stp>
        <stp/>
        <stp>T</stp>
        <tr r="C18" s="1"/>
        <tr r="C18" s="1"/>
      </tp>
      <tp>
        <v>2.1970705725699067</v>
        <stp/>
        <stp>ContractData</stp>
        <stp>NGE?3</stp>
        <stp>PerCentNetLastTrade</stp>
        <stp/>
        <stp>T</stp>
        <tr r="C20" s="1"/>
        <tr r="C20" s="1"/>
      </tp>
      <tp>
        <v>2.3793565683646114</v>
        <stp/>
        <stp>ContractData</stp>
        <stp>NGE?2</stp>
        <stp>PerCentNetLastTrade</stp>
        <stp/>
        <stp>T</stp>
        <tr r="C19" s="1"/>
        <tr r="C19" s="1"/>
      </tp>
      <tp>
        <v>1.8891687657430731</v>
        <stp/>
        <stp>ContractData</stp>
        <stp>NGE?4</stp>
        <stp>PerCentNetLastTrade</stp>
        <stp/>
        <stp>T</stp>
        <tr r="C21" s="1"/>
        <tr r="C21" s="1"/>
      </tp>
      <tp>
        <v>3</v>
        <stp/>
        <stp>ContractData</stp>
        <stp>YM?</stp>
        <stp>MT_LastBidVolume</stp>
        <stp/>
        <stp>T</stp>
        <tr r="D4" s="1"/>
      </tp>
      <tp>
        <v>1.8919000000000001</v>
        <stp/>
        <stp>ContractData</stp>
        <stp>RBE?12</stp>
        <stp>LastTrade</stp>
        <stp/>
        <stp>T</stp>
        <tr r="C17" s="1"/>
      </tp>
      <tp>
        <v>2.4121999999999999</v>
        <stp/>
        <stp>ContractData</stp>
        <stp>HOE?4</stp>
        <stp>Ask</stp>
        <stp/>
        <stp>T</stp>
        <tr r="F11" s="1"/>
      </tp>
      <tp>
        <v>2.4514</v>
        <stp/>
        <stp>ContractData</stp>
        <stp>HOE?3</stp>
        <stp>Ask</stp>
        <stp/>
        <stp>T</stp>
        <tr r="F10" s="1"/>
      </tp>
      <tp>
        <v>2.5135000000000001</v>
        <stp/>
        <stp>ContractData</stp>
        <stp>HOE?2</stp>
        <stp>Ask</stp>
        <stp/>
        <stp>T</stp>
        <tr r="F9" s="1"/>
      </tp>
      <tp>
        <v>2.5127999999999999</v>
        <stp/>
        <stp>ContractData</stp>
        <stp>HOE?2</stp>
        <stp>Bid</stp>
        <stp/>
        <stp>T</stp>
        <tr r="E9" s="1"/>
      </tp>
      <tp>
        <v>2.4507000000000003</v>
        <stp/>
        <stp>ContractData</stp>
        <stp>HOE?3</stp>
        <stp>Bid</stp>
        <stp/>
        <stp>T</stp>
        <tr r="E10" s="1"/>
      </tp>
      <tp>
        <v>2.4115000000000002</v>
        <stp/>
        <stp>ContractData</stp>
        <stp>HOE?4</stp>
        <stp>Bid</stp>
        <stp/>
        <stp>T</stp>
        <tr r="E11" s="1"/>
      </tp>
      <tp>
        <v>311.90000000000003</v>
        <stp/>
        <stp>ContractData</stp>
        <stp>ZME?5</stp>
        <stp>Ask</stp>
        <stp/>
        <stp>T</stp>
        <tr r="F26" s="1"/>
      </tp>
      <tp>
        <v>313.20000000000005</v>
        <stp/>
        <stp>ContractData</stp>
        <stp>ZME?3</stp>
        <stp>Ask</stp>
        <stp/>
        <stp>T</stp>
        <tr r="F25" s="1"/>
      </tp>
      <tp>
        <v>-0.41429311237700672</v>
        <stp/>
        <stp>ContractData</stp>
        <stp>ZCE?7</stp>
        <stp>PerCentNetLastTrade</stp>
        <stp/>
        <stp>T</stp>
        <tr r="C32" s="1"/>
        <tr r="C32" s="1"/>
      </tp>
      <tp>
        <v>-0.36745406824146981</v>
        <stp/>
        <stp>ContractData</stp>
        <stp>ZCE?6</stp>
        <stp>PerCentNetLastTrade</stp>
        <stp/>
        <stp>T</stp>
        <tr r="C31" s="1"/>
        <tr r="C31" s="1"/>
      </tp>
      <tp>
        <v>313.10000000000002</v>
        <stp/>
        <stp>ContractData</stp>
        <stp>ZME?3</stp>
        <stp>Bid</stp>
        <stp/>
        <stp>T</stp>
        <tr r="E25" s="1"/>
      </tp>
      <tp>
        <v>311.8</v>
        <stp/>
        <stp>ContractData</stp>
        <stp>ZME?5</stp>
        <stp>Bid</stp>
        <stp/>
        <stp>T</stp>
        <tr r="E26" s="1"/>
      </tp>
      <tp>
        <v>59.35</v>
        <stp/>
        <stp>ContractData</stp>
        <stp>ZLE?4</stp>
        <stp>Ask</stp>
        <stp/>
        <stp>T</stp>
        <tr r="F28" s="1"/>
      </tp>
      <tp>
        <v>59.71</v>
        <stp/>
        <stp>ContractData</stp>
        <stp>ZLE?3</stp>
        <stp>Ask</stp>
        <stp/>
        <stp>T</stp>
        <tr r="F27" s="1"/>
      </tp>
      <tp>
        <v>66.460000000000008</v>
        <stp/>
        <stp>ContractData</stp>
        <stp>CLE?2</stp>
        <stp>Ask</stp>
        <stp/>
        <stp>T</stp>
        <tr r="F5" s="1"/>
      </tp>
      <tp>
        <v>66.099999999999994</v>
        <stp/>
        <stp>ContractData</stp>
        <stp>CLE?3</stp>
        <stp>Ask</stp>
        <stp/>
        <stp>T</stp>
        <tr r="F6" s="1"/>
      </tp>
      <tp>
        <v>9.9072322795640821E-2</v>
        <stp/>
        <stp>ContractData</stp>
        <stp>RBE?5</stp>
        <stp>PerCentNetLastTrade</stp>
        <stp/>
        <stp>T</stp>
        <tr r="C16" s="1"/>
        <tr r="C16" s="1"/>
      </tp>
      <tp>
        <v>0.11154240842368268</v>
        <stp/>
        <stp>ContractData</stp>
        <stp>RBE?4</stp>
        <stp>PerCentNetLastTrade</stp>
        <stp/>
        <stp>T</stp>
        <tr r="C15" s="1"/>
        <tr r="C15" s="1"/>
      </tp>
      <tp>
        <v>0.12884307801670516</v>
        <stp/>
        <stp>ContractData</stp>
        <stp>RBE?3</stp>
        <stp>PerCentNetLastTrade</stp>
        <stp/>
        <stp>T</stp>
        <tr r="C14" s="1"/>
        <tr r="C14" s="1"/>
      </tp>
      <tp>
        <v>0.10252295622715521</v>
        <stp/>
        <stp>ContractData</stp>
        <stp>RBE?2</stp>
        <stp>PerCentNetLastTrade</stp>
        <stp/>
        <stp>T</stp>
        <tr r="C13" s="1"/>
        <tr r="C13" s="1"/>
      </tp>
      <tp>
        <v>59.69</v>
        <stp/>
        <stp>ContractData</stp>
        <stp>ZLE?3</stp>
        <stp>Bid</stp>
        <stp/>
        <stp>T</stp>
        <tr r="E27" s="1"/>
      </tp>
      <tp>
        <v>59.32</v>
        <stp/>
        <stp>ContractData</stp>
        <stp>ZLE?4</stp>
        <stp>Bid</stp>
        <stp/>
        <stp>T</stp>
        <tr r="E28" s="1"/>
      </tp>
      <tp>
        <v>66.08</v>
        <stp/>
        <stp>ContractData</stp>
        <stp>CLE?3</stp>
        <stp>Bid</stp>
        <stp/>
        <stp>T</stp>
        <tr r="E6" s="1"/>
      </tp>
      <tp>
        <v>66.44</v>
        <stp/>
        <stp>ContractData</stp>
        <stp>CLE?2</stp>
        <stp>Bid</stp>
        <stp/>
        <stp>T</stp>
        <tr r="E5" s="1"/>
      </tp>
      <tp>
        <v>-0.6562281839034606</v>
        <stp/>
        <stp>ContractData</stp>
        <stp>ENQ?</stp>
        <stp>PerCentNetLastTrade</stp>
        <stp/>
        <stp>T</stp>
        <tr r="C3" s="1"/>
        <tr r="C3" s="1"/>
      </tp>
      <tp>
        <v>24903.5</v>
        <stp/>
        <stp>ContractData</stp>
        <stp>ENQ?</stp>
        <stp>Bid</stp>
        <stp/>
        <stp>T</stp>
        <tr r="E3" s="1"/>
      </tp>
      <tp>
        <v>24904.5</v>
        <stp/>
        <stp>ContractData</stp>
        <stp>ENQ?</stp>
        <stp>Ask</stp>
        <stp/>
        <stp>T</stp>
        <tr r="F3" s="1"/>
      </tp>
      <tp>
        <v>1</v>
        <stp/>
        <stp>ContractData</stp>
        <stp>ENQ?</stp>
        <stp>MT_LastAskVolume</stp>
        <stp/>
        <stp>T</stp>
        <tr r="G3" s="1"/>
      </tp>
      <tp>
        <v>0.25</v>
        <stp/>
        <stp>ContractData</stp>
        <stp>EP?</stp>
        <stp>TickSize</stp>
        <stp/>
        <stp>T</stp>
        <tr r="I2" s="1"/>
        <tr r="I2" s="1"/>
        <tr r="I2" s="1"/>
        <tr r="I2" s="1"/>
        <tr r="I2" s="1"/>
        <tr r="I2" s="1"/>
        <tr r="I2" s="1"/>
        <tr r="I2" s="1"/>
      </tp>
      <tp>
        <v>1</v>
        <stp/>
        <stp>ContractData</stp>
        <stp>YM?</stp>
        <stp>TickSize</stp>
        <stp/>
        <stp>T</stp>
        <tr r="I4" s="1"/>
        <tr r="I4" s="1"/>
        <tr r="I4" s="1"/>
        <tr r="I4" s="1"/>
        <tr r="I4" s="1"/>
        <tr r="I4" s="1"/>
        <tr r="I4" s="1"/>
        <tr r="I4" s="1"/>
      </tp>
      <tp>
        <v>0.46616299630284519</v>
        <stp/>
        <stp>ContractData</stp>
        <stp>CLE?12</stp>
        <stp>PerCentNetLastTrade</stp>
        <stp/>
        <stp>T</stp>
        <tr r="C7" s="1"/>
        <tr r="C7" s="1"/>
      </tp>
      <tp>
        <v>0.27678280690328882</v>
        <stp/>
        <stp>ContractData</stp>
        <stp>CLE?27</stp>
        <stp>PerCentNetLastTrade</stp>
        <stp/>
        <stp>T</stp>
        <tr r="C8" s="1"/>
        <tr r="C8" s="1"/>
      </tp>
      <tp>
        <v>0.53813757604117918</v>
        <stp/>
        <stp>ContractData</stp>
        <stp>NGE?12</stp>
        <stp>PerCentNetLastTrade</stp>
        <stp/>
        <stp>T</stp>
        <tr r="C22" s="1"/>
        <tr r="C22" s="1"/>
      </tp>
      <tp t="s">
        <v/>
        <stp/>
        <stp>ContractData</stp>
        <stp>HOE?12</stp>
        <stp>PerCentNetLastTrade</stp>
        <stp/>
        <stp>T</stp>
        <tr r="C12" s="1"/>
        <tr r="C12" s="1"/>
      </tp>
      <tp t="s">
        <v/>
        <stp/>
        <stp>ContractData</stp>
        <stp>RBE?12</stp>
        <stp>PerCentNetLastTrade</stp>
        <stp/>
        <stp>T</stp>
        <tr r="C17" s="1"/>
        <tr r="C17" s="1"/>
      </tp>
      <tp>
        <v>2</v>
        <stp/>
        <stp>ContractData</stp>
        <stp>ENQ?</stp>
        <stp>MT_LastBidVolume</stp>
        <stp/>
        <stp>T</stp>
        <tr r="D3" s="1"/>
      </tp>
      <tp>
        <v>1.9025000000000001</v>
        <stp/>
        <stp>ContractData</stp>
        <stp>RBE?12</stp>
        <stp>Ask</stp>
        <stp/>
        <stp>T</stp>
        <tr r="F17" s="1"/>
      </tp>
      <tp>
        <v>2.3256000000000001</v>
        <stp/>
        <stp>ContractData</stp>
        <stp>HOE?12</stp>
        <stp>Ask</stp>
        <stp/>
        <stp>T</stp>
        <tr r="F12" s="1"/>
      </tp>
      <tp>
        <v>4.3100000000000005</v>
        <stp/>
        <stp>ContractData</stp>
        <stp>NGE?12</stp>
        <stp>Ask</stp>
        <stp/>
        <stp>T</stp>
        <tr r="F22" s="1"/>
      </tp>
      <tp>
        <v>62.47</v>
        <stp/>
        <stp>ContractData</stp>
        <stp>CLE?12</stp>
        <stp>Ask</stp>
        <stp/>
        <stp>T</stp>
        <tr r="F7" s="1"/>
      </tp>
      <tp>
        <v>61.71</v>
        <stp/>
        <stp>ContractData</stp>
        <stp>CLE?27</stp>
        <stp>Ask</stp>
        <stp/>
        <stp>T</stp>
        <tr r="F8" s="1"/>
      </tp>
      <tp>
        <v>61.690000000000005</v>
        <stp/>
        <stp>ContractData</stp>
        <stp>CLE?27</stp>
        <stp>Bid</stp>
        <stp/>
        <stp>T</stp>
        <tr r="E8" s="1"/>
      </tp>
      <tp>
        <v>62.440000000000005</v>
        <stp/>
        <stp>ContractData</stp>
        <stp>CLE?12</stp>
        <stp>Bid</stp>
        <stp/>
        <stp>T</stp>
        <tr r="E7" s="1"/>
      </tp>
      <tp>
        <v>2.3237000000000001</v>
        <stp/>
        <stp>ContractData</stp>
        <stp>HOE?12</stp>
        <stp>Bid</stp>
        <stp/>
        <stp>T</stp>
        <tr r="E12" s="1"/>
      </tp>
      <tp>
        <v>4.306</v>
        <stp/>
        <stp>ContractData</stp>
        <stp>NGE?12</stp>
        <stp>Bid</stp>
        <stp/>
        <stp>T</stp>
        <tr r="E22" s="1"/>
      </tp>
      <tp>
        <v>1.8828</v>
        <stp/>
        <stp>ContractData</stp>
        <stp>RBE?12</stp>
        <stp>Bid</stp>
        <stp/>
        <stp>T</stp>
        <tr r="E17" s="1"/>
      </tp>
      <tp>
        <v>0.25</v>
        <stp/>
        <stp>ContractData</stp>
        <stp>ZWA?3</stp>
        <stp>TickSize</stp>
        <stp/>
        <stp>T</stp>
        <tr r="I30" s="1"/>
        <tr r="I30" s="1"/>
        <tr r="I30" s="1"/>
        <tr r="I30" s="1"/>
        <tr r="I30" s="1"/>
        <tr r="I30" s="1"/>
        <tr r="I30" s="1"/>
        <tr r="I30" s="1"/>
      </tp>
      <tp>
        <v>0.25</v>
        <stp/>
        <stp>ContractData</stp>
        <stp>ZWA?2</stp>
        <stp>TickSize</stp>
        <stp/>
        <stp>T</stp>
        <tr r="I29" s="1"/>
        <tr r="I29" s="1"/>
        <tr r="I29" s="1"/>
        <tr r="I29" s="1"/>
        <tr r="I29" s="1"/>
        <tr r="I29" s="1"/>
        <tr r="I29" s="1"/>
        <tr r="I29" s="1"/>
      </tp>
      <tp>
        <v>1E-4</v>
        <stp/>
        <stp>ContractData</stp>
        <stp>RBE?3</stp>
        <stp>TickSize</stp>
        <stp/>
        <stp>T</stp>
        <tr r="I14" s="1"/>
        <tr r="I14" s="1"/>
        <tr r="I14" s="1"/>
        <tr r="I14" s="1"/>
        <tr r="I14" s="1"/>
        <tr r="I14" s="1"/>
        <tr r="I14" s="1"/>
        <tr r="I14" s="1"/>
      </tp>
      <tp>
        <v>1E-4</v>
        <stp/>
        <stp>ContractData</stp>
        <stp>RBE?2</stp>
        <stp>TickSize</stp>
        <stp/>
        <stp>T</stp>
        <tr r="I13" s="1"/>
        <tr r="I13" s="1"/>
        <tr r="I13" s="1"/>
        <tr r="I13" s="1"/>
        <tr r="I13" s="1"/>
        <tr r="I13" s="1"/>
        <tr r="I13" s="1"/>
        <tr r="I13" s="1"/>
      </tp>
      <tp>
        <v>1E-4</v>
        <stp/>
        <stp>ContractData</stp>
        <stp>RBE?5</stp>
        <stp>TickSize</stp>
        <stp/>
        <stp>T</stp>
        <tr r="I16" s="1"/>
        <tr r="I16" s="1"/>
        <tr r="I16" s="1"/>
        <tr r="I16" s="1"/>
        <tr r="I16" s="1"/>
        <tr r="I16" s="1"/>
        <tr r="I16" s="1"/>
        <tr r="I16" s="1"/>
      </tp>
      <tp>
        <v>1E-4</v>
        <stp/>
        <stp>ContractData</stp>
        <stp>RBE?4</stp>
        <stp>TickSize</stp>
        <stp/>
        <stp>T</stp>
        <tr r="I15" s="1"/>
        <tr r="I15" s="1"/>
        <tr r="I15" s="1"/>
        <tr r="I15" s="1"/>
        <tr r="I15" s="1"/>
        <tr r="I15" s="1"/>
        <tr r="I15" s="1"/>
        <tr r="I15" s="1"/>
      </tp>
      <tp>
        <v>0.01</v>
        <stp/>
        <stp>ContractData</stp>
        <stp>ZLE?3</stp>
        <stp>TickSize</stp>
        <stp/>
        <stp>T</stp>
        <tr r="I27" s="1"/>
        <tr r="I27" s="1"/>
        <tr r="I27" s="1"/>
        <tr r="I27" s="1"/>
        <tr r="I27" s="1"/>
        <tr r="I27" s="1"/>
        <tr r="I27" s="1"/>
        <tr r="I27" s="1"/>
      </tp>
      <tp>
        <v>0.1</v>
        <stp/>
        <stp>ContractData</stp>
        <stp>ZME?3</stp>
        <stp>TickSize</stp>
        <stp/>
        <stp>T</stp>
        <tr r="I25" s="1"/>
        <tr r="I25" s="1"/>
        <tr r="I25" s="1"/>
        <tr r="I25" s="1"/>
        <tr r="I25" s="1"/>
        <tr r="I25" s="1"/>
        <tr r="I25" s="1"/>
        <tr r="I25" s="1"/>
      </tp>
      <tp>
        <v>0.25</v>
        <stp/>
        <stp>ContractData</stp>
        <stp>ZSE?7</stp>
        <stp>TickSize</stp>
        <stp/>
        <stp>T</stp>
        <tr r="I24" s="1"/>
        <tr r="I24" s="1"/>
        <tr r="I24" s="1"/>
        <tr r="I24" s="1"/>
        <tr r="I24" s="1"/>
        <tr r="I24" s="1"/>
        <tr r="I24" s="1"/>
        <tr r="I24" s="1"/>
      </tp>
      <tp>
        <v>0.25</v>
        <stp/>
        <stp>ContractData</stp>
        <stp>ZCE?7</stp>
        <stp>TickSize</stp>
        <stp/>
        <stp>T</stp>
        <tr r="I32" s="1"/>
        <tr r="I32" s="1"/>
        <tr r="I32" s="1"/>
        <tr r="I32" s="1"/>
        <tr r="I32" s="1"/>
        <tr r="I32" s="1"/>
        <tr r="I32" s="1"/>
        <tr r="I32" s="1"/>
      </tp>
      <tp>
        <v>0.25</v>
        <stp/>
        <stp>ContractData</stp>
        <stp>ZCE?6</stp>
        <stp>TickSize</stp>
        <stp/>
        <stp>T</stp>
        <tr r="I31" s="1"/>
        <tr r="I31" s="1"/>
        <tr r="I31" s="1"/>
        <tr r="I31" s="1"/>
        <tr r="I31" s="1"/>
        <tr r="I31" s="1"/>
        <tr r="I31" s="1"/>
        <tr r="I31" s="1"/>
      </tp>
      <tp>
        <v>0.1</v>
        <stp/>
        <stp>ContractData</stp>
        <stp>ZME?5</stp>
        <stp>TickSize</stp>
        <stp/>
        <stp>T</stp>
        <tr r="I26" s="1"/>
        <tr r="I26" s="1"/>
        <tr r="I26" s="1"/>
        <tr r="I26" s="1"/>
        <tr r="I26" s="1"/>
        <tr r="I26" s="1"/>
        <tr r="I26" s="1"/>
        <tr r="I26" s="1"/>
      </tp>
      <tp>
        <v>0.25</v>
        <stp/>
        <stp>ContractData</stp>
        <stp>ZSE?4</stp>
        <stp>TickSize</stp>
        <stp/>
        <stp>T</stp>
        <tr r="I23" s="1"/>
        <tr r="I23" s="1"/>
        <tr r="I23" s="1"/>
        <tr r="I23" s="1"/>
        <tr r="I23" s="1"/>
        <tr r="I23" s="1"/>
        <tr r="I23" s="1"/>
        <tr r="I23" s="1"/>
      </tp>
      <tp>
        <v>0.01</v>
        <stp/>
        <stp>ContractData</stp>
        <stp>ZLE?4</stp>
        <stp>TickSize</stp>
        <stp/>
        <stp>T</stp>
        <tr r="I28" s="1"/>
        <tr r="I28" s="1"/>
        <tr r="I28" s="1"/>
        <tr r="I28" s="1"/>
        <tr r="I28" s="1"/>
        <tr r="I28" s="1"/>
        <tr r="I28" s="1"/>
        <tr r="I28" s="1"/>
      </tp>
      <tp>
        <v>0.01</v>
        <stp/>
        <stp>ContractData</stp>
        <stp>CLE?2</stp>
        <stp>TickSize</stp>
        <stp/>
        <stp>T</stp>
        <tr r="I5" s="1"/>
        <tr r="I5" s="1"/>
        <tr r="I5" s="1"/>
        <tr r="I5" s="1"/>
        <tr r="I5" s="1"/>
        <tr r="I5" s="1"/>
        <tr r="I5" s="1"/>
        <tr r="I5" s="1"/>
      </tp>
      <tp>
        <v>0.01</v>
        <stp/>
        <stp>ContractData</stp>
        <stp>CLE?3</stp>
        <stp>TickSize</stp>
        <stp/>
        <stp>T</stp>
        <tr r="I6" s="1"/>
        <tr r="I6" s="1"/>
        <tr r="I6" s="1"/>
        <tr r="I6" s="1"/>
        <tr r="I6" s="1"/>
        <tr r="I6" s="1"/>
        <tr r="I6" s="1"/>
        <tr r="I6" s="1"/>
      </tp>
      <tp>
        <v>1E-4</v>
        <stp/>
        <stp>ContractData</stp>
        <stp>HOE?3</stp>
        <stp>TickSize</stp>
        <stp/>
        <stp>T</stp>
        <tr r="I10" s="1"/>
        <tr r="I10" s="1"/>
        <tr r="I10" s="1"/>
        <tr r="I10" s="1"/>
        <tr r="I10" s="1"/>
        <tr r="I10" s="1"/>
        <tr r="I10" s="1"/>
        <tr r="I10" s="1"/>
      </tp>
      <tp>
        <v>1E-3</v>
        <stp/>
        <stp>ContractData</stp>
        <stp>NGE?4</stp>
        <stp>TickSize</stp>
        <stp/>
        <stp>T</stp>
        <tr r="I21" s="1"/>
        <tr r="I21" s="1"/>
        <tr r="I21" s="1"/>
        <tr r="I21" s="1"/>
        <tr r="I21" s="1"/>
        <tr r="I21" s="1"/>
        <tr r="I21" s="1"/>
        <tr r="I21" s="1"/>
      </tp>
      <tp>
        <v>1E-4</v>
        <stp/>
        <stp>ContractData</stp>
        <stp>HOE?2</stp>
        <stp>TickSize</stp>
        <stp/>
        <stp>T</stp>
        <tr r="I9" s="1"/>
        <tr r="I9" s="1"/>
        <tr r="I9" s="1"/>
        <tr r="I9" s="1"/>
        <tr r="I9" s="1"/>
        <tr r="I9" s="1"/>
        <tr r="I9" s="1"/>
        <tr r="I9" s="1"/>
      </tp>
      <tp>
        <v>1E-3</v>
        <stp/>
        <stp>ContractData</stp>
        <stp>NGE?3</stp>
        <stp>TickSize</stp>
        <stp/>
        <stp>T</stp>
        <tr r="I20" s="1"/>
        <tr r="I20" s="1"/>
        <tr r="I20" s="1"/>
        <tr r="I20" s="1"/>
        <tr r="I20" s="1"/>
        <tr r="I20" s="1"/>
        <tr r="I20" s="1"/>
        <tr r="I20" s="1"/>
      </tp>
      <tp>
        <v>1E-3</v>
        <stp/>
        <stp>ContractData</stp>
        <stp>NGE?2</stp>
        <stp>TickSize</stp>
        <stp/>
        <stp>T</stp>
        <tr r="I19" s="1"/>
        <tr r="I19" s="1"/>
        <tr r="I19" s="1"/>
        <tr r="I19" s="1"/>
        <tr r="I19" s="1"/>
        <tr r="I19" s="1"/>
        <tr r="I19" s="1"/>
        <tr r="I19" s="1"/>
      </tp>
      <tp>
        <v>1E-4</v>
        <stp/>
        <stp>ContractData</stp>
        <stp>HOE?4</stp>
        <stp>TickSize</stp>
        <stp/>
        <stp>T</stp>
        <tr r="I11" s="1"/>
        <tr r="I11" s="1"/>
        <tr r="I11" s="1"/>
        <tr r="I11" s="1"/>
        <tr r="I11" s="1"/>
        <tr r="I11" s="1"/>
        <tr r="I11" s="1"/>
        <tr r="I11" s="1"/>
      </tp>
      <tp>
        <v>1E-3</v>
        <stp/>
        <stp>ContractData</stp>
        <stp>NGE?1</stp>
        <stp>TickSize</stp>
        <stp/>
        <stp>T</stp>
        <tr r="I18" s="1"/>
        <tr r="I18" s="1"/>
        <tr r="I18" s="1"/>
        <tr r="I18" s="1"/>
        <tr r="I18" s="1"/>
        <tr r="I18" s="1"/>
        <tr r="I18" s="1"/>
        <tr r="I18" s="1"/>
      </tp>
      <tp>
        <v>24903</v>
        <stp/>
        <stp>ContractData</stp>
        <stp>ENQ?</stp>
        <stp>LastTrade</stp>
        <stp/>
        <stp>T</stp>
        <tr r="C3" s="1"/>
      </tp>
      <tp>
        <v>1170</v>
        <stp/>
        <stp>ContractData</stp>
        <stp>ZME?5</stp>
        <stp>T_CVol</stp>
        <stp/>
        <stp>T</stp>
        <tr r="H26" s="1"/>
      </tp>
      <tp>
        <v>868</v>
        <stp/>
        <stp>ContractData</stp>
        <stp>ZLE?4</stp>
        <stp>T_CVol</stp>
        <stp/>
        <stp>T</stp>
        <tr r="H28" s="1"/>
      </tp>
      <tp>
        <v>1804</v>
        <stp/>
        <stp>ContractData</stp>
        <stp>ZSE?4</stp>
        <stp>T_CVol</stp>
        <stp/>
        <stp>T</stp>
        <tr r="H23" s="1"/>
      </tp>
      <tp>
        <v>22</v>
        <stp/>
        <stp>ContractData</stp>
        <stp>ZCE?7</stp>
        <stp>T_CVol</stp>
        <stp/>
        <stp>T</stp>
        <tr r="H32" s="1"/>
      </tp>
      <tp>
        <v>739</v>
        <stp/>
        <stp>ContractData</stp>
        <stp>ZSE?7</stp>
        <stp>T_CVol</stp>
        <stp/>
        <stp>T</stp>
        <tr r="H24" s="1"/>
      </tp>
      <tp>
        <v>458</v>
        <stp/>
        <stp>ContractData</stp>
        <stp>ZCE?6</stp>
        <stp>T_CVol</stp>
        <stp/>
        <stp>T</stp>
        <tr r="H31" s="1"/>
      </tp>
      <tp>
        <v>-164.5</v>
        <stp/>
        <stp>ContractData</stp>
        <stp>ENQ?</stp>
        <stp>NetLastTrade</stp>
        <stp/>
        <stp>T</stp>
        <tr r="C3" s="1"/>
        <tr r="C3" s="1"/>
      </tp>
      <tp>
        <v>4762</v>
        <stp/>
        <stp>ContractData</stp>
        <stp>ZME?3</stp>
        <stp>T_CVol</stp>
        <stp/>
        <stp>T</stp>
        <tr r="H25" s="1"/>
      </tp>
      <tp>
        <v>5552</v>
        <stp/>
        <stp>ContractData</stp>
        <stp>ZLE?3</stp>
        <stp>T_CVol</stp>
        <stp/>
        <stp>T</stp>
        <tr r="H27" s="1"/>
      </tp>
      <tp>
        <v>5500</v>
        <stp/>
        <stp>ContractData</stp>
        <stp>ZWA?3</stp>
        <stp>T_CVol</stp>
        <stp/>
        <stp>T</stp>
        <tr r="H30" s="1"/>
      </tp>
      <tp t="s">
        <v>Crude Light (Globex), Jun 28</v>
        <stp/>
        <stp>ContractData</stp>
        <stp>CLE?27</stp>
        <stp>LongDescription</stp>
        <stp/>
        <stp>T</stp>
        <tr r="C8" s="1"/>
        <tr r="C8" s="1"/>
        <tr r="C8" s="1"/>
      </tp>
      <tp t="s">
        <v>Crude Light (Globex), Mar 27</v>
        <stp/>
        <stp>ContractData</stp>
        <stp>CLE?12</stp>
        <stp>LongDescription</stp>
        <stp/>
        <stp>T</stp>
        <tr r="C7" s="1"/>
        <tr r="C7" s="1"/>
        <tr r="C7" s="1"/>
      </tp>
      <tp t="s">
        <v>Natural Gas (Globex), Feb 27</v>
        <stp/>
        <stp>ContractData</stp>
        <stp>NGE?12</stp>
        <stp>LongDescription</stp>
        <stp/>
        <stp>T</stp>
        <tr r="C22" s="1"/>
        <tr r="C22" s="1"/>
        <tr r="C22" s="1"/>
      </tp>
      <tp t="s">
        <v>NY Harbor ULSD, Feb 27</v>
        <stp/>
        <stp>ContractData</stp>
        <stp>HOE?12</stp>
        <stp>LongDescription</stp>
        <stp/>
        <stp>T</stp>
        <tr r="C12" s="1"/>
        <tr r="C12" s="1"/>
        <tr r="C12" s="1"/>
      </tp>
      <tp t="s">
        <v>RBOB Gasoline (Globex), Feb 27</v>
        <stp/>
        <stp>ContractData</stp>
        <stp>RBE?12</stp>
        <stp>LongDescription</stp>
        <stp/>
        <stp>T</stp>
        <tr r="C17" s="1"/>
        <tr r="C17" s="1"/>
        <tr r="C17" s="1"/>
      </tp>
      <tp>
        <v>19217</v>
        <stp/>
        <stp>ContractData</stp>
        <stp>ZWA?2</stp>
        <stp>T_CVol</stp>
        <stp/>
        <stp>T</stp>
        <tr r="H29" s="1"/>
      </tp>
      <tp>
        <v>1685</v>
        <stp/>
        <stp>ContractData</stp>
        <stp>RBE?5</stp>
        <stp>T_CVol</stp>
        <stp/>
        <stp>T</stp>
        <tr r="H16" s="1"/>
      </tp>
      <tp>
        <v>3359</v>
        <stp/>
        <stp>ContractData</stp>
        <stp>RBE?4</stp>
        <stp>T_CVol</stp>
        <stp/>
        <stp>T</stp>
        <tr r="H15" s="1"/>
      </tp>
      <tp>
        <v>1E-4</v>
        <stp/>
        <stp>ContractData</stp>
        <stp>RBE?12</stp>
        <stp>TickSize</stp>
        <stp/>
        <stp>T</stp>
        <tr r="I17" s="1"/>
        <tr r="I17" s="1"/>
        <tr r="I17" s="1"/>
        <tr r="I17" s="1"/>
        <tr r="I17" s="1"/>
        <tr r="I17" s="1"/>
        <tr r="I17" s="1"/>
        <tr r="I17" s="1"/>
      </tp>
      <tp>
        <v>1E-3</v>
        <stp/>
        <stp>ContractData</stp>
        <stp>NGE?12</stp>
        <stp>TickSize</stp>
        <stp/>
        <stp>T</stp>
        <tr r="I22" s="1"/>
        <tr r="I22" s="1"/>
        <tr r="I22" s="1"/>
        <tr r="I22" s="1"/>
        <tr r="I22" s="1"/>
        <tr r="I22" s="1"/>
        <tr r="I22" s="1"/>
        <tr r="I22" s="1"/>
      </tp>
      <tp>
        <v>1E-4</v>
        <stp/>
        <stp>ContractData</stp>
        <stp>HOE?12</stp>
        <stp>TickSize</stp>
        <stp/>
        <stp>T</stp>
        <tr r="I12" s="1"/>
        <tr r="I12" s="1"/>
        <tr r="I12" s="1"/>
        <tr r="I12" s="1"/>
        <tr r="I12" s="1"/>
        <tr r="I12" s="1"/>
        <tr r="I12" s="1"/>
        <tr r="I12" s="1"/>
      </tp>
      <tp>
        <v>0.01</v>
        <stp/>
        <stp>ContractData</stp>
        <stp>CLE?27</stp>
        <stp>TickSize</stp>
        <stp/>
        <stp>T</stp>
        <tr r="I8" s="1"/>
        <tr r="I8" s="1"/>
        <tr r="I8" s="1"/>
        <tr r="I8" s="1"/>
        <tr r="I8" s="1"/>
        <tr r="I8" s="1"/>
        <tr r="I8" s="1"/>
        <tr r="I8" s="1"/>
      </tp>
      <tp>
        <v>0.01</v>
        <stp/>
        <stp>ContractData</stp>
        <stp>CLE?12</stp>
        <stp>TickSize</stp>
        <stp/>
        <stp>T</stp>
        <tr r="I7" s="1"/>
        <tr r="I7" s="1"/>
        <tr r="I7" s="1"/>
        <tr r="I7" s="1"/>
        <tr r="I7" s="1"/>
        <tr r="I7" s="1"/>
        <tr r="I7" s="1"/>
        <tr r="I7" s="1"/>
      </tp>
      <tp>
        <v>4348</v>
        <stp/>
        <stp>ContractData</stp>
        <stp>RBE?3</stp>
        <stp>T_CVol</stp>
        <stp/>
        <stp>T</stp>
        <tr r="H14" s="1"/>
      </tp>
      <tp>
        <v>8471</v>
        <stp/>
        <stp>ContractData</stp>
        <stp>RBE?2</stp>
        <stp>T_CVol</stp>
        <stp/>
        <stp>T</stp>
        <tr r="H13" s="1"/>
      </tp>
      <tp>
        <v>10025</v>
        <stp/>
        <stp>ContractData</stp>
        <stp>NGE?1</stp>
        <stp>T_CVol</stp>
        <stp/>
        <stp>T</stp>
        <tr r="H18" s="1"/>
      </tp>
      <tp>
        <v>8801</v>
        <stp/>
        <stp>ContractData</stp>
        <stp>NGE?3</stp>
        <stp>T_CVol</stp>
        <stp/>
        <stp>T</stp>
        <tr r="H20" s="1"/>
      </tp>
      <tp>
        <v>26165</v>
        <stp/>
        <stp>ContractData</stp>
        <stp>NGE?2</stp>
        <stp>T_CVol</stp>
        <stp/>
        <stp>T</stp>
        <tr r="H19" s="1"/>
      </tp>
      <tp>
        <v>5666</v>
        <stp/>
        <stp>ContractData</stp>
        <stp>HOE?4</stp>
        <stp>T_CVol</stp>
        <stp/>
        <stp>T</stp>
        <tr r="H11" s="1"/>
      </tp>
      <tp>
        <v>6287</v>
        <stp/>
        <stp>ContractData</stp>
        <stp>HOE?3</stp>
        <stp>T_CVol</stp>
        <stp/>
        <stp>T</stp>
        <tr r="H10" s="1"/>
      </tp>
      <tp>
        <v>4751</v>
        <stp/>
        <stp>ContractData</stp>
        <stp>NGE?4</stp>
        <stp>T_CVol</stp>
        <stp/>
        <stp>T</stp>
        <tr r="H21" s="1"/>
      </tp>
      <tp>
        <v>12291</v>
        <stp/>
        <stp>ContractData</stp>
        <stp>HOE?2</stp>
        <stp>T_CVol</stp>
        <stp/>
        <stp>T</stp>
        <tr r="H9" s="1"/>
      </tp>
      <tp>
        <v>46076.293159722227</v>
        <stp/>
        <stp>SystemInfo</stp>
        <stp>Linetime</stp>
        <tr r="T37" s="1"/>
      </tp>
      <tp t="s">
        <v>E-mini NASDAQ-100, Mar 26</v>
        <stp/>
        <stp>ContractData</stp>
        <stp>ENQ?</stp>
        <stp>LongDescription</stp>
        <stp/>
        <stp>T</stp>
        <tr r="C3" s="1"/>
        <tr r="C3" s="1"/>
        <tr r="C3" s="1"/>
      </tp>
      <tp>
        <v>3.1270000000000002</v>
        <stp/>
        <stp>ContractData</stp>
        <stp>NGE?1</stp>
        <stp>LastTrade</stp>
        <stp/>
        <stp>T</stp>
        <tr r="C18" s="1"/>
      </tp>
      <tp>
        <v>3.0700000000000003</v>
        <stp/>
        <stp>ContractData</stp>
        <stp>NGE?3</stp>
        <stp>LastTrade</stp>
        <stp/>
        <stp>T</stp>
        <tr r="C20" s="1"/>
      </tp>
      <tp>
        <v>2.4119000000000002</v>
        <stp/>
        <stp>ContractData</stp>
        <stp>HOE?4</stp>
        <stp>LastTrade</stp>
        <stp/>
        <stp>T</stp>
        <tr r="C11" s="1"/>
      </tp>
      <tp>
        <v>3.0550000000000002</v>
        <stp/>
        <stp>ContractData</stp>
        <stp>NGE?2</stp>
        <stp>LastTrade</stp>
        <stp/>
        <stp>T</stp>
        <tr r="C19" s="1"/>
      </tp>
      <tp>
        <v>2.4511000000000003</v>
        <stp/>
        <stp>ContractData</stp>
        <stp>HOE?3</stp>
        <stp>LastTrade</stp>
        <stp/>
        <stp>T</stp>
        <tr r="C10" s="1"/>
      </tp>
      <tp>
        <v>2.5134000000000003</v>
        <stp/>
        <stp>ContractData</stp>
        <stp>HOE?2</stp>
        <stp>LastTrade</stp>
        <stp/>
        <stp>T</stp>
        <tr r="C9" s="1"/>
      </tp>
      <tp>
        <v>3.2360000000000002</v>
        <stp/>
        <stp>ContractData</stp>
        <stp>NGE?4</stp>
        <stp>LastTrade</stp>
        <stp/>
        <stp>T</stp>
        <tr r="C21" s="1"/>
      </tp>
      <tp>
        <v>66.45</v>
        <stp/>
        <stp>ContractData</stp>
        <stp>CLE?2</stp>
        <stp>LastTrade</stp>
        <stp/>
        <stp>T</stp>
        <tr r="C5" s="1"/>
      </tp>
      <tp>
        <v>66.09</v>
        <stp/>
        <stp>ContractData</stp>
        <stp>CLE?3</stp>
        <stp>LastTrade</stp>
        <stp/>
        <stp>T</stp>
        <tr r="C6" s="1"/>
      </tp>
      <tp>
        <v>311.70000000000005</v>
        <stp/>
        <stp>ContractData</stp>
        <stp>ZME?5</stp>
        <stp>LastTrade</stp>
        <stp/>
        <stp>T</stp>
        <tr r="C26" s="1"/>
      </tp>
      <tp>
        <v>1148</v>
        <stp/>
        <stp>ContractData</stp>
        <stp>ZSE?4</stp>
        <stp>LastTrade</stp>
        <stp/>
        <stp>T</stp>
        <tr r="C23" s="1"/>
      </tp>
      <tp>
        <v>59.33</v>
        <stp/>
        <stp>ContractData</stp>
        <stp>ZLE?4</stp>
        <stp>LastTrade</stp>
        <stp/>
        <stp>T</stp>
        <tr r="C28" s="1"/>
      </tp>
      <tp>
        <v>1121.25</v>
        <stp/>
        <stp>ContractData</stp>
        <stp>ZSE?7</stp>
        <stp>LastTrade</stp>
        <stp/>
        <stp>T</stp>
        <tr r="C24" s="1"/>
      </tp>
      <tp>
        <v>480.75</v>
        <stp/>
        <stp>ContractData</stp>
        <stp>ZCE?7</stp>
        <stp>LastTrade</stp>
        <stp/>
        <stp>T</stp>
        <tr r="C32" s="1"/>
      </tp>
      <tp>
        <v>474.5</v>
        <stp/>
        <stp>ContractData</stp>
        <stp>ZCE?6</stp>
        <stp>LastTrade</stp>
        <stp/>
        <stp>T</stp>
        <tr r="C31" s="1"/>
      </tp>
      <tp>
        <v>584</v>
        <stp/>
        <stp>ContractData</stp>
        <stp>ZWA?3</stp>
        <stp>LastTrade</stp>
        <stp/>
        <stp>T</stp>
        <tr r="C30" s="1"/>
      </tp>
      <tp>
        <v>313.10000000000002</v>
        <stp/>
        <stp>ContractData</stp>
        <stp>ZME?3</stp>
        <stp>LastTrade</stp>
        <stp/>
        <stp>T</stp>
        <tr r="C25" s="1"/>
      </tp>
      <tp>
        <v>59.74</v>
        <stp/>
        <stp>ContractData</stp>
        <stp>ZLE?3</stp>
        <stp>LastTrade</stp>
        <stp/>
        <stp>T</stp>
        <tr r="C27" s="1"/>
      </tp>
      <tp>
        <v>576.5</v>
        <stp/>
        <stp>ContractData</stp>
        <stp>ZWA?2</stp>
        <stp>LastTrade</stp>
        <stp/>
        <stp>T</stp>
        <tr r="C29" s="1"/>
      </tp>
      <tp>
        <v>2.2227999999999999</v>
        <stp/>
        <stp>ContractData</stp>
        <stp>RBE?5</stp>
        <stp>LastTrade</stp>
        <stp/>
        <stp>T</stp>
        <tr r="C16" s="1"/>
      </tp>
      <tp>
        <v>2.2438000000000002</v>
        <stp/>
        <stp>ContractData</stp>
        <stp>RBE?4</stp>
        <stp>LastTrade</stp>
        <stp/>
        <stp>T</stp>
        <tr r="C15" s="1"/>
      </tp>
      <tp>
        <v>2.2537000000000003</v>
        <stp/>
        <stp>ContractData</stp>
        <stp>RBE?3</stp>
        <stp>LastTrade</stp>
        <stp/>
        <stp>T</stp>
        <tr r="C14" s="1"/>
      </tp>
      <tp>
        <v>2.2457000000000003</v>
        <stp/>
        <stp>ContractData</stp>
        <stp>RBE?2</stp>
        <stp>LastTrade</stp>
        <stp/>
        <stp>T</stp>
        <tr r="C13" s="1"/>
      </tp>
      <tp>
        <v>24004</v>
        <stp/>
        <stp>ContractData</stp>
        <stp>CLE?2</stp>
        <stp>T_CVol</stp>
        <stp/>
        <stp>T</stp>
        <tr r="H5" s="1"/>
      </tp>
      <tp>
        <v>17871</v>
        <stp/>
        <stp>ContractData</stp>
        <stp>CLE?3</stp>
        <stp>T_CVol</stp>
        <stp/>
        <stp>T</stp>
        <tr r="H6" s="1"/>
      </tp>
      <tp>
        <v>3</v>
        <stp/>
        <stp>ContractData</stp>
        <stp>HOE?12</stp>
        <stp>MT_LastBidVolume</stp>
        <stp/>
        <stp>T</stp>
        <tr r="D12" s="1"/>
      </tp>
      <tp>
        <v>4</v>
        <stp/>
        <stp>ContractData</stp>
        <stp>NGE?12</stp>
        <stp>MT_LastBidVolume</stp>
        <stp/>
        <stp>T</stp>
        <tr r="D22" s="1"/>
      </tp>
      <tp>
        <v>4</v>
        <stp/>
        <stp>ContractData</stp>
        <stp>CLE?12</stp>
        <stp>MT_LastBidVolume</stp>
        <stp/>
        <stp>T</stp>
        <tr r="D7" s="1"/>
      </tp>
      <tp>
        <v>2</v>
        <stp/>
        <stp>ContractData</stp>
        <stp>CLE?27</stp>
        <stp>MT_LastBidVolume</stp>
        <stp/>
        <stp>T</stp>
        <tr r="D8" s="1"/>
      </tp>
      <tp t="s">
        <v>NY Harbor ULSD, Jun 26</v>
        <stp/>
        <stp>ContractData</stp>
        <stp>HOE?4</stp>
        <stp>LongDescription</stp>
        <stp/>
        <stp>T</stp>
        <tr r="C11" s="1"/>
        <tr r="C11" s="1"/>
        <tr r="C11" s="1"/>
      </tp>
      <tp t="s">
        <v>NY Harbor ULSD, May 26</v>
        <stp/>
        <stp>ContractData</stp>
        <stp>HOE?3</stp>
        <stp>LongDescription</stp>
        <stp/>
        <stp>T</stp>
        <tr r="C10" s="1"/>
        <tr r="C10" s="1"/>
        <tr r="C10" s="1"/>
      </tp>
      <tp t="s">
        <v>NY Harbor ULSD, Apr 26</v>
        <stp/>
        <stp>ContractData</stp>
        <stp>HOE?2</stp>
        <stp>LongDescription</stp>
        <stp/>
        <stp>T</stp>
        <tr r="C9" s="1"/>
        <tr r="C9" s="1"/>
        <tr r="C9" s="1"/>
      </tp>
      <tp>
        <v>1</v>
        <stp/>
        <stp>ContractData</stp>
        <stp>RBE?12</stp>
        <stp>MT_LastBidVolume</stp>
        <stp/>
        <stp>T</stp>
        <tr r="D17" s="1"/>
      </tp>
      <tp>
        <v>-3.75</v>
        <stp/>
        <stp>ContractData</stp>
        <stp>ZWA?2</stp>
        <stp>NetLastTrade</stp>
        <stp/>
        <stp>T</stp>
        <tr r="C29" s="1"/>
        <tr r="C29" s="1"/>
      </tp>
      <tp>
        <v>-3.5</v>
        <stp/>
        <stp>ContractData</stp>
        <stp>ZWA?3</stp>
        <stp>NetLastTrade</stp>
        <stp/>
        <stp>T</stp>
        <tr r="C30" s="1"/>
        <tr r="C30" s="1"/>
      </tp>
      <tp t="s">
        <v>Soybean Meal (Globex), Sep 26</v>
        <stp/>
        <stp>ContractData</stp>
        <stp>ZME?5</stp>
        <stp>LongDescription</stp>
        <stp/>
        <stp>T</stp>
        <tr r="C26" s="1"/>
        <tr r="C26" s="1"/>
        <tr r="C26" s="1"/>
      </tp>
      <tp t="s">
        <v>Soybean Meal (Globex), Jul 26</v>
        <stp/>
        <stp>ContractData</stp>
        <stp>ZME?3</stp>
        <stp>LongDescription</stp>
        <stp/>
        <stp>T</stp>
        <tr r="C25" s="1"/>
        <tr r="C25" s="1"/>
        <tr r="C25" s="1"/>
      </tp>
      <tp t="s">
        <v>Soybean Oil (Globex), Aug 26</v>
        <stp/>
        <stp>ContractData</stp>
        <stp>ZLE?4</stp>
        <stp>LongDescription</stp>
        <stp/>
        <stp>T</stp>
        <tr r="C28" s="1"/>
        <tr r="C28" s="1"/>
        <tr r="C28" s="1"/>
      </tp>
      <tp t="s">
        <v>Soybean Oil (Globex), Jul 26</v>
        <stp/>
        <stp>ContractData</stp>
        <stp>ZLE?3</stp>
        <stp>LongDescription</stp>
        <stp/>
        <stp>T</stp>
        <tr r="C27" s="1"/>
        <tr r="C27" s="1"/>
        <tr r="C27" s="1"/>
      </tp>
      <tp t="s">
        <v>Crude Light (Globex), May 26</v>
        <stp/>
        <stp>ContractData</stp>
        <stp>CLE?2</stp>
        <stp>LongDescription</stp>
        <stp/>
        <stp>T</stp>
        <tr r="C5" s="1"/>
        <tr r="C5" s="1"/>
        <tr r="C5" s="1"/>
      </tp>
      <tp t="s">
        <v>Crude Light (Globex), Jun 26</v>
        <stp/>
        <stp>ContractData</stp>
        <stp>CLE?3</stp>
        <stp>LongDescription</stp>
        <stp/>
        <stp>T</stp>
        <tr r="C6" s="1"/>
        <tr r="C6" s="1"/>
        <tr r="C6" s="1"/>
      </tp>
      <tp>
        <v>2</v>
        <stp/>
        <stp>ContractData</stp>
        <stp>RBE?12</stp>
        <stp>T_CVol</stp>
        <stp/>
        <stp>T</stp>
        <tr r="H17" s="1"/>
      </tp>
      <tp>
        <v>7.1000000000000174E-2</v>
        <stp/>
        <stp>ContractData</stp>
        <stp>NGE?2</stp>
        <stp>NetLastTrade</stp>
        <stp/>
        <stp>T</stp>
        <tr r="C19" s="1"/>
        <tr r="C19" s="1"/>
      </tp>
      <tp>
        <v>1.6700000000000159E-2</v>
        <stp/>
        <stp>ContractData</stp>
        <stp>HOE?4</stp>
        <stp>NetLastTrade</stp>
        <stp/>
        <stp>T</stp>
        <tr r="C11" s="1"/>
        <tr r="C11" s="1"/>
      </tp>
      <tp>
        <v>6.6000000000000281E-2</v>
        <stp/>
        <stp>ContractData</stp>
        <stp>NGE?3</stp>
        <stp>NetLastTrade</stp>
        <stp/>
        <stp>T</stp>
        <tr r="C20" s="1"/>
        <tr r="C20" s="1"/>
      </tp>
      <tp>
        <v>8.0000000000000071E-2</v>
        <stp/>
        <stp>ContractData</stp>
        <stp>NGE?1</stp>
        <stp>NetLastTrade</stp>
        <stp/>
        <stp>T</stp>
        <tr r="C18" s="1"/>
        <tr r="C18" s="1"/>
      </tp>
      <tp>
        <v>6.0000000000000053E-2</v>
        <stp/>
        <stp>ContractData</stp>
        <stp>NGE?4</stp>
        <stp>NetLastTrade</stp>
        <stp/>
        <stp>T</stp>
        <tr r="C21" s="1"/>
        <tr r="C21" s="1"/>
      </tp>
      <tp>
        <v>3.5300000000000331E-2</v>
        <stp/>
        <stp>ContractData</stp>
        <stp>HOE?2</stp>
        <stp>NetLastTrade</stp>
        <stp/>
        <stp>T</stp>
        <tr r="C9" s="1"/>
        <tr r="C9" s="1"/>
      </tp>
      <tp>
        <v>2.3400000000000087E-2</v>
        <stp/>
        <stp>ContractData</stp>
        <stp>HOE?3</stp>
        <stp>NetLastTrade</stp>
        <stp/>
        <stp>T</stp>
        <tr r="C10" s="1"/>
        <tr r="C10" s="1"/>
      </tp>
      <tp>
        <v>0.21000000000000796</v>
        <stp/>
        <stp>ContractData</stp>
        <stp>CLE?3</stp>
        <stp>NetLastTrade</stp>
        <stp/>
        <stp>T</stp>
        <tr r="C6" s="1"/>
        <tr r="C6" s="1"/>
      </tp>
      <tp>
        <v>0.21000000000000796</v>
        <stp/>
        <stp>ContractData</stp>
        <stp>CLE?2</stp>
        <stp>NetLastTrade</stp>
        <stp/>
        <stp>T</stp>
        <tr r="C5" s="1"/>
        <tr r="C5" s="1"/>
      </tp>
      <tp>
        <v>-1.75</v>
        <stp/>
        <stp>ContractData</stp>
        <stp>ZCE?6</stp>
        <stp>NetLastTrade</stp>
        <stp/>
        <stp>T</stp>
        <tr r="C31" s="1"/>
        <tr r="C31" s="1"/>
      </tp>
      <tp>
        <v>-2</v>
        <stp/>
        <stp>ContractData</stp>
        <stp>ZCE?7</stp>
        <stp>NetLastTrade</stp>
        <stp/>
        <stp>T</stp>
        <tr r="C32" s="1"/>
        <tr r="C32" s="1"/>
      </tp>
      <tp>
        <v>-4.25</v>
        <stp/>
        <stp>ContractData</stp>
        <stp>ZSE?7</stp>
        <stp>NetLastTrade</stp>
        <stp/>
        <stp>T</stp>
        <tr r="C24" s="1"/>
        <tr r="C24" s="1"/>
      </tp>
      <tp>
        <v>0.25999999999999801</v>
        <stp/>
        <stp>ContractData</stp>
        <stp>ZLE?4</stp>
        <stp>NetLastTrade</stp>
        <stp/>
        <stp>T</stp>
        <tr r="C28" s="1"/>
        <tr r="C28" s="1"/>
      </tp>
      <tp>
        <v>-8</v>
        <stp/>
        <stp>ContractData</stp>
        <stp>ZSE?4</stp>
        <stp>NetLastTrade</stp>
        <stp/>
        <stp>T</stp>
        <tr r="C23" s="1"/>
        <tr r="C23" s="1"/>
      </tp>
      <tp>
        <v>-4</v>
        <stp/>
        <stp>ContractData</stp>
        <stp>ZME?5</stp>
        <stp>NetLastTrade</stp>
        <stp/>
        <stp>T</stp>
        <tr r="C26" s="1"/>
        <tr r="C26" s="1"/>
      </tp>
      <tp>
        <v>-4.8000000000000114</v>
        <stp/>
        <stp>ContractData</stp>
        <stp>ZME?3</stp>
        <stp>NetLastTrade</stp>
        <stp/>
        <stp>T</stp>
        <tr r="C25" s="1"/>
        <tr r="C25" s="1"/>
      </tp>
      <tp>
        <v>0.30000000000000426</v>
        <stp/>
        <stp>ContractData</stp>
        <stp>ZLE?3</stp>
        <stp>NetLastTrade</stp>
        <stp/>
        <stp>T</stp>
        <tr r="C27" s="1"/>
        <tr r="C27" s="1"/>
      </tp>
      <tp>
        <v>2.4999999999999467E-3</v>
        <stp/>
        <stp>ContractData</stp>
        <stp>RBE?4</stp>
        <stp>NetLastTrade</stp>
        <stp/>
        <stp>T</stp>
        <tr r="C15" s="1"/>
        <tr r="C15" s="1"/>
      </tp>
      <tp>
        <v>2.1999999999997577E-3</v>
        <stp/>
        <stp>ContractData</stp>
        <stp>RBE?5</stp>
        <stp>NetLastTrade</stp>
        <stp/>
        <stp>T</stp>
        <tr r="C16" s="1"/>
        <tr r="C16" s="1"/>
      </tp>
      <tp>
        <v>2.2999999999999687E-3</v>
        <stp/>
        <stp>ContractData</stp>
        <stp>RBE?2</stp>
        <stp>NetLastTrade</stp>
        <stp/>
        <stp>T</stp>
        <tr r="C13" s="1"/>
        <tr r="C13" s="1"/>
      </tp>
      <tp>
        <v>2.9000000000003467E-3</v>
        <stp/>
        <stp>ContractData</stp>
        <stp>RBE?3</stp>
        <stp>NetLastTrade</stp>
        <stp/>
        <stp>T</stp>
        <tr r="C14" s="1"/>
        <tr r="C14" s="1"/>
      </tp>
      <tp>
        <v>278</v>
        <stp/>
        <stp>ContractData</stp>
        <stp>NGE?12</stp>
        <stp>T_CVol</stp>
        <stp/>
        <stp>T</stp>
        <tr r="H22" s="1"/>
      </tp>
      <tp t="s">
        <v>Natural Gas (Globex), Mar 26</v>
        <stp/>
        <stp>ContractData</stp>
        <stp>NGE?1</stp>
        <stp>LongDescription</stp>
        <stp/>
        <stp>T</stp>
        <tr r="C18" s="1"/>
        <tr r="C18" s="1"/>
        <tr r="C18" s="1"/>
      </tp>
      <tp t="s">
        <v>Natural Gas (Globex), May 26</v>
        <stp/>
        <stp>ContractData</stp>
        <stp>NGE?3</stp>
        <stp>LongDescription</stp>
        <stp/>
        <stp>T</stp>
        <tr r="C20" s="1"/>
        <tr r="C20" s="1"/>
        <tr r="C20" s="1"/>
      </tp>
      <tp t="s">
        <v>Natural Gas (Globex), Apr 26</v>
        <stp/>
        <stp>ContractData</stp>
        <stp>NGE?2</stp>
        <stp>LongDescription</stp>
        <stp/>
        <stp>T</stp>
        <tr r="C19" s="1"/>
        <tr r="C19" s="1"/>
        <tr r="C19" s="1"/>
      </tp>
      <tp t="s">
        <v>Natural Gas (Globex), Jun 26</v>
        <stp/>
        <stp>ContractData</stp>
        <stp>NGE?4</stp>
        <stp>LongDescription</stp>
        <stp/>
        <stp>T</stp>
        <tr r="C21" s="1"/>
        <tr r="C21" s="1"/>
        <tr r="C21" s="1"/>
      </tp>
      <tp>
        <v>337</v>
        <stp/>
        <stp>ContractData</stp>
        <stp>CLE?27</stp>
        <stp>T_CVol</stp>
        <stp/>
        <stp>T</stp>
        <tr r="H8" s="1"/>
      </tp>
      <tp>
        <v>-269</v>
        <stp/>
        <stp>ContractData</stp>
        <stp>YM?</stp>
        <stp>NetLastTrade</stp>
        <stp/>
        <stp>T</stp>
        <tr r="C4" s="1"/>
        <tr r="C4" s="1"/>
      </tp>
      <tp t="s">
        <v>Corn (Globex), May 27</v>
        <stp/>
        <stp>ContractData</stp>
        <stp>ZCE?7</stp>
        <stp>LongDescription</stp>
        <stp/>
        <stp>T</stp>
        <tr r="C32" s="1"/>
        <tr r="C32" s="1"/>
        <tr r="C32" s="1"/>
      </tp>
      <tp t="s">
        <v>Corn (Globex), Mar 27</v>
        <stp/>
        <stp>ContractData</stp>
        <stp>ZCE?6</stp>
        <stp>LongDescription</stp>
        <stp/>
        <stp>T</stp>
        <tr r="C31" s="1"/>
        <tr r="C31" s="1"/>
        <tr r="C31" s="1"/>
      </tp>
      <tp t="s">
        <v>RBOB Gasoline (Globex), Jul 26</v>
        <stp/>
        <stp>ContractData</stp>
        <stp>RBE?5</stp>
        <stp>LongDescription</stp>
        <stp/>
        <stp>T</stp>
        <tr r="C16" s="1"/>
        <tr r="C16" s="1"/>
        <tr r="C16" s="1"/>
      </tp>
      <tp t="s">
        <v>RBOB Gasoline (Globex), Jun 26</v>
        <stp/>
        <stp>ContractData</stp>
        <stp>RBE?4</stp>
        <stp>LongDescription</stp>
        <stp/>
        <stp>T</stp>
        <tr r="C15" s="1"/>
        <tr r="C15" s="1"/>
        <tr r="C15" s="1"/>
      </tp>
      <tp t="s">
        <v>RBOB Gasoline (Globex), May 26</v>
        <stp/>
        <stp>ContractData</stp>
        <stp>RBE?3</stp>
        <stp>LongDescription</stp>
        <stp/>
        <stp>T</stp>
        <tr r="C14" s="1"/>
        <tr r="C14" s="1"/>
        <tr r="C14" s="1"/>
      </tp>
      <tp t="s">
        <v>RBOB Gasoline (Globex), Apr 26</v>
        <stp/>
        <stp>ContractData</stp>
        <stp>RBE?2</stp>
        <stp>LongDescription</stp>
        <stp/>
        <stp>T</stp>
        <tr r="C13" s="1"/>
        <tr r="C13" s="1"/>
        <tr r="C13" s="1"/>
      </tp>
      <tp>
        <v>1355</v>
        <stp/>
        <stp>ContractData</stp>
        <stp>CLE?12</stp>
        <stp>T_CVol</stp>
        <stp/>
        <stp>T</stp>
        <tr r="H7" s="1"/>
      </tp>
      <tp>
        <v>27</v>
        <stp/>
        <stp>ContractData</stp>
        <stp>HOE?12</stp>
        <stp>T_CVol</stp>
        <stp/>
        <stp>T</stp>
        <tr r="H12" s="1"/>
      </tp>
      <tp>
        <v>6889.25</v>
        <stp/>
        <stp>ContractData</stp>
        <stp>EP?</stp>
        <stp>Ask</stp>
        <stp/>
        <stp>T</stp>
        <tr r="F2" s="1"/>
      </tp>
      <tp>
        <v>6889</v>
        <stp/>
        <stp>ContractData</stp>
        <stp>EP?</stp>
        <stp>Bid</stp>
        <stp/>
        <stp>T</stp>
        <tr r="E2" s="1"/>
      </tp>
      <tp>
        <v>49406</v>
        <stp/>
        <stp>ContractData</stp>
        <stp>YM?</stp>
        <stp>Ask</stp>
        <stp/>
        <stp>T</stp>
        <tr r="F4" s="1"/>
      </tp>
      <tp>
        <v>49403</v>
        <stp/>
        <stp>ContractData</stp>
        <stp>YM?</stp>
        <stp>Bid</stp>
        <stp/>
        <stp>T</stp>
        <tr r="E4" s="1"/>
      </tp>
      <tp>
        <v>-34.25</v>
        <stp/>
        <stp>ContractData</stp>
        <stp>EP?</stp>
        <stp>NetLastTrade</stp>
        <stp/>
        <stp>T</stp>
        <tr r="C2" s="1"/>
        <tr r="C2" s="1"/>
      </tp>
      <tp t="s">
        <v>Wheat (Globex), Jul 26</v>
        <stp/>
        <stp>ContractData</stp>
        <stp>ZWA?3</stp>
        <stp>LongDescription</stp>
        <stp/>
        <stp>T</stp>
        <tr r="C30" s="1"/>
        <tr r="C30" s="1"/>
        <tr r="C30" s="1"/>
      </tp>
      <tp t="s">
        <v>Wheat (Globex), May 26</v>
        <stp/>
        <stp>ContractData</stp>
        <stp>ZWA?2</stp>
        <stp>LongDescription</stp>
        <stp/>
        <stp>T</stp>
        <tr r="C29" s="1"/>
        <tr r="C29" s="1"/>
        <tr r="C29" s="1"/>
      </tp>
      <tp>
        <v>2</v>
        <stp/>
        <stp>ContractData</stp>
        <stp>CLE?27</stp>
        <stp>MT_LastAskVolume</stp>
        <stp/>
        <stp>T</stp>
        <tr r="G8" s="1"/>
      </tp>
      <tp>
        <v>10</v>
        <stp/>
        <stp>ContractData</stp>
        <stp>CLE?12</stp>
        <stp>MT_LastAskVolume</stp>
        <stp/>
        <stp>T</stp>
        <tr r="G7" s="1"/>
      </tp>
      <tp>
        <v>5</v>
        <stp/>
        <stp>ContractData</stp>
        <stp>NGE?12</stp>
        <stp>MT_LastAskVolume</stp>
        <stp/>
        <stp>T</stp>
        <tr r="G22" s="1"/>
      </tp>
      <tp>
        <v>4</v>
        <stp/>
        <stp>ContractData</stp>
        <stp>HOE?12</stp>
        <stp>MT_LastAskVolume</stp>
        <stp/>
        <stp>T</stp>
        <tr r="G12" s="1"/>
      </tp>
      <tp>
        <v>1</v>
        <stp/>
        <stp>ContractData</stp>
        <stp>RBE?12</stp>
        <stp>MT_LastAskVolume</stp>
        <stp/>
        <stp>T</stp>
        <tr r="G17" s="1"/>
      </tp>
      <tp t="s">
        <v>Soybeans (Globex), Aug 26</v>
        <stp/>
        <stp>ContractData</stp>
        <stp>ZSE?4</stp>
        <stp>LongDescription</stp>
        <stp/>
        <stp>T</stp>
        <tr r="C23" s="1"/>
        <tr r="C23" s="1"/>
        <tr r="C23" s="1"/>
      </tp>
      <tp t="s">
        <v>Soybeans (Globex), Jan 27</v>
        <stp/>
        <stp>ContractData</stp>
        <stp>ZSE?7</stp>
        <stp>LongDescription</stp>
        <stp/>
        <stp>T</stp>
        <tr r="C24" s="1"/>
        <tr r="C24" s="1"/>
        <tr r="C24" s="1"/>
      </tp>
      <tp>
        <v>-0.4947098544758603</v>
        <stp/>
        <stp>ContractData</stp>
        <stp>EP?</stp>
        <stp>PerCentNetLastTrade</stp>
        <stp/>
        <stp>T</stp>
        <tr r="C2" s="1"/>
        <tr r="C2" s="1"/>
      </tp>
      <tp>
        <v>-0.54153078069009941</v>
        <stp/>
        <stp>ContractData</stp>
        <stp>YM?</stp>
        <stp>PerCentNetLastTrade</stp>
        <stp/>
        <stp>T</stp>
        <tr r="C4" s="1"/>
        <tr r="C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F990-D133-4E86-8AD1-B2A837BE8306}">
  <dimension ref="A1:U38"/>
  <sheetViews>
    <sheetView tabSelected="1" workbookViewId="0"/>
  </sheetViews>
  <sheetFormatPr defaultRowHeight="16.5" x14ac:dyDescent="0.3"/>
  <cols>
    <col min="1" max="1" width="3.5" bestFit="1" customWidth="1"/>
    <col min="2" max="2" width="8" bestFit="1" customWidth="1"/>
    <col min="3" max="3" width="53.375" bestFit="1" customWidth="1"/>
    <col min="4" max="4" width="7.125" style="6" bestFit="1" customWidth="1"/>
    <col min="5" max="5" width="8.875" style="6" bestFit="1" customWidth="1"/>
    <col min="6" max="6" width="8.25" style="6" bestFit="1" customWidth="1"/>
    <col min="7" max="7" width="7.5" style="6" bestFit="1" customWidth="1"/>
    <col min="8" max="8" width="10.375" style="6" bestFit="1" customWidth="1"/>
    <col min="9" max="9" width="6.375" hidden="1" customWidth="1"/>
    <col min="10" max="10" width="2.875" hidden="1" customWidth="1"/>
    <col min="11" max="11" width="2.875" customWidth="1"/>
    <col min="12" max="12" width="9.125" style="5" customWidth="1"/>
    <col min="13" max="13" width="204" bestFit="1" customWidth="1"/>
    <col min="14" max="14" width="9.625" bestFit="1" customWidth="1"/>
  </cols>
  <sheetData>
    <row r="1" spans="1:15" x14ac:dyDescent="0.3">
      <c r="B1" s="4" t="s">
        <v>0</v>
      </c>
      <c r="C1" s="4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4"/>
      <c r="J1" s="4"/>
      <c r="K1" s="4"/>
      <c r="L1" s="11" t="s">
        <v>39</v>
      </c>
      <c r="M1" s="12" t="s">
        <v>40</v>
      </c>
      <c r="N1" s="2"/>
      <c r="O1" s="1"/>
    </row>
    <row r="2" spans="1:15" x14ac:dyDescent="0.3">
      <c r="A2" s="13" t="s">
        <v>10</v>
      </c>
      <c r="B2" t="s">
        <v>7</v>
      </c>
      <c r="C2" t="str">
        <f>LEFT(RTD("cqg.rtd",,"ContractData",B2,"LongDescription",,"T"),LEN(RTD("cqg.rtd",,"ContractData",B2,"LongDescription",,"T"))-8)&amp;"  "&amp;TEXT(RTD("cqg.rtd", ,"ContractData",B2, "LastTrade",, "T"),I2)&amp;"  "&amp;IF(RTD("cqg.rtd",,"ContractData",B2,"NetLastTrade",,"T")&gt;=0,"+"&amp;TEXT(RTD("cqg.rtd",,"ContractData",B2,"NetLastTrade",,"T"),I2),TEXT(RTD("cqg.rtd",,"ContractData",B2,"NetLastTrade",,"T"),I2))&amp;"  ("&amp;IFERROR(IF(RTD("cqg.rtd",,"ContractData",B2,"PerCentNetLastTrade",,"T")&gt;=0,"+"&amp;TEXT(RTD("cqg.rtd",,"ContractData",B2,"PerCentNetLastTrade",,"T")/100,"0.00%"),TEXT(RTD("cqg.rtd",,"ContractData",B2,"PerCentNetLastTrade",,"T")/100,"0.00%")),"")&amp;")"&amp;RIGHT(RTD("cqg.rtd",,"ContractData",B2,"LongDescription",,"T"),8)</f>
        <v>E-Mini S&amp;P 500  6889.00  -34.25  (-0.49%), Mar 26</v>
      </c>
      <c r="D2" s="6">
        <f>RTD("cqg.rtd", ,"ContractData", B2, "MT_LastBidVolume",, "T")</f>
        <v>5</v>
      </c>
      <c r="E2" s="6" t="str">
        <f>TEXT(RTD("cqg.rtd", ,"ContractData",B2, "Bid",, "T"),I2)</f>
        <v>6889.00</v>
      </c>
      <c r="F2" s="6" t="str">
        <f>TEXT(RTD("cqg.rtd", ,"ContractData",B2, "Ask",, "T"),I2)</f>
        <v>6889.25</v>
      </c>
      <c r="G2" s="6">
        <f>RTD("cqg.rtd", ,"ContractData",B2, "MT_LastAskVolume",, "T")</f>
        <v>7</v>
      </c>
      <c r="H2" s="7">
        <f>RTD("cqg.rtd", ,"ContractData",B2, "T_CVol",, "T")</f>
        <v>173285</v>
      </c>
      <c r="I2" t="str" cm="1">
        <f t="array" ref="I2">_xlfn.IFS(LEN(RTD("cqg.rtd", ,"ContractData",B2, "TickSize",, "T"))-2&lt;=0,"0",LEN(RTD("cqg.rtd", ,"ContractData",B2, "TickSize",, "T"))-2=1,"0.00",LEN(RTD("cqg.rtd", ,"ContractData",B2, "TickSize",, "T"))-2=2,"0.00",LEN(RTD("cqg.rtd", ,"ContractData",B2, "TickSize",, "T"))-2=3,"0.000",LEN(RTD("cqg.rtd", ,"ContractData",B2, "TickSize",, "T"))-2=4,"0.0000",LEN(RTD("cqg.rtd", ,"ContractData",B2, "TickSize",, "T"))-2=5,"0.00000",LEN(RTD("cqg.rtd", ,"ContractData",B2, "TickSize",, "T"))-2=6,"0.000000",LEN(RTD("cqg.rtd", ,"ContractData",B2, "TickSize",, "T"))-2=7,"0.0000000")</f>
        <v>0.00</v>
      </c>
      <c r="J2">
        <v>0</v>
      </c>
      <c r="L2" s="8" t="str">
        <f ca="1">TEXT(EDATE(TODAY(),J2),"MMM")&amp;" "&amp;TEXT(EDATE(TODAY(),J2),"YY")</f>
        <v>Feb 26</v>
      </c>
      <c r="M2" t="str" cm="1">
        <f t="array" aca="1" ref="M2:M32" ca="1">SUBSTITUTE(_xlfn.REDUCE("",C2:C32,_xlfn.LAMBDA(_xlpm.a,_xlpm.v,IF(_xlfn.TEXTAFTER(_xlpm.v,", ")=L2:L32,_xlpm.a&amp;", "&amp;_xlfn.TEXTBEFORE(_xlpm.v,","),_xlpm.a))),", ","",1)</f>
        <v/>
      </c>
    </row>
    <row r="3" spans="1:15" x14ac:dyDescent="0.3">
      <c r="A3" s="13"/>
      <c r="B3" t="s">
        <v>8</v>
      </c>
      <c r="C3" t="str">
        <f>LEFT(RTD("cqg.rtd",,"ContractData",B3,"LongDescription",,"T"),LEN(RTD("cqg.rtd",,"ContractData",B3,"LongDescription",,"T"))-8)&amp;"  "&amp;TEXT(RTD("cqg.rtd", ,"ContractData",B3, "LastTrade",, "T"),I3)&amp;"  "&amp;IF(RTD("cqg.rtd",,"ContractData",B3,"NetLastTrade",,"T")&gt;=0,"+"&amp;TEXT(RTD("cqg.rtd",,"ContractData",B3,"NetLastTrade",,"T"),I3),TEXT(RTD("cqg.rtd",,"ContractData",B3,"NetLastTrade",,"T"),I3))&amp;"  ("&amp;IFERROR(IF(RTD("cqg.rtd",,"ContractData",B3,"PerCentNetLastTrade",,"T")&gt;=0,"+"&amp;TEXT(RTD("cqg.rtd",,"ContractData",B3,"PerCentNetLastTrade",,"T")/100,"0.00%"),TEXT(RTD("cqg.rtd",,"ContractData",B3,"PerCentNetLastTrade",,"T")/100,"0.00%")),"")&amp;")"&amp;RIGHT(RTD("cqg.rtd",,"ContractData",B3,"LongDescription",,"T"),8)</f>
        <v>E-mini NASDAQ-100  24903.00  -164.50  (-0.66%), Mar 26</v>
      </c>
      <c r="D3" s="6">
        <f>RTD("cqg.rtd", ,"ContractData", B3, "MT_LastBidVolume",, "T")</f>
        <v>2</v>
      </c>
      <c r="E3" s="6" t="str">
        <f>TEXT(RTD("cqg.rtd", ,"ContractData",B3, "Bid",, "T"),I3)</f>
        <v>24903.50</v>
      </c>
      <c r="F3" s="6" t="str">
        <f>TEXT(RTD("cqg.rtd", ,"ContractData",B3, "Ask",, "T"),I3)</f>
        <v>24904.50</v>
      </c>
      <c r="G3" s="6">
        <f>RTD("cqg.rtd", ,"ContractData",B3, "MT_LastAskVolume",, "T")</f>
        <v>1</v>
      </c>
      <c r="H3" s="7">
        <f>RTD("cqg.rtd", ,"ContractData",B3, "T_CVol",, "T")</f>
        <v>97613</v>
      </c>
      <c r="I3" t="str" cm="1">
        <f t="array" ref="I3">_xlfn.IFS(LEN(RTD("cqg.rtd", ,"ContractData",B3, "TickSize",, "T"))-2&lt;=0,"0",LEN(RTD("cqg.rtd", ,"ContractData",B3, "TickSize",, "T"))-2=1,"0.00",LEN(RTD("cqg.rtd", ,"ContractData",B3, "TickSize",, "T"))-2=2,"0.00",LEN(RTD("cqg.rtd", ,"ContractData",B3, "TickSize",, "T"))-2=3,"0.000",LEN(RTD("cqg.rtd", ,"ContractData",B3, "TickSize",, "T"))-2=4,"0.0000",LEN(RTD("cqg.rtd", ,"ContractData",B3, "TickSize",, "T"))-2=5,"0.00000",LEN(RTD("cqg.rtd", ,"ContractData",B3, "TickSize",, "T"))-2=6,"0.000000",LEN(RTD("cqg.rtd", ,"ContractData",B3, "TickSize",, "T"))-2=7,"0.0000000")</f>
        <v>0.00</v>
      </c>
      <c r="J3">
        <f>J2+1</f>
        <v>1</v>
      </c>
      <c r="L3" s="8" t="str">
        <f t="shared" ref="L3:L32" ca="1" si="0">TEXT(EDATE(TODAY(),J3),"MMM")&amp;" "&amp;TEXT(EDATE(TODAY(),J3),"YY")</f>
        <v>Mar 26</v>
      </c>
      <c r="M3" t="str">
        <f ca="1"/>
        <v>E-Mini S&amp;P 500  6889.00  -34.25  (-0.49%), E-mini NASDAQ-100  24903.00  -164.50  (-0.66%), E-mini Dow ($5)  49405  -269  (-0.54%), Natural Gas (Globex)  3.127  +0.080  (+2.63%)</v>
      </c>
    </row>
    <row r="4" spans="1:15" x14ac:dyDescent="0.3">
      <c r="A4" s="13"/>
      <c r="B4" t="s">
        <v>9</v>
      </c>
      <c r="C4" t="str">
        <f>LEFT(RTD("cqg.rtd",,"ContractData",B4,"LongDescription",,"T"),LEN(RTD("cqg.rtd",,"ContractData",B4,"LongDescription",,"T"))-8)&amp;"  "&amp;TEXT(RTD("cqg.rtd", ,"ContractData",B4, "LastTrade",, "T"),I4)&amp;"  "&amp;IF(RTD("cqg.rtd",,"ContractData",B4,"NetLastTrade",,"T")&gt;=0,"+"&amp;TEXT(RTD("cqg.rtd",,"ContractData",B4,"NetLastTrade",,"T"),I4),TEXT(RTD("cqg.rtd",,"ContractData",B4,"NetLastTrade",,"T"),I4))&amp;"  ("&amp;IFERROR(IF(RTD("cqg.rtd",,"ContractData",B4,"PerCentNetLastTrade",,"T")&gt;=0,"+"&amp;TEXT(RTD("cqg.rtd",,"ContractData",B4,"PerCentNetLastTrade",,"T")/100,"0.00%"),TEXT(RTD("cqg.rtd",,"ContractData",B4,"PerCentNetLastTrade",,"T")/100,"0.00%")),"")&amp;")"&amp;RIGHT(RTD("cqg.rtd",,"ContractData",B4,"LongDescription",,"T"),8)</f>
        <v>E-mini Dow ($5)  49405  -269  (-0.54%), Mar 26</v>
      </c>
      <c r="D4" s="6">
        <f>RTD("cqg.rtd", ,"ContractData", B4, "MT_LastBidVolume",, "T")</f>
        <v>3</v>
      </c>
      <c r="E4" s="6" t="str">
        <f>TEXT(RTD("cqg.rtd", ,"ContractData",B4, "Bid",, "T"),I4)</f>
        <v>49403</v>
      </c>
      <c r="F4" s="6" t="str">
        <f>TEXT(RTD("cqg.rtd", ,"ContractData",B4, "Ask",, "T"),I4)</f>
        <v>49406</v>
      </c>
      <c r="G4" s="6">
        <f>RTD("cqg.rtd", ,"ContractData",B4, "MT_LastAskVolume",, "T")</f>
        <v>3</v>
      </c>
      <c r="H4" s="7">
        <f>RTD("cqg.rtd", ,"ContractData",B4, "T_CVol",, "T")</f>
        <v>19295</v>
      </c>
      <c r="I4" t="str" cm="1">
        <f t="array" ref="I4">_xlfn.IFS(LEN(RTD("cqg.rtd", ,"ContractData",B4, "TickSize",, "T"))-2&lt;=0,"0",LEN(RTD("cqg.rtd", ,"ContractData",B4, "TickSize",, "T"))-2=1,"0.00",LEN(RTD("cqg.rtd", ,"ContractData",B4, "TickSize",, "T"))-2=2,"0.00",LEN(RTD("cqg.rtd", ,"ContractData",B4, "TickSize",, "T"))-2=3,"0.000",LEN(RTD("cqg.rtd", ,"ContractData",B4, "TickSize",, "T"))-2=4,"0.0000",LEN(RTD("cqg.rtd", ,"ContractData",B4, "TickSize",, "T"))-2=5,"0.00000",LEN(RTD("cqg.rtd", ,"ContractData",B4, "TickSize",, "T"))-2=6,"0.000000",LEN(RTD("cqg.rtd", ,"ContractData",B4, "TickSize",, "T"))-2=7,"0.0000000")</f>
        <v>0</v>
      </c>
      <c r="J4">
        <f t="shared" ref="J4:J25" si="1">J3+1</f>
        <v>2</v>
      </c>
      <c r="L4" s="8" t="str">
        <f t="shared" ca="1" si="0"/>
        <v>Apr 26</v>
      </c>
      <c r="M4" t="str">
        <f ca="1"/>
        <v>NY Harbor ULSD  2.5134  +0.0353  (+1.42%), RBOB Gasoline (Globex)  2.2457  +0.0023  (+0.10%), Natural Gas (Globex)  3.055  +0.071  (+2.38%)</v>
      </c>
    </row>
    <row r="5" spans="1:15" x14ac:dyDescent="0.3">
      <c r="A5" s="14" t="s">
        <v>11</v>
      </c>
      <c r="B5" t="s">
        <v>12</v>
      </c>
      <c r="C5" t="str">
        <f>LEFT(RTD("cqg.rtd",,"ContractData",B5,"LongDescription",,"T"),LEN(RTD("cqg.rtd",,"ContractData",B5,"LongDescription",,"T"))-8)&amp;"  "&amp;TEXT(RTD("cqg.rtd", ,"ContractData",B5, "LastTrade",, "T"),I5)&amp;"  "&amp;IF(RTD("cqg.rtd",,"ContractData",B5,"NetLastTrade",,"T")&gt;=0,"+"&amp;TEXT(RTD("cqg.rtd",,"ContractData",B5,"NetLastTrade",,"T"),I5),TEXT(RTD("cqg.rtd",,"ContractData",B5,"NetLastTrade",,"T"),I5))&amp;"  ("&amp;IFERROR(IF(RTD("cqg.rtd",,"ContractData",B5,"PerCentNetLastTrade",,"T")&gt;=0,"+"&amp;TEXT(RTD("cqg.rtd",,"ContractData",B5,"PerCentNetLastTrade",,"T")/100,"0.00%"),TEXT(RTD("cqg.rtd",,"ContractData",B5,"PerCentNetLastTrade",,"T")/100,"0.00%")),"")&amp;")"&amp;RIGHT(RTD("cqg.rtd",,"ContractData",B5,"LongDescription",,"T"),8)</f>
        <v>Crude Light (Globex)  66.45  +0.21  (+0.32%), May 26</v>
      </c>
      <c r="D5" s="6">
        <f>RTD("cqg.rtd", ,"ContractData", B5, "MT_LastBidVolume",, "T")</f>
        <v>7</v>
      </c>
      <c r="E5" s="6" t="str">
        <f>TEXT(RTD("cqg.rtd", ,"ContractData",B5, "Bid",, "T"),I5)</f>
        <v>66.44</v>
      </c>
      <c r="F5" s="6" t="str">
        <f>TEXT(RTD("cqg.rtd", ,"ContractData",B5, "Ask",, "T"),I5)</f>
        <v>66.46</v>
      </c>
      <c r="G5" s="6">
        <f>RTD("cqg.rtd", ,"ContractData",B5, "MT_LastAskVolume",, "T")</f>
        <v>24</v>
      </c>
      <c r="H5" s="7">
        <f>RTD("cqg.rtd", ,"ContractData",B5, "T_CVol",, "T")</f>
        <v>24004</v>
      </c>
      <c r="I5" t="str" cm="1">
        <f t="array" ref="I5">_xlfn.IFS(LEN(RTD("cqg.rtd", ,"ContractData",B5, "TickSize",, "T"))-2&lt;=0,"0",LEN(RTD("cqg.rtd", ,"ContractData",B5, "TickSize",, "T"))-2=1,"0.00",LEN(RTD("cqg.rtd", ,"ContractData",B5, "TickSize",, "T"))-2=2,"0.00",LEN(RTD("cqg.rtd", ,"ContractData",B5, "TickSize",, "T"))-2=3,"0.000",LEN(RTD("cqg.rtd", ,"ContractData",B5, "TickSize",, "T"))-2=4,"0.0000",LEN(RTD("cqg.rtd", ,"ContractData",B5, "TickSize",, "T"))-2=5,"0.00000",LEN(RTD("cqg.rtd", ,"ContractData",B5, "TickSize",, "T"))-2=6,"0.000000",LEN(RTD("cqg.rtd", ,"ContractData",B5, "TickSize",, "T"))-2=7,"0.0000000")</f>
        <v>0.00</v>
      </c>
      <c r="J5">
        <f t="shared" si="1"/>
        <v>3</v>
      </c>
      <c r="L5" s="8" t="str">
        <f t="shared" ca="1" si="0"/>
        <v>May 26</v>
      </c>
      <c r="M5" t="str">
        <f ca="1"/>
        <v>Crude Light (Globex)  66.45  +0.21  (+0.32%), NY Harbor ULSD  2.4511  +0.0234  (+0.96%), RBOB Gasoline (Globex)  2.2537  +0.0029  (+0.13%), Natural Gas (Globex)  3.070  +0.066  (+2.20%), Wheat (Globex)  576.50  -3.75  (-0.65%)</v>
      </c>
    </row>
    <row r="6" spans="1:15" x14ac:dyDescent="0.3">
      <c r="A6" s="14"/>
      <c r="B6" t="s">
        <v>13</v>
      </c>
      <c r="C6" t="str">
        <f>LEFT(RTD("cqg.rtd",,"ContractData",B6,"LongDescription",,"T"),LEN(RTD("cqg.rtd",,"ContractData",B6,"LongDescription",,"T"))-8)&amp;"  "&amp;TEXT(RTD("cqg.rtd", ,"ContractData",B6, "LastTrade",, "T"),I6)&amp;"  "&amp;IF(RTD("cqg.rtd",,"ContractData",B6,"NetLastTrade",,"T")&gt;=0,"+"&amp;TEXT(RTD("cqg.rtd",,"ContractData",B6,"NetLastTrade",,"T"),I6),TEXT(RTD("cqg.rtd",,"ContractData",B6,"NetLastTrade",,"T"),I6))&amp;"  ("&amp;IFERROR(IF(RTD("cqg.rtd",,"ContractData",B6,"PerCentNetLastTrade",,"T")&gt;=0,"+"&amp;TEXT(RTD("cqg.rtd",,"ContractData",B6,"PerCentNetLastTrade",,"T")/100,"0.00%"),TEXT(RTD("cqg.rtd",,"ContractData",B6,"PerCentNetLastTrade",,"T")/100,"0.00%")),"")&amp;")"&amp;RIGHT(RTD("cqg.rtd",,"ContractData",B6,"LongDescription",,"T"),8)</f>
        <v>Crude Light (Globex)  66.09  +0.21  (+0.32%), Jun 26</v>
      </c>
      <c r="D6" s="6">
        <f>RTD("cqg.rtd", ,"ContractData", B6, "MT_LastBidVolume",, "T")</f>
        <v>15</v>
      </c>
      <c r="E6" s="6" t="str">
        <f>TEXT(RTD("cqg.rtd", ,"ContractData",B6, "Bid",, "T"),I6)</f>
        <v>66.08</v>
      </c>
      <c r="F6" s="6" t="str">
        <f>TEXT(RTD("cqg.rtd", ,"ContractData",B6, "Ask",, "T"),I6)</f>
        <v>66.10</v>
      </c>
      <c r="G6" s="6">
        <f>RTD("cqg.rtd", ,"ContractData",B6, "MT_LastAskVolume",, "T")</f>
        <v>16</v>
      </c>
      <c r="H6" s="7">
        <f>RTD("cqg.rtd", ,"ContractData",B6, "T_CVol",, "T")</f>
        <v>17871</v>
      </c>
      <c r="I6" t="str" cm="1">
        <f t="array" ref="I6">_xlfn.IFS(LEN(RTD("cqg.rtd", ,"ContractData",B6, "TickSize",, "T"))-2&lt;=0,"0",LEN(RTD("cqg.rtd", ,"ContractData",B6, "TickSize",, "T"))-2=1,"0.00",LEN(RTD("cqg.rtd", ,"ContractData",B6, "TickSize",, "T"))-2=2,"0.00",LEN(RTD("cqg.rtd", ,"ContractData",B6, "TickSize",, "T"))-2=3,"0.000",LEN(RTD("cqg.rtd", ,"ContractData",B6, "TickSize",, "T"))-2=4,"0.0000",LEN(RTD("cqg.rtd", ,"ContractData",B6, "TickSize",, "T"))-2=5,"0.00000",LEN(RTD("cqg.rtd", ,"ContractData",B6, "TickSize",, "T"))-2=6,"0.000000",LEN(RTD("cqg.rtd", ,"ContractData",B6, "TickSize",, "T"))-2=7,"0.0000000")</f>
        <v>0.00</v>
      </c>
      <c r="J6">
        <f t="shared" si="1"/>
        <v>4</v>
      </c>
      <c r="L6" s="8" t="str">
        <f t="shared" ca="1" si="0"/>
        <v>Jun 26</v>
      </c>
      <c r="M6" t="str">
        <f ca="1"/>
        <v>Crude Light (Globex)  66.09  +0.21  (+0.32%), NY Harbor ULSD  2.4119  +0.0167  (+0.70%), RBOB Gasoline (Globex)  2.2438  +0.0025  (+0.11%), Natural Gas (Globex)  3.236  +0.060  (+1.89%)</v>
      </c>
    </row>
    <row r="7" spans="1:15" x14ac:dyDescent="0.3">
      <c r="A7" s="14"/>
      <c r="B7" t="s">
        <v>15</v>
      </c>
      <c r="C7" t="str">
        <f>LEFT(RTD("cqg.rtd",,"ContractData",B7,"LongDescription",,"T"),LEN(RTD("cqg.rtd",,"ContractData",B7,"LongDescription",,"T"))-8)&amp;"  "&amp;TEXT(RTD("cqg.rtd", ,"ContractData",B7, "LastTrade",, "T"),I7)&amp;"  "&amp;IF(RTD("cqg.rtd",,"ContractData",B7,"NetLastTrade",,"T")&gt;=0,"+"&amp;TEXT(RTD("cqg.rtd",,"ContractData",B7,"NetLastTrade",,"T"),I7),TEXT(RTD("cqg.rtd",,"ContractData",B7,"NetLastTrade",,"T"),I7))&amp;"  ("&amp;IFERROR(IF(RTD("cqg.rtd",,"ContractData",B7,"PerCentNetLastTrade",,"T")&gt;=0,"+"&amp;TEXT(RTD("cqg.rtd",,"ContractData",B7,"PerCentNetLastTrade",,"T")/100,"0.00%"),TEXT(RTD("cqg.rtd",,"ContractData",B7,"PerCentNetLastTrade",,"T")/100,"0.00%")),"")&amp;")"&amp;RIGHT(RTD("cqg.rtd",,"ContractData",B7,"LongDescription",,"T"),8)</f>
        <v>Crude Light (Globex)  62.50  +0.29  (+0.47%), Mar 27</v>
      </c>
      <c r="D7" s="6">
        <f>RTD("cqg.rtd", ,"ContractData", B7, "MT_LastBidVolume",, "T")</f>
        <v>4</v>
      </c>
      <c r="E7" s="6" t="str">
        <f>TEXT(RTD("cqg.rtd", ,"ContractData",B7, "Bid",, "T"),I7)</f>
        <v>62.44</v>
      </c>
      <c r="F7" s="6" t="str">
        <f>TEXT(RTD("cqg.rtd", ,"ContractData",B7, "Ask",, "T"),I7)</f>
        <v>62.47</v>
      </c>
      <c r="G7" s="6">
        <f>RTD("cqg.rtd", ,"ContractData",B7, "MT_LastAskVolume",, "T")</f>
        <v>10</v>
      </c>
      <c r="H7" s="7">
        <f>RTD("cqg.rtd", ,"ContractData",B7, "T_CVol",, "T")</f>
        <v>1355</v>
      </c>
      <c r="I7" t="str" cm="1">
        <f t="array" ref="I7">_xlfn.IFS(LEN(RTD("cqg.rtd", ,"ContractData",B7, "TickSize",, "T"))-2&lt;=0,"0",LEN(RTD("cqg.rtd", ,"ContractData",B7, "TickSize",, "T"))-2=1,"0.00",LEN(RTD("cqg.rtd", ,"ContractData",B7, "TickSize",, "T"))-2=2,"0.00",LEN(RTD("cqg.rtd", ,"ContractData",B7, "TickSize",, "T"))-2=3,"0.000",LEN(RTD("cqg.rtd", ,"ContractData",B7, "TickSize",, "T"))-2=4,"0.0000",LEN(RTD("cqg.rtd", ,"ContractData",B7, "TickSize",, "T"))-2=5,"0.00000",LEN(RTD("cqg.rtd", ,"ContractData",B7, "TickSize",, "T"))-2=6,"0.000000",LEN(RTD("cqg.rtd", ,"ContractData",B7, "TickSize",, "T"))-2=7,"0.0000000")</f>
        <v>0.00</v>
      </c>
      <c r="J7">
        <f t="shared" si="1"/>
        <v>5</v>
      </c>
      <c r="L7" s="8" t="str">
        <f t="shared" ca="1" si="0"/>
        <v>Jul 26</v>
      </c>
      <c r="M7" t="str">
        <f ca="1"/>
        <v>RBOB Gasoline (Globex)  2.2228  +0.0022  (+0.10%), Soybean Meal (Globex)  313.10  -4.80  (-1.51%), Soybean Oil (Globex)  59.74  +0.30  (+0.50%), Wheat (Globex)  584.00  -3.50  (-0.60%)</v>
      </c>
    </row>
    <row r="8" spans="1:15" x14ac:dyDescent="0.3">
      <c r="A8" s="14"/>
      <c r="B8" t="s">
        <v>41</v>
      </c>
      <c r="C8" t="str">
        <f>LEFT(RTD("cqg.rtd",,"ContractData",B8,"LongDescription",,"T"),LEN(RTD("cqg.rtd",,"ContractData",B8,"LongDescription",,"T"))-8)&amp;"  "&amp;TEXT(RTD("cqg.rtd", ,"ContractData",B8, "LastTrade",, "T"),I8)&amp;"  "&amp;IF(RTD("cqg.rtd",,"ContractData",B8,"NetLastTrade",,"T")&gt;=0,"+"&amp;TEXT(RTD("cqg.rtd",,"ContractData",B8,"NetLastTrade",,"T"),I8),TEXT(RTD("cqg.rtd",,"ContractData",B8,"NetLastTrade",,"T"),I8))&amp;"  ("&amp;IFERROR(IF(RTD("cqg.rtd",,"ContractData",B8,"PerCentNetLastTrade",,"T")&gt;=0,"+"&amp;TEXT(RTD("cqg.rtd",,"ContractData",B8,"PerCentNetLastTrade",,"T")/100,"0.00%"),TEXT(RTD("cqg.rtd",,"ContractData",B8,"PerCentNetLastTrade",,"T")/100,"0.00%")),"")&amp;")"&amp;RIGHT(RTD("cqg.rtd",,"ContractData",B8,"LongDescription",,"T"),8)</f>
        <v>Crude Light (Globex)  61.59  +0.17  (+0.28%), Jun 28</v>
      </c>
      <c r="D8" s="6">
        <f>RTD("cqg.rtd", ,"ContractData", B8, "MT_LastBidVolume",, "T")</f>
        <v>2</v>
      </c>
      <c r="E8" s="6" t="str">
        <f>TEXT(RTD("cqg.rtd", ,"ContractData",B8, "Bid",, "T"),I8)</f>
        <v>61.69</v>
      </c>
      <c r="F8" s="6" t="str">
        <f>TEXT(RTD("cqg.rtd", ,"ContractData",B8, "Ask",, "T"),I8)</f>
        <v>61.71</v>
      </c>
      <c r="G8" s="6">
        <f>RTD("cqg.rtd", ,"ContractData",B8, "MT_LastAskVolume",, "T")</f>
        <v>2</v>
      </c>
      <c r="H8" s="7">
        <f>RTD("cqg.rtd", ,"ContractData",B8, "T_CVol",, "T")</f>
        <v>337</v>
      </c>
      <c r="I8" t="str" cm="1">
        <f t="array" ref="I8">_xlfn.IFS(LEN(RTD("cqg.rtd", ,"ContractData",B8, "TickSize",, "T"))-2&lt;=0,"0",LEN(RTD("cqg.rtd", ,"ContractData",B8, "TickSize",, "T"))-2=1,"0.00",LEN(RTD("cqg.rtd", ,"ContractData",B8, "TickSize",, "T"))-2=2,"0.00",LEN(RTD("cqg.rtd", ,"ContractData",B8, "TickSize",, "T"))-2=3,"0.000",LEN(RTD("cqg.rtd", ,"ContractData",B8, "TickSize",, "T"))-2=4,"0.0000",LEN(RTD("cqg.rtd", ,"ContractData",B8, "TickSize",, "T"))-2=5,"0.00000",LEN(RTD("cqg.rtd", ,"ContractData",B8, "TickSize",, "T"))-2=6,"0.000000",LEN(RTD("cqg.rtd", ,"ContractData",B8, "TickSize",, "T"))-2=7,"0.0000000")</f>
        <v>0.00</v>
      </c>
      <c r="J8">
        <f t="shared" si="1"/>
        <v>6</v>
      </c>
      <c r="L8" s="8" t="str">
        <f t="shared" ca="1" si="0"/>
        <v>Aug 26</v>
      </c>
      <c r="M8" t="str">
        <f ca="1"/>
        <v>Soybeans (Globex)  1148.00  -8.00  (-0.69%), Soybean Oil (Globex)  59.33  +0.26  (+0.44%)</v>
      </c>
    </row>
    <row r="9" spans="1:15" x14ac:dyDescent="0.3">
      <c r="A9" s="14"/>
      <c r="B9" t="s">
        <v>14</v>
      </c>
      <c r="C9" t="str">
        <f>LEFT(RTD("cqg.rtd",,"ContractData",B9,"LongDescription",,"T"),LEN(RTD("cqg.rtd",,"ContractData",B9,"LongDescription",,"T"))-8)&amp;"  "&amp;TEXT(RTD("cqg.rtd", ,"ContractData",B9, "LastTrade",, "T"),I9)&amp;"  "&amp;IF(RTD("cqg.rtd",,"ContractData",B9,"NetLastTrade",,"T")&gt;=0,"+"&amp;TEXT(RTD("cqg.rtd",,"ContractData",B9,"NetLastTrade",,"T"),I9),TEXT(RTD("cqg.rtd",,"ContractData",B9,"NetLastTrade",,"T"),I9))&amp;"  ("&amp;IFERROR(IF(RTD("cqg.rtd",,"ContractData",B9,"PerCentNetLastTrade",,"T")&gt;=0,"+"&amp;TEXT(RTD("cqg.rtd",,"ContractData",B9,"PerCentNetLastTrade",,"T")/100,"0.00%"),TEXT(RTD("cqg.rtd",,"ContractData",B9,"PerCentNetLastTrade",,"T")/100,"0.00%")),"")&amp;")"&amp;RIGHT(RTD("cqg.rtd",,"ContractData",B9,"LongDescription",,"T"),8)</f>
        <v>NY Harbor ULSD  2.5134  +0.0353  (+1.42%), Apr 26</v>
      </c>
      <c r="D9" s="6">
        <f>RTD("cqg.rtd", ,"ContractData", B9, "MT_LastBidVolume",, "T")</f>
        <v>5</v>
      </c>
      <c r="E9" s="6" t="str">
        <f>TEXT(RTD("cqg.rtd", ,"ContractData",B9, "Bid",, "T"),I9)</f>
        <v>2.5128</v>
      </c>
      <c r="F9" s="6" t="str">
        <f>TEXT(RTD("cqg.rtd", ,"ContractData",B9, "Ask",, "T"),I9)</f>
        <v>2.5135</v>
      </c>
      <c r="G9" s="6">
        <f>RTD("cqg.rtd", ,"ContractData",B9, "MT_LastAskVolume",, "T")</f>
        <v>1</v>
      </c>
      <c r="H9" s="7">
        <f>RTD("cqg.rtd", ,"ContractData",B9, "T_CVol",, "T")</f>
        <v>12291</v>
      </c>
      <c r="I9" t="str" cm="1">
        <f t="array" ref="I9">_xlfn.IFS(LEN(RTD("cqg.rtd", ,"ContractData",B9, "TickSize",, "T"))-2&lt;=0,"0",LEN(RTD("cqg.rtd", ,"ContractData",B9, "TickSize",, "T"))-2=1,"0.00",LEN(RTD("cqg.rtd", ,"ContractData",B9, "TickSize",, "T"))-2=2,"0.00",LEN(RTD("cqg.rtd", ,"ContractData",B9, "TickSize",, "T"))-2=3,"0.000",LEN(RTD("cqg.rtd", ,"ContractData",B9, "TickSize",, "T"))-2=4,"0.0000",LEN(RTD("cqg.rtd", ,"ContractData",B9, "TickSize",, "T"))-2=5,"0.00000",LEN(RTD("cqg.rtd", ,"ContractData",B9, "TickSize",, "T"))-2=6,"0.000000",LEN(RTD("cqg.rtd", ,"ContractData",B9, "TickSize",, "T"))-2=7,"0.0000000")</f>
        <v>0.0000</v>
      </c>
      <c r="J9">
        <f t="shared" si="1"/>
        <v>7</v>
      </c>
      <c r="L9" s="8" t="str">
        <f t="shared" ca="1" si="0"/>
        <v>Sep 26</v>
      </c>
      <c r="M9" t="str">
        <f ca="1"/>
        <v>Soybean Meal (Globex)  311.70  -4.00  (-1.27%)</v>
      </c>
    </row>
    <row r="10" spans="1:15" x14ac:dyDescent="0.3">
      <c r="A10" s="14"/>
      <c r="B10" t="s">
        <v>16</v>
      </c>
      <c r="C10" t="str">
        <f>LEFT(RTD("cqg.rtd",,"ContractData",B10,"LongDescription",,"T"),LEN(RTD("cqg.rtd",,"ContractData",B10,"LongDescription",,"T"))-8)&amp;"  "&amp;TEXT(RTD("cqg.rtd", ,"ContractData",B10, "LastTrade",, "T"),I10)&amp;"  "&amp;IF(RTD("cqg.rtd",,"ContractData",B10,"NetLastTrade",,"T")&gt;=0,"+"&amp;TEXT(RTD("cqg.rtd",,"ContractData",B10,"NetLastTrade",,"T"),I10),TEXT(RTD("cqg.rtd",,"ContractData",B10,"NetLastTrade",,"T"),I10))&amp;"  ("&amp;IFERROR(IF(RTD("cqg.rtd",,"ContractData",B10,"PerCentNetLastTrade",,"T")&gt;=0,"+"&amp;TEXT(RTD("cqg.rtd",,"ContractData",B10,"PerCentNetLastTrade",,"T")/100,"0.00%"),TEXT(RTD("cqg.rtd",,"ContractData",B10,"PerCentNetLastTrade",,"T")/100,"0.00%")),"")&amp;")"&amp;RIGHT(RTD("cqg.rtd",,"ContractData",B10,"LongDescription",,"T"),8)</f>
        <v>NY Harbor ULSD  2.4511  +0.0234  (+0.96%), May 26</v>
      </c>
      <c r="D10" s="6">
        <f>RTD("cqg.rtd", ,"ContractData", B10, "MT_LastBidVolume",, "T")</f>
        <v>3</v>
      </c>
      <c r="E10" s="6" t="str">
        <f>TEXT(RTD("cqg.rtd", ,"ContractData",B10, "Bid",, "T"),I10)</f>
        <v>2.4507</v>
      </c>
      <c r="F10" s="6" t="str">
        <f>TEXT(RTD("cqg.rtd", ,"ContractData",B10, "Ask",, "T"),I10)</f>
        <v>2.4514</v>
      </c>
      <c r="G10" s="6">
        <f>RTD("cqg.rtd", ,"ContractData",B10, "MT_LastAskVolume",, "T")</f>
        <v>1</v>
      </c>
      <c r="H10" s="7">
        <f>RTD("cqg.rtd", ,"ContractData",B10, "T_CVol",, "T")</f>
        <v>6287</v>
      </c>
      <c r="I10" t="str" cm="1">
        <f t="array" ref="I10">_xlfn.IFS(LEN(RTD("cqg.rtd", ,"ContractData",B10, "TickSize",, "T"))-2&lt;=0,"0",LEN(RTD("cqg.rtd", ,"ContractData",B10, "TickSize",, "T"))-2=1,"0.00",LEN(RTD("cqg.rtd", ,"ContractData",B10, "TickSize",, "T"))-2=2,"0.00",LEN(RTD("cqg.rtd", ,"ContractData",B10, "TickSize",, "T"))-2=3,"0.000",LEN(RTD("cqg.rtd", ,"ContractData",B10, "TickSize",, "T"))-2=4,"0.0000",LEN(RTD("cqg.rtd", ,"ContractData",B10, "TickSize",, "T"))-2=5,"0.00000",LEN(RTD("cqg.rtd", ,"ContractData",B10, "TickSize",, "T"))-2=6,"0.000000",LEN(RTD("cqg.rtd", ,"ContractData",B10, "TickSize",, "T"))-2=7,"0.0000000")</f>
        <v>0.0000</v>
      </c>
      <c r="J10">
        <f t="shared" si="1"/>
        <v>8</v>
      </c>
      <c r="L10" s="8" t="str">
        <f t="shared" ca="1" si="0"/>
        <v>Oct 26</v>
      </c>
      <c r="M10" t="str">
        <f ca="1"/>
        <v/>
      </c>
    </row>
    <row r="11" spans="1:15" x14ac:dyDescent="0.3">
      <c r="A11" s="14"/>
      <c r="B11" t="s">
        <v>17</v>
      </c>
      <c r="C11" t="str">
        <f>LEFT(RTD("cqg.rtd",,"ContractData",B11,"LongDescription",,"T"),LEN(RTD("cqg.rtd",,"ContractData",B11,"LongDescription",,"T"))-8)&amp;"  "&amp;TEXT(RTD("cqg.rtd", ,"ContractData",B11, "LastTrade",, "T"),I11)&amp;"  "&amp;IF(RTD("cqg.rtd",,"ContractData",B11,"NetLastTrade",,"T")&gt;=0,"+"&amp;TEXT(RTD("cqg.rtd",,"ContractData",B11,"NetLastTrade",,"T"),I11),TEXT(RTD("cqg.rtd",,"ContractData",B11,"NetLastTrade",,"T"),I11))&amp;"  ("&amp;IFERROR(IF(RTD("cqg.rtd",,"ContractData",B11,"PerCentNetLastTrade",,"T")&gt;=0,"+"&amp;TEXT(RTD("cqg.rtd",,"ContractData",B11,"PerCentNetLastTrade",,"T")/100,"0.00%"),TEXT(RTD("cqg.rtd",,"ContractData",B11,"PerCentNetLastTrade",,"T")/100,"0.00%")),"")&amp;")"&amp;RIGHT(RTD("cqg.rtd",,"ContractData",B11,"LongDescription",,"T"),8)</f>
        <v>NY Harbor ULSD  2.4119  +0.0167  (+0.70%), Jun 26</v>
      </c>
      <c r="D11" s="6">
        <f>RTD("cqg.rtd", ,"ContractData", B11, "MT_LastBidVolume",, "T")</f>
        <v>3</v>
      </c>
      <c r="E11" s="6" t="str">
        <f>TEXT(RTD("cqg.rtd", ,"ContractData",B11, "Bid",, "T"),I11)</f>
        <v>2.4115</v>
      </c>
      <c r="F11" s="6" t="str">
        <f>TEXT(RTD("cqg.rtd", ,"ContractData",B11, "Ask",, "T"),I11)</f>
        <v>2.4122</v>
      </c>
      <c r="G11" s="6">
        <f>RTD("cqg.rtd", ,"ContractData",B11, "MT_LastAskVolume",, "T")</f>
        <v>3</v>
      </c>
      <c r="H11" s="7">
        <f>RTD("cqg.rtd", ,"ContractData",B11, "T_CVol",, "T")</f>
        <v>5666</v>
      </c>
      <c r="I11" t="str" cm="1">
        <f t="array" ref="I11">_xlfn.IFS(LEN(RTD("cqg.rtd", ,"ContractData",B11, "TickSize",, "T"))-2&lt;=0,"0",LEN(RTD("cqg.rtd", ,"ContractData",B11, "TickSize",, "T"))-2=1,"0.00",LEN(RTD("cqg.rtd", ,"ContractData",B11, "TickSize",, "T"))-2=2,"0.00",LEN(RTD("cqg.rtd", ,"ContractData",B11, "TickSize",, "T"))-2=3,"0.000",LEN(RTD("cqg.rtd", ,"ContractData",B11, "TickSize",, "T"))-2=4,"0.0000",LEN(RTD("cqg.rtd", ,"ContractData",B11, "TickSize",, "T"))-2=5,"0.00000",LEN(RTD("cqg.rtd", ,"ContractData",B11, "TickSize",, "T"))-2=6,"0.000000",LEN(RTD("cqg.rtd", ,"ContractData",B11, "TickSize",, "T"))-2=7,"0.0000000")</f>
        <v>0.0000</v>
      </c>
      <c r="J11">
        <f t="shared" si="1"/>
        <v>9</v>
      </c>
      <c r="L11" s="8" t="str">
        <f t="shared" ca="1" si="0"/>
        <v>Nov 26</v>
      </c>
      <c r="M11" t="str">
        <f ca="1"/>
        <v/>
      </c>
    </row>
    <row r="12" spans="1:15" x14ac:dyDescent="0.3">
      <c r="A12" s="14"/>
      <c r="B12" t="s">
        <v>18</v>
      </c>
      <c r="C12" t="str">
        <f>LEFT(RTD("cqg.rtd",,"ContractData",B12,"LongDescription",,"T"),LEN(RTD("cqg.rtd",,"ContractData",B12,"LongDescription",,"T"))-8)&amp;"  "&amp;TEXT(RTD("cqg.rtd", ,"ContractData",B12, "LastTrade",, "T"),I12)&amp;"  "&amp;IF(RTD("cqg.rtd",,"ContractData",B12,"NetLastTrade",,"T")&gt;=0,"+"&amp;TEXT(RTD("cqg.rtd",,"ContractData",B12,"NetLastTrade",,"T"),I12),TEXT(RTD("cqg.rtd",,"ContractData",B12,"NetLastTrade",,"T"),I12))&amp;"  ("&amp;IFERROR(IF(RTD("cqg.rtd",,"ContractData",B12,"PerCentNetLastTrade",,"T")&gt;=0,"+"&amp;TEXT(RTD("cqg.rtd",,"ContractData",B12,"PerCentNetLastTrade",,"T")/100,"0.00%"),TEXT(RTD("cqg.rtd",,"ContractData",B12,"PerCentNetLastTrade",,"T")/100,"0.00%")),"")&amp;")"&amp;RIGHT(RTD("cqg.rtd",,"ContractData",B12,"LongDescription",,"T"),8)</f>
        <v>NY Harbor ULSD  2.3171  +0.0015  (), Feb 27</v>
      </c>
      <c r="D12" s="6">
        <f>RTD("cqg.rtd", ,"ContractData", B12, "MT_LastBidVolume",, "T")</f>
        <v>3</v>
      </c>
      <c r="E12" s="6" t="str">
        <f>TEXT(RTD("cqg.rtd", ,"ContractData",B12, "Bid",, "T"),I12)</f>
        <v>2.3237</v>
      </c>
      <c r="F12" s="6" t="str">
        <f>TEXT(RTD("cqg.rtd", ,"ContractData",B12, "Ask",, "T"),I12)</f>
        <v>2.3256</v>
      </c>
      <c r="G12" s="6">
        <f>RTD("cqg.rtd", ,"ContractData",B12, "MT_LastAskVolume",, "T")</f>
        <v>4</v>
      </c>
      <c r="H12" s="7">
        <f>RTD("cqg.rtd", ,"ContractData",B12, "T_CVol",, "T")</f>
        <v>27</v>
      </c>
      <c r="I12" t="str" cm="1">
        <f t="array" ref="I12">_xlfn.IFS(LEN(RTD("cqg.rtd", ,"ContractData",B12, "TickSize",, "T"))-2&lt;=0,"0",LEN(RTD("cqg.rtd", ,"ContractData",B12, "TickSize",, "T"))-2=1,"0.00",LEN(RTD("cqg.rtd", ,"ContractData",B12, "TickSize",, "T"))-2=2,"0.00",LEN(RTD("cqg.rtd", ,"ContractData",B12, "TickSize",, "T"))-2=3,"0.000",LEN(RTD("cqg.rtd", ,"ContractData",B12, "TickSize",, "T"))-2=4,"0.0000",LEN(RTD("cqg.rtd", ,"ContractData",B12, "TickSize",, "T"))-2=5,"0.00000",LEN(RTD("cqg.rtd", ,"ContractData",B12, "TickSize",, "T"))-2=6,"0.000000",LEN(RTD("cqg.rtd", ,"ContractData",B12, "TickSize",, "T"))-2=7,"0.0000000")</f>
        <v>0.0000</v>
      </c>
      <c r="J12">
        <f t="shared" si="1"/>
        <v>10</v>
      </c>
      <c r="L12" s="8" t="str">
        <f t="shared" ca="1" si="0"/>
        <v>Dec 26</v>
      </c>
      <c r="M12" t="str">
        <f ca="1"/>
        <v/>
      </c>
    </row>
    <row r="13" spans="1:15" x14ac:dyDescent="0.3">
      <c r="A13" s="14"/>
      <c r="B13" t="s">
        <v>19</v>
      </c>
      <c r="C13" t="str">
        <f>LEFT(RTD("cqg.rtd",,"ContractData",B13,"LongDescription",,"T"),LEN(RTD("cqg.rtd",,"ContractData",B13,"LongDescription",,"T"))-8)&amp;"  "&amp;TEXT(RTD("cqg.rtd", ,"ContractData",B13, "LastTrade",, "T"),I13)&amp;"  "&amp;IF(RTD("cqg.rtd",,"ContractData",B13,"NetLastTrade",,"T")&gt;=0,"+"&amp;TEXT(RTD("cqg.rtd",,"ContractData",B13,"NetLastTrade",,"T"),I13),TEXT(RTD("cqg.rtd",,"ContractData",B13,"NetLastTrade",,"T"),I13))&amp;"  ("&amp;IFERROR(IF(RTD("cqg.rtd",,"ContractData",B13,"PerCentNetLastTrade",,"T")&gt;=0,"+"&amp;TEXT(RTD("cqg.rtd",,"ContractData",B13,"PerCentNetLastTrade",,"T")/100,"0.00%"),TEXT(RTD("cqg.rtd",,"ContractData",B13,"PerCentNetLastTrade",,"T")/100,"0.00%")),"")&amp;")"&amp;RIGHT(RTD("cqg.rtd",,"ContractData",B13,"LongDescription",,"T"),8)</f>
        <v>RBOB Gasoline (Globex)  2.2457  +0.0023  (+0.10%), Apr 26</v>
      </c>
      <c r="D13" s="6">
        <f>RTD("cqg.rtd", ,"ContractData", B13, "MT_LastBidVolume",, "T")</f>
        <v>5</v>
      </c>
      <c r="E13" s="6" t="str">
        <f>TEXT(RTD("cqg.rtd", ,"ContractData",B13, "Bid",, "T"),I13)</f>
        <v>2.2455</v>
      </c>
      <c r="F13" s="6" t="str">
        <f>TEXT(RTD("cqg.rtd", ,"ContractData",B13, "Ask",, "T"),I13)</f>
        <v>2.2459</v>
      </c>
      <c r="G13" s="6">
        <f>RTD("cqg.rtd", ,"ContractData",B13, "MT_LastAskVolume",, "T")</f>
        <v>2</v>
      </c>
      <c r="H13" s="7">
        <f>RTD("cqg.rtd", ,"ContractData",B13, "T_CVol",, "T")</f>
        <v>8471</v>
      </c>
      <c r="I13" t="str" cm="1">
        <f t="array" ref="I13">_xlfn.IFS(LEN(RTD("cqg.rtd", ,"ContractData",B13, "TickSize",, "T"))-2&lt;=0,"0",LEN(RTD("cqg.rtd", ,"ContractData",B13, "TickSize",, "T"))-2=1,"0.00",LEN(RTD("cqg.rtd", ,"ContractData",B13, "TickSize",, "T"))-2=2,"0.00",LEN(RTD("cqg.rtd", ,"ContractData",B13, "TickSize",, "T"))-2=3,"0.000",LEN(RTD("cqg.rtd", ,"ContractData",B13, "TickSize",, "T"))-2=4,"0.0000",LEN(RTD("cqg.rtd", ,"ContractData",B13, "TickSize",, "T"))-2=5,"0.00000",LEN(RTD("cqg.rtd", ,"ContractData",B13, "TickSize",, "T"))-2=6,"0.000000",LEN(RTD("cqg.rtd", ,"ContractData",B13, "TickSize",, "T"))-2=7,"0.0000000")</f>
        <v>0.0000</v>
      </c>
      <c r="J13">
        <f t="shared" si="1"/>
        <v>11</v>
      </c>
      <c r="L13" s="8" t="str">
        <f t="shared" ca="1" si="0"/>
        <v>Jan 27</v>
      </c>
      <c r="M13" t="str">
        <f ca="1"/>
        <v>Soybeans (Globex)  1121.25  -4.25  (-0.38%)</v>
      </c>
    </row>
    <row r="14" spans="1:15" x14ac:dyDescent="0.3">
      <c r="A14" s="14"/>
      <c r="B14" t="s">
        <v>20</v>
      </c>
      <c r="C14" t="str">
        <f>LEFT(RTD("cqg.rtd",,"ContractData",B14,"LongDescription",,"T"),LEN(RTD("cqg.rtd",,"ContractData",B14,"LongDescription",,"T"))-8)&amp;"  "&amp;TEXT(RTD("cqg.rtd", ,"ContractData",B14, "LastTrade",, "T"),I14)&amp;"  "&amp;IF(RTD("cqg.rtd",,"ContractData",B14,"NetLastTrade",,"T")&gt;=0,"+"&amp;TEXT(RTD("cqg.rtd",,"ContractData",B14,"NetLastTrade",,"T"),I14),TEXT(RTD("cqg.rtd",,"ContractData",B14,"NetLastTrade",,"T"),I14))&amp;"  ("&amp;IFERROR(IF(RTD("cqg.rtd",,"ContractData",B14,"PerCentNetLastTrade",,"T")&gt;=0,"+"&amp;TEXT(RTD("cqg.rtd",,"ContractData",B14,"PerCentNetLastTrade",,"T")/100,"0.00%"),TEXT(RTD("cqg.rtd",,"ContractData",B14,"PerCentNetLastTrade",,"T")/100,"0.00%")),"")&amp;")"&amp;RIGHT(RTD("cqg.rtd",,"ContractData",B14,"LongDescription",,"T"),8)</f>
        <v>RBOB Gasoline (Globex)  2.2537  +0.0029  (+0.13%), May 26</v>
      </c>
      <c r="D14" s="6">
        <f>RTD("cqg.rtd", ,"ContractData", B14, "MT_LastBidVolume",, "T")</f>
        <v>6</v>
      </c>
      <c r="E14" s="6" t="str">
        <f>TEXT(RTD("cqg.rtd", ,"ContractData",B14, "Bid",, "T"),I14)</f>
        <v>2.2533</v>
      </c>
      <c r="F14" s="6" t="str">
        <f>TEXT(RTD("cqg.rtd", ,"ContractData",B14, "Ask",, "T"),I14)</f>
        <v>2.2538</v>
      </c>
      <c r="G14" s="6">
        <f>RTD("cqg.rtd", ,"ContractData",B14, "MT_LastAskVolume",, "T")</f>
        <v>2</v>
      </c>
      <c r="H14" s="7">
        <f>RTD("cqg.rtd", ,"ContractData",B14, "T_CVol",, "T")</f>
        <v>4348</v>
      </c>
      <c r="I14" t="str" cm="1">
        <f t="array" ref="I14">_xlfn.IFS(LEN(RTD("cqg.rtd", ,"ContractData",B14, "TickSize",, "T"))-2&lt;=0,"0",LEN(RTD("cqg.rtd", ,"ContractData",B14, "TickSize",, "T"))-2=1,"0.00",LEN(RTD("cqg.rtd", ,"ContractData",B14, "TickSize",, "T"))-2=2,"0.00",LEN(RTD("cqg.rtd", ,"ContractData",B14, "TickSize",, "T"))-2=3,"0.000",LEN(RTD("cqg.rtd", ,"ContractData",B14, "TickSize",, "T"))-2=4,"0.0000",LEN(RTD("cqg.rtd", ,"ContractData",B14, "TickSize",, "T"))-2=5,"0.00000",LEN(RTD("cqg.rtd", ,"ContractData",B14, "TickSize",, "T"))-2=6,"0.000000",LEN(RTD("cqg.rtd", ,"ContractData",B14, "TickSize",, "T"))-2=7,"0.0000000")</f>
        <v>0.0000</v>
      </c>
      <c r="J14">
        <f t="shared" si="1"/>
        <v>12</v>
      </c>
      <c r="L14" s="8" t="str">
        <f t="shared" ca="1" si="0"/>
        <v>Feb 27</v>
      </c>
      <c r="M14" t="str">
        <f ca="1"/>
        <v>NY Harbor ULSD  2.3171  +0.0015  (), RBOB Gasoline (Globex)  1.8919  -0.0019  (), Natural Gas (Globex)  4.297  +0.023  (+0.54%)</v>
      </c>
    </row>
    <row r="15" spans="1:15" x14ac:dyDescent="0.3">
      <c r="A15" s="14"/>
      <c r="B15" t="s">
        <v>21</v>
      </c>
      <c r="C15" t="str">
        <f>LEFT(RTD("cqg.rtd",,"ContractData",B15,"LongDescription",,"T"),LEN(RTD("cqg.rtd",,"ContractData",B15,"LongDescription",,"T"))-8)&amp;"  "&amp;TEXT(RTD("cqg.rtd", ,"ContractData",B15, "LastTrade",, "T"),I15)&amp;"  "&amp;IF(RTD("cqg.rtd",,"ContractData",B15,"NetLastTrade",,"T")&gt;=0,"+"&amp;TEXT(RTD("cqg.rtd",,"ContractData",B15,"NetLastTrade",,"T"),I15),TEXT(RTD("cqg.rtd",,"ContractData",B15,"NetLastTrade",,"T"),I15))&amp;"  ("&amp;IFERROR(IF(RTD("cqg.rtd",,"ContractData",B15,"PerCentNetLastTrade",,"T")&gt;=0,"+"&amp;TEXT(RTD("cqg.rtd",,"ContractData",B15,"PerCentNetLastTrade",,"T")/100,"0.00%"),TEXT(RTD("cqg.rtd",,"ContractData",B15,"PerCentNetLastTrade",,"T")/100,"0.00%")),"")&amp;")"&amp;RIGHT(RTD("cqg.rtd",,"ContractData",B15,"LongDescription",,"T"),8)</f>
        <v>RBOB Gasoline (Globex)  2.2438  +0.0025  (+0.11%), Jun 26</v>
      </c>
      <c r="D15" s="6">
        <f>RTD("cqg.rtd", ,"ContractData", B15, "MT_LastBidVolume",, "T")</f>
        <v>10</v>
      </c>
      <c r="E15" s="6" t="str">
        <f>TEXT(RTD("cqg.rtd", ,"ContractData",B15, "Bid",, "T"),I15)</f>
        <v>2.2435</v>
      </c>
      <c r="F15" s="6" t="str">
        <f>TEXT(RTD("cqg.rtd", ,"ContractData",B15, "Ask",, "T"),I15)</f>
        <v>2.2440</v>
      </c>
      <c r="G15" s="6">
        <f>RTD("cqg.rtd", ,"ContractData",B15, "MT_LastAskVolume",, "T")</f>
        <v>1</v>
      </c>
      <c r="H15" s="7">
        <f>RTD("cqg.rtd", ,"ContractData",B15, "T_CVol",, "T")</f>
        <v>3359</v>
      </c>
      <c r="I15" t="str" cm="1">
        <f t="array" ref="I15">_xlfn.IFS(LEN(RTD("cqg.rtd", ,"ContractData",B15, "TickSize",, "T"))-2&lt;=0,"0",LEN(RTD("cqg.rtd", ,"ContractData",B15, "TickSize",, "T"))-2=1,"0.00",LEN(RTD("cqg.rtd", ,"ContractData",B15, "TickSize",, "T"))-2=2,"0.00",LEN(RTD("cqg.rtd", ,"ContractData",B15, "TickSize",, "T"))-2=3,"0.000",LEN(RTD("cqg.rtd", ,"ContractData",B15, "TickSize",, "T"))-2=4,"0.0000",LEN(RTD("cqg.rtd", ,"ContractData",B15, "TickSize",, "T"))-2=5,"0.00000",LEN(RTD("cqg.rtd", ,"ContractData",B15, "TickSize",, "T"))-2=6,"0.000000",LEN(RTD("cqg.rtd", ,"ContractData",B15, "TickSize",, "T"))-2=7,"0.0000000")</f>
        <v>0.0000</v>
      </c>
      <c r="J15">
        <f t="shared" si="1"/>
        <v>13</v>
      </c>
      <c r="L15" s="8" t="str">
        <f t="shared" ca="1" si="0"/>
        <v>Mar 27</v>
      </c>
      <c r="M15" t="str">
        <f ca="1"/>
        <v>Crude Light (Globex)  62.50  +0.29  (+0.47%), Corn (Globex)  474.50  -1.75  (-0.37%)</v>
      </c>
    </row>
    <row r="16" spans="1:15" x14ac:dyDescent="0.3">
      <c r="A16" s="14"/>
      <c r="B16" t="s">
        <v>42</v>
      </c>
      <c r="C16" t="str">
        <f>LEFT(RTD("cqg.rtd",,"ContractData",B16,"LongDescription",,"T"),LEN(RTD("cqg.rtd",,"ContractData",B16,"LongDescription",,"T"))-8)&amp;"  "&amp;TEXT(RTD("cqg.rtd", ,"ContractData",B16, "LastTrade",, "T"),I16)&amp;"  "&amp;IF(RTD("cqg.rtd",,"ContractData",B16,"NetLastTrade",,"T")&gt;=0,"+"&amp;TEXT(RTD("cqg.rtd",,"ContractData",B16,"NetLastTrade",,"T"),I16),TEXT(RTD("cqg.rtd",,"ContractData",B16,"NetLastTrade",,"T"),I16))&amp;"  ("&amp;IFERROR(IF(RTD("cqg.rtd",,"ContractData",B16,"PerCentNetLastTrade",,"T")&gt;=0,"+"&amp;TEXT(RTD("cqg.rtd",,"ContractData",B16,"PerCentNetLastTrade",,"T")/100,"0.00%"),TEXT(RTD("cqg.rtd",,"ContractData",B16,"PerCentNetLastTrade",,"T")/100,"0.00%")),"")&amp;")"&amp;RIGHT(RTD("cqg.rtd",,"ContractData",B16,"LongDescription",,"T"),8)</f>
        <v>RBOB Gasoline (Globex)  2.2228  +0.0022  (+0.10%), Jul 26</v>
      </c>
      <c r="D16" s="6">
        <f>RTD("cqg.rtd", ,"ContractData", B16, "MT_LastBidVolume",, "T")</f>
        <v>10</v>
      </c>
      <c r="E16" s="6" t="str">
        <f>TEXT(RTD("cqg.rtd", ,"ContractData",B16, "Bid",, "T"),I16)</f>
        <v>2.2220</v>
      </c>
      <c r="F16" s="6" t="str">
        <f>TEXT(RTD("cqg.rtd", ,"ContractData",B16, "Ask",, "T"),I16)</f>
        <v>2.2225</v>
      </c>
      <c r="G16" s="6">
        <f>RTD("cqg.rtd", ,"ContractData",B16, "MT_LastAskVolume",, "T")</f>
        <v>1</v>
      </c>
      <c r="H16" s="7">
        <f>RTD("cqg.rtd", ,"ContractData",B16, "T_CVol",, "T")</f>
        <v>1685</v>
      </c>
      <c r="I16" t="str" cm="1">
        <f t="array" ref="I16">_xlfn.IFS(LEN(RTD("cqg.rtd", ,"ContractData",B16, "TickSize",, "T"))-2&lt;=0,"0",LEN(RTD("cqg.rtd", ,"ContractData",B16, "TickSize",, "T"))-2=1,"0.00",LEN(RTD("cqg.rtd", ,"ContractData",B16, "TickSize",, "T"))-2=2,"0.00",LEN(RTD("cqg.rtd", ,"ContractData",B16, "TickSize",, "T"))-2=3,"0.000",LEN(RTD("cqg.rtd", ,"ContractData",B16, "TickSize",, "T"))-2=4,"0.0000",LEN(RTD("cqg.rtd", ,"ContractData",B16, "TickSize",, "T"))-2=5,"0.00000",LEN(RTD("cqg.rtd", ,"ContractData",B16, "TickSize",, "T"))-2=6,"0.000000",LEN(RTD("cqg.rtd", ,"ContractData",B16, "TickSize",, "T"))-2=7,"0.0000000")</f>
        <v>0.0000</v>
      </c>
      <c r="J16">
        <f t="shared" si="1"/>
        <v>14</v>
      </c>
      <c r="L16" s="8" t="str">
        <f t="shared" ca="1" si="0"/>
        <v>Apr 27</v>
      </c>
      <c r="M16" t="str">
        <f ca="1"/>
        <v/>
      </c>
    </row>
    <row r="17" spans="1:13" x14ac:dyDescent="0.3">
      <c r="A17" s="14"/>
      <c r="B17" t="s">
        <v>27</v>
      </c>
      <c r="C17" t="str">
        <f>LEFT(RTD("cqg.rtd",,"ContractData",B17,"LongDescription",,"T"),LEN(RTD("cqg.rtd",,"ContractData",B17,"LongDescription",,"T"))-8)&amp;"  "&amp;TEXT(RTD("cqg.rtd", ,"ContractData",B17, "LastTrade",, "T"),I17)&amp;"  "&amp;IF(RTD("cqg.rtd",,"ContractData",B17,"NetLastTrade",,"T")&gt;=0,"+"&amp;TEXT(RTD("cqg.rtd",,"ContractData",B17,"NetLastTrade",,"T"),I17),TEXT(RTD("cqg.rtd",,"ContractData",B17,"NetLastTrade",,"T"),I17))&amp;"  ("&amp;IFERROR(IF(RTD("cqg.rtd",,"ContractData",B17,"PerCentNetLastTrade",,"T")&gt;=0,"+"&amp;TEXT(RTD("cqg.rtd",,"ContractData",B17,"PerCentNetLastTrade",,"T")/100,"0.00%"),TEXT(RTD("cqg.rtd",,"ContractData",B17,"PerCentNetLastTrade",,"T")/100,"0.00%")),"")&amp;")"&amp;RIGHT(RTD("cqg.rtd",,"ContractData",B17,"LongDescription",,"T"),8)</f>
        <v>RBOB Gasoline (Globex)  1.8919  -0.0019  (), Feb 27</v>
      </c>
      <c r="D17" s="6">
        <f>RTD("cqg.rtd", ,"ContractData", B17, "MT_LastBidVolume",, "T")</f>
        <v>1</v>
      </c>
      <c r="E17" s="6" t="str">
        <f>TEXT(RTD("cqg.rtd", ,"ContractData",B17, "Bid",, "T"),I17)</f>
        <v>1.8828</v>
      </c>
      <c r="F17" s="6" t="str">
        <f>TEXT(RTD("cqg.rtd", ,"ContractData",B17, "Ask",, "T"),I17)</f>
        <v>1.9025</v>
      </c>
      <c r="G17" s="6">
        <f>RTD("cqg.rtd", ,"ContractData",B17, "MT_LastAskVolume",, "T")</f>
        <v>1</v>
      </c>
      <c r="H17" s="7">
        <f>RTD("cqg.rtd", ,"ContractData",B17, "T_CVol",, "T")</f>
        <v>2</v>
      </c>
      <c r="I17" t="str" cm="1">
        <f t="array" ref="I17">_xlfn.IFS(LEN(RTD("cqg.rtd", ,"ContractData",B17, "TickSize",, "T"))-2&lt;=0,"0",LEN(RTD("cqg.rtd", ,"ContractData",B17, "TickSize",, "T"))-2=1,"0.00",LEN(RTD("cqg.rtd", ,"ContractData",B17, "TickSize",, "T"))-2=2,"0.00",LEN(RTD("cqg.rtd", ,"ContractData",B17, "TickSize",, "T"))-2=3,"0.000",LEN(RTD("cqg.rtd", ,"ContractData",B17, "TickSize",, "T"))-2=4,"0.0000",LEN(RTD("cqg.rtd", ,"ContractData",B17, "TickSize",, "T"))-2=5,"0.00000",LEN(RTD("cqg.rtd", ,"ContractData",B17, "TickSize",, "T"))-2=6,"0.000000",LEN(RTD("cqg.rtd", ,"ContractData",B17, "TickSize",, "T"))-2=7,"0.0000000")</f>
        <v>0.0000</v>
      </c>
      <c r="J17">
        <f t="shared" si="1"/>
        <v>15</v>
      </c>
      <c r="L17" s="8" t="str">
        <f t="shared" ca="1" si="0"/>
        <v>May 27</v>
      </c>
      <c r="M17" t="str">
        <f ca="1"/>
        <v>Corn (Globex)  480.75  -2.00  (-0.41%)</v>
      </c>
    </row>
    <row r="18" spans="1:13" x14ac:dyDescent="0.3">
      <c r="A18" s="14"/>
      <c r="B18" t="s">
        <v>26</v>
      </c>
      <c r="C18" t="str">
        <f>LEFT(RTD("cqg.rtd",,"ContractData",B18,"LongDescription",,"T"),LEN(RTD("cqg.rtd",,"ContractData",B18,"LongDescription",,"T"))-8)&amp;"  "&amp;TEXT(RTD("cqg.rtd", ,"ContractData",B18, "LastTrade",, "T"),I18)&amp;"  "&amp;IF(RTD("cqg.rtd",,"ContractData",B18,"NetLastTrade",,"T")&gt;=0,"+"&amp;TEXT(RTD("cqg.rtd",,"ContractData",B18,"NetLastTrade",,"T"),I18),TEXT(RTD("cqg.rtd",,"ContractData",B18,"NetLastTrade",,"T"),I18))&amp;"  ("&amp;IFERROR(IF(RTD("cqg.rtd",,"ContractData",B18,"PerCentNetLastTrade",,"T")&gt;=0,"+"&amp;TEXT(RTD("cqg.rtd",,"ContractData",B18,"PerCentNetLastTrade",,"T")/100,"0.00%"),TEXT(RTD("cqg.rtd",,"ContractData",B18,"PerCentNetLastTrade",,"T")/100,"0.00%")),"")&amp;")"&amp;RIGHT(RTD("cqg.rtd",,"ContractData",B18,"LongDescription",,"T"),8)</f>
        <v>Natural Gas (Globex)  3.127  +0.080  (+2.63%), Mar 26</v>
      </c>
      <c r="D18" s="6">
        <f>RTD("cqg.rtd", ,"ContractData", B18, "MT_LastBidVolume",, "T")</f>
        <v>3</v>
      </c>
      <c r="E18" s="6" t="str">
        <f>TEXT(RTD("cqg.rtd", ,"ContractData",B18, "Bid",, "T"),I18)</f>
        <v>3.125</v>
      </c>
      <c r="F18" s="6" t="str">
        <f>TEXT(RTD("cqg.rtd", ,"ContractData",B18, "Ask",, "T"),I18)</f>
        <v>3.128</v>
      </c>
      <c r="G18" s="6">
        <f>RTD("cqg.rtd", ,"ContractData",B18, "MT_LastAskVolume",, "T")</f>
        <v>13</v>
      </c>
      <c r="H18" s="7">
        <f>RTD("cqg.rtd", ,"ContractData",B18, "T_CVol",, "T")</f>
        <v>10025</v>
      </c>
      <c r="I18" t="str" cm="1">
        <f t="array" ref="I18">_xlfn.IFS(LEN(RTD("cqg.rtd", ,"ContractData",B18, "TickSize",, "T"))-2&lt;=0,"0",LEN(RTD("cqg.rtd", ,"ContractData",B18, "TickSize",, "T"))-2=1,"0.00",LEN(RTD("cqg.rtd", ,"ContractData",B18, "TickSize",, "T"))-2=2,"0.00",LEN(RTD("cqg.rtd", ,"ContractData",B18, "TickSize",, "T"))-2=3,"0.000",LEN(RTD("cqg.rtd", ,"ContractData",B18, "TickSize",, "T"))-2=4,"0.0000",LEN(RTD("cqg.rtd", ,"ContractData",B18, "TickSize",, "T"))-2=5,"0.00000",LEN(RTD("cqg.rtd", ,"ContractData",B18, "TickSize",, "T"))-2=6,"0.000000",LEN(RTD("cqg.rtd", ,"ContractData",B18, "TickSize",, "T"))-2=7,"0.0000000")</f>
        <v>0.000</v>
      </c>
      <c r="J18">
        <f t="shared" si="1"/>
        <v>16</v>
      </c>
      <c r="L18" s="8" t="str">
        <f t="shared" ca="1" si="0"/>
        <v>Jun 27</v>
      </c>
      <c r="M18" t="str">
        <f ca="1"/>
        <v/>
      </c>
    </row>
    <row r="19" spans="1:13" x14ac:dyDescent="0.3">
      <c r="A19" s="14"/>
      <c r="B19" t="s">
        <v>22</v>
      </c>
      <c r="C19" t="str">
        <f>LEFT(RTD("cqg.rtd",,"ContractData",B19,"LongDescription",,"T"),LEN(RTD("cqg.rtd",,"ContractData",B19,"LongDescription",,"T"))-8)&amp;"  "&amp;TEXT(RTD("cqg.rtd", ,"ContractData",B19, "LastTrade",, "T"),I19)&amp;"  "&amp;IF(RTD("cqg.rtd",,"ContractData",B19,"NetLastTrade",,"T")&gt;=0,"+"&amp;TEXT(RTD("cqg.rtd",,"ContractData",B19,"NetLastTrade",,"T"),I19),TEXT(RTD("cqg.rtd",,"ContractData",B19,"NetLastTrade",,"T"),I19))&amp;"  ("&amp;IFERROR(IF(RTD("cqg.rtd",,"ContractData",B19,"PerCentNetLastTrade",,"T")&gt;=0,"+"&amp;TEXT(RTD("cqg.rtd",,"ContractData",B19,"PerCentNetLastTrade",,"T")/100,"0.00%"),TEXT(RTD("cqg.rtd",,"ContractData",B19,"PerCentNetLastTrade",,"T")/100,"0.00%")),"")&amp;")"&amp;RIGHT(RTD("cqg.rtd",,"ContractData",B19,"LongDescription",,"T"),8)</f>
        <v>Natural Gas (Globex)  3.055  +0.071  (+2.38%), Apr 26</v>
      </c>
      <c r="D19" s="6">
        <f>RTD("cqg.rtd", ,"ContractData", B19, "MT_LastBidVolume",, "T")</f>
        <v>1</v>
      </c>
      <c r="E19" s="6" t="str">
        <f>TEXT(RTD("cqg.rtd", ,"ContractData",B19, "Bid",, "T"),I19)</f>
        <v>3.055</v>
      </c>
      <c r="F19" s="6" t="str">
        <f>TEXT(RTD("cqg.rtd", ,"ContractData",B19, "Ask",, "T"),I19)</f>
        <v>3.056</v>
      </c>
      <c r="G19" s="6">
        <f>RTD("cqg.rtd", ,"ContractData",B19, "MT_LastAskVolume",, "T")</f>
        <v>5</v>
      </c>
      <c r="H19" s="7">
        <f>RTD("cqg.rtd", ,"ContractData",B19, "T_CVol",, "T")</f>
        <v>26165</v>
      </c>
      <c r="I19" t="str" cm="1">
        <f t="array" ref="I19">_xlfn.IFS(LEN(RTD("cqg.rtd", ,"ContractData",B19, "TickSize",, "T"))-2&lt;=0,"0",LEN(RTD("cqg.rtd", ,"ContractData",B19, "TickSize",, "T"))-2=1,"0.00",LEN(RTD("cqg.rtd", ,"ContractData",B19, "TickSize",, "T"))-2=2,"0.00",LEN(RTD("cqg.rtd", ,"ContractData",B19, "TickSize",, "T"))-2=3,"0.000",LEN(RTD("cqg.rtd", ,"ContractData",B19, "TickSize",, "T"))-2=4,"0.0000",LEN(RTD("cqg.rtd", ,"ContractData",B19, "TickSize",, "T"))-2=5,"0.00000",LEN(RTD("cqg.rtd", ,"ContractData",B19, "TickSize",, "T"))-2=6,"0.000000",LEN(RTD("cqg.rtd", ,"ContractData",B19, "TickSize",, "T"))-2=7,"0.0000000")</f>
        <v>0.000</v>
      </c>
      <c r="J19">
        <f t="shared" si="1"/>
        <v>17</v>
      </c>
      <c r="L19" s="8" t="str">
        <f t="shared" ca="1" si="0"/>
        <v>Jul 27</v>
      </c>
      <c r="M19" t="str">
        <f ca="1"/>
        <v/>
      </c>
    </row>
    <row r="20" spans="1:13" x14ac:dyDescent="0.3">
      <c r="A20" s="14"/>
      <c r="B20" t="s">
        <v>23</v>
      </c>
      <c r="C20" t="str">
        <f>LEFT(RTD("cqg.rtd",,"ContractData",B20,"LongDescription",,"T"),LEN(RTD("cqg.rtd",,"ContractData",B20,"LongDescription",,"T"))-8)&amp;"  "&amp;TEXT(RTD("cqg.rtd", ,"ContractData",B20, "LastTrade",, "T"),I20)&amp;"  "&amp;IF(RTD("cqg.rtd",,"ContractData",B20,"NetLastTrade",,"T")&gt;=0,"+"&amp;TEXT(RTD("cqg.rtd",,"ContractData",B20,"NetLastTrade",,"T"),I20),TEXT(RTD("cqg.rtd",,"ContractData",B20,"NetLastTrade",,"T"),I20))&amp;"  ("&amp;IFERROR(IF(RTD("cqg.rtd",,"ContractData",B20,"PerCentNetLastTrade",,"T")&gt;=0,"+"&amp;TEXT(RTD("cqg.rtd",,"ContractData",B20,"PerCentNetLastTrade",,"T")/100,"0.00%"),TEXT(RTD("cqg.rtd",,"ContractData",B20,"PerCentNetLastTrade",,"T")/100,"0.00%")),"")&amp;")"&amp;RIGHT(RTD("cqg.rtd",,"ContractData",B20,"LongDescription",,"T"),8)</f>
        <v>Natural Gas (Globex)  3.070  +0.066  (+2.20%), May 26</v>
      </c>
      <c r="D20" s="6">
        <f>RTD("cqg.rtd", ,"ContractData", B20, "MT_LastBidVolume",, "T")</f>
        <v>5</v>
      </c>
      <c r="E20" s="6" t="str">
        <f>TEXT(RTD("cqg.rtd", ,"ContractData",B20, "Bid",, "T"),I20)</f>
        <v>3.069</v>
      </c>
      <c r="F20" s="6" t="str">
        <f>TEXT(RTD("cqg.rtd", ,"ContractData",B20, "Ask",, "T"),I20)</f>
        <v>3.071</v>
      </c>
      <c r="G20" s="6">
        <f>RTD("cqg.rtd", ,"ContractData",B20, "MT_LastAskVolume",, "T")</f>
        <v>1</v>
      </c>
      <c r="H20" s="7">
        <f>RTD("cqg.rtd", ,"ContractData",B20, "T_CVol",, "T")</f>
        <v>8801</v>
      </c>
      <c r="I20" t="str" cm="1">
        <f t="array" ref="I20">_xlfn.IFS(LEN(RTD("cqg.rtd", ,"ContractData",B20, "TickSize",, "T"))-2&lt;=0,"0",LEN(RTD("cqg.rtd", ,"ContractData",B20, "TickSize",, "T"))-2=1,"0.00",LEN(RTD("cqg.rtd", ,"ContractData",B20, "TickSize",, "T"))-2=2,"0.00",LEN(RTD("cqg.rtd", ,"ContractData",B20, "TickSize",, "T"))-2=3,"0.000",LEN(RTD("cqg.rtd", ,"ContractData",B20, "TickSize",, "T"))-2=4,"0.0000",LEN(RTD("cqg.rtd", ,"ContractData",B20, "TickSize",, "T"))-2=5,"0.00000",LEN(RTD("cqg.rtd", ,"ContractData",B20, "TickSize",, "T"))-2=6,"0.000000",LEN(RTD("cqg.rtd", ,"ContractData",B20, "TickSize",, "T"))-2=7,"0.0000000")</f>
        <v>0.000</v>
      </c>
      <c r="J20">
        <f t="shared" si="1"/>
        <v>18</v>
      </c>
      <c r="L20" s="8" t="str">
        <f t="shared" ca="1" si="0"/>
        <v>Aug 27</v>
      </c>
      <c r="M20" t="str">
        <f ca="1"/>
        <v/>
      </c>
    </row>
    <row r="21" spans="1:13" x14ac:dyDescent="0.3">
      <c r="A21" s="14"/>
      <c r="B21" t="s">
        <v>24</v>
      </c>
      <c r="C21" t="str">
        <f>LEFT(RTD("cqg.rtd",,"ContractData",B21,"LongDescription",,"T"),LEN(RTD("cqg.rtd",,"ContractData",B21,"LongDescription",,"T"))-8)&amp;"  "&amp;TEXT(RTD("cqg.rtd", ,"ContractData",B21, "LastTrade",, "T"),I21)&amp;"  "&amp;IF(RTD("cqg.rtd",,"ContractData",B21,"NetLastTrade",,"T")&gt;=0,"+"&amp;TEXT(RTD("cqg.rtd",,"ContractData",B21,"NetLastTrade",,"T"),I21),TEXT(RTD("cqg.rtd",,"ContractData",B21,"NetLastTrade",,"T"),I21))&amp;"  ("&amp;IFERROR(IF(RTD("cqg.rtd",,"ContractData",B21,"PerCentNetLastTrade",,"T")&gt;=0,"+"&amp;TEXT(RTD("cqg.rtd",,"ContractData",B21,"PerCentNetLastTrade",,"T")/100,"0.00%"),TEXT(RTD("cqg.rtd",,"ContractData",B21,"PerCentNetLastTrade",,"T")/100,"0.00%")),"")&amp;")"&amp;RIGHT(RTD("cqg.rtd",,"ContractData",B21,"LongDescription",,"T"),8)</f>
        <v>Natural Gas (Globex)  3.236  +0.060  (+1.89%), Jun 26</v>
      </c>
      <c r="D21" s="6">
        <f>RTD("cqg.rtd", ,"ContractData", B21, "MT_LastBidVolume",, "T")</f>
        <v>2</v>
      </c>
      <c r="E21" s="6" t="str">
        <f>TEXT(RTD("cqg.rtd", ,"ContractData",B21, "Bid",, "T"),I21)</f>
        <v>3.236</v>
      </c>
      <c r="F21" s="6" t="str">
        <f>TEXT(RTD("cqg.rtd", ,"ContractData",B21, "Ask",, "T"),I21)</f>
        <v>3.238</v>
      </c>
      <c r="G21" s="6">
        <f>RTD("cqg.rtd", ,"ContractData",B21, "MT_LastAskVolume",, "T")</f>
        <v>5</v>
      </c>
      <c r="H21" s="7">
        <f>RTD("cqg.rtd", ,"ContractData",B21, "T_CVol",, "T")</f>
        <v>4751</v>
      </c>
      <c r="I21" t="str" cm="1">
        <f t="array" ref="I21">_xlfn.IFS(LEN(RTD("cqg.rtd", ,"ContractData",B21, "TickSize",, "T"))-2&lt;=0,"0",LEN(RTD("cqg.rtd", ,"ContractData",B21, "TickSize",, "T"))-2=1,"0.00",LEN(RTD("cqg.rtd", ,"ContractData",B21, "TickSize",, "T"))-2=2,"0.00",LEN(RTD("cqg.rtd", ,"ContractData",B21, "TickSize",, "T"))-2=3,"0.000",LEN(RTD("cqg.rtd", ,"ContractData",B21, "TickSize",, "T"))-2=4,"0.0000",LEN(RTD("cqg.rtd", ,"ContractData",B21, "TickSize",, "T"))-2=5,"0.00000",LEN(RTD("cqg.rtd", ,"ContractData",B21, "TickSize",, "T"))-2=6,"0.000000",LEN(RTD("cqg.rtd", ,"ContractData",B21, "TickSize",, "T"))-2=7,"0.0000000")</f>
        <v>0.000</v>
      </c>
      <c r="J21">
        <f t="shared" si="1"/>
        <v>19</v>
      </c>
      <c r="L21" s="8" t="str">
        <f t="shared" ca="1" si="0"/>
        <v>Sep 27</v>
      </c>
      <c r="M21" t="str">
        <f ca="1"/>
        <v/>
      </c>
    </row>
    <row r="22" spans="1:13" x14ac:dyDescent="0.3">
      <c r="A22" s="14"/>
      <c r="B22" t="s">
        <v>25</v>
      </c>
      <c r="C22" t="str">
        <f>LEFT(RTD("cqg.rtd",,"ContractData",B22,"LongDescription",,"T"),LEN(RTD("cqg.rtd",,"ContractData",B22,"LongDescription",,"T"))-8)&amp;"  "&amp;TEXT(RTD("cqg.rtd", ,"ContractData",B22, "LastTrade",, "T"),I22)&amp;"  "&amp;IF(RTD("cqg.rtd",,"ContractData",B22,"NetLastTrade",,"T")&gt;=0,"+"&amp;TEXT(RTD("cqg.rtd",,"ContractData",B22,"NetLastTrade",,"T"),I22),TEXT(RTD("cqg.rtd",,"ContractData",B22,"NetLastTrade",,"T"),I22))&amp;"  ("&amp;IFERROR(IF(RTD("cqg.rtd",,"ContractData",B22,"PerCentNetLastTrade",,"T")&gt;=0,"+"&amp;TEXT(RTD("cqg.rtd",,"ContractData",B22,"PerCentNetLastTrade",,"T")/100,"0.00%"),TEXT(RTD("cqg.rtd",,"ContractData",B22,"PerCentNetLastTrade",,"T")/100,"0.00%")),"")&amp;")"&amp;RIGHT(RTD("cqg.rtd",,"ContractData",B22,"LongDescription",,"T"),8)</f>
        <v>Natural Gas (Globex)  4.297  +0.023  (+0.54%), Feb 27</v>
      </c>
      <c r="D22" s="6">
        <f>RTD("cqg.rtd", ,"ContractData", B22, "MT_LastBidVolume",, "T")</f>
        <v>4</v>
      </c>
      <c r="E22" s="6" t="str">
        <f>TEXT(RTD("cqg.rtd", ,"ContractData",B22, "Bid",, "T"),I22)</f>
        <v>4.306</v>
      </c>
      <c r="F22" s="6" t="str">
        <f>TEXT(RTD("cqg.rtd", ,"ContractData",B22, "Ask",, "T"),I22)</f>
        <v>4.310</v>
      </c>
      <c r="G22" s="6">
        <f>RTD("cqg.rtd", ,"ContractData",B22, "MT_LastAskVolume",, "T")</f>
        <v>5</v>
      </c>
      <c r="H22" s="7">
        <f>RTD("cqg.rtd", ,"ContractData",B22, "T_CVol",, "T")</f>
        <v>278</v>
      </c>
      <c r="I22" t="str" cm="1">
        <f t="array" ref="I22">_xlfn.IFS(LEN(RTD("cqg.rtd", ,"ContractData",B22, "TickSize",, "T"))-2&lt;=0,"0",LEN(RTD("cqg.rtd", ,"ContractData",B22, "TickSize",, "T"))-2=1,"0.00",LEN(RTD("cqg.rtd", ,"ContractData",B22, "TickSize",, "T"))-2=2,"0.00",LEN(RTD("cqg.rtd", ,"ContractData",B22, "TickSize",, "T"))-2=3,"0.000",LEN(RTD("cqg.rtd", ,"ContractData",B22, "TickSize",, "T"))-2=4,"0.0000",LEN(RTD("cqg.rtd", ,"ContractData",B22, "TickSize",, "T"))-2=5,"0.00000",LEN(RTD("cqg.rtd", ,"ContractData",B22, "TickSize",, "T"))-2=6,"0.000000",LEN(RTD("cqg.rtd", ,"ContractData",B22, "TickSize",, "T"))-2=7,"0.0000000")</f>
        <v>0.000</v>
      </c>
      <c r="J22">
        <f t="shared" si="1"/>
        <v>20</v>
      </c>
      <c r="L22" s="8" t="str">
        <f t="shared" ca="1" si="0"/>
        <v>Oct 27</v>
      </c>
      <c r="M22" t="str">
        <f ca="1"/>
        <v/>
      </c>
    </row>
    <row r="23" spans="1:13" x14ac:dyDescent="0.3">
      <c r="A23" s="14" t="s">
        <v>33</v>
      </c>
      <c r="B23" t="s">
        <v>35</v>
      </c>
      <c r="C23" t="str">
        <f>LEFT(RTD("cqg.rtd",,"ContractData",B23,"LongDescription",,"T"),LEN(RTD("cqg.rtd",,"ContractData",B23,"LongDescription",,"T"))-8)&amp;"  "&amp;TEXT(RTD("cqg.rtd", ,"ContractData",B23, "LastTrade",, "T"),I23)&amp;"  "&amp;IF(RTD("cqg.rtd",,"ContractData",B23,"NetLastTrade",,"T")&gt;=0,"+"&amp;TEXT(RTD("cqg.rtd",,"ContractData",B23,"NetLastTrade",,"T"),I23),TEXT(RTD("cqg.rtd",,"ContractData",B23,"NetLastTrade",,"T"),I23))&amp;"  ("&amp;IFERROR(IF(RTD("cqg.rtd",,"ContractData",B23,"PerCentNetLastTrade",,"T")&gt;=0,"+"&amp;TEXT(RTD("cqg.rtd",,"ContractData",B23,"PerCentNetLastTrade",,"T")/100,"0.00%"),TEXT(RTD("cqg.rtd",,"ContractData",B23,"PerCentNetLastTrade",,"T")/100,"0.00%")),"")&amp;")"&amp;RIGHT(RTD("cqg.rtd",,"ContractData",B23,"LongDescription",,"T"),8)</f>
        <v>Soybeans (Globex)  1148.00  -8.00  (-0.69%), Aug 26</v>
      </c>
      <c r="D23" s="6">
        <f>RTD("cqg.rtd", ,"ContractData", B23, "MT_LastBidVolume",, "T")</f>
        <v>40</v>
      </c>
      <c r="E23" s="6" t="str">
        <f>TEXT(RTD("cqg.rtd", ,"ContractData",B23, "Bid",, "T"),I23)</f>
        <v>1147.75</v>
      </c>
      <c r="F23" s="6" t="str">
        <f>TEXT(RTD("cqg.rtd", ,"ContractData",B23, "Ask",, "T"),I23)</f>
        <v>1148.25</v>
      </c>
      <c r="G23" s="6">
        <f>RTD("cqg.rtd", ,"ContractData",B23, "MT_LastAskVolume",, "T")</f>
        <v>16</v>
      </c>
      <c r="H23" s="7">
        <f>RTD("cqg.rtd", ,"ContractData",B23, "T_CVol",, "T")</f>
        <v>1804</v>
      </c>
      <c r="I23" t="str" cm="1">
        <f t="array" ref="I23">_xlfn.IFS(LEN(RTD("cqg.rtd", ,"ContractData",B23, "TickSize",, "T"))-2&lt;=0,"0",LEN(RTD("cqg.rtd", ,"ContractData",B23, "TickSize",, "T"))-2=1,"0.00",LEN(RTD("cqg.rtd", ,"ContractData",B23, "TickSize",, "T"))-2=2,"0.00",LEN(RTD("cqg.rtd", ,"ContractData",B23, "TickSize",, "T"))-2=3,"0.000",LEN(RTD("cqg.rtd", ,"ContractData",B23, "TickSize",, "T"))-2=4,"0.0000",LEN(RTD("cqg.rtd", ,"ContractData",B23, "TickSize",, "T"))-2=5,"0.00000",LEN(RTD("cqg.rtd", ,"ContractData",B23, "TickSize",, "T"))-2=6,"0.000000",LEN(RTD("cqg.rtd", ,"ContractData",B23, "TickSize",, "T"))-2=7,"0.0000000")</f>
        <v>0.00</v>
      </c>
      <c r="J23">
        <f t="shared" si="1"/>
        <v>21</v>
      </c>
      <c r="L23" s="8" t="str">
        <f t="shared" ca="1" si="0"/>
        <v>Nov 27</v>
      </c>
      <c r="M23" t="str">
        <f ca="1"/>
        <v/>
      </c>
    </row>
    <row r="24" spans="1:13" x14ac:dyDescent="0.3">
      <c r="A24" s="15"/>
      <c r="B24" t="s">
        <v>34</v>
      </c>
      <c r="C24" t="str">
        <f>LEFT(RTD("cqg.rtd",,"ContractData",B24,"LongDescription",,"T"),LEN(RTD("cqg.rtd",,"ContractData",B24,"LongDescription",,"T"))-8)&amp;"  "&amp;TEXT(RTD("cqg.rtd", ,"ContractData",B24, "LastTrade",, "T"),I24)&amp;"  "&amp;IF(RTD("cqg.rtd",,"ContractData",B24,"NetLastTrade",,"T")&gt;=0,"+"&amp;TEXT(RTD("cqg.rtd",,"ContractData",B24,"NetLastTrade",,"T"),I24),TEXT(RTD("cqg.rtd",,"ContractData",B24,"NetLastTrade",,"T"),I24))&amp;"  ("&amp;IFERROR(IF(RTD("cqg.rtd",,"ContractData",B24,"PerCentNetLastTrade",,"T")&gt;=0,"+"&amp;TEXT(RTD("cqg.rtd",,"ContractData",B24,"PerCentNetLastTrade",,"T")/100,"0.00%"),TEXT(RTD("cqg.rtd",,"ContractData",B24,"PerCentNetLastTrade",,"T")/100,"0.00%")),"")&amp;")"&amp;RIGHT(RTD("cqg.rtd",,"ContractData",B24,"LongDescription",,"T"),8)</f>
        <v>Soybeans (Globex)  1121.25  -4.25  (-0.38%), Jan 27</v>
      </c>
      <c r="D24" s="6">
        <f>RTD("cqg.rtd", ,"ContractData", B24, "MT_LastBidVolume",, "T")</f>
        <v>2</v>
      </c>
      <c r="E24" s="6" t="str">
        <f>TEXT(RTD("cqg.rtd", ,"ContractData",B24, "Bid",, "T"),I24)</f>
        <v>1121.25</v>
      </c>
      <c r="F24" s="6" t="str">
        <f>TEXT(RTD("cqg.rtd", ,"ContractData",B24, "Ask",, "T"),I24)</f>
        <v>1121.50</v>
      </c>
      <c r="G24" s="6">
        <f>RTD("cqg.rtd", ,"ContractData",B24, "MT_LastAskVolume",, "T")</f>
        <v>1</v>
      </c>
      <c r="H24" s="7">
        <f>RTD("cqg.rtd", ,"ContractData",B24, "T_CVol",, "T")</f>
        <v>739</v>
      </c>
      <c r="I24" t="str" cm="1">
        <f t="array" ref="I24">_xlfn.IFS(LEN(RTD("cqg.rtd", ,"ContractData",B24, "TickSize",, "T"))-2&lt;=0,"0",LEN(RTD("cqg.rtd", ,"ContractData",B24, "TickSize",, "T"))-2=1,"0.00",LEN(RTD("cqg.rtd", ,"ContractData",B24, "TickSize",, "T"))-2=2,"0.00",LEN(RTD("cqg.rtd", ,"ContractData",B24, "TickSize",, "T"))-2=3,"0.000",LEN(RTD("cqg.rtd", ,"ContractData",B24, "TickSize",, "T"))-2=4,"0.0000",LEN(RTD("cqg.rtd", ,"ContractData",B24, "TickSize",, "T"))-2=5,"0.00000",LEN(RTD("cqg.rtd", ,"ContractData",B24, "TickSize",, "T"))-2=6,"0.000000",LEN(RTD("cqg.rtd", ,"ContractData",B24, "TickSize",, "T"))-2=7,"0.0000000")</f>
        <v>0.00</v>
      </c>
      <c r="J24">
        <f t="shared" si="1"/>
        <v>22</v>
      </c>
      <c r="L24" s="8" t="str">
        <f t="shared" ca="1" si="0"/>
        <v>Dec 27</v>
      </c>
      <c r="M24" t="str">
        <f ca="1"/>
        <v/>
      </c>
    </row>
    <row r="25" spans="1:13" x14ac:dyDescent="0.3">
      <c r="A25" s="15"/>
      <c r="B25" t="s">
        <v>28</v>
      </c>
      <c r="C25" t="str">
        <f>LEFT(RTD("cqg.rtd",,"ContractData",B25,"LongDescription",,"T"),LEN(RTD("cqg.rtd",,"ContractData",B25,"LongDescription",,"T"))-8)&amp;"  "&amp;TEXT(RTD("cqg.rtd", ,"ContractData",B25, "LastTrade",, "T"),I25)&amp;"  "&amp;IF(RTD("cqg.rtd",,"ContractData",B25,"NetLastTrade",,"T")&gt;=0,"+"&amp;TEXT(RTD("cqg.rtd",,"ContractData",B25,"NetLastTrade",,"T"),I25),TEXT(RTD("cqg.rtd",,"ContractData",B25,"NetLastTrade",,"T"),I25))&amp;"  ("&amp;IFERROR(IF(RTD("cqg.rtd",,"ContractData",B25,"PerCentNetLastTrade",,"T")&gt;=0,"+"&amp;TEXT(RTD("cqg.rtd",,"ContractData",B25,"PerCentNetLastTrade",,"T")/100,"0.00%"),TEXT(RTD("cqg.rtd",,"ContractData",B25,"PerCentNetLastTrade",,"T")/100,"0.00%")),"")&amp;")"&amp;RIGHT(RTD("cqg.rtd",,"ContractData",B25,"LongDescription",,"T"),8)</f>
        <v>Soybean Meal (Globex)  313.10  -4.80  (-1.51%), Jul 26</v>
      </c>
      <c r="D25" s="6">
        <f>RTD("cqg.rtd", ,"ContractData", B25, "MT_LastBidVolume",, "T")</f>
        <v>25</v>
      </c>
      <c r="E25" s="6" t="str">
        <f>TEXT(RTD("cqg.rtd", ,"ContractData",B25, "Bid",, "T"),I25)</f>
        <v>313.10</v>
      </c>
      <c r="F25" s="6" t="str">
        <f>TEXT(RTD("cqg.rtd", ,"ContractData",B25, "Ask",, "T"),I25)</f>
        <v>313.20</v>
      </c>
      <c r="G25" s="6">
        <f>RTD("cqg.rtd", ,"ContractData",B25, "MT_LastAskVolume",, "T")</f>
        <v>4</v>
      </c>
      <c r="H25" s="7">
        <f>RTD("cqg.rtd", ,"ContractData",B25, "T_CVol",, "T")</f>
        <v>4762</v>
      </c>
      <c r="I25" t="str" cm="1">
        <f t="array" ref="I25">_xlfn.IFS(LEN(RTD("cqg.rtd", ,"ContractData",B25, "TickSize",, "T"))-2&lt;=0,"0",LEN(RTD("cqg.rtd", ,"ContractData",B25, "TickSize",, "T"))-2=1,"0.00",LEN(RTD("cqg.rtd", ,"ContractData",B25, "TickSize",, "T"))-2=2,"0.00",LEN(RTD("cqg.rtd", ,"ContractData",B25, "TickSize",, "T"))-2=3,"0.000",LEN(RTD("cqg.rtd", ,"ContractData",B25, "TickSize",, "T"))-2=4,"0.0000",LEN(RTD("cqg.rtd", ,"ContractData",B25, "TickSize",, "T"))-2=5,"0.00000",LEN(RTD("cqg.rtd", ,"ContractData",B25, "TickSize",, "T"))-2=6,"0.000000",LEN(RTD("cqg.rtd", ,"ContractData",B25, "TickSize",, "T"))-2=7,"0.0000000")</f>
        <v>0.00</v>
      </c>
      <c r="J25">
        <f t="shared" si="1"/>
        <v>23</v>
      </c>
      <c r="L25" s="8" t="str">
        <f t="shared" ca="1" si="0"/>
        <v>Jan 28</v>
      </c>
      <c r="M25" t="str">
        <f ca="1"/>
        <v/>
      </c>
    </row>
    <row r="26" spans="1:13" x14ac:dyDescent="0.3">
      <c r="A26" s="15"/>
      <c r="B26" t="s">
        <v>38</v>
      </c>
      <c r="C26" t="str">
        <f>LEFT(RTD("cqg.rtd",,"ContractData",B26,"LongDescription",,"T"),LEN(RTD("cqg.rtd",,"ContractData",B26,"LongDescription",,"T"))-8)&amp;"  "&amp;TEXT(RTD("cqg.rtd", ,"ContractData",B26, "LastTrade",, "T"),I26)&amp;"  "&amp;IF(RTD("cqg.rtd",,"ContractData",B26,"NetLastTrade",,"T")&gt;=0,"+"&amp;TEXT(RTD("cqg.rtd",,"ContractData",B26,"NetLastTrade",,"T"),I26),TEXT(RTD("cqg.rtd",,"ContractData",B26,"NetLastTrade",,"T"),I26))&amp;"  ("&amp;IFERROR(IF(RTD("cqg.rtd",,"ContractData",B26,"PerCentNetLastTrade",,"T")&gt;=0,"+"&amp;TEXT(RTD("cqg.rtd",,"ContractData",B26,"PerCentNetLastTrade",,"T")/100,"0.00%"),TEXT(RTD("cqg.rtd",,"ContractData",B26,"PerCentNetLastTrade",,"T")/100,"0.00%")),"")&amp;")"&amp;RIGHT(RTD("cqg.rtd",,"ContractData",B26,"LongDescription",,"T"),8)</f>
        <v>Soybean Meal (Globex)  311.70  -4.00  (-1.27%), Sep 26</v>
      </c>
      <c r="D26" s="6">
        <f>RTD("cqg.rtd", ,"ContractData", B26, "MT_LastBidVolume",, "T")</f>
        <v>3</v>
      </c>
      <c r="E26" s="6" t="str">
        <f>TEXT(RTD("cqg.rtd", ,"ContractData",B26, "Bid",, "T"),I26)</f>
        <v>311.80</v>
      </c>
      <c r="F26" s="6" t="str">
        <f>TEXT(RTD("cqg.rtd", ,"ContractData",B26, "Ask",, "T"),I26)</f>
        <v>311.90</v>
      </c>
      <c r="G26" s="6">
        <f>RTD("cqg.rtd", ,"ContractData",B26, "MT_LastAskVolume",, "T")</f>
        <v>4</v>
      </c>
      <c r="H26" s="7">
        <f>RTD("cqg.rtd", ,"ContractData",B26, "T_CVol",, "T")</f>
        <v>1170</v>
      </c>
      <c r="I26" t="str" cm="1">
        <f t="array" ref="I26">_xlfn.IFS(LEN(RTD("cqg.rtd", ,"ContractData",B26, "TickSize",, "T"))-2&lt;=0,"0",LEN(RTD("cqg.rtd", ,"ContractData",B26, "TickSize",, "T"))-2=1,"0.00",LEN(RTD("cqg.rtd", ,"ContractData",B26, "TickSize",, "T"))-2=2,"0.00",LEN(RTD("cqg.rtd", ,"ContractData",B26, "TickSize",, "T"))-2=3,"0.000",LEN(RTD("cqg.rtd", ,"ContractData",B26, "TickSize",, "T"))-2=4,"0.0000",LEN(RTD("cqg.rtd", ,"ContractData",B26, "TickSize",, "T"))-2=5,"0.00000",LEN(RTD("cqg.rtd", ,"ContractData",B26, "TickSize",, "T"))-2=6,"0.000000",LEN(RTD("cqg.rtd", ,"ContractData",B26, "TickSize",, "T"))-2=7,"0.0000000")</f>
        <v>0.00</v>
      </c>
      <c r="J26">
        <f t="shared" ref="J26:J32" si="2">J25+1</f>
        <v>24</v>
      </c>
      <c r="L26" s="8" t="str">
        <f t="shared" ca="1" si="0"/>
        <v>Feb 28</v>
      </c>
      <c r="M26" t="str">
        <f ca="1"/>
        <v/>
      </c>
    </row>
    <row r="27" spans="1:13" x14ac:dyDescent="0.3">
      <c r="A27" s="15"/>
      <c r="B27" t="s">
        <v>29</v>
      </c>
      <c r="C27" t="str">
        <f>LEFT(RTD("cqg.rtd",,"ContractData",B27,"LongDescription",,"T"),LEN(RTD("cqg.rtd",,"ContractData",B27,"LongDescription",,"T"))-8)&amp;"  "&amp;TEXT(RTD("cqg.rtd", ,"ContractData",B27, "LastTrade",, "T"),I27)&amp;"  "&amp;IF(RTD("cqg.rtd",,"ContractData",B27,"NetLastTrade",,"T")&gt;=0,"+"&amp;TEXT(RTD("cqg.rtd",,"ContractData",B27,"NetLastTrade",,"T"),I27),TEXT(RTD("cqg.rtd",,"ContractData",B27,"NetLastTrade",,"T"),I27))&amp;"  ("&amp;IFERROR(IF(RTD("cqg.rtd",,"ContractData",B27,"PerCentNetLastTrade",,"T")&gt;=0,"+"&amp;TEXT(RTD("cqg.rtd",,"ContractData",B27,"PerCentNetLastTrade",,"T")/100,"0.00%"),TEXT(RTD("cqg.rtd",,"ContractData",B27,"PerCentNetLastTrade",,"T")/100,"0.00%")),"")&amp;")"&amp;RIGHT(RTD("cqg.rtd",,"ContractData",B27,"LongDescription",,"T"),8)</f>
        <v>Soybean Oil (Globex)  59.74  +0.30  (+0.50%), Jul 26</v>
      </c>
      <c r="D27" s="6">
        <f>RTD("cqg.rtd", ,"ContractData", B27, "MT_LastBidVolume",, "T")</f>
        <v>5</v>
      </c>
      <c r="E27" s="6" t="str">
        <f>TEXT(RTD("cqg.rtd", ,"ContractData",B27, "Bid",, "T"),I27)</f>
        <v>59.69</v>
      </c>
      <c r="F27" s="6" t="str">
        <f>TEXT(RTD("cqg.rtd", ,"ContractData",B27, "Ask",, "T"),I27)</f>
        <v>59.71</v>
      </c>
      <c r="G27" s="6">
        <f>RTD("cqg.rtd", ,"ContractData",B27, "MT_LastAskVolume",, "T")</f>
        <v>1</v>
      </c>
      <c r="H27" s="7">
        <f>RTD("cqg.rtd", ,"ContractData",B27, "T_CVol",, "T")</f>
        <v>5552</v>
      </c>
      <c r="I27" t="str" cm="1">
        <f t="array" ref="I27">_xlfn.IFS(LEN(RTD("cqg.rtd", ,"ContractData",B27, "TickSize",, "T"))-2&lt;=0,"0",LEN(RTD("cqg.rtd", ,"ContractData",B27, "TickSize",, "T"))-2=1,"0.00",LEN(RTD("cqg.rtd", ,"ContractData",B27, "TickSize",, "T"))-2=2,"0.00",LEN(RTD("cqg.rtd", ,"ContractData",B27, "TickSize",, "T"))-2=3,"0.000",LEN(RTD("cqg.rtd", ,"ContractData",B27, "TickSize",, "T"))-2=4,"0.0000",LEN(RTD("cqg.rtd", ,"ContractData",B27, "TickSize",, "T"))-2=5,"0.00000",LEN(RTD("cqg.rtd", ,"ContractData",B27, "TickSize",, "T"))-2=6,"0.000000",LEN(RTD("cqg.rtd", ,"ContractData",B27, "TickSize",, "T"))-2=7,"0.0000000")</f>
        <v>0.00</v>
      </c>
      <c r="J27">
        <f t="shared" si="2"/>
        <v>25</v>
      </c>
      <c r="L27" s="8" t="str">
        <f t="shared" ca="1" si="0"/>
        <v>Mar 28</v>
      </c>
      <c r="M27" t="str">
        <f ca="1"/>
        <v/>
      </c>
    </row>
    <row r="28" spans="1:13" x14ac:dyDescent="0.3">
      <c r="A28" s="15"/>
      <c r="B28" t="s">
        <v>30</v>
      </c>
      <c r="C28" t="str">
        <f>LEFT(RTD("cqg.rtd",,"ContractData",B28,"LongDescription",,"T"),LEN(RTD("cqg.rtd",,"ContractData",B28,"LongDescription",,"T"))-8)&amp;"  "&amp;TEXT(RTD("cqg.rtd", ,"ContractData",B28, "LastTrade",, "T"),I28)&amp;"  "&amp;IF(RTD("cqg.rtd",,"ContractData",B28,"NetLastTrade",,"T")&gt;=0,"+"&amp;TEXT(RTD("cqg.rtd",,"ContractData",B28,"NetLastTrade",,"T"),I28),TEXT(RTD("cqg.rtd",,"ContractData",B28,"NetLastTrade",,"T"),I28))&amp;"  ("&amp;IFERROR(IF(RTD("cqg.rtd",,"ContractData",B28,"PerCentNetLastTrade",,"T")&gt;=0,"+"&amp;TEXT(RTD("cqg.rtd",,"ContractData",B28,"PerCentNetLastTrade",,"T")/100,"0.00%"),TEXT(RTD("cqg.rtd",,"ContractData",B28,"PerCentNetLastTrade",,"T")/100,"0.00%")),"")&amp;")"&amp;RIGHT(RTD("cqg.rtd",,"ContractData",B28,"LongDescription",,"T"),8)</f>
        <v>Soybean Oil (Globex)  59.33  +0.26  (+0.44%), Aug 26</v>
      </c>
      <c r="D28" s="6">
        <f>RTD("cqg.rtd", ,"ContractData", B28, "MT_LastBidVolume",, "T")</f>
        <v>5</v>
      </c>
      <c r="E28" s="6" t="str">
        <f>TEXT(RTD("cqg.rtd", ,"ContractData",B28, "Bid",, "T"),I28)</f>
        <v>59.32</v>
      </c>
      <c r="F28" s="6" t="str">
        <f>TEXT(RTD("cqg.rtd", ,"ContractData",B28, "Ask",, "T"),I28)</f>
        <v>59.35</v>
      </c>
      <c r="G28" s="6">
        <f>RTD("cqg.rtd", ,"ContractData",B28, "MT_LastAskVolume",, "T")</f>
        <v>7</v>
      </c>
      <c r="H28" s="7">
        <f>RTD("cqg.rtd", ,"ContractData",B28, "T_CVol",, "T")</f>
        <v>868</v>
      </c>
      <c r="I28" t="str" cm="1">
        <f t="array" ref="I28">_xlfn.IFS(LEN(RTD("cqg.rtd", ,"ContractData",B28, "TickSize",, "T"))-2&lt;=0,"0",LEN(RTD("cqg.rtd", ,"ContractData",B28, "TickSize",, "T"))-2=1,"0.00",LEN(RTD("cqg.rtd", ,"ContractData",B28, "TickSize",, "T"))-2=2,"0.00",LEN(RTD("cqg.rtd", ,"ContractData",B28, "TickSize",, "T"))-2=3,"0.000",LEN(RTD("cqg.rtd", ,"ContractData",B28, "TickSize",, "T"))-2=4,"0.0000",LEN(RTD("cqg.rtd", ,"ContractData",B28, "TickSize",, "T"))-2=5,"0.00000",LEN(RTD("cqg.rtd", ,"ContractData",B28, "TickSize",, "T"))-2=6,"0.000000",LEN(RTD("cqg.rtd", ,"ContractData",B28, "TickSize",, "T"))-2=7,"0.0000000")</f>
        <v>0.00</v>
      </c>
      <c r="J28">
        <f t="shared" si="2"/>
        <v>26</v>
      </c>
      <c r="L28" s="8" t="str">
        <f t="shared" ca="1" si="0"/>
        <v>Apr 28</v>
      </c>
      <c r="M28" t="str">
        <f ca="1"/>
        <v/>
      </c>
    </row>
    <row r="29" spans="1:13" x14ac:dyDescent="0.3">
      <c r="A29" s="15"/>
      <c r="B29" t="s">
        <v>31</v>
      </c>
      <c r="C29" t="str">
        <f>LEFT(RTD("cqg.rtd",,"ContractData",B29,"LongDescription",,"T"),LEN(RTD("cqg.rtd",,"ContractData",B29,"LongDescription",,"T"))-8)&amp;"  "&amp;TEXT(RTD("cqg.rtd", ,"ContractData",B29, "LastTrade",, "T"),I29)&amp;"  "&amp;IF(RTD("cqg.rtd",,"ContractData",B29,"NetLastTrade",,"T")&gt;=0,"+"&amp;TEXT(RTD("cqg.rtd",,"ContractData",B29,"NetLastTrade",,"T"),I29),TEXT(RTD("cqg.rtd",,"ContractData",B29,"NetLastTrade",,"T"),I29))&amp;"  ("&amp;IFERROR(IF(RTD("cqg.rtd",,"ContractData",B29,"PerCentNetLastTrade",,"T")&gt;=0,"+"&amp;TEXT(RTD("cqg.rtd",,"ContractData",B29,"PerCentNetLastTrade",,"T")/100,"0.00%"),TEXT(RTD("cqg.rtd",,"ContractData",B29,"PerCentNetLastTrade",,"T")/100,"0.00%")),"")&amp;")"&amp;RIGHT(RTD("cqg.rtd",,"ContractData",B29,"LongDescription",,"T"),8)</f>
        <v>Wheat (Globex)  576.50  -3.75  (-0.65%), May 26</v>
      </c>
      <c r="D29" s="6">
        <f>RTD("cqg.rtd", ,"ContractData", B29, "MT_LastBidVolume",, "T")</f>
        <v>76</v>
      </c>
      <c r="E29" s="6" t="str">
        <f>TEXT(RTD("cqg.rtd", ,"ContractData",B29, "Bid",, "T"),I29)</f>
        <v>576.25</v>
      </c>
      <c r="F29" s="6" t="str">
        <f>TEXT(RTD("cqg.rtd", ,"ContractData",B29, "Ask",, "T"),I29)</f>
        <v>576.50</v>
      </c>
      <c r="G29" s="6">
        <f>RTD("cqg.rtd", ,"ContractData",B29, "MT_LastAskVolume",, "T")</f>
        <v>15</v>
      </c>
      <c r="H29" s="7">
        <f>RTD("cqg.rtd", ,"ContractData",B29, "T_CVol",, "T")</f>
        <v>19217</v>
      </c>
      <c r="I29" t="str" cm="1">
        <f t="array" ref="I29">_xlfn.IFS(LEN(RTD("cqg.rtd", ,"ContractData",B29, "TickSize",, "T"))-2&lt;=0,"0",LEN(RTD("cqg.rtd", ,"ContractData",B29, "TickSize",, "T"))-2=1,"0.00",LEN(RTD("cqg.rtd", ,"ContractData",B29, "TickSize",, "T"))-2=2,"0.00",LEN(RTD("cqg.rtd", ,"ContractData",B29, "TickSize",, "T"))-2=3,"0.000",LEN(RTD("cqg.rtd", ,"ContractData",B29, "TickSize",, "T"))-2=4,"0.0000",LEN(RTD("cqg.rtd", ,"ContractData",B29, "TickSize",, "T"))-2=5,"0.00000",LEN(RTD("cqg.rtd", ,"ContractData",B29, "TickSize",, "T"))-2=6,"0.000000",LEN(RTD("cqg.rtd", ,"ContractData",B29, "TickSize",, "T"))-2=7,"0.0000000")</f>
        <v>0.00</v>
      </c>
      <c r="J29">
        <f t="shared" si="2"/>
        <v>27</v>
      </c>
      <c r="L29" s="8" t="str">
        <f t="shared" ca="1" si="0"/>
        <v>May 28</v>
      </c>
      <c r="M29" t="str">
        <f ca="1"/>
        <v/>
      </c>
    </row>
    <row r="30" spans="1:13" x14ac:dyDescent="0.3">
      <c r="A30" s="15"/>
      <c r="B30" t="s">
        <v>32</v>
      </c>
      <c r="C30" t="str">
        <f>LEFT(RTD("cqg.rtd",,"ContractData",B30,"LongDescription",,"T"),LEN(RTD("cqg.rtd",,"ContractData",B30,"LongDescription",,"T"))-8)&amp;"  "&amp;TEXT(RTD("cqg.rtd", ,"ContractData",B30, "LastTrade",, "T"),I30)&amp;"  "&amp;IF(RTD("cqg.rtd",,"ContractData",B30,"NetLastTrade",,"T")&gt;=0,"+"&amp;TEXT(RTD("cqg.rtd",,"ContractData",B30,"NetLastTrade",,"T"),I30),TEXT(RTD("cqg.rtd",,"ContractData",B30,"NetLastTrade",,"T"),I30))&amp;"  ("&amp;IFERROR(IF(RTD("cqg.rtd",,"ContractData",B30,"PerCentNetLastTrade",,"T")&gt;=0,"+"&amp;TEXT(RTD("cqg.rtd",,"ContractData",B30,"PerCentNetLastTrade",,"T")/100,"0.00%"),TEXT(RTD("cqg.rtd",,"ContractData",B30,"PerCentNetLastTrade",,"T")/100,"0.00%")),"")&amp;")"&amp;RIGHT(RTD("cqg.rtd",,"ContractData",B30,"LongDescription",,"T"),8)</f>
        <v>Wheat (Globex)  584.00  -3.50  (-0.60%), Jul 26</v>
      </c>
      <c r="D30" s="6">
        <f>RTD("cqg.rtd", ,"ContractData", B30, "MT_LastBidVolume",, "T")</f>
        <v>9</v>
      </c>
      <c r="E30" s="6" t="str">
        <f>TEXT(RTD("cqg.rtd", ,"ContractData",B30, "Bid",, "T"),I30)</f>
        <v>583.75</v>
      </c>
      <c r="F30" s="6" t="str">
        <f>TEXT(RTD("cqg.rtd", ,"ContractData",B30, "Ask",, "T"),I30)</f>
        <v>584.00</v>
      </c>
      <c r="G30" s="6">
        <f>RTD("cqg.rtd", ,"ContractData",B30, "MT_LastAskVolume",, "T")</f>
        <v>46</v>
      </c>
      <c r="H30" s="7">
        <f>RTD("cqg.rtd", ,"ContractData",B30, "T_CVol",, "T")</f>
        <v>5500</v>
      </c>
      <c r="I30" t="str" cm="1">
        <f t="array" ref="I30">_xlfn.IFS(LEN(RTD("cqg.rtd", ,"ContractData",B30, "TickSize",, "T"))-2&lt;=0,"0",LEN(RTD("cqg.rtd", ,"ContractData",B30, "TickSize",, "T"))-2=1,"0.00",LEN(RTD("cqg.rtd", ,"ContractData",B30, "TickSize",, "T"))-2=2,"0.00",LEN(RTD("cqg.rtd", ,"ContractData",B30, "TickSize",, "T"))-2=3,"0.000",LEN(RTD("cqg.rtd", ,"ContractData",B30, "TickSize",, "T"))-2=4,"0.0000",LEN(RTD("cqg.rtd", ,"ContractData",B30, "TickSize",, "T"))-2=5,"0.00000",LEN(RTD("cqg.rtd", ,"ContractData",B30, "TickSize",, "T"))-2=6,"0.000000",LEN(RTD("cqg.rtd", ,"ContractData",B30, "TickSize",, "T"))-2=7,"0.0000000")</f>
        <v>0.00</v>
      </c>
      <c r="J30">
        <f t="shared" si="2"/>
        <v>28</v>
      </c>
      <c r="L30" s="8" t="str">
        <f t="shared" ca="1" si="0"/>
        <v>Jun 28</v>
      </c>
      <c r="M30" t="str">
        <f ca="1"/>
        <v>Crude Light (Globex)  61.59  +0.17  (+0.28%)</v>
      </c>
    </row>
    <row r="31" spans="1:13" x14ac:dyDescent="0.3">
      <c r="A31" s="15"/>
      <c r="B31" t="s">
        <v>36</v>
      </c>
      <c r="C31" t="str">
        <f>LEFT(RTD("cqg.rtd",,"ContractData",B31,"LongDescription",,"T"),LEN(RTD("cqg.rtd",,"ContractData",B31,"LongDescription",,"T"))-8)&amp;"  "&amp;TEXT(RTD("cqg.rtd", ,"ContractData",B31, "LastTrade",, "T"),I31)&amp;"  "&amp;IF(RTD("cqg.rtd",,"ContractData",B31,"NetLastTrade",,"T")&gt;=0,"+"&amp;TEXT(RTD("cqg.rtd",,"ContractData",B31,"NetLastTrade",,"T"),I31),TEXT(RTD("cqg.rtd",,"ContractData",B31,"NetLastTrade",,"T"),I31))&amp;"  ("&amp;IFERROR(IF(RTD("cqg.rtd",,"ContractData",B31,"PerCentNetLastTrade",,"T")&gt;=0,"+"&amp;TEXT(RTD("cqg.rtd",,"ContractData",B31,"PerCentNetLastTrade",,"T")/100,"0.00%"),TEXT(RTD("cqg.rtd",,"ContractData",B31,"PerCentNetLastTrade",,"T")/100,"0.00%")),"")&amp;")"&amp;RIGHT(RTD("cqg.rtd",,"ContractData",B31,"LongDescription",,"T"),8)</f>
        <v>Corn (Globex)  474.50  -1.75  (-0.37%), Mar 27</v>
      </c>
      <c r="D31" s="6">
        <f>RTD("cqg.rtd", ,"ContractData", B31, "MT_LastBidVolume",, "T")</f>
        <v>26</v>
      </c>
      <c r="E31" s="6" t="str">
        <f>TEXT(RTD("cqg.rtd", ,"ContractData",B31, "Bid",, "T"),I31)</f>
        <v>474.50</v>
      </c>
      <c r="F31" s="6" t="str">
        <f>TEXT(RTD("cqg.rtd", ,"ContractData",B31, "Ask",, "T"),I31)</f>
        <v>474.75</v>
      </c>
      <c r="G31" s="6">
        <f>RTD("cqg.rtd", ,"ContractData",B31, "MT_LastAskVolume",, "T")</f>
        <v>23</v>
      </c>
      <c r="H31" s="7">
        <f>RTD("cqg.rtd", ,"ContractData",B31, "T_CVol",, "T")</f>
        <v>458</v>
      </c>
      <c r="I31" t="str" cm="1">
        <f t="array" ref="I31">_xlfn.IFS(LEN(RTD("cqg.rtd", ,"ContractData",B31, "TickSize",, "T"))-2&lt;=0,"0",LEN(RTD("cqg.rtd", ,"ContractData",B31, "TickSize",, "T"))-2=1,"0.00",LEN(RTD("cqg.rtd", ,"ContractData",B31, "TickSize",, "T"))-2=2,"0.00",LEN(RTD("cqg.rtd", ,"ContractData",B31, "TickSize",, "T"))-2=3,"0.000",LEN(RTD("cqg.rtd", ,"ContractData",B31, "TickSize",, "T"))-2=4,"0.0000",LEN(RTD("cqg.rtd", ,"ContractData",B31, "TickSize",, "T"))-2=5,"0.00000",LEN(RTD("cqg.rtd", ,"ContractData",B31, "TickSize",, "T"))-2=6,"0.000000",LEN(RTD("cqg.rtd", ,"ContractData",B31, "TickSize",, "T"))-2=7,"0.0000000")</f>
        <v>0.00</v>
      </c>
      <c r="J31">
        <f t="shared" si="2"/>
        <v>29</v>
      </c>
      <c r="L31" s="8" t="str">
        <f t="shared" ca="1" si="0"/>
        <v>Jul 28</v>
      </c>
      <c r="M31" t="str">
        <f ca="1"/>
        <v/>
      </c>
    </row>
    <row r="32" spans="1:13" x14ac:dyDescent="0.3">
      <c r="A32" s="15"/>
      <c r="B32" t="s">
        <v>37</v>
      </c>
      <c r="C32" t="str">
        <f>LEFT(RTD("cqg.rtd",,"ContractData",B32,"LongDescription",,"T"),LEN(RTD("cqg.rtd",,"ContractData",B32,"LongDescription",,"T"))-8)&amp;"  "&amp;TEXT(RTD("cqg.rtd", ,"ContractData",B32, "LastTrade",, "T"),I32)&amp;"  "&amp;IF(RTD("cqg.rtd",,"ContractData",B32,"NetLastTrade",,"T")&gt;=0,"+"&amp;TEXT(RTD("cqg.rtd",,"ContractData",B32,"NetLastTrade",,"T"),I32),TEXT(RTD("cqg.rtd",,"ContractData",B32,"NetLastTrade",,"T"),I32))&amp;"  ("&amp;IFERROR(IF(RTD("cqg.rtd",,"ContractData",B32,"PerCentNetLastTrade",,"T")&gt;=0,"+"&amp;TEXT(RTD("cqg.rtd",,"ContractData",B32,"PerCentNetLastTrade",,"T")/100,"0.00%"),TEXT(RTD("cqg.rtd",,"ContractData",B32,"PerCentNetLastTrade",,"T")/100,"0.00%")),"")&amp;")"&amp;RIGHT(RTD("cqg.rtd",,"ContractData",B32,"LongDescription",,"T"),8)</f>
        <v>Corn (Globex)  480.75  -2.00  (-0.41%), May 27</v>
      </c>
      <c r="D32" s="6">
        <f>RTD("cqg.rtd", ,"ContractData", B32, "MT_LastBidVolume",, "T")</f>
        <v>22</v>
      </c>
      <c r="E32" s="6" t="str">
        <f>TEXT(RTD("cqg.rtd", ,"ContractData",B32, "Bid",, "T"),I32)</f>
        <v>480.75</v>
      </c>
      <c r="F32" s="6" t="str">
        <f>TEXT(RTD("cqg.rtd", ,"ContractData",B32, "Ask",, "T"),I32)</f>
        <v>481.25</v>
      </c>
      <c r="G32" s="6">
        <f>RTD("cqg.rtd", ,"ContractData",B32, "MT_LastAskVolume",, "T")</f>
        <v>36</v>
      </c>
      <c r="H32" s="7">
        <f>RTD("cqg.rtd", ,"ContractData",B32, "T_CVol",, "T")</f>
        <v>22</v>
      </c>
      <c r="I32" t="str" cm="1">
        <f t="array" ref="I32">_xlfn.IFS(LEN(RTD("cqg.rtd", ,"ContractData",B32, "TickSize",, "T"))-2&lt;=0,"0",LEN(RTD("cqg.rtd", ,"ContractData",B32, "TickSize",, "T"))-2=1,"0.00",LEN(RTD("cqg.rtd", ,"ContractData",B32, "TickSize",, "T"))-2=2,"0.00",LEN(RTD("cqg.rtd", ,"ContractData",B32, "TickSize",, "T"))-2=3,"0.000",LEN(RTD("cqg.rtd", ,"ContractData",B32, "TickSize",, "T"))-2=4,"0.0000",LEN(RTD("cqg.rtd", ,"ContractData",B32, "TickSize",, "T"))-2=5,"0.00000",LEN(RTD("cqg.rtd", ,"ContractData",B32, "TickSize",, "T"))-2=6,"0.000000",LEN(RTD("cqg.rtd", ,"ContractData",B32, "TickSize",, "T"))-2=7,"0.0000000")</f>
        <v>0.00</v>
      </c>
      <c r="J32">
        <f t="shared" si="2"/>
        <v>30</v>
      </c>
      <c r="L32" s="8" t="str">
        <f t="shared" ca="1" si="0"/>
        <v>Aug 28</v>
      </c>
      <c r="M32" t="str">
        <f ca="1"/>
        <v/>
      </c>
    </row>
    <row r="37" spans="12:21" x14ac:dyDescent="0.3">
      <c r="T37" s="16">
        <f>MOD(RTD("cqg.rtd", ,"SystemInfo", "Linetime"),1)</f>
        <v>0.2931597222268465</v>
      </c>
      <c r="U37" s="16"/>
    </row>
    <row r="38" spans="12:21" x14ac:dyDescent="0.3">
      <c r="L38" s="9"/>
      <c r="M38" s="3"/>
      <c r="T38" s="16"/>
      <c r="U38" s="16"/>
    </row>
  </sheetData>
  <mergeCells count="4">
    <mergeCell ref="A2:A4"/>
    <mergeCell ref="A5:A22"/>
    <mergeCell ref="A23:A32"/>
    <mergeCell ref="T37:U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2026-02-19T18:33:52Z</dcterms:created>
  <dcterms:modified xsi:type="dcterms:W3CDTF">2026-02-23T13:02:10Z</dcterms:modified>
</cp:coreProperties>
</file>